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839F5F0A-D65D-46C9-B37C-BFE040E21E4A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r:id="rId4"/>
    <sheet name="Q6(b)(i)(ii)(iii)" sheetId="54" r:id="rId5"/>
    <sheet name="Q7 (a) (b)" sheetId="93" r:id="rId6"/>
    <sheet name="Q8 (d) (f)(i)" sheetId="94" r:id="rId7"/>
    <sheet name="Case Study Exhibits --&gt;" sheetId="29" r:id="rId8"/>
    <sheet name="Big Ben Inc St 1.5 " sheetId="80" r:id="rId9"/>
    <sheet name="Big Ben BS 1.5" sheetId="81" r:id="rId10"/>
    <sheet name="Lyon Sect 2.11" sheetId="82" r:id="rId11"/>
    <sheet name="SLIC 4.10 Term" sheetId="83" r:id="rId12"/>
    <sheet name="SLIC 4.10 UL" sheetId="84" r:id="rId13"/>
    <sheet name="SLIC 4.10 VA" sheetId="85" r:id="rId14"/>
    <sheet name="SLIC 4.10 SPIA" sheetId="86" r:id="rId15"/>
    <sheet name="SLIC 4.10 Corp" sheetId="87" r:id="rId16"/>
    <sheet name="SLIC 4.10 Total" sheetId="88" r:id="rId17"/>
    <sheet name="SLIC 4.14 Pens Val" sheetId="89" r:id="rId18"/>
    <sheet name="SLIC 4.14 Pens Recon" sheetId="90" r:id="rId19"/>
    <sheet name="SLIC 4.14 Pens Svc" sheetId="91" r:id="rId20"/>
    <sheet name="SLIC 4.14 Pens CF" sheetId="92" r:id="rId21"/>
  </sheets>
  <externalReferences>
    <externalReference r:id="rId22"/>
    <externalReference r:id="rId23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54" l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B109" i="52"/>
  <c r="B108" i="52"/>
  <c r="B99" i="51"/>
  <c r="F97" i="51"/>
  <c r="I97" i="51" s="1"/>
  <c r="G96" i="51"/>
  <c r="F96" i="51"/>
  <c r="I96" i="51" s="1"/>
  <c r="F95" i="51"/>
  <c r="I95" i="51" s="1"/>
  <c r="G94" i="51"/>
  <c r="F94" i="51"/>
  <c r="I94" i="51" s="1"/>
  <c r="F93" i="51"/>
  <c r="I93" i="51" s="1"/>
  <c r="G92" i="51"/>
  <c r="F92" i="51"/>
  <c r="I92" i="51" s="1"/>
  <c r="F91" i="51"/>
  <c r="I91" i="51" s="1"/>
  <c r="G90" i="51"/>
  <c r="F90" i="51"/>
  <c r="I90" i="51" s="1"/>
  <c r="F89" i="51"/>
  <c r="I89" i="51" s="1"/>
  <c r="A89" i="51"/>
  <c r="A90" i="51" s="1"/>
  <c r="A91" i="51" s="1"/>
  <c r="A92" i="51" s="1"/>
  <c r="A93" i="51" s="1"/>
  <c r="A94" i="51" s="1"/>
  <c r="A95" i="51" s="1"/>
  <c r="A96" i="51" s="1"/>
  <c r="A97" i="51" s="1"/>
  <c r="G88" i="51"/>
  <c r="F88" i="51"/>
  <c r="I88" i="51" s="1"/>
  <c r="E87" i="51"/>
  <c r="B82" i="51"/>
  <c r="F80" i="51"/>
  <c r="I80" i="51" s="1"/>
  <c r="F79" i="51"/>
  <c r="I79" i="51" s="1"/>
  <c r="F78" i="51"/>
  <c r="I78" i="51" s="1"/>
  <c r="F77" i="51"/>
  <c r="I77" i="51" s="1"/>
  <c r="F76" i="51"/>
  <c r="I76" i="51" s="1"/>
  <c r="F75" i="51"/>
  <c r="I75" i="51" s="1"/>
  <c r="F74" i="51"/>
  <c r="I74" i="51" s="1"/>
  <c r="F73" i="51"/>
  <c r="I73" i="51" s="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B65" i="51"/>
  <c r="B107" i="52" s="1"/>
  <c r="I63" i="51"/>
  <c r="G63" i="51"/>
  <c r="F63" i="51"/>
  <c r="I62" i="51"/>
  <c r="G62" i="51"/>
  <c r="F62" i="51"/>
  <c r="I61" i="51"/>
  <c r="G61" i="51"/>
  <c r="F61" i="51"/>
  <c r="I60" i="51"/>
  <c r="G60" i="51"/>
  <c r="F60" i="51"/>
  <c r="I59" i="51"/>
  <c r="G59" i="51"/>
  <c r="F59" i="51"/>
  <c r="I58" i="51"/>
  <c r="G58" i="51"/>
  <c r="F58" i="51"/>
  <c r="I57" i="51"/>
  <c r="G57" i="51"/>
  <c r="F57" i="51"/>
  <c r="I56" i="51"/>
  <c r="G56" i="51"/>
  <c r="F56" i="51"/>
  <c r="I55" i="51"/>
  <c r="G55" i="51"/>
  <c r="F55" i="51"/>
  <c r="A55" i="51"/>
  <c r="A56" i="51" s="1"/>
  <c r="A57" i="51" s="1"/>
  <c r="A58" i="51" s="1"/>
  <c r="A59" i="51" s="1"/>
  <c r="A60" i="51" s="1"/>
  <c r="A61" i="51" s="1"/>
  <c r="A62" i="51" s="1"/>
  <c r="A63" i="51" s="1"/>
  <c r="I54" i="51"/>
  <c r="G54" i="51"/>
  <c r="F54" i="51"/>
  <c r="E53" i="51"/>
  <c r="B48" i="51"/>
  <c r="B106" i="52" s="1"/>
  <c r="I46" i="51"/>
  <c r="F46" i="51"/>
  <c r="G46" i="51" s="1"/>
  <c r="I45" i="51"/>
  <c r="F45" i="51"/>
  <c r="G45" i="51" s="1"/>
  <c r="I44" i="51"/>
  <c r="F44" i="51"/>
  <c r="G44" i="51" s="1"/>
  <c r="I43" i="51"/>
  <c r="F43" i="51"/>
  <c r="G43" i="51" s="1"/>
  <c r="I42" i="51"/>
  <c r="F42" i="51"/>
  <c r="G42" i="51" s="1"/>
  <c r="I41" i="51"/>
  <c r="F41" i="51"/>
  <c r="G41" i="51" s="1"/>
  <c r="I40" i="51"/>
  <c r="F40" i="51"/>
  <c r="G40" i="51" s="1"/>
  <c r="I39" i="5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I38" i="51"/>
  <c r="F38" i="51"/>
  <c r="G38" i="51" s="1"/>
  <c r="A38" i="51"/>
  <c r="I37" i="51"/>
  <c r="F37" i="51"/>
  <c r="G37" i="51" s="1"/>
  <c r="E36" i="51"/>
  <c r="B31" i="51"/>
  <c r="B105" i="52" s="1"/>
  <c r="F29" i="51"/>
  <c r="I29" i="51" s="1"/>
  <c r="F28" i="51"/>
  <c r="I28" i="51" s="1"/>
  <c r="F27" i="51"/>
  <c r="I27" i="51" s="1"/>
  <c r="F26" i="51"/>
  <c r="I26" i="51" s="1"/>
  <c r="F25" i="51"/>
  <c r="I25" i="51" s="1"/>
  <c r="F24" i="51"/>
  <c r="I24" i="51" s="1"/>
  <c r="F23" i="51"/>
  <c r="I23" i="51" s="1"/>
  <c r="F22" i="51"/>
  <c r="I22" i="51" s="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G71" i="51" l="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</calcChain>
</file>

<file path=xl/sharedStrings.xml><?xml version="1.0" encoding="utf-8"?>
<sst xmlns="http://schemas.openxmlformats.org/spreadsheetml/2006/main" count="769" uniqueCount="400">
  <si>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</si>
  <si>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</si>
  <si>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</si>
  <si>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</si>
  <si>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</si>
  <si>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</si>
  <si>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</si>
  <si>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</si>
  <si>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</si>
  <si>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</si>
  <si>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</si>
  <si>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</si>
  <si>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</si>
  <si>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</si>
  <si>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</si>
  <si>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</si>
  <si>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</si>
  <si>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</si>
  <si>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</si>
  <si>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</si>
  <si>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</si>
  <si>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</si>
  <si>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</si>
  <si>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</si>
  <si>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</si>
  <si>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</si>
  <si>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</si>
  <si>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</si>
  <si>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</si>
  <si>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</si>
  <si>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</si>
  <si>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</si>
  <si>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</si>
  <si>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</si>
  <si>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</si>
  <si>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</si>
  <si>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</si>
  <si>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</si>
  <si>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</si>
  <si>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</si>
  <si>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</si>
  <si>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</si>
  <si>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</si>
  <si>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</si>
  <si>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</si>
  <si>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</si>
  <si>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</si>
  <si>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</si>
  <si>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</si>
  <si>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</si>
  <si>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</si>
  <si>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</si>
  <si>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</si>
  <si>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</si>
  <si>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</si>
  <si>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</si>
  <si>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</si>
  <si>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</si>
  <si>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</si>
  <si>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</si>
  <si>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</si>
  <si>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</si>
  <si>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</si>
  <si>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</si>
  <si>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</si>
  <si>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</si>
  <si>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</si>
  <si>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</si>
  <si>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</si>
  <si>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</si>
  <si>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</si>
  <si>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</si>
  <si>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</si>
  <si>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</si>
  <si>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</si>
  <si>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</si>
  <si>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</si>
  <si>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</si>
  <si>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</si>
  <si>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</si>
  <si>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</si>
  <si>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</si>
  <si>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</si>
  <si>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</si>
  <si>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</si>
  <si>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</si>
  <si>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</si>
  <si>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</si>
  <si>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</si>
  <si>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</si>
  <si>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</si>
  <si>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</si>
  <si>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</si>
  <si>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</si>
  <si>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</si>
  <si>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</si>
  <si>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</si>
  <si>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</si>
  <si>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</si>
  <si>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</si>
  <si>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</si>
  <si>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</si>
  <si>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</si>
  <si>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</si>
  <si>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</si>
  <si>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</si>
  <si>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</si>
  <si>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</si>
  <si>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</si>
  <si>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</si>
  <si>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</si>
  <si>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</si>
  <si>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</si>
  <si>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</si>
  <si>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</si>
  <si>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</si>
  <si>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</si>
  <si>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</si>
  <si>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</si>
  <si>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</si>
  <si>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</si>
  <si>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</si>
  <si>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</si>
  <si>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</si>
  <si>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</si>
  <si>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</si>
  <si>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</si>
  <si>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</si>
  <si>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</si>
  <si>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</si>
  <si>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</si>
  <si>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</si>
  <si>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</si>
  <si>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</si>
  <si>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</si>
  <si>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</si>
  <si>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</si>
  <si>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</si>
  <si>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</si>
  <si>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</si>
  <si>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</si>
  <si>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</si>
  <si>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</si>
  <si>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</si>
  <si>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</si>
  <si>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</si>
  <si>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</si>
  <si>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</si>
  <si>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</si>
  <si>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</si>
  <si>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</si>
  <si>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</si>
  <si>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</si>
  <si>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</si>
  <si>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</si>
  <si>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</si>
  <si>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</si>
  <si>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</si>
  <si>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</si>
  <si>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</si>
  <si>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</si>
  <si>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</si>
  <si>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</si>
  <si>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</si>
  <si>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</si>
  <si>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</si>
  <si>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</si>
  <si>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</si>
  <si>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</si>
  <si>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</si>
  <si>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</si>
  <si>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</si>
  <si>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</si>
  <si>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</si>
  <si>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</si>
  <si>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</si>
  <si>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</si>
  <si>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</si>
  <si>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</si>
  <si>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</si>
  <si>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</si>
  <si>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</si>
  <si>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</si>
  <si>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</si>
  <si>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</si>
  <si>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</si>
  <si>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</si>
  <si>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</si>
  <si>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</si>
  <si>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</si>
  <si>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</si>
  <si>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</si>
  <si>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</si>
  <si>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</si>
  <si>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</si>
  <si>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</si>
  <si>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</si>
  <si>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</si>
  <si>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</si>
  <si>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Part b(iii)</t>
  </si>
  <si>
    <t>EVA for Auto</t>
  </si>
  <si>
    <t>EVA for Property</t>
  </si>
  <si>
    <t>Total</t>
  </si>
  <si>
    <t>Transfer from/(to) Lines</t>
  </si>
  <si>
    <t>2021 Financial Statements</t>
  </si>
  <si>
    <t>TERM</t>
  </si>
  <si>
    <t>Additional EC Balance Sheet Information</t>
  </si>
  <si>
    <t>Transfer from/(to) Corporate</t>
  </si>
  <si>
    <t>UNIVERSAL LIFE</t>
  </si>
  <si>
    <t>VARIABLE ANNUITIES</t>
  </si>
  <si>
    <t>SPIA</t>
  </si>
  <si>
    <t>SLIC CORPORATE</t>
  </si>
  <si>
    <t>SLIC Salaried Pension Plan</t>
  </si>
  <si>
    <t>Historical Actuarial Valuation Results</t>
  </si>
  <si>
    <t>Participant Summary - January 1</t>
  </si>
  <si>
    <t>Active Participants</t>
  </si>
  <si>
    <t>(a)  count</t>
  </si>
  <si>
    <t>(b)  average age</t>
  </si>
  <si>
    <t>(c)  average service</t>
  </si>
  <si>
    <t>(d)  average future working lifetime</t>
  </si>
  <si>
    <t>(e)  average plan earnings (prior year)</t>
  </si>
  <si>
    <t>Deferred Vested Participants</t>
  </si>
  <si>
    <t>(c)  average annual benefit</t>
  </si>
  <si>
    <t>Pensioners (incl beneficiaries)</t>
  </si>
  <si>
    <t>Plan Assets (numbers in $000's) *</t>
  </si>
  <si>
    <t>Change in Plan Assets during Prior Year: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</si>
  <si>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</si>
  <si>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</si>
  <si>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</si>
  <si>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</si>
  <si>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</si>
  <si>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of current year</t>
  </si>
  <si>
    <t>Rate of return during prior year</t>
  </si>
  <si>
    <t>Average Portfolio Mix During Prior Year:</t>
  </si>
  <si>
    <t>(a)  Domestic Large Cap Equities</t>
  </si>
  <si>
    <t>(b)  Domestic Small Cap Equities</t>
  </si>
  <si>
    <t>(c)  Domestic Fixed Income</t>
  </si>
  <si>
    <t>(d)  International Equities</t>
  </si>
  <si>
    <t>(e)  Real Estate</t>
  </si>
  <si>
    <t>(f)  Cash</t>
  </si>
  <si>
    <t>(g)  Total</t>
  </si>
  <si>
    <t>Asset Class Returns during Prior Year:</t>
  </si>
  <si>
    <t>* numbers may not add due to rounding</t>
  </si>
  <si>
    <t>Select Funding Valuation Results - January 1 (numbers in $000's) *</t>
  </si>
  <si>
    <t>1.  Funding Target:</t>
  </si>
  <si>
    <t xml:space="preserve">   (a)  Active participants</t>
  </si>
  <si>
    <t xml:space="preserve">   (b)  Deferred vested participants</t>
  </si>
  <si>
    <t xml:space="preserve">   (c)  Pensioners</t>
  </si>
  <si>
    <t xml:space="preserve">   (d)  Total</t>
  </si>
  <si>
    <t>2.  Actuarial Value of Assets</t>
  </si>
  <si>
    <t>3.  Shortfall/(Surplus):  (1d)-(2)</t>
  </si>
  <si>
    <t>4.  Funding Standard Carryover Balance</t>
  </si>
  <si>
    <t>5.  Prefunding Balance</t>
  </si>
  <si>
    <t>6.  Target Normal Cost</t>
  </si>
  <si>
    <t>7.  Net Shortfall Amortization Installment</t>
  </si>
  <si>
    <t>8.  Minimum Required Contribution: (6) + (7) + if &lt; 0, (3)</t>
  </si>
  <si>
    <t>9.  Funding Target Attainment Percentage</t>
  </si>
  <si>
    <t>10. Adjusted Funding Target Attainment Percentage</t>
  </si>
  <si>
    <t>11. Actuarial Basis</t>
  </si>
  <si>
    <t xml:space="preserve">  (a)  Effective Interest Rate</t>
  </si>
  <si>
    <t xml:space="preserve">  (b)  Salary scale</t>
  </si>
  <si>
    <t xml:space="preserve">  (c)  Consumer Price Index</t>
  </si>
  <si>
    <t xml:space="preserve">  (d)  Mortality</t>
  </si>
  <si>
    <t>2017 430(h) required mortality</t>
  </si>
  <si>
    <t>2018 430(h) required mortality</t>
  </si>
  <si>
    <t>2019 430(h) required mortality</t>
  </si>
  <si>
    <t>2020 430(h) required mortality</t>
  </si>
  <si>
    <t>2021 430(h) required mortality</t>
  </si>
  <si>
    <t xml:space="preserve">  (e)  Turnover</t>
  </si>
  <si>
    <t>None</t>
  </si>
  <si>
    <t xml:space="preserve">  (f)  Retirement age</t>
  </si>
  <si>
    <t>Age 62</t>
  </si>
  <si>
    <t xml:space="preserve">  (g) Proportion married and age difference</t>
  </si>
  <si>
    <t>80% married, husbands 3 years older than wives</t>
  </si>
  <si>
    <t xml:space="preserve">  (h)  Expenses</t>
  </si>
  <si>
    <t xml:space="preserve">  (i)  Asset Valuation Method</t>
  </si>
  <si>
    <t>Market value of assets</t>
  </si>
  <si>
    <t xml:space="preserve">  (j)  Actuarial Cost Method</t>
  </si>
  <si>
    <t>Unit Credit</t>
  </si>
  <si>
    <t>Select Accounting Valuation Results - January 1 (numbers in $000's) *</t>
  </si>
  <si>
    <t>1.  Reconciliation of funded status at valuation date:</t>
  </si>
  <si>
    <t xml:space="preserve">  (a) Accrued Benefit Obligation (ABO)</t>
  </si>
  <si>
    <t xml:space="preserve">  (b) Projected Benefit Obligation (PBO)</t>
  </si>
  <si>
    <t xml:space="preserve">  (c)  Fair Value of Assets</t>
  </si>
  <si>
    <t xml:space="preserve">  (d)  Funded Status:  (b) + (c)</t>
  </si>
  <si>
    <t xml:space="preserve">  (e)  Unrecognized Prior Service Cost</t>
  </si>
  <si>
    <t xml:space="preserve">  (f)  Unrecognized (Gain)/Loss</t>
  </si>
  <si>
    <t xml:space="preserve">  (g)  Accumulated Other Comprehensive Expense/(Income)</t>
  </si>
  <si>
    <t>2.  Net Periodic Benefit Cost:</t>
  </si>
  <si>
    <t xml:space="preserve">  (a)  Service Cost</t>
  </si>
  <si>
    <t xml:space="preserve">  (b)  Interest Cost</t>
  </si>
  <si>
    <t xml:space="preserve">  (c)  Expected Return on Assets</t>
  </si>
  <si>
    <t xml:space="preserve">  (d)  Amortization of Unrecognized Prior Service Cost</t>
  </si>
  <si>
    <t xml:space="preserve">  (e)  Amortization of Unrecognized (Gain)/Loss</t>
  </si>
  <si>
    <t xml:space="preserve">  (f)   Net Periodic Benefit Cost:</t>
  </si>
  <si>
    <t>3.  Actuarial Basis and Supplemental Data</t>
  </si>
  <si>
    <t xml:space="preserve">  (a)  Discount Rate</t>
  </si>
  <si>
    <t xml:space="preserve">  (b)  Return on Assets</t>
  </si>
  <si>
    <t xml:space="preserve">  (c)  Salary Scale</t>
  </si>
  <si>
    <t xml:space="preserve">  (d)  Consumer Price Index</t>
  </si>
  <si>
    <t xml:space="preserve">  (e)  Mortality</t>
  </si>
  <si>
    <t>RP-2000 / Scale AA Generational</t>
  </si>
  <si>
    <t xml:space="preserve">  (f)  Turnover</t>
  </si>
  <si>
    <t xml:space="preserve">  (g)  Proportion Married and Age Difference</t>
  </si>
  <si>
    <t xml:space="preserve">  (h)  Retirement Age</t>
  </si>
  <si>
    <t xml:space="preserve">  (i)  Expenses</t>
  </si>
  <si>
    <t>Included in return on assets assumption</t>
  </si>
  <si>
    <t xml:space="preserve">  (j)  Asset Valuation Method</t>
  </si>
  <si>
    <t xml:space="preserve">  (k)  Actuarial Cost Method</t>
  </si>
  <si>
    <t>Projected unit credit</t>
  </si>
  <si>
    <t xml:space="preserve">  (l)   Employer Contributions</t>
  </si>
  <si>
    <t xml:space="preserve">  (m) Benefit Payments</t>
  </si>
  <si>
    <t>Reconciliation of Plan Participants (2017-2021)</t>
  </si>
  <si>
    <t>Active</t>
  </si>
  <si>
    <t>Deferred Vested</t>
  </si>
  <si>
    <t>Pensioners/ Beneficiaries</t>
  </si>
  <si>
    <t>1.  Participants as of January 1, 2017</t>
  </si>
  <si>
    <t>-  New Entrants/Rehires</t>
  </si>
  <si>
    <t>-  Terminated Nonvested</t>
  </si>
  <si>
    <t>-  Terminated Vested (Lump Sum Cashout)</t>
  </si>
  <si>
    <t>-  Terminated Vested (Deferred Payment)</t>
  </si>
  <si>
    <t>-  Retirement</t>
  </si>
  <si>
    <t>-  Death w/ Beneficiary</t>
  </si>
  <si>
    <t>-  Deaths</t>
  </si>
  <si>
    <t>-  Net change</t>
  </si>
  <si>
    <t>2.  Participants as of January 1, 2018</t>
  </si>
  <si>
    <t>3.  Participants as of January 1, 2019</t>
  </si>
  <si>
    <t>4.  Participants as of January 1, 2020</t>
  </si>
  <si>
    <t>5.  Participants as of January 1, 2021</t>
  </si>
  <si>
    <t>Age/Svc/Earnings as of January 1, 2021</t>
  </si>
  <si>
    <t>Service (Years)</t>
  </si>
  <si>
    <t>&lt; 5</t>
  </si>
  <si>
    <t>5-10</t>
  </si>
  <si>
    <t>10-15</t>
  </si>
  <si>
    <t>15-20</t>
  </si>
  <si>
    <t>&gt;20</t>
  </si>
  <si>
    <t>Totals</t>
  </si>
  <si>
    <t>Age</t>
  </si>
  <si>
    <t>&lt; 25</t>
  </si>
  <si>
    <t># Participants</t>
  </si>
  <si>
    <t>(Years)</t>
  </si>
  <si>
    <t>Average Salary</t>
  </si>
  <si>
    <t>25-35</t>
  </si>
  <si>
    <t>35-45</t>
  </si>
  <si>
    <t>45-55</t>
  </si>
  <si>
    <t>55-65</t>
  </si>
  <si>
    <t>&gt; 65</t>
  </si>
  <si>
    <t>Avg Age</t>
  </si>
  <si>
    <t>Avg Svc</t>
  </si>
  <si>
    <t>Avg Salary</t>
  </si>
  <si>
    <t>Interest Sensitivity and Cash Flows</t>
  </si>
  <si>
    <t xml:space="preserve">Actives </t>
  </si>
  <si>
    <t>Pensioners</t>
  </si>
  <si>
    <t>Rate</t>
  </si>
  <si>
    <t>Duration (5.5%)</t>
  </si>
  <si>
    <t>Convexity (5.5%)</t>
  </si>
  <si>
    <t>Five Years</t>
  </si>
  <si>
    <t>Total (Assumes Annuity Payment)</t>
  </si>
  <si>
    <t>Ending Dec 31</t>
  </si>
  <si>
    <t>Cash Flow</t>
  </si>
  <si>
    <t xml:space="preserve">GSI, an insurance company, is developing a fixed annuity product with three-year minimum guaranteed crediting rates. GSI invested $50 million in corporate bonds to support the liability. </t>
  </si>
  <si>
    <t xml:space="preserve">The corporate bond portfolio consists of 1-year, 2-year and 3-year annual coupon bonds bought at par with weights of 10%, 10% and 80%, respectively. </t>
  </si>
  <si>
    <t>You are given the following information.</t>
  </si>
  <si>
    <t>Expected Cash Flow (Per $100 Par Value</t>
  </si>
  <si>
    <t>Year</t>
  </si>
  <si>
    <t>1-Year</t>
  </si>
  <si>
    <t>2-Year</t>
  </si>
  <si>
    <t>3-Year</t>
  </si>
  <si>
    <t>Discount Factor</t>
  </si>
  <si>
    <t>Bond</t>
  </si>
  <si>
    <t>You are also given the correlation matrix of zero coupon bond returns and undiversified individual VaRs for different maturity terms.</t>
  </si>
  <si>
    <t>Correlation Matrix</t>
  </si>
  <si>
    <t>Term</t>
  </si>
  <si>
    <t>1 Year</t>
  </si>
  <si>
    <t>2 Year</t>
  </si>
  <si>
    <t>3 Year</t>
  </si>
  <si>
    <t>Undiversified Individual 1-Year Horizon VaR (95%) per $</t>
  </si>
  <si>
    <t xml:space="preserve">1-year horizon VaR (95%) of the bond portfolio :   </t>
  </si>
  <si>
    <t>The Chief Actuary has suggested increasing investment return by allocating $6 million from the bond portfolio to equity while keeping the bond allocation proportions unchanged.</t>
  </si>
  <si>
    <t>Equity portfolio Allocation:</t>
  </si>
  <si>
    <t>Bond portfolio Allocation:</t>
  </si>
  <si>
    <t xml:space="preserve">                 (i)    Calculate the value of the option. Show your work.</t>
  </si>
  <si>
    <t xml:space="preserve">Value of the option: </t>
  </si>
  <si>
    <r>
      <t xml:space="preserve">   (a)   </t>
    </r>
    <r>
      <rPr>
        <i/>
        <sz val="11"/>
        <color theme="1"/>
        <rFont val="Times New Roman"/>
        <family val="1"/>
      </rPr>
      <t>(5 points)</t>
    </r>
    <r>
      <rPr>
        <sz val="11"/>
        <color theme="1"/>
        <rFont val="Times New Roman"/>
        <family val="1"/>
      </rPr>
      <t xml:space="preserve"> Calculate the diversified 1-year horizon VaR (95%) of the bond portfolio using the cash flow mapping approach. Show your work.</t>
    </r>
  </si>
  <si>
    <r>
      <t>·</t>
    </r>
    <r>
      <rPr>
        <sz val="11"/>
        <color theme="1"/>
        <rFont val="Times New Roman"/>
        <family val="1"/>
      </rPr>
      <t xml:space="preserve">         Per $ risk exposure for equity is 0.15. </t>
    </r>
  </si>
  <si>
    <r>
      <t>·</t>
    </r>
    <r>
      <rPr>
        <sz val="11"/>
        <color theme="1"/>
        <rFont val="Times New Roman"/>
        <family val="1"/>
      </rPr>
      <t>         Per $ risk exposure for bond should be based on part (a).</t>
    </r>
  </si>
  <si>
    <r>
      <t>·</t>
    </r>
    <r>
      <rPr>
        <sz val="11"/>
        <color theme="1"/>
        <rFont val="Times New Roman"/>
        <family val="1"/>
      </rPr>
      <t xml:space="preserve">         The correlation between the equity and bond portfolios is 0.1. </t>
    </r>
  </si>
  <si>
    <r>
      <t>·</t>
    </r>
    <r>
      <rPr>
        <sz val="11"/>
        <color theme="1"/>
        <rFont val="Times New Roman"/>
        <family val="1"/>
      </rPr>
      <t>         The total risk budget is $2 million.</t>
    </r>
  </si>
  <si>
    <r>
      <t xml:space="preserve">     (b)   (</t>
    </r>
    <r>
      <rPr>
        <i/>
        <sz val="11"/>
        <color theme="1"/>
        <rFont val="Times New Roman"/>
        <family val="1"/>
      </rPr>
      <t>3 points</t>
    </r>
    <r>
      <rPr>
        <sz val="11"/>
        <color theme="1"/>
        <rFont val="Times New Roman"/>
        <family val="1"/>
      </rPr>
      <t>) Calculate the value to be reallocated between equity and corporate bond portfolio to achieve a total risk budget of $2 million. Show your work.</t>
    </r>
  </si>
  <si>
    <r>
      <t xml:space="preserve">(10 points) </t>
    </r>
    <r>
      <rPr>
        <sz val="11"/>
        <color theme="1"/>
        <rFont val="Times New Roman"/>
        <family val="1"/>
      </rPr>
      <t>Refer to the February 16, 2022 memo from Max Hawke related to Aivilo’s defined benefit pension plan (Case Study section 4.14). Assume the risk free rate is 5%.</t>
    </r>
  </si>
  <si>
    <r>
      <t xml:space="preserve">(d)    </t>
    </r>
    <r>
      <rPr>
        <i/>
        <sz val="11"/>
        <color theme="1"/>
        <rFont val="Times New Roman"/>
        <family val="1"/>
      </rPr>
      <t>(2 points</t>
    </r>
    <r>
      <rPr>
        <sz val="11"/>
        <color theme="1"/>
        <rFont val="Times New Roman"/>
        <family val="1"/>
      </rPr>
      <t>) Demonstrate that both methods protect against risk if the risk-free rate falls by 1% immediately. Show your work.</t>
    </r>
  </si>
  <si>
    <r>
      <t xml:space="preserve">(f)    </t>
    </r>
    <r>
      <rPr>
        <i/>
        <sz val="11"/>
        <color theme="1"/>
        <rFont val="Times New Roman"/>
        <family val="1"/>
      </rPr>
      <t>(3 points</t>
    </r>
    <r>
      <rPr>
        <sz val="11"/>
        <color theme="1"/>
        <rFont val="Times New Roman"/>
        <family val="1"/>
      </rPr>
      <t xml:space="preserve">)  Max is considering using a callable bond with an embedded call option from the issuer to support the pension plan.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</si>
  <si>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bond has a current market value of $1.1 million.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</si>
  <si>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embedded call option matures in one year and has a strike of $1.5 million.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</si>
  <si>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volatility of the call option is assumed to be 10%. </t>
    </r>
  </si>
  <si>
    <t>Note: although only certain cells in the calculation area are highlighted in yellow, you may add rows and / or columns</t>
  </si>
  <si>
    <r>
      <rPr>
        <i/>
        <sz val="11"/>
        <color theme="1"/>
        <rFont val="Times New Roman"/>
        <family val="1"/>
      </rPr>
      <t>(10 points)</t>
    </r>
    <r>
      <rPr>
        <sz val="11"/>
        <color theme="1"/>
        <rFont val="Times New Roman"/>
        <family val="1"/>
      </rPr>
      <t xml:space="preserve"> </t>
    </r>
  </si>
  <si>
    <t>Available Economic Capital</t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</si>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</sst>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%"/>
    <numFmt numFmtId="171" formatCode="0.000"/>
    <numFmt numFmtId="172" formatCode="0.0000"/>
    <numFmt numFmtId="173" formatCode="0.00000"/>
    <numFmt numFmtId="174" formatCode="0_);\(0\)"/>
    <numFmt numFmtId="175" formatCode="_(* #,##0.0_);_(* \(#,##0.0\);_(* &quot;-&quot;?_);_(@_)"/>
    <numFmt numFmtId="176" formatCode="_(* #,##0.0_);_(* \(#,##0.0\);_(* &quot;-&quot;_);_(@_)"/>
    <numFmt numFmtId="177" formatCode="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4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170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1" fontId="6" fillId="0" borderId="40" xfId="0" applyNumberFormat="1" applyFont="1" applyBorder="1"/>
    <xf numFmtId="3" fontId="4" fillId="0" borderId="40" xfId="0" applyNumberFormat="1" applyFont="1" applyBorder="1"/>
    <xf numFmtId="172" fontId="4" fillId="0" borderId="40" xfId="0" applyNumberFormat="1" applyFont="1" applyBorder="1"/>
    <xf numFmtId="171" fontId="4" fillId="0" borderId="40" xfId="0" applyNumberFormat="1" applyFont="1" applyBorder="1"/>
    <xf numFmtId="172" fontId="6" fillId="0" borderId="40" xfId="0" applyNumberFormat="1" applyFont="1" applyBorder="1"/>
    <xf numFmtId="172" fontId="4" fillId="4" borderId="40" xfId="0" applyNumberFormat="1" applyFont="1" applyFill="1" applyBorder="1"/>
    <xf numFmtId="171" fontId="4" fillId="4" borderId="40" xfId="0" applyNumberFormat="1" applyFont="1" applyFill="1" applyBorder="1"/>
    <xf numFmtId="0" fontId="4" fillId="0" borderId="40" xfId="0" applyFont="1" applyBorder="1"/>
    <xf numFmtId="173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174" fontId="7" fillId="0" borderId="0" xfId="0" applyNumberFormat="1" applyFont="1"/>
    <xf numFmtId="9" fontId="4" fillId="0" borderId="0" xfId="2" applyFont="1" applyFill="1" applyBorder="1"/>
    <xf numFmtId="169" fontId="4" fillId="3" borderId="0" xfId="9" applyNumberFormat="1" applyFont="1" applyFill="1" applyAlignment="1">
      <alignment horizontal="left"/>
    </xf>
    <xf numFmtId="41" fontId="4" fillId="3" borderId="0" xfId="12" applyNumberFormat="1" applyFont="1" applyFill="1" applyAlignment="1">
      <alignment horizontal="right"/>
    </xf>
    <xf numFmtId="41" fontId="4" fillId="3" borderId="0" xfId="0" applyNumberFormat="1" applyFont="1" applyFill="1" applyAlignment="1">
      <alignment horizontal="right"/>
    </xf>
    <xf numFmtId="169" fontId="4" fillId="3" borderId="0" xfId="9" applyNumberFormat="1" applyFont="1" applyFill="1"/>
    <xf numFmtId="0" fontId="4" fillId="3" borderId="0" xfId="0" applyFont="1" applyFill="1" applyAlignment="1">
      <alignment horizontal="right"/>
    </xf>
    <xf numFmtId="175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28" fillId="3" borderId="0" xfId="0" applyFont="1" applyFill="1"/>
    <xf numFmtId="0" fontId="4" fillId="3" borderId="0" xfId="0" applyFont="1" applyFill="1" applyAlignment="1">
      <alignment horizontal="center"/>
    </xf>
    <xf numFmtId="16" fontId="4" fillId="3" borderId="0" xfId="0" quotePrefix="1" applyNumberFormat="1" applyFont="1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41" fontId="4" fillId="3" borderId="0" xfId="0" applyNumberFormat="1" applyFont="1" applyFill="1"/>
    <xf numFmtId="0" fontId="4" fillId="3" borderId="0" xfId="0" quotePrefix="1" applyFont="1" applyFill="1"/>
    <xf numFmtId="41" fontId="4" fillId="3" borderId="0" xfId="1" applyNumberFormat="1" applyFont="1" applyFill="1"/>
    <xf numFmtId="0" fontId="5" fillId="3" borderId="0" xfId="0" applyFont="1" applyFill="1"/>
    <xf numFmtId="41" fontId="5" fillId="3" borderId="0" xfId="0" applyNumberFormat="1" applyFont="1" applyFill="1"/>
    <xf numFmtId="0" fontId="5" fillId="3" borderId="0" xfId="0" quotePrefix="1" applyFont="1" applyFill="1"/>
    <xf numFmtId="41" fontId="5" fillId="3" borderId="0" xfId="1" applyNumberFormat="1" applyFont="1" applyFill="1"/>
    <xf numFmtId="0" fontId="9" fillId="3" borderId="0" xfId="4" applyFont="1" applyFill="1"/>
    <xf numFmtId="41" fontId="4" fillId="3" borderId="0" xfId="12" applyNumberFormat="1" applyFont="1" applyFill="1" applyBorder="1"/>
    <xf numFmtId="41" fontId="4" fillId="3" borderId="7" xfId="12" applyNumberFormat="1" applyFont="1" applyFill="1" applyBorder="1"/>
    <xf numFmtId="10" fontId="4" fillId="3" borderId="0" xfId="9" applyNumberFormat="1" applyFont="1" applyFill="1" applyBorder="1"/>
    <xf numFmtId="10" fontId="4" fillId="3" borderId="7" xfId="9" applyNumberFormat="1" applyFont="1" applyFill="1" applyBorder="1"/>
    <xf numFmtId="41" fontId="4" fillId="3" borderId="0" xfId="12" applyNumberFormat="1" applyFont="1" applyFill="1" applyBorder="1" applyAlignment="1">
      <alignment horizontal="center" wrapText="1"/>
    </xf>
    <xf numFmtId="41" fontId="4" fillId="3" borderId="0" xfId="12" applyNumberFormat="1" applyFont="1" applyFill="1" applyBorder="1" applyAlignment="1">
      <alignment horizontal="centerContinuous" wrapText="1"/>
    </xf>
    <xf numFmtId="41" fontId="4" fillId="3" borderId="7" xfId="12" applyNumberFormat="1" applyFont="1" applyFill="1" applyBorder="1" applyAlignment="1">
      <alignment horizontal="centerContinuous" wrapText="1"/>
    </xf>
    <xf numFmtId="37" fontId="7" fillId="0" borderId="0" xfId="0" applyNumberFormat="1" applyFont="1"/>
    <xf numFmtId="37" fontId="8" fillId="0" borderId="0" xfId="1" applyNumberFormat="1" applyFont="1" applyFill="1" applyBorder="1"/>
    <xf numFmtId="0" fontId="9" fillId="3" borderId="0" xfId="0" applyFont="1" applyFill="1"/>
    <xf numFmtId="0" fontId="29" fillId="3" borderId="0" xfId="0" applyFont="1" applyFill="1" applyAlignment="1">
      <alignment horizontal="right" wrapText="1"/>
    </xf>
    <xf numFmtId="0" fontId="29" fillId="3" borderId="0" xfId="0" applyFont="1" applyFill="1" applyAlignment="1">
      <alignment horizontal="right"/>
    </xf>
    <xf numFmtId="0" fontId="29" fillId="3" borderId="0" xfId="0" applyFont="1" applyFill="1"/>
    <xf numFmtId="169" fontId="9" fillId="3" borderId="0" xfId="9" applyNumberFormat="1" applyFont="1" applyFill="1"/>
    <xf numFmtId="169" fontId="29" fillId="3" borderId="0" xfId="9" applyNumberFormat="1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1" fontId="6" fillId="3" borderId="0" xfId="12" applyNumberFormat="1" applyFont="1" applyFill="1"/>
    <xf numFmtId="175" fontId="6" fillId="3" borderId="0" xfId="12" applyNumberFormat="1" applyFont="1" applyFill="1"/>
    <xf numFmtId="168" fontId="6" fillId="3" borderId="0" xfId="12" applyNumberFormat="1" applyFont="1" applyFill="1"/>
    <xf numFmtId="0" fontId="28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wrapText="1"/>
    </xf>
    <xf numFmtId="41" fontId="9" fillId="3" borderId="0" xfId="1" applyNumberFormat="1" applyFont="1" applyFill="1"/>
    <xf numFmtId="0" fontId="6" fillId="3" borderId="0" xfId="0" quotePrefix="1" applyFont="1" applyFill="1"/>
    <xf numFmtId="0" fontId="6" fillId="3" borderId="0" xfId="0" applyFont="1" applyFill="1"/>
    <xf numFmtId="41" fontId="6" fillId="3" borderId="0" xfId="1" applyNumberFormat="1" applyFont="1" applyFill="1"/>
    <xf numFmtId="0" fontId="28" fillId="3" borderId="0" xfId="4" applyFont="1" applyFill="1"/>
    <xf numFmtId="0" fontId="6" fillId="3" borderId="0" xfId="4" applyFont="1" applyFill="1"/>
    <xf numFmtId="0" fontId="6" fillId="0" borderId="0" xfId="4" applyFont="1"/>
    <xf numFmtId="0" fontId="24" fillId="3" borderId="0" xfId="4" applyFont="1" applyFill="1"/>
    <xf numFmtId="0" fontId="24" fillId="3" borderId="3" xfId="4" applyFont="1" applyFill="1" applyBorder="1"/>
    <xf numFmtId="0" fontId="6" fillId="3" borderId="4" xfId="4" applyFont="1" applyFill="1" applyBorder="1"/>
    <xf numFmtId="0" fontId="6" fillId="3" borderId="5" xfId="4" applyFont="1" applyFill="1" applyBorder="1"/>
    <xf numFmtId="0" fontId="6" fillId="3" borderId="6" xfId="4" quotePrefix="1" applyFont="1" applyFill="1" applyBorder="1"/>
    <xf numFmtId="41" fontId="6" fillId="3" borderId="0" xfId="12" applyNumberFormat="1" applyFont="1" applyFill="1" applyBorder="1"/>
    <xf numFmtId="41" fontId="6" fillId="3" borderId="7" xfId="12" applyNumberFormat="1" applyFont="1" applyFill="1" applyBorder="1"/>
    <xf numFmtId="175" fontId="6" fillId="3" borderId="0" xfId="12" applyNumberFormat="1" applyFont="1" applyFill="1" applyBorder="1"/>
    <xf numFmtId="175" fontId="6" fillId="3" borderId="7" xfId="12" applyNumberFormat="1" applyFont="1" applyFill="1" applyBorder="1"/>
    <xf numFmtId="0" fontId="6" fillId="3" borderId="6" xfId="4" applyFont="1" applyFill="1" applyBorder="1"/>
    <xf numFmtId="41" fontId="6" fillId="3" borderId="0" xfId="4" applyNumberFormat="1" applyFont="1" applyFill="1"/>
    <xf numFmtId="41" fontId="6" fillId="3" borderId="7" xfId="4" applyNumberFormat="1" applyFont="1" applyFill="1" applyBorder="1"/>
    <xf numFmtId="0" fontId="24" fillId="3" borderId="6" xfId="4" applyFont="1" applyFill="1" applyBorder="1"/>
    <xf numFmtId="176" fontId="6" fillId="3" borderId="0" xfId="12" applyNumberFormat="1" applyFont="1" applyFill="1" applyBorder="1"/>
    <xf numFmtId="0" fontId="6" fillId="3" borderId="8" xfId="4" quotePrefix="1" applyFont="1" applyFill="1" applyBorder="1"/>
    <xf numFmtId="0" fontId="6" fillId="3" borderId="2" xfId="4" applyFont="1" applyFill="1" applyBorder="1"/>
    <xf numFmtId="41" fontId="6" fillId="3" borderId="2" xfId="12" applyNumberFormat="1" applyFont="1" applyFill="1" applyBorder="1"/>
    <xf numFmtId="41" fontId="6" fillId="3" borderId="9" xfId="12" applyNumberFormat="1" applyFont="1" applyFill="1" applyBorder="1"/>
    <xf numFmtId="0" fontId="6" fillId="3" borderId="3" xfId="4" applyFont="1" applyFill="1" applyBorder="1"/>
    <xf numFmtId="0" fontId="6" fillId="3" borderId="7" xfId="4" applyFont="1" applyFill="1" applyBorder="1"/>
    <xf numFmtId="41" fontId="6" fillId="3" borderId="1" xfId="12" applyNumberFormat="1" applyFont="1" applyFill="1" applyBorder="1"/>
    <xf numFmtId="41" fontId="6" fillId="3" borderId="33" xfId="12" applyNumberFormat="1" applyFont="1" applyFill="1" applyBorder="1"/>
    <xf numFmtId="9" fontId="6" fillId="3" borderId="0" xfId="9" applyFont="1" applyFill="1" applyBorder="1"/>
    <xf numFmtId="169" fontId="6" fillId="3" borderId="7" xfId="9" applyNumberFormat="1" applyFont="1" applyFill="1" applyBorder="1"/>
    <xf numFmtId="9" fontId="6" fillId="3" borderId="0" xfId="4" applyNumberFormat="1" applyFont="1" applyFill="1"/>
    <xf numFmtId="9" fontId="6" fillId="3" borderId="7" xfId="4" applyNumberFormat="1" applyFont="1" applyFill="1" applyBorder="1"/>
    <xf numFmtId="9" fontId="6" fillId="3" borderId="7" xfId="9" applyFont="1" applyFill="1" applyBorder="1"/>
    <xf numFmtId="9" fontId="30" fillId="3" borderId="0" xfId="9" applyFont="1" applyFill="1" applyBorder="1"/>
    <xf numFmtId="9" fontId="30" fillId="3" borderId="7" xfId="9" applyFont="1" applyFill="1" applyBorder="1"/>
    <xf numFmtId="9" fontId="6" fillId="3" borderId="2" xfId="9" applyFont="1" applyFill="1" applyBorder="1"/>
    <xf numFmtId="9" fontId="6" fillId="3" borderId="9" xfId="9" applyFont="1" applyFill="1" applyBorder="1"/>
    <xf numFmtId="0" fontId="6" fillId="3" borderId="0" xfId="4" quotePrefix="1" applyFont="1" applyFill="1"/>
    <xf numFmtId="10" fontId="6" fillId="3" borderId="0" xfId="4" applyNumberFormat="1" applyFont="1" applyFill="1"/>
    <xf numFmtId="0" fontId="24" fillId="0" borderId="0" xfId="4" applyFont="1"/>
    <xf numFmtId="9" fontId="6" fillId="0" borderId="0" xfId="4" applyNumberFormat="1" applyFont="1"/>
    <xf numFmtId="41" fontId="6" fillId="3" borderId="47" xfId="12" applyNumberFormat="1" applyFont="1" applyFill="1" applyBorder="1"/>
    <xf numFmtId="41" fontId="6" fillId="3" borderId="48" xfId="12" applyNumberFormat="1" applyFont="1" applyFill="1" applyBorder="1"/>
    <xf numFmtId="0" fontId="24" fillId="3" borderId="6" xfId="4" quotePrefix="1" applyFont="1" applyFill="1" applyBorder="1"/>
    <xf numFmtId="164" fontId="6" fillId="3" borderId="0" xfId="12" applyNumberFormat="1" applyFont="1" applyFill="1" applyBorder="1"/>
    <xf numFmtId="164" fontId="6" fillId="3" borderId="7" xfId="12" applyNumberFormat="1" applyFont="1" applyFill="1" applyBorder="1"/>
    <xf numFmtId="10" fontId="6" fillId="3" borderId="0" xfId="9" applyNumberFormat="1" applyFont="1" applyFill="1" applyBorder="1"/>
    <xf numFmtId="10" fontId="6" fillId="3" borderId="7" xfId="9" applyNumberFormat="1" applyFont="1" applyFill="1" applyBorder="1"/>
    <xf numFmtId="10" fontId="6" fillId="3" borderId="0" xfId="9" applyNumberFormat="1" applyFont="1" applyFill="1" applyBorder="1" applyAlignment="1">
      <alignment horizontal="center" wrapText="1"/>
    </xf>
    <xf numFmtId="10" fontId="6" fillId="3" borderId="7" xfId="9" applyNumberFormat="1" applyFont="1" applyFill="1" applyBorder="1" applyAlignment="1">
      <alignment horizontal="center" wrapText="1"/>
    </xf>
    <xf numFmtId="0" fontId="6" fillId="3" borderId="6" xfId="4" quotePrefix="1" applyFont="1" applyFill="1" applyBorder="1" applyAlignment="1">
      <alignment wrapText="1"/>
    </xf>
    <xf numFmtId="0" fontId="6" fillId="3" borderId="0" xfId="4" applyFont="1" applyFill="1" applyAlignment="1">
      <alignment horizontal="centerContinuous" wrapText="1"/>
    </xf>
    <xf numFmtId="0" fontId="6" fillId="3" borderId="7" xfId="4" applyFont="1" applyFill="1" applyBorder="1" applyAlignment="1">
      <alignment horizontal="centerContinuous" wrapText="1"/>
    </xf>
    <xf numFmtId="0" fontId="6" fillId="3" borderId="0" xfId="4" applyFont="1" applyFill="1" applyAlignment="1">
      <alignment horizontal="centerContinuous"/>
    </xf>
    <xf numFmtId="0" fontId="6" fillId="3" borderId="7" xfId="4" applyFont="1" applyFill="1" applyBorder="1" applyAlignment="1">
      <alignment horizontal="centerContinuous"/>
    </xf>
    <xf numFmtId="0" fontId="6" fillId="3" borderId="6" xfId="4" quotePrefix="1" applyFont="1" applyFill="1" applyBorder="1" applyAlignment="1">
      <alignment vertical="top"/>
    </xf>
    <xf numFmtId="0" fontId="6" fillId="3" borderId="8" xfId="4" quotePrefix="1" applyFont="1" applyFill="1" applyBorder="1" applyAlignment="1">
      <alignment vertical="top"/>
    </xf>
    <xf numFmtId="0" fontId="6" fillId="3" borderId="2" xfId="4" applyFont="1" applyFill="1" applyBorder="1" applyAlignment="1">
      <alignment horizontal="centerContinuous" wrapText="1"/>
    </xf>
    <xf numFmtId="0" fontId="6" fillId="3" borderId="9" xfId="4" applyFont="1" applyFill="1" applyBorder="1" applyAlignment="1">
      <alignment horizontal="centerContinuous" wrapText="1"/>
    </xf>
    <xf numFmtId="0" fontId="24" fillId="3" borderId="3" xfId="4" quotePrefix="1" applyFont="1" applyFill="1" applyBorder="1"/>
    <xf numFmtId="41" fontId="6" fillId="3" borderId="1" xfId="4" applyNumberFormat="1" applyFont="1" applyFill="1" applyBorder="1"/>
    <xf numFmtId="41" fontId="6" fillId="3" borderId="33" xfId="4" applyNumberFormat="1" applyFont="1" applyFill="1" applyBorder="1"/>
    <xf numFmtId="0" fontId="6" fillId="3" borderId="0" xfId="4" applyFont="1" applyFill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177" fontId="6" fillId="3" borderId="0" xfId="4" applyNumberFormat="1" applyFont="1" applyFill="1" applyAlignment="1">
      <alignment horizontal="centerContinuous"/>
    </xf>
    <xf numFmtId="177" fontId="6" fillId="3" borderId="7" xfId="4" applyNumberFormat="1" applyFont="1" applyFill="1" applyBorder="1" applyAlignment="1">
      <alignment horizontal="centerContinuous"/>
    </xf>
    <xf numFmtId="41" fontId="6" fillId="3" borderId="0" xfId="4" applyNumberFormat="1" applyFont="1" applyFill="1" applyAlignment="1">
      <alignment wrapText="1"/>
    </xf>
    <xf numFmtId="41" fontId="6" fillId="3" borderId="7" xfId="4" applyNumberFormat="1" applyFont="1" applyFill="1" applyBorder="1" applyAlignment="1">
      <alignment wrapText="1"/>
    </xf>
    <xf numFmtId="41" fontId="6" fillId="3" borderId="2" xfId="4" applyNumberFormat="1" applyFont="1" applyFill="1" applyBorder="1" applyAlignment="1">
      <alignment wrapText="1"/>
    </xf>
    <xf numFmtId="41" fontId="6" fillId="3" borderId="9" xfId="4" applyNumberFormat="1" applyFont="1" applyFill="1" applyBorder="1" applyAlignment="1">
      <alignment wrapText="1"/>
    </xf>
    <xf numFmtId="0" fontId="6" fillId="3" borderId="0" xfId="4" quotePrefix="1" applyFont="1" applyFill="1" applyAlignment="1">
      <alignment vertical="top"/>
    </xf>
    <xf numFmtId="0" fontId="8" fillId="8" borderId="49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horizontal="center" vertical="center"/>
    </xf>
    <xf numFmtId="6" fontId="8" fillId="8" borderId="5" xfId="0" applyNumberFormat="1" applyFont="1" applyFill="1" applyBorder="1" applyAlignment="1">
      <alignment horizontal="center" vertical="center"/>
    </xf>
    <xf numFmtId="6" fontId="8" fillId="8" borderId="4" xfId="0" applyNumberFormat="1" applyFont="1" applyFill="1" applyBorder="1" applyAlignment="1">
      <alignment horizontal="center" vertical="center"/>
    </xf>
    <xf numFmtId="6" fontId="8" fillId="8" borderId="3" xfId="0" applyNumberFormat="1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 wrapText="1"/>
    </xf>
    <xf numFmtId="0" fontId="8" fillId="8" borderId="5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6" fontId="8" fillId="8" borderId="0" xfId="0" applyNumberFormat="1" applyFont="1" applyFill="1" applyAlignment="1">
      <alignment horizontal="center" vertical="center"/>
    </xf>
    <xf numFmtId="6" fontId="8" fillId="8" borderId="6" xfId="0" applyNumberFormat="1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6" fontId="8" fillId="8" borderId="8" xfId="0" applyNumberFormat="1" applyFont="1" applyFill="1" applyBorder="1" applyAlignment="1">
      <alignment horizontal="center" vertical="center"/>
    </xf>
    <xf numFmtId="0" fontId="8" fillId="8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8" borderId="1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vertical="center" wrapText="1"/>
    </xf>
    <xf numFmtId="0" fontId="8" fillId="8" borderId="0" xfId="0" applyFont="1" applyFill="1" applyAlignment="1">
      <alignment horizontal="center" vertical="center" wrapText="1"/>
    </xf>
    <xf numFmtId="10" fontId="8" fillId="8" borderId="5" xfId="0" applyNumberFormat="1" applyFont="1" applyFill="1" applyBorder="1" applyAlignment="1">
      <alignment horizontal="center" vertical="center" wrapText="1"/>
    </xf>
    <xf numFmtId="10" fontId="8" fillId="8" borderId="7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10" fontId="8" fillId="8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0" fontId="13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13" fillId="4" borderId="6" xfId="0" applyFont="1" applyFill="1" applyBorder="1"/>
    <xf numFmtId="0" fontId="4" fillId="4" borderId="0" xfId="0" applyFont="1" applyFill="1"/>
    <xf numFmtId="0" fontId="4" fillId="4" borderId="7" xfId="0" applyFont="1" applyFill="1" applyBorder="1"/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/>
    <xf numFmtId="0" fontId="4" fillId="4" borderId="8" xfId="0" applyFont="1" applyFill="1" applyBorder="1"/>
    <xf numFmtId="0" fontId="4" fillId="4" borderId="2" xfId="0" applyFont="1" applyFill="1" applyBorder="1"/>
    <xf numFmtId="0" fontId="4" fillId="4" borderId="9" xfId="0" applyFont="1" applyFill="1" applyBorder="1"/>
    <xf numFmtId="0" fontId="4" fillId="4" borderId="49" xfId="0" applyFont="1" applyFill="1" applyBorder="1"/>
    <xf numFmtId="0" fontId="31" fillId="0" borderId="0" xfId="0" applyFont="1" applyAlignment="1">
      <alignment horizontal="left" vertical="center" indent="5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4" borderId="3" xfId="0" applyFont="1" applyFill="1" applyBorder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51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0" fontId="28" fillId="3" borderId="0" xfId="0" applyFont="1" applyFill="1" applyAlignment="1">
      <alignment horizontal="center"/>
    </xf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topLeftCell="B1" workbookViewId="0">
      <selection activeCell="B1" sqref="B1"/>
    </sheetView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DF7C-8105-4954-A49C-770E36977DD2}">
  <sheetPr>
    <tabColor rgb="FFFFC000"/>
  </sheetPr>
  <dimension ref="A1:AFW65"/>
  <sheetViews>
    <sheetView zoomScaleNormal="100" workbookViewId="0"/>
  </sheetViews>
  <sheetFormatPr defaultColWidth="9.28515625" defaultRowHeight="15" x14ac:dyDescent="0.25"/>
  <cols>
    <col min="1" max="1" width="77.7109375" style="17" bestFit="1" customWidth="1"/>
    <col min="2" max="2" width="14.42578125" style="118" customWidth="1"/>
    <col min="3" max="3" width="2.42578125" style="118" customWidth="1"/>
    <col min="4" max="4" width="14.42578125" style="118" customWidth="1"/>
    <col min="5" max="16384" width="9.28515625" style="17"/>
  </cols>
  <sheetData>
    <row r="1" spans="1:855" s="14" customFormat="1" ht="14.45" thickBot="1" x14ac:dyDescent="0.3"/>
    <row r="2" spans="1:855" ht="15.75" thickBot="1" x14ac:dyDescent="0.3">
      <c r="A2" s="334" t="s">
        <v>128</v>
      </c>
      <c r="B2" s="335"/>
      <c r="C2" s="335"/>
      <c r="D2" s="336"/>
    </row>
    <row r="3" spans="1:855" ht="14.45" thickBot="1" x14ac:dyDescent="0.3">
      <c r="A3" s="114" t="s">
        <v>80</v>
      </c>
      <c r="B3" s="115"/>
      <c r="C3" s="115"/>
      <c r="D3" s="116"/>
    </row>
    <row r="4" spans="1:855" ht="13.9" x14ac:dyDescent="0.25">
      <c r="A4" s="117"/>
      <c r="D4" s="119"/>
    </row>
    <row r="5" spans="1:855" ht="13.9" x14ac:dyDescent="0.25">
      <c r="A5" s="120" t="s">
        <v>59</v>
      </c>
      <c r="B5" s="121" t="s">
        <v>129</v>
      </c>
      <c r="C5" s="122"/>
      <c r="D5" s="123" t="s">
        <v>127</v>
      </c>
    </row>
    <row r="6" spans="1:855" s="125" customFormat="1" ht="13.9" x14ac:dyDescent="0.25">
      <c r="A6" s="124" t="s">
        <v>81</v>
      </c>
      <c r="D6" s="12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ht="13.9" x14ac:dyDescent="0.25">
      <c r="A7" s="117" t="s">
        <v>82</v>
      </c>
      <c r="B7" s="127">
        <v>4901.72972972973</v>
      </c>
      <c r="D7" s="119">
        <v>2620</v>
      </c>
    </row>
    <row r="8" spans="1:855" ht="13.9" x14ac:dyDescent="0.25">
      <c r="A8" s="117" t="s">
        <v>83</v>
      </c>
      <c r="B8" s="127">
        <v>313.67567567567568</v>
      </c>
      <c r="D8" s="119">
        <v>347.08108108108109</v>
      </c>
    </row>
    <row r="9" spans="1:855" ht="13.9" x14ac:dyDescent="0.25">
      <c r="A9" s="117" t="s">
        <v>84</v>
      </c>
      <c r="B9" s="127">
        <v>440.18918918918916</v>
      </c>
      <c r="D9" s="119">
        <v>606.91891891891896</v>
      </c>
    </row>
    <row r="10" spans="1:855" ht="13.9" x14ac:dyDescent="0.25">
      <c r="A10" s="117" t="s">
        <v>85</v>
      </c>
      <c r="B10" s="127">
        <v>542.72972972972968</v>
      </c>
      <c r="D10" s="119">
        <v>906.94594594594594</v>
      </c>
    </row>
    <row r="11" spans="1:855" ht="13.9" x14ac:dyDescent="0.25">
      <c r="A11" s="117" t="s">
        <v>86</v>
      </c>
      <c r="B11" s="127"/>
      <c r="D11" s="119"/>
    </row>
    <row r="12" spans="1:855" ht="13.9" x14ac:dyDescent="0.25">
      <c r="A12" s="117" t="s">
        <v>87</v>
      </c>
      <c r="B12" s="127">
        <v>4622.8108108108108</v>
      </c>
      <c r="D12" s="119">
        <v>5298.2432432432433</v>
      </c>
    </row>
    <row r="13" spans="1:855" ht="13.9" x14ac:dyDescent="0.25">
      <c r="A13" s="117" t="s">
        <v>88</v>
      </c>
      <c r="B13" s="127">
        <v>13112.162162162162</v>
      </c>
      <c r="D13" s="119">
        <v>13934.972972972973</v>
      </c>
    </row>
    <row r="14" spans="1:855" ht="15.6" x14ac:dyDescent="0.4">
      <c r="A14" s="117" t="s">
        <v>89</v>
      </c>
      <c r="B14" s="128">
        <v>2367.2162162162163</v>
      </c>
      <c r="D14" s="129">
        <v>2952.7837837837837</v>
      </c>
    </row>
    <row r="15" spans="1:855" ht="13.9" x14ac:dyDescent="0.25">
      <c r="A15" s="117" t="s">
        <v>90</v>
      </c>
      <c r="B15" s="127">
        <v>20102.18918918919</v>
      </c>
      <c r="D15" s="119">
        <v>22186</v>
      </c>
    </row>
    <row r="16" spans="1:855" ht="13.9" x14ac:dyDescent="0.25">
      <c r="A16" s="117" t="s">
        <v>91</v>
      </c>
      <c r="B16" s="127">
        <v>1519.6756756756756</v>
      </c>
      <c r="D16" s="119">
        <v>1988.7297297297298</v>
      </c>
    </row>
    <row r="17" spans="1:855" ht="13.9" x14ac:dyDescent="0.25">
      <c r="A17" s="117" t="s">
        <v>92</v>
      </c>
      <c r="B17" s="127">
        <v>27.756756756756758</v>
      </c>
      <c r="D17" s="119">
        <v>27.378378378378379</v>
      </c>
      <c r="G17" s="130"/>
    </row>
    <row r="18" spans="1:855" ht="13.9" x14ac:dyDescent="0.25">
      <c r="A18" s="117" t="s">
        <v>93</v>
      </c>
      <c r="B18" s="127">
        <v>11051.594594594595</v>
      </c>
      <c r="D18" s="119">
        <v>11560.783783783783</v>
      </c>
      <c r="F18" s="130"/>
    </row>
    <row r="19" spans="1:855" ht="13.9" x14ac:dyDescent="0.25">
      <c r="A19" s="117" t="s">
        <v>94</v>
      </c>
      <c r="B19" s="127">
        <v>86.648648648648646</v>
      </c>
      <c r="D19" s="119">
        <v>0</v>
      </c>
      <c r="F19" s="130"/>
    </row>
    <row r="20" spans="1:855" ht="13.9" x14ac:dyDescent="0.25">
      <c r="A20" s="117" t="s">
        <v>95</v>
      </c>
      <c r="B20" s="127">
        <v>75.78378378378379</v>
      </c>
      <c r="D20" s="119">
        <v>76.918918918918919</v>
      </c>
    </row>
    <row r="21" spans="1:855" ht="13.9" x14ac:dyDescent="0.25">
      <c r="A21" s="117" t="s">
        <v>96</v>
      </c>
      <c r="B21" s="127">
        <v>242.75675675675674</v>
      </c>
      <c r="D21" s="119">
        <v>272.37837837837839</v>
      </c>
    </row>
    <row r="22" spans="1:855" ht="13.9" x14ac:dyDescent="0.25">
      <c r="A22" s="117" t="s">
        <v>97</v>
      </c>
      <c r="B22" s="127">
        <v>3406.6216216216217</v>
      </c>
      <c r="D22" s="119">
        <v>3192.8918918918921</v>
      </c>
    </row>
    <row r="23" spans="1:855" ht="13.9" x14ac:dyDescent="0.25">
      <c r="A23" s="117" t="s">
        <v>98</v>
      </c>
      <c r="B23" s="127">
        <v>42.135135135135137</v>
      </c>
      <c r="D23" s="119">
        <v>34.729729729729726</v>
      </c>
      <c r="E23" s="131"/>
    </row>
    <row r="24" spans="1:855" s="135" customFormat="1" ht="14.45" thickBot="1" x14ac:dyDescent="0.3">
      <c r="A24" s="132" t="s">
        <v>99</v>
      </c>
      <c r="B24" s="133">
        <v>234.21621621621622</v>
      </c>
      <c r="C24" s="118"/>
      <c r="D24" s="134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35" customFormat="1" ht="14.45" thickBot="1" x14ac:dyDescent="0.3">
      <c r="A25" s="136" t="s">
        <v>100</v>
      </c>
      <c r="B25" s="137">
        <v>42987.702702702707</v>
      </c>
      <c r="C25" s="137"/>
      <c r="D25" s="138">
        <v>44030.54054054054</v>
      </c>
      <c r="E25" s="17"/>
      <c r="F25" s="17"/>
      <c r="G25" s="13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ht="13.9" x14ac:dyDescent="0.25">
      <c r="A26" s="139"/>
      <c r="B26" s="130"/>
      <c r="D26" s="119"/>
      <c r="G26" s="130"/>
      <c r="I26" s="130"/>
    </row>
    <row r="27" spans="1:855" ht="13.9" x14ac:dyDescent="0.25">
      <c r="A27" s="139" t="s">
        <v>101</v>
      </c>
      <c r="D27" s="119"/>
      <c r="I27" s="130"/>
    </row>
    <row r="28" spans="1:855" x14ac:dyDescent="0.25">
      <c r="A28" s="117" t="s">
        <v>102</v>
      </c>
      <c r="B28" s="127">
        <v>14870.378378378378</v>
      </c>
      <c r="D28" s="119">
        <v>15323.621621621622</v>
      </c>
    </row>
    <row r="29" spans="1:855" x14ac:dyDescent="0.25">
      <c r="A29" s="117" t="s">
        <v>103</v>
      </c>
      <c r="B29" s="127">
        <v>695.67567567567562</v>
      </c>
      <c r="C29" s="127"/>
      <c r="D29" s="119">
        <v>264.94594594594594</v>
      </c>
      <c r="F29" s="130"/>
    </row>
    <row r="30" spans="1:855" x14ac:dyDescent="0.25">
      <c r="A30" s="117" t="s">
        <v>104</v>
      </c>
      <c r="B30" s="127">
        <v>97.243243243243242</v>
      </c>
      <c r="C30" s="127"/>
      <c r="D30" s="119">
        <v>88.378378378378372</v>
      </c>
    </row>
    <row r="31" spans="1:855" x14ac:dyDescent="0.25">
      <c r="A31" s="117" t="s">
        <v>105</v>
      </c>
      <c r="B31" s="127"/>
      <c r="C31" s="127"/>
      <c r="D31" s="119"/>
    </row>
    <row r="32" spans="1:855" x14ac:dyDescent="0.25">
      <c r="A32" s="117" t="s">
        <v>106</v>
      </c>
      <c r="B32" s="127">
        <v>1541.3243243243244</v>
      </c>
      <c r="C32" s="127"/>
      <c r="D32" s="119">
        <v>1413.6216216216217</v>
      </c>
    </row>
    <row r="33" spans="1:855" x14ac:dyDescent="0.25">
      <c r="A33" s="117" t="s">
        <v>107</v>
      </c>
      <c r="B33" s="127">
        <v>12536.702702702703</v>
      </c>
      <c r="C33" s="127"/>
      <c r="D33" s="119">
        <v>13353.405405405405</v>
      </c>
    </row>
    <row r="34" spans="1:855" x14ac:dyDescent="0.25">
      <c r="A34" s="117" t="s">
        <v>108</v>
      </c>
      <c r="B34" s="127">
        <v>1634.918918918919</v>
      </c>
      <c r="C34" s="127"/>
      <c r="D34" s="119">
        <v>1212.2162162162163</v>
      </c>
    </row>
    <row r="35" spans="1:855" ht="17.25" x14ac:dyDescent="0.4">
      <c r="A35" s="117" t="s">
        <v>109</v>
      </c>
      <c r="B35" s="128">
        <v>16</v>
      </c>
      <c r="C35" s="127"/>
      <c r="D35" s="129">
        <v>230.32432432432432</v>
      </c>
    </row>
    <row r="36" spans="1:855" x14ac:dyDescent="0.25">
      <c r="A36" s="117" t="s">
        <v>110</v>
      </c>
      <c r="B36" s="127">
        <v>15728.945945945947</v>
      </c>
      <c r="C36" s="127"/>
      <c r="D36" s="119">
        <v>16209.567567567568</v>
      </c>
    </row>
    <row r="37" spans="1:855" x14ac:dyDescent="0.25">
      <c r="A37" s="117" t="s">
        <v>111</v>
      </c>
      <c r="B37" s="127">
        <v>467.43243243243245</v>
      </c>
      <c r="C37" s="127"/>
      <c r="D37" s="119">
        <v>757.02702702702697</v>
      </c>
    </row>
    <row r="38" spans="1:855" x14ac:dyDescent="0.25">
      <c r="A38" s="117" t="s">
        <v>22</v>
      </c>
      <c r="B38" s="127">
        <v>4201.0810810810808</v>
      </c>
      <c r="D38" s="119">
        <v>4729.864864864865</v>
      </c>
    </row>
    <row r="39" spans="1:855" x14ac:dyDescent="0.25">
      <c r="A39" s="117" t="s">
        <v>112</v>
      </c>
      <c r="B39" s="127">
        <v>296.56756756756755</v>
      </c>
      <c r="D39" s="119">
        <v>248.83783783783784</v>
      </c>
    </row>
    <row r="40" spans="1:855" x14ac:dyDescent="0.25">
      <c r="A40" s="117" t="s">
        <v>113</v>
      </c>
      <c r="B40" s="127">
        <v>35.918918918918919</v>
      </c>
      <c r="D40" s="119">
        <v>45.918918918918919</v>
      </c>
    </row>
    <row r="41" spans="1:855" x14ac:dyDescent="0.25">
      <c r="A41" s="117" t="s">
        <v>114</v>
      </c>
      <c r="B41" s="127">
        <v>13.135135135135135</v>
      </c>
      <c r="D41" s="119">
        <v>20.162162162162161</v>
      </c>
    </row>
    <row r="42" spans="1:855" x14ac:dyDescent="0.25">
      <c r="A42" s="117" t="s">
        <v>115</v>
      </c>
      <c r="B42" s="127">
        <v>4657.1891891891892</v>
      </c>
      <c r="D42" s="119">
        <v>4324.7567567567567</v>
      </c>
    </row>
    <row r="43" spans="1:855" x14ac:dyDescent="0.25">
      <c r="A43" s="117" t="s">
        <v>116</v>
      </c>
      <c r="B43" s="118">
        <v>172.24324324324326</v>
      </c>
      <c r="D43" s="119">
        <v>189.72972972972974</v>
      </c>
    </row>
    <row r="44" spans="1:855" s="144" customFormat="1" thickBot="1" x14ac:dyDescent="0.25">
      <c r="A44" s="140" t="s">
        <v>117</v>
      </c>
      <c r="B44" s="141">
        <v>41235.810810810799</v>
      </c>
      <c r="C44" s="141"/>
      <c r="D44" s="142">
        <v>42202.810810810814</v>
      </c>
      <c r="E44" s="14"/>
      <c r="F44" s="143"/>
      <c r="G44" s="14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17" t="s">
        <v>118</v>
      </c>
      <c r="B45" s="118">
        <v>95.432432432432435</v>
      </c>
      <c r="D45" s="119">
        <v>95.432432432432435</v>
      </c>
    </row>
    <row r="46" spans="1:855" x14ac:dyDescent="0.25">
      <c r="A46" s="117" t="s">
        <v>119</v>
      </c>
      <c r="B46" s="118">
        <v>912.56756756756761</v>
      </c>
      <c r="D46" s="119">
        <v>907.35135135135135</v>
      </c>
    </row>
    <row r="47" spans="1:855" x14ac:dyDescent="0.25">
      <c r="A47" s="117" t="s">
        <v>120</v>
      </c>
      <c r="B47" s="118">
        <v>513.16216216216219</v>
      </c>
      <c r="D47" s="119">
        <v>572.48648648648646</v>
      </c>
    </row>
    <row r="48" spans="1:855" x14ac:dyDescent="0.25">
      <c r="A48" s="132" t="s">
        <v>121</v>
      </c>
      <c r="B48" s="145">
        <v>95.945945945945951</v>
      </c>
      <c r="C48" s="145"/>
      <c r="D48" s="146">
        <v>119.02702702702703</v>
      </c>
    </row>
    <row r="49" spans="1:855" s="144" customFormat="1" thickBot="1" x14ac:dyDescent="0.25">
      <c r="A49" s="140" t="s">
        <v>122</v>
      </c>
      <c r="B49" s="141">
        <v>1617.1081081081081</v>
      </c>
      <c r="C49" s="141"/>
      <c r="D49" s="142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17" t="s">
        <v>123</v>
      </c>
      <c r="B50" s="118">
        <v>126.18918918918919</v>
      </c>
      <c r="D50" s="119">
        <v>126.35135135135135</v>
      </c>
    </row>
    <row r="51" spans="1:855" s="135" customFormat="1" ht="15.75" thickBot="1" x14ac:dyDescent="0.3">
      <c r="A51" s="147" t="s">
        <v>124</v>
      </c>
      <c r="B51" s="148">
        <v>8.5405405405405403</v>
      </c>
      <c r="C51" s="148"/>
      <c r="D51" s="149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35" customFormat="1" ht="15.75" thickBot="1" x14ac:dyDescent="0.3">
      <c r="A52" s="150" t="s">
        <v>125</v>
      </c>
      <c r="B52" s="151">
        <v>1751.8378378378379</v>
      </c>
      <c r="C52" s="151"/>
      <c r="D52" s="152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35" customFormat="1" ht="15.75" thickBot="1" x14ac:dyDescent="0.3">
      <c r="A53" s="136" t="s">
        <v>126</v>
      </c>
      <c r="B53" s="151">
        <v>42987.648648648639</v>
      </c>
      <c r="C53" s="151"/>
      <c r="D53" s="152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18" customFormat="1" x14ac:dyDescent="0.25">
      <c r="A65" s="153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EBE5-E647-48F3-9189-00CC5136A84E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J24" sqref="J24"/>
      <selection pane="topRight" activeCell="J24" sqref="J24"/>
      <selection pane="bottomLeft" activeCell="J24" sqref="J24"/>
      <selection pane="bottomRight" activeCell="B2" sqref="B2"/>
    </sheetView>
  </sheetViews>
  <sheetFormatPr defaultColWidth="9.140625" defaultRowHeight="15" x14ac:dyDescent="0.25"/>
  <cols>
    <col min="1" max="1" width="45.42578125" style="1" customWidth="1"/>
    <col min="2" max="7" width="13.7109375" style="1" customWidth="1"/>
    <col min="8" max="16384" width="9.140625" style="1"/>
  </cols>
  <sheetData>
    <row r="1" spans="1:11" s="10" customFormat="1" ht="27.6" x14ac:dyDescent="0.25">
      <c r="A1" s="111" t="s">
        <v>204</v>
      </c>
      <c r="B1" s="112" t="s">
        <v>0</v>
      </c>
      <c r="C1" s="112" t="s">
        <v>1</v>
      </c>
      <c r="D1" s="112" t="s">
        <v>2</v>
      </c>
      <c r="E1" s="112" t="s">
        <v>3</v>
      </c>
      <c r="F1" s="113" t="s">
        <v>53</v>
      </c>
      <c r="G1" s="113" t="s">
        <v>52</v>
      </c>
      <c r="I1" s="1"/>
      <c r="J1" s="1"/>
      <c r="K1" s="1"/>
    </row>
    <row r="2" spans="1:11" ht="13.9" x14ac:dyDescent="0.25">
      <c r="A2" s="110" t="s">
        <v>4</v>
      </c>
    </row>
    <row r="3" spans="1:11" ht="13.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11" ht="13.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11" ht="13.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11" ht="13.9" x14ac:dyDescent="0.25">
      <c r="B6" s="11"/>
      <c r="C6" s="11"/>
      <c r="D6" s="11"/>
      <c r="E6" s="11"/>
      <c r="F6" s="11"/>
      <c r="G6" s="11"/>
    </row>
    <row r="7" spans="1:11" ht="13.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11" ht="13.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11" ht="13.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11" ht="13.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11" ht="13.9" x14ac:dyDescent="0.25">
      <c r="B11" s="11"/>
      <c r="C11" s="11"/>
      <c r="D11" s="11"/>
      <c r="E11" s="11"/>
      <c r="F11" s="11"/>
      <c r="G11" s="11"/>
    </row>
    <row r="12" spans="1:11" ht="13.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11" ht="13.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11" ht="13.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11" ht="13.9" x14ac:dyDescent="0.25">
      <c r="A15" s="14"/>
      <c r="B15" s="11"/>
      <c r="C15" s="11"/>
      <c r="D15" s="11"/>
      <c r="E15" s="11"/>
      <c r="F15" s="11"/>
      <c r="G15" s="11"/>
    </row>
    <row r="16" spans="1:11" ht="13.9" x14ac:dyDescent="0.25">
      <c r="B16" s="11"/>
      <c r="C16" s="11"/>
      <c r="D16" s="11"/>
      <c r="E16" s="11"/>
      <c r="F16" s="11"/>
      <c r="G16" s="11"/>
    </row>
    <row r="17" spans="1:7" ht="13.9" x14ac:dyDescent="0.25">
      <c r="A17" s="110" t="s">
        <v>15</v>
      </c>
      <c r="B17" s="11"/>
      <c r="C17" s="11"/>
      <c r="D17" s="11"/>
      <c r="E17" s="11"/>
      <c r="F17" s="11"/>
      <c r="G17" s="11"/>
    </row>
    <row r="18" spans="1:7" ht="13.9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ht="13.9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ht="13.9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ht="13.9" x14ac:dyDescent="0.25">
      <c r="B21" s="11"/>
      <c r="C21" s="11"/>
      <c r="D21" s="11"/>
      <c r="E21" s="11"/>
      <c r="F21" s="11"/>
      <c r="G21" s="11"/>
    </row>
    <row r="22" spans="1:7" ht="13.9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ht="13.9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ht="13.9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ht="13.9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ht="13.9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ht="13.9" x14ac:dyDescent="0.25">
      <c r="A27" s="2"/>
      <c r="B27" s="11"/>
      <c r="C27" s="11"/>
      <c r="D27" s="11"/>
      <c r="E27" s="11"/>
      <c r="F27" s="11"/>
      <c r="G27" s="11"/>
    </row>
    <row r="28" spans="1:7" ht="13.9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ht="13.9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0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397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864-FE17-48B7-A3A6-C816228535AC}">
  <sheetPr>
    <tabColor rgb="FFFFC000"/>
  </sheetPr>
  <dimension ref="A1:F352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205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956961</v>
      </c>
      <c r="C3" s="6">
        <v>1048585</v>
      </c>
      <c r="D3" s="6">
        <v>1153597</v>
      </c>
      <c r="E3" s="6">
        <v>1274062</v>
      </c>
      <c r="F3" s="6">
        <v>1412404</v>
      </c>
    </row>
    <row r="4" spans="1:6" x14ac:dyDescent="0.25">
      <c r="A4" s="1" t="s">
        <v>32</v>
      </c>
      <c r="B4" s="6">
        <v>-516395</v>
      </c>
      <c r="C4" s="6">
        <v>-566968</v>
      </c>
      <c r="D4" s="6">
        <v>-624848</v>
      </c>
      <c r="E4" s="6">
        <v>-691301</v>
      </c>
      <c r="F4" s="6">
        <v>-767773</v>
      </c>
    </row>
    <row r="5" spans="1:6" x14ac:dyDescent="0.25">
      <c r="A5" s="1" t="s">
        <v>33</v>
      </c>
      <c r="B5" s="6">
        <v>94778</v>
      </c>
      <c r="C5" s="6">
        <v>98640</v>
      </c>
      <c r="D5" s="6">
        <v>104570</v>
      </c>
      <c r="E5" s="6">
        <v>112659</v>
      </c>
      <c r="F5" s="6">
        <v>122970</v>
      </c>
    </row>
    <row r="6" spans="1:6" x14ac:dyDescent="0.25">
      <c r="A6" s="7" t="s">
        <v>34</v>
      </c>
      <c r="B6" s="182">
        <v>535344</v>
      </c>
      <c r="C6" s="182">
        <v>580257</v>
      </c>
      <c r="D6" s="182">
        <v>633319</v>
      </c>
      <c r="E6" s="182">
        <v>695420</v>
      </c>
      <c r="F6" s="182">
        <v>767601</v>
      </c>
    </row>
    <row r="7" spans="1:6" x14ac:dyDescent="0.25">
      <c r="A7" s="7"/>
    </row>
    <row r="8" spans="1:6" x14ac:dyDescent="0.25">
      <c r="A8" s="1" t="s">
        <v>35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 s="1" t="s">
        <v>36</v>
      </c>
      <c r="B9" s="6">
        <v>617012</v>
      </c>
      <c r="C9" s="6">
        <v>653903</v>
      </c>
      <c r="D9" s="6">
        <v>688950</v>
      </c>
      <c r="E9" s="6">
        <v>763450</v>
      </c>
      <c r="F9" s="6">
        <v>851974</v>
      </c>
    </row>
    <row r="10" spans="1:6" x14ac:dyDescent="0.25">
      <c r="A10" s="1" t="s">
        <v>37</v>
      </c>
      <c r="B10" s="6">
        <v>-333596</v>
      </c>
      <c r="C10" s="6">
        <v>-355578</v>
      </c>
      <c r="D10" s="6">
        <v>-377135</v>
      </c>
      <c r="E10" s="6">
        <v>-421948</v>
      </c>
      <c r="F10" s="6">
        <v>-473625</v>
      </c>
    </row>
    <row r="11" spans="1:6" x14ac:dyDescent="0.25">
      <c r="A11" s="1" t="s">
        <v>38</v>
      </c>
      <c r="B11" s="6">
        <v>121273</v>
      </c>
      <c r="C11" s="6">
        <v>142320</v>
      </c>
      <c r="D11" s="6">
        <v>163351</v>
      </c>
      <c r="E11" s="6">
        <v>185574</v>
      </c>
      <c r="F11" s="6">
        <v>208928</v>
      </c>
    </row>
    <row r="12" spans="1:6" x14ac:dyDescent="0.25">
      <c r="A12" s="1" t="s">
        <v>39</v>
      </c>
      <c r="B12" s="6">
        <v>121086</v>
      </c>
      <c r="C12" s="6">
        <v>132136</v>
      </c>
      <c r="D12" s="6">
        <v>143858</v>
      </c>
      <c r="E12" s="6">
        <v>157505</v>
      </c>
      <c r="F12" s="6">
        <v>173385</v>
      </c>
    </row>
    <row r="13" spans="1:6" x14ac:dyDescent="0.25">
      <c r="A13" s="1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7" t="s">
        <v>41</v>
      </c>
      <c r="B14" s="182">
        <v>525775</v>
      </c>
      <c r="C14" s="182">
        <v>572781</v>
      </c>
      <c r="D14" s="182">
        <v>619024</v>
      </c>
      <c r="E14" s="182">
        <v>684581</v>
      </c>
      <c r="F14" s="182">
        <v>760662</v>
      </c>
    </row>
    <row r="15" spans="1:6" x14ac:dyDescent="0.25">
      <c r="A15" s="7"/>
    </row>
    <row r="16" spans="1:6" x14ac:dyDescent="0.25">
      <c r="A16" s="1" t="s">
        <v>12</v>
      </c>
      <c r="B16" s="6">
        <v>9569</v>
      </c>
      <c r="C16" s="6">
        <v>7476</v>
      </c>
      <c r="D16" s="6">
        <v>14295</v>
      </c>
      <c r="E16" s="6">
        <v>10839</v>
      </c>
      <c r="F16" s="6">
        <v>6939</v>
      </c>
    </row>
    <row r="17" spans="1:6" x14ac:dyDescent="0.25">
      <c r="A17" s="1" t="s">
        <v>42</v>
      </c>
      <c r="B17" s="6">
        <v>2679</v>
      </c>
      <c r="C17" s="6">
        <v>2093</v>
      </c>
      <c r="D17" s="6">
        <v>4003</v>
      </c>
      <c r="E17" s="6">
        <v>3035</v>
      </c>
      <c r="F17" s="6">
        <v>1943</v>
      </c>
    </row>
    <row r="18" spans="1:6" x14ac:dyDescent="0.25">
      <c r="A18" s="7" t="s">
        <v>14</v>
      </c>
      <c r="B18" s="8">
        <v>6890</v>
      </c>
      <c r="C18" s="8">
        <v>5383</v>
      </c>
      <c r="D18" s="8">
        <v>10292</v>
      </c>
      <c r="E18" s="8">
        <v>7804</v>
      </c>
      <c r="F18" s="8">
        <v>4996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1575357</v>
      </c>
      <c r="C21" s="6">
        <v>1729893</v>
      </c>
      <c r="D21" s="6">
        <v>1906974</v>
      </c>
      <c r="E21" s="6">
        <v>2109535</v>
      </c>
      <c r="F21" s="6">
        <v>2337773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1575357</v>
      </c>
      <c r="C23" s="8">
        <v>1729893</v>
      </c>
      <c r="D23" s="8">
        <v>1906974</v>
      </c>
      <c r="E23" s="8">
        <v>2109535</v>
      </c>
      <c r="F23" s="8">
        <v>2337773</v>
      </c>
    </row>
    <row r="24" spans="1:6" x14ac:dyDescent="0.25">
      <c r="A24" s="110"/>
    </row>
    <row r="25" spans="1:6" x14ac:dyDescent="0.25">
      <c r="A25" s="1" t="s">
        <v>44</v>
      </c>
      <c r="B25" s="6">
        <v>1441829</v>
      </c>
      <c r="C25" s="6">
        <v>1584148</v>
      </c>
      <c r="D25" s="6">
        <v>1747499</v>
      </c>
      <c r="E25" s="6">
        <v>1933074</v>
      </c>
      <c r="F25" s="6">
        <v>2142001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1441829</v>
      </c>
      <c r="C27" s="8">
        <v>1584148</v>
      </c>
      <c r="D27" s="8">
        <v>1747499</v>
      </c>
      <c r="E27" s="8">
        <v>1933074</v>
      </c>
      <c r="F27" s="8">
        <v>2142001</v>
      </c>
    </row>
    <row r="28" spans="1:6" x14ac:dyDescent="0.25">
      <c r="A28" s="7"/>
    </row>
    <row r="29" spans="1:6" x14ac:dyDescent="0.25">
      <c r="A29" s="7" t="s">
        <v>24</v>
      </c>
      <c r="B29" s="8">
        <v>133528</v>
      </c>
      <c r="C29" s="8">
        <v>145745</v>
      </c>
      <c r="D29" s="8">
        <v>159475</v>
      </c>
      <c r="E29" s="8">
        <v>176461</v>
      </c>
      <c r="F29" s="8">
        <v>195772</v>
      </c>
    </row>
    <row r="30" spans="1:6" x14ac:dyDescent="0.25">
      <c r="A30" s="7"/>
    </row>
    <row r="31" spans="1:6" x14ac:dyDescent="0.25">
      <c r="A31" s="7" t="s">
        <v>25</v>
      </c>
      <c r="B31" s="8">
        <v>1575357</v>
      </c>
      <c r="C31" s="8">
        <v>1729893</v>
      </c>
      <c r="D31" s="8">
        <v>1906974</v>
      </c>
      <c r="E31" s="8">
        <v>2109535</v>
      </c>
      <c r="F31" s="8">
        <v>2337773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4958</v>
      </c>
      <c r="C34" s="6">
        <v>6834</v>
      </c>
      <c r="D34" s="6">
        <v>3438</v>
      </c>
      <c r="E34" s="6">
        <v>9182</v>
      </c>
      <c r="F34" s="6">
        <v>14315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902797</v>
      </c>
      <c r="C37" s="8">
        <v>985020</v>
      </c>
      <c r="D37" s="8">
        <v>1078768</v>
      </c>
      <c r="E37" s="8">
        <v>1186053</v>
      </c>
      <c r="F37" s="8">
        <v>1306352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779150</v>
      </c>
      <c r="C39" s="6">
        <v>849768</v>
      </c>
      <c r="D39" s="6">
        <v>930456</v>
      </c>
      <c r="E39" s="6">
        <v>1021591</v>
      </c>
      <c r="F39" s="6">
        <v>1123501</v>
      </c>
    </row>
    <row r="40" spans="1:6" x14ac:dyDescent="0.25">
      <c r="A40" s="9" t="s">
        <v>50</v>
      </c>
      <c r="B40" s="6">
        <v>123647</v>
      </c>
      <c r="C40" s="6">
        <v>135251</v>
      </c>
      <c r="D40" s="6">
        <v>148312</v>
      </c>
      <c r="E40" s="6">
        <v>164462</v>
      </c>
      <c r="F40" s="6">
        <v>182851</v>
      </c>
    </row>
    <row r="41" spans="1:6" x14ac:dyDescent="0.25">
      <c r="A41" s="9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7" t="s">
        <v>25</v>
      </c>
      <c r="B42" s="8">
        <v>902797</v>
      </c>
      <c r="C42" s="8">
        <v>985020</v>
      </c>
      <c r="D42" s="8">
        <v>1078768</v>
      </c>
      <c r="E42" s="8">
        <v>1186053</v>
      </c>
      <c r="F42" s="8">
        <v>1306352</v>
      </c>
    </row>
    <row r="43" spans="1:6" x14ac:dyDescent="0.25">
      <c r="A43" s="7"/>
      <c r="B43" s="6"/>
      <c r="C43" s="6"/>
      <c r="D43" s="6"/>
      <c r="E43" s="6"/>
      <c r="F43" s="6"/>
    </row>
    <row r="44" spans="1:6" x14ac:dyDescent="0.25">
      <c r="A44" s="7" t="s">
        <v>206</v>
      </c>
    </row>
    <row r="45" spans="1:6" x14ac:dyDescent="0.25">
      <c r="A45" s="1" t="s">
        <v>207</v>
      </c>
      <c r="B45" s="6">
        <v>-10263</v>
      </c>
      <c r="C45" s="6">
        <v>-12443</v>
      </c>
      <c r="D45" s="6">
        <v>-13719</v>
      </c>
      <c r="E45" s="6">
        <v>-15295</v>
      </c>
      <c r="F45" s="6">
        <v>-17097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9D0C-D194-4474-BD32-35079CC6FA8A}">
  <sheetPr>
    <tabColor rgb="FFFFC000"/>
  </sheetPr>
  <dimension ref="A1:F313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208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196447</v>
      </c>
      <c r="C3" s="6">
        <v>210789</v>
      </c>
      <c r="D3" s="6">
        <v>224661</v>
      </c>
      <c r="E3" s="6">
        <v>238006</v>
      </c>
      <c r="F3" s="6">
        <v>250218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98434</v>
      </c>
      <c r="C5" s="6">
        <v>100642</v>
      </c>
      <c r="D5" s="6">
        <v>107004</v>
      </c>
      <c r="E5" s="6">
        <v>112845</v>
      </c>
      <c r="F5" s="6">
        <v>118656</v>
      </c>
    </row>
    <row r="6" spans="1:6" x14ac:dyDescent="0.25">
      <c r="A6" s="7" t="s">
        <v>34</v>
      </c>
      <c r="B6" s="182">
        <v>294881</v>
      </c>
      <c r="C6" s="182">
        <v>311431</v>
      </c>
      <c r="D6" s="182">
        <v>331665</v>
      </c>
      <c r="E6" s="182">
        <v>350851</v>
      </c>
      <c r="F6" s="182">
        <v>368874</v>
      </c>
    </row>
    <row r="7" spans="1:6" x14ac:dyDescent="0.25">
      <c r="A7" s="7"/>
    </row>
    <row r="8" spans="1:6" x14ac:dyDescent="0.25">
      <c r="A8" s="1" t="s">
        <v>35</v>
      </c>
      <c r="B8" s="6">
        <v>69685</v>
      </c>
      <c r="C8" s="6">
        <v>72760</v>
      </c>
      <c r="D8" s="6">
        <v>77637</v>
      </c>
      <c r="E8" s="6">
        <v>84017</v>
      </c>
      <c r="F8" s="6">
        <v>89961</v>
      </c>
    </row>
    <row r="9" spans="1:6" x14ac:dyDescent="0.25">
      <c r="A9" s="1" t="s">
        <v>36</v>
      </c>
      <c r="B9" s="6">
        <v>89923</v>
      </c>
      <c r="C9" s="6">
        <v>87228</v>
      </c>
      <c r="D9" s="6">
        <v>86452</v>
      </c>
      <c r="E9" s="6">
        <v>92625</v>
      </c>
      <c r="F9" s="6">
        <v>98890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88393</v>
      </c>
      <c r="C11" s="6">
        <v>96600</v>
      </c>
      <c r="D11" s="6">
        <v>104349</v>
      </c>
      <c r="E11" s="6">
        <v>108249</v>
      </c>
      <c r="F11" s="6">
        <v>112483</v>
      </c>
    </row>
    <row r="12" spans="1:6" x14ac:dyDescent="0.25">
      <c r="A12" s="1" t="s">
        <v>39</v>
      </c>
      <c r="B12" s="6">
        <v>23776</v>
      </c>
      <c r="C12" s="6">
        <v>24877</v>
      </c>
      <c r="D12" s="6">
        <v>25916</v>
      </c>
      <c r="E12" s="6">
        <v>26945</v>
      </c>
      <c r="F12" s="6">
        <v>27932</v>
      </c>
    </row>
    <row r="13" spans="1:6" x14ac:dyDescent="0.25">
      <c r="A13" s="1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7" t="s">
        <v>41</v>
      </c>
      <c r="B14" s="182">
        <v>271777</v>
      </c>
      <c r="C14" s="182">
        <v>281465</v>
      </c>
      <c r="D14" s="182">
        <v>294354</v>
      </c>
      <c r="E14" s="182">
        <v>311836</v>
      </c>
      <c r="F14" s="182">
        <v>329266</v>
      </c>
    </row>
    <row r="15" spans="1:6" x14ac:dyDescent="0.25">
      <c r="A15" s="7"/>
    </row>
    <row r="16" spans="1:6" x14ac:dyDescent="0.25">
      <c r="A16" s="1" t="s">
        <v>12</v>
      </c>
      <c r="B16" s="6">
        <v>23104</v>
      </c>
      <c r="C16" s="6">
        <v>29966</v>
      </c>
      <c r="D16" s="6">
        <v>37311</v>
      </c>
      <c r="E16" s="6">
        <v>39015</v>
      </c>
      <c r="F16" s="6">
        <v>39608</v>
      </c>
    </row>
    <row r="17" spans="1:6" x14ac:dyDescent="0.25">
      <c r="A17" s="1" t="s">
        <v>42</v>
      </c>
      <c r="B17" s="6">
        <v>6469</v>
      </c>
      <c r="C17" s="6">
        <v>8390</v>
      </c>
      <c r="D17" s="6">
        <v>10447</v>
      </c>
      <c r="E17" s="6">
        <v>10924</v>
      </c>
      <c r="F17" s="6">
        <v>11090</v>
      </c>
    </row>
    <row r="18" spans="1:6" x14ac:dyDescent="0.25">
      <c r="A18" s="7" t="s">
        <v>14</v>
      </c>
      <c r="B18" s="8">
        <v>16635</v>
      </c>
      <c r="C18" s="8">
        <v>21576</v>
      </c>
      <c r="D18" s="8">
        <v>26864</v>
      </c>
      <c r="E18" s="8">
        <v>28091</v>
      </c>
      <c r="F18" s="8">
        <v>28518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1906597</v>
      </c>
      <c r="C21" s="6">
        <v>2011783</v>
      </c>
      <c r="D21" s="6">
        <v>2125380</v>
      </c>
      <c r="E21" s="6">
        <v>2243211</v>
      </c>
      <c r="F21" s="6">
        <v>2365622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1906597</v>
      </c>
      <c r="C23" s="8">
        <v>2011783</v>
      </c>
      <c r="D23" s="8">
        <v>2125380</v>
      </c>
      <c r="E23" s="8">
        <v>2243211</v>
      </c>
      <c r="F23" s="8">
        <v>2365622</v>
      </c>
    </row>
    <row r="24" spans="1:6" x14ac:dyDescent="0.25">
      <c r="A24" s="110"/>
    </row>
    <row r="25" spans="1:6" x14ac:dyDescent="0.25">
      <c r="A25" s="1" t="s">
        <v>44</v>
      </c>
      <c r="B25" s="6">
        <v>1752086</v>
      </c>
      <c r="C25" s="6">
        <v>1848687</v>
      </c>
      <c r="D25" s="6">
        <v>1953035</v>
      </c>
      <c r="E25" s="6">
        <v>2061284</v>
      </c>
      <c r="F25" s="6">
        <v>2173768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1752086</v>
      </c>
      <c r="C27" s="8">
        <v>1848687</v>
      </c>
      <c r="D27" s="8">
        <v>1953035</v>
      </c>
      <c r="E27" s="8">
        <v>2061284</v>
      </c>
      <c r="F27" s="8">
        <v>2173768</v>
      </c>
    </row>
    <row r="28" spans="1:6" x14ac:dyDescent="0.25">
      <c r="A28" s="7"/>
    </row>
    <row r="29" spans="1:6" x14ac:dyDescent="0.25">
      <c r="A29" s="7" t="s">
        <v>24</v>
      </c>
      <c r="B29" s="8">
        <v>154511</v>
      </c>
      <c r="C29" s="8">
        <v>163096</v>
      </c>
      <c r="D29" s="8">
        <v>172345</v>
      </c>
      <c r="E29" s="8">
        <v>181927</v>
      </c>
      <c r="F29" s="8">
        <v>191854</v>
      </c>
    </row>
    <row r="30" spans="1:6" x14ac:dyDescent="0.25">
      <c r="A30" s="7"/>
    </row>
    <row r="31" spans="1:6" x14ac:dyDescent="0.25">
      <c r="A31" s="7" t="s">
        <v>25</v>
      </c>
      <c r="B31" s="8">
        <v>1906597</v>
      </c>
      <c r="C31" s="8">
        <v>2011783</v>
      </c>
      <c r="D31" s="8">
        <v>2125380</v>
      </c>
      <c r="E31" s="8">
        <v>2243211</v>
      </c>
      <c r="F31" s="8">
        <v>2365622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-8745</v>
      </c>
      <c r="C34" s="6">
        <v>-12991</v>
      </c>
      <c r="D34" s="6">
        <v>-17615</v>
      </c>
      <c r="E34" s="6">
        <v>-18509</v>
      </c>
      <c r="F34" s="6">
        <v>-18591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6">
        <v>2383059</v>
      </c>
      <c r="C37" s="6">
        <v>2518490</v>
      </c>
      <c r="D37" s="6">
        <v>2666819</v>
      </c>
      <c r="E37" s="6">
        <v>2823169</v>
      </c>
      <c r="F37" s="6">
        <v>2992654</v>
      </c>
    </row>
    <row r="38" spans="1:6" x14ac:dyDescent="0.25">
      <c r="A38" s="7" t="s">
        <v>18</v>
      </c>
      <c r="B38" s="8">
        <v>2383059</v>
      </c>
      <c r="C38" s="8">
        <v>2518490</v>
      </c>
      <c r="D38" s="8">
        <v>2666819</v>
      </c>
      <c r="E38" s="8">
        <v>2823169</v>
      </c>
      <c r="F38" s="8">
        <v>2992654</v>
      </c>
    </row>
    <row r="39" spans="1:6" x14ac:dyDescent="0.25">
      <c r="A39" s="7"/>
      <c r="B39" s="6"/>
      <c r="C39" s="6"/>
      <c r="D39" s="6"/>
      <c r="E39" s="6"/>
      <c r="F39" s="6"/>
    </row>
    <row r="40" spans="1:6" x14ac:dyDescent="0.25">
      <c r="A40" s="9" t="s">
        <v>49</v>
      </c>
      <c r="B40" s="6">
        <v>2210624</v>
      </c>
      <c r="C40" s="6">
        <v>2336149</v>
      </c>
      <c r="D40" s="6">
        <v>2473792</v>
      </c>
      <c r="E40" s="6">
        <v>2619047</v>
      </c>
      <c r="F40" s="6">
        <v>2777011</v>
      </c>
    </row>
    <row r="41" spans="1:6" x14ac:dyDescent="0.25">
      <c r="A41" s="9" t="s">
        <v>50</v>
      </c>
      <c r="B41" s="6">
        <v>172434</v>
      </c>
      <c r="C41" s="6">
        <v>182341</v>
      </c>
      <c r="D41" s="6">
        <v>193026</v>
      </c>
      <c r="E41" s="6">
        <v>204122</v>
      </c>
      <c r="F41" s="6">
        <v>215644</v>
      </c>
    </row>
    <row r="42" spans="1:6" x14ac:dyDescent="0.25">
      <c r="A42" s="9" t="s">
        <v>54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</row>
    <row r="43" spans="1:6" x14ac:dyDescent="0.25">
      <c r="A43" s="7" t="s">
        <v>25</v>
      </c>
      <c r="B43" s="8">
        <v>2383059</v>
      </c>
      <c r="C43" s="8">
        <v>2518490</v>
      </c>
      <c r="D43" s="8">
        <v>2666819</v>
      </c>
      <c r="E43" s="8">
        <v>2823169</v>
      </c>
      <c r="F43" s="8">
        <v>2992654</v>
      </c>
    </row>
    <row r="44" spans="1:6" x14ac:dyDescent="0.25">
      <c r="A44" s="7"/>
      <c r="B44" s="6"/>
      <c r="C44" s="6"/>
      <c r="D44" s="6"/>
      <c r="E44" s="6"/>
      <c r="F44" s="6"/>
    </row>
    <row r="45" spans="1:6" x14ac:dyDescent="0.25">
      <c r="A45" s="7" t="s">
        <v>206</v>
      </c>
    </row>
    <row r="46" spans="1:6" x14ac:dyDescent="0.25">
      <c r="A46" s="1" t="s">
        <v>207</v>
      </c>
      <c r="B46" s="6">
        <v>1207</v>
      </c>
      <c r="C46" s="6">
        <v>-3647</v>
      </c>
      <c r="D46" s="6">
        <v>-3571</v>
      </c>
      <c r="E46" s="6">
        <v>-3470</v>
      </c>
      <c r="F46" s="6">
        <v>-3342</v>
      </c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CADA-F41A-40CC-9595-FA609DC22537}">
  <sheetPr>
    <tabColor rgb="FFFFC000"/>
  </sheetPr>
  <dimension ref="A1:F198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209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234132</v>
      </c>
      <c r="C3" s="6">
        <v>236657</v>
      </c>
      <c r="D3" s="6">
        <v>241542</v>
      </c>
      <c r="E3" s="6">
        <v>246515</v>
      </c>
      <c r="F3" s="6">
        <v>251578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26056</v>
      </c>
      <c r="C5" s="6">
        <v>28959</v>
      </c>
      <c r="D5" s="6">
        <v>31355</v>
      </c>
      <c r="E5" s="6">
        <v>34092</v>
      </c>
      <c r="F5" s="6">
        <v>36959</v>
      </c>
    </row>
    <row r="6" spans="1:6" x14ac:dyDescent="0.25">
      <c r="A6" s="7" t="s">
        <v>34</v>
      </c>
      <c r="B6" s="182">
        <v>260188</v>
      </c>
      <c r="C6" s="182">
        <v>265616</v>
      </c>
      <c r="D6" s="182">
        <v>272897</v>
      </c>
      <c r="E6" s="182">
        <v>280607</v>
      </c>
      <c r="F6" s="182">
        <v>288537</v>
      </c>
    </row>
    <row r="7" spans="1:6" x14ac:dyDescent="0.25">
      <c r="A7" s="7"/>
    </row>
    <row r="8" spans="1:6" x14ac:dyDescent="0.25">
      <c r="A8" s="1" t="s">
        <v>35</v>
      </c>
      <c r="B8" s="6">
        <v>37203</v>
      </c>
      <c r="C8" s="6">
        <v>46396</v>
      </c>
      <c r="D8" s="6">
        <v>52815</v>
      </c>
      <c r="E8" s="6">
        <v>59512</v>
      </c>
      <c r="F8" s="6">
        <v>66467</v>
      </c>
    </row>
    <row r="9" spans="1:6" x14ac:dyDescent="0.25">
      <c r="A9" s="1" t="s">
        <v>36</v>
      </c>
      <c r="B9" s="6">
        <v>20946</v>
      </c>
      <c r="C9" s="6">
        <v>25957</v>
      </c>
      <c r="D9" s="6">
        <v>30741</v>
      </c>
      <c r="E9" s="6">
        <v>36369</v>
      </c>
      <c r="F9" s="6">
        <v>42830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59450</v>
      </c>
      <c r="C11" s="6">
        <v>59376</v>
      </c>
      <c r="D11" s="6">
        <v>59781</v>
      </c>
      <c r="E11" s="6">
        <v>60436</v>
      </c>
      <c r="F11" s="6">
        <v>60840</v>
      </c>
    </row>
    <row r="12" spans="1:6" x14ac:dyDescent="0.25">
      <c r="A12" s="1" t="s">
        <v>39</v>
      </c>
      <c r="B12" s="6">
        <v>12698</v>
      </c>
      <c r="C12" s="6">
        <v>12883</v>
      </c>
      <c r="D12" s="6">
        <v>13184</v>
      </c>
      <c r="E12" s="6">
        <v>13487</v>
      </c>
      <c r="F12" s="6">
        <v>13791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7" t="s">
        <v>41</v>
      </c>
      <c r="B14" s="182">
        <v>247451</v>
      </c>
      <c r="C14" s="182">
        <v>246029</v>
      </c>
      <c r="D14" s="182">
        <v>249229</v>
      </c>
      <c r="E14" s="182">
        <v>252901</v>
      </c>
      <c r="F14" s="182">
        <v>256417</v>
      </c>
    </row>
    <row r="15" spans="1:6" x14ac:dyDescent="0.25">
      <c r="A15" s="7"/>
    </row>
    <row r="16" spans="1:6" x14ac:dyDescent="0.25">
      <c r="A16" s="1" t="s">
        <v>12</v>
      </c>
      <c r="B16" s="6">
        <v>12737</v>
      </c>
      <c r="C16" s="6">
        <v>19587</v>
      </c>
      <c r="D16" s="6">
        <v>23668</v>
      </c>
      <c r="E16" s="6">
        <v>27706</v>
      </c>
      <c r="F16" s="6">
        <v>32120</v>
      </c>
    </row>
    <row r="17" spans="1:6" x14ac:dyDescent="0.25">
      <c r="A17" s="1" t="s">
        <v>42</v>
      </c>
      <c r="B17" s="6">
        <v>3566</v>
      </c>
      <c r="C17" s="6">
        <v>5484</v>
      </c>
      <c r="D17" s="6">
        <v>6627</v>
      </c>
      <c r="E17" s="6">
        <v>7758</v>
      </c>
      <c r="F17" s="6">
        <v>8994</v>
      </c>
    </row>
    <row r="18" spans="1:6" x14ac:dyDescent="0.25">
      <c r="A18" s="7" t="s">
        <v>14</v>
      </c>
      <c r="B18" s="8">
        <v>9171</v>
      </c>
      <c r="C18" s="8">
        <v>14103</v>
      </c>
      <c r="D18" s="8">
        <v>17041</v>
      </c>
      <c r="E18" s="8">
        <v>19948</v>
      </c>
      <c r="F18" s="8">
        <v>23126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613256</v>
      </c>
      <c r="C21" s="6">
        <v>665139</v>
      </c>
      <c r="D21" s="6">
        <v>727576</v>
      </c>
      <c r="E21" s="6">
        <v>793174</v>
      </c>
      <c r="F21" s="6">
        <v>859581</v>
      </c>
    </row>
    <row r="22" spans="1:6" x14ac:dyDescent="0.25">
      <c r="A22" s="9" t="s">
        <v>17</v>
      </c>
      <c r="B22" s="6">
        <v>1376883</v>
      </c>
      <c r="C22" s="6">
        <v>1776396</v>
      </c>
      <c r="D22" s="6">
        <v>2035331</v>
      </c>
      <c r="E22" s="6">
        <v>2306969</v>
      </c>
      <c r="F22" s="6">
        <v>2591399</v>
      </c>
    </row>
    <row r="23" spans="1:6" x14ac:dyDescent="0.25">
      <c r="A23" s="7" t="s">
        <v>18</v>
      </c>
      <c r="B23" s="8">
        <v>1990139</v>
      </c>
      <c r="C23" s="8">
        <v>2441535</v>
      </c>
      <c r="D23" s="8">
        <v>2762907</v>
      </c>
      <c r="E23" s="8">
        <v>3100143</v>
      </c>
      <c r="F23" s="8">
        <v>3450980</v>
      </c>
    </row>
    <row r="24" spans="1:6" x14ac:dyDescent="0.25">
      <c r="A24" s="110"/>
    </row>
    <row r="25" spans="1:6" x14ac:dyDescent="0.25">
      <c r="A25" s="1" t="s">
        <v>44</v>
      </c>
      <c r="B25" s="6">
        <v>520166</v>
      </c>
      <c r="C25" s="6">
        <v>579541</v>
      </c>
      <c r="D25" s="6">
        <v>639323</v>
      </c>
      <c r="E25" s="6">
        <v>699759</v>
      </c>
      <c r="F25" s="6">
        <v>760599</v>
      </c>
    </row>
    <row r="26" spans="1:6" x14ac:dyDescent="0.25">
      <c r="A26" s="1" t="s">
        <v>45</v>
      </c>
      <c r="B26" s="6">
        <v>1376883</v>
      </c>
      <c r="C26" s="6">
        <v>1776396</v>
      </c>
      <c r="D26" s="6">
        <v>2035331</v>
      </c>
      <c r="E26" s="6">
        <v>2306969</v>
      </c>
      <c r="F26" s="6">
        <v>2591399</v>
      </c>
    </row>
    <row r="27" spans="1:6" x14ac:dyDescent="0.25">
      <c r="A27" s="7" t="s">
        <v>23</v>
      </c>
      <c r="B27" s="8">
        <v>1897049</v>
      </c>
      <c r="C27" s="8">
        <v>2355937</v>
      </c>
      <c r="D27" s="8">
        <v>2674654</v>
      </c>
      <c r="E27" s="8">
        <v>3006728</v>
      </c>
      <c r="F27" s="8">
        <v>3351998</v>
      </c>
    </row>
    <row r="28" spans="1:6" x14ac:dyDescent="0.25">
      <c r="A28" s="7"/>
    </row>
    <row r="29" spans="1:6" x14ac:dyDescent="0.25">
      <c r="A29" s="7" t="s">
        <v>24</v>
      </c>
      <c r="B29" s="8">
        <v>93090</v>
      </c>
      <c r="C29" s="8">
        <v>85598</v>
      </c>
      <c r="D29" s="8">
        <v>88253</v>
      </c>
      <c r="E29" s="8">
        <v>93415</v>
      </c>
      <c r="F29" s="8">
        <v>98982</v>
      </c>
    </row>
    <row r="30" spans="1:6" x14ac:dyDescent="0.25">
      <c r="A30" s="7"/>
    </row>
    <row r="31" spans="1:6" x14ac:dyDescent="0.25">
      <c r="A31" s="7" t="s">
        <v>25</v>
      </c>
      <c r="B31" s="8">
        <v>1990139</v>
      </c>
      <c r="C31" s="8">
        <v>2441535</v>
      </c>
      <c r="D31" s="8">
        <v>2762907</v>
      </c>
      <c r="E31" s="8">
        <v>3100143</v>
      </c>
      <c r="F31" s="8">
        <v>3450980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-4620</v>
      </c>
      <c r="C34" s="6">
        <v>-21595</v>
      </c>
      <c r="D34" s="6">
        <v>-14386</v>
      </c>
      <c r="E34" s="6">
        <v>-14786</v>
      </c>
      <c r="F34" s="6">
        <v>-17559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2399248</v>
      </c>
      <c r="C37" s="8">
        <v>2934839</v>
      </c>
      <c r="D37" s="8">
        <v>3320771</v>
      </c>
      <c r="E37" s="8">
        <v>3725477</v>
      </c>
      <c r="F37" s="8">
        <v>4146289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2292567</v>
      </c>
      <c r="C39" s="6">
        <v>2836573</v>
      </c>
      <c r="D39" s="6">
        <v>3219280</v>
      </c>
      <c r="E39" s="6">
        <v>3617863</v>
      </c>
      <c r="F39" s="6">
        <v>4032064</v>
      </c>
    </row>
    <row r="40" spans="1:6" x14ac:dyDescent="0.25">
      <c r="A40" s="9" t="s">
        <v>50</v>
      </c>
      <c r="B40" s="6">
        <v>106681</v>
      </c>
      <c r="C40" s="6">
        <v>98267</v>
      </c>
      <c r="D40" s="6">
        <v>101491</v>
      </c>
      <c r="E40" s="6">
        <v>107614</v>
      </c>
      <c r="F40" s="6">
        <v>114225</v>
      </c>
    </row>
    <row r="41" spans="1:6" x14ac:dyDescent="0.25">
      <c r="A41" s="9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7" t="s">
        <v>25</v>
      </c>
      <c r="B42" s="8">
        <v>2399248</v>
      </c>
      <c r="C42" s="8">
        <v>2934839</v>
      </c>
      <c r="D42" s="8">
        <v>3320771</v>
      </c>
      <c r="E42" s="8">
        <v>3725477</v>
      </c>
      <c r="F42" s="8">
        <v>4146289</v>
      </c>
    </row>
    <row r="43" spans="1:6" x14ac:dyDescent="0.25">
      <c r="A43" s="7"/>
      <c r="B43" s="6"/>
      <c r="C43" s="6"/>
      <c r="D43" s="6"/>
      <c r="E43" s="6"/>
      <c r="F43" s="6"/>
    </row>
    <row r="44" spans="1:6" x14ac:dyDescent="0.25">
      <c r="A44" s="7" t="s">
        <v>206</v>
      </c>
    </row>
    <row r="45" spans="1:6" x14ac:dyDescent="0.25">
      <c r="A45" s="1" t="s">
        <v>207</v>
      </c>
      <c r="B45" s="6">
        <v>-1280</v>
      </c>
      <c r="C45" s="6">
        <v>-11792</v>
      </c>
      <c r="D45" s="6">
        <v>-6089</v>
      </c>
      <c r="E45" s="6">
        <v>-6618</v>
      </c>
      <c r="F45" s="6">
        <v>-7196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3BA1-E152-42E6-B529-094DA4257CD4}">
  <sheetPr>
    <tabColor rgb="FFFFC000"/>
  </sheetPr>
  <dimension ref="A1:F198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210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22469</v>
      </c>
      <c r="C3" s="6">
        <v>23008</v>
      </c>
      <c r="D3" s="6">
        <v>23555</v>
      </c>
      <c r="E3" s="6">
        <v>24110</v>
      </c>
      <c r="F3" s="6">
        <v>24675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14051</v>
      </c>
      <c r="C5" s="6">
        <v>15804</v>
      </c>
      <c r="D5" s="6">
        <v>16637</v>
      </c>
      <c r="E5" s="6">
        <v>17594</v>
      </c>
      <c r="F5" s="6">
        <v>18551</v>
      </c>
    </row>
    <row r="6" spans="1:6" x14ac:dyDescent="0.25">
      <c r="A6" s="7" t="s">
        <v>34</v>
      </c>
      <c r="B6" s="182">
        <v>36520</v>
      </c>
      <c r="C6" s="182">
        <v>38812</v>
      </c>
      <c r="D6" s="182">
        <v>40192</v>
      </c>
      <c r="E6" s="182">
        <v>41704</v>
      </c>
      <c r="F6" s="182">
        <v>43226</v>
      </c>
    </row>
    <row r="7" spans="1:6" x14ac:dyDescent="0.25">
      <c r="A7" s="7"/>
    </row>
    <row r="8" spans="1:6" x14ac:dyDescent="0.25">
      <c r="A8" s="1" t="s">
        <v>35</v>
      </c>
      <c r="B8" s="6">
        <v>15080</v>
      </c>
      <c r="C8" s="6">
        <v>16291</v>
      </c>
      <c r="D8" s="6">
        <v>17508</v>
      </c>
      <c r="E8" s="6">
        <v>18729</v>
      </c>
      <c r="F8" s="6">
        <v>19950</v>
      </c>
    </row>
    <row r="9" spans="1:6" x14ac:dyDescent="0.25">
      <c r="A9" s="1" t="s">
        <v>36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15314</v>
      </c>
      <c r="C11" s="6">
        <v>15223</v>
      </c>
      <c r="D11" s="6">
        <v>15132</v>
      </c>
      <c r="E11" s="6">
        <v>15043</v>
      </c>
      <c r="F11" s="6">
        <v>14957</v>
      </c>
    </row>
    <row r="12" spans="1:6" x14ac:dyDescent="0.25">
      <c r="A12" s="1" t="s">
        <v>39</v>
      </c>
      <c r="B12" s="6">
        <v>1385</v>
      </c>
      <c r="C12" s="6">
        <v>1426</v>
      </c>
      <c r="D12" s="6">
        <v>1469</v>
      </c>
      <c r="E12" s="6">
        <v>1512</v>
      </c>
      <c r="F12" s="6">
        <v>1555</v>
      </c>
    </row>
    <row r="13" spans="1:6" x14ac:dyDescent="0.25">
      <c r="A13" s="1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7" t="s">
        <v>41</v>
      </c>
      <c r="B14" s="182">
        <v>31779</v>
      </c>
      <c r="C14" s="182">
        <v>32940</v>
      </c>
      <c r="D14" s="182">
        <v>34109</v>
      </c>
      <c r="E14" s="182">
        <v>35284</v>
      </c>
      <c r="F14" s="182">
        <v>36462</v>
      </c>
    </row>
    <row r="15" spans="1:6" x14ac:dyDescent="0.25">
      <c r="A15" s="7"/>
    </row>
    <row r="16" spans="1:6" x14ac:dyDescent="0.25">
      <c r="A16" s="1" t="s">
        <v>12</v>
      </c>
      <c r="B16" s="6">
        <v>4741</v>
      </c>
      <c r="C16" s="6">
        <v>5872</v>
      </c>
      <c r="D16" s="6">
        <v>6083</v>
      </c>
      <c r="E16" s="6">
        <v>6420</v>
      </c>
      <c r="F16" s="6">
        <v>6764</v>
      </c>
    </row>
    <row r="17" spans="1:6" x14ac:dyDescent="0.25">
      <c r="A17" s="1" t="s">
        <v>42</v>
      </c>
      <c r="B17" s="6">
        <v>1327</v>
      </c>
      <c r="C17" s="6">
        <v>1644</v>
      </c>
      <c r="D17" s="6">
        <v>1703</v>
      </c>
      <c r="E17" s="6">
        <v>1798</v>
      </c>
      <c r="F17" s="6">
        <v>1894</v>
      </c>
    </row>
    <row r="18" spans="1:6" x14ac:dyDescent="0.25">
      <c r="A18" s="7" t="s">
        <v>14</v>
      </c>
      <c r="B18" s="8">
        <v>3414</v>
      </c>
      <c r="C18" s="8">
        <v>4228</v>
      </c>
      <c r="D18" s="8">
        <v>4380</v>
      </c>
      <c r="E18" s="8">
        <v>4622</v>
      </c>
      <c r="F18" s="8">
        <v>4870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224371</v>
      </c>
      <c r="C21" s="6">
        <v>240367</v>
      </c>
      <c r="D21" s="6">
        <v>256268</v>
      </c>
      <c r="E21" s="6">
        <v>272076</v>
      </c>
      <c r="F21" s="6">
        <v>287792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224371</v>
      </c>
      <c r="C23" s="8">
        <v>240367</v>
      </c>
      <c r="D23" s="8">
        <v>256268</v>
      </c>
      <c r="E23" s="8">
        <v>272076</v>
      </c>
      <c r="F23" s="8">
        <v>287792</v>
      </c>
    </row>
    <row r="24" spans="1:6" x14ac:dyDescent="0.25">
      <c r="A24" s="110"/>
    </row>
    <row r="25" spans="1:6" x14ac:dyDescent="0.25">
      <c r="A25" s="1" t="s">
        <v>44</v>
      </c>
      <c r="B25" s="6">
        <v>213543</v>
      </c>
      <c r="C25" s="6">
        <v>228766</v>
      </c>
      <c r="D25" s="6">
        <v>243898</v>
      </c>
      <c r="E25" s="6">
        <v>258942</v>
      </c>
      <c r="F25" s="6">
        <v>273898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213543</v>
      </c>
      <c r="C27" s="8">
        <v>228766</v>
      </c>
      <c r="D27" s="8">
        <v>243898</v>
      </c>
      <c r="E27" s="8">
        <v>258942</v>
      </c>
      <c r="F27" s="8">
        <v>273898</v>
      </c>
    </row>
    <row r="28" spans="1:6" x14ac:dyDescent="0.25">
      <c r="A28" s="7"/>
    </row>
    <row r="29" spans="1:6" x14ac:dyDescent="0.25">
      <c r="A29" s="7" t="s">
        <v>24</v>
      </c>
      <c r="B29" s="8">
        <v>10828</v>
      </c>
      <c r="C29" s="8">
        <v>11601</v>
      </c>
      <c r="D29" s="8">
        <v>12370</v>
      </c>
      <c r="E29" s="8">
        <v>13134</v>
      </c>
      <c r="F29" s="8">
        <v>13894</v>
      </c>
    </row>
    <row r="30" spans="1:6" x14ac:dyDescent="0.25">
      <c r="A30" s="7"/>
    </row>
    <row r="31" spans="1:6" x14ac:dyDescent="0.25">
      <c r="A31" s="7" t="s">
        <v>25</v>
      </c>
      <c r="B31" s="8">
        <v>224371</v>
      </c>
      <c r="C31" s="8">
        <v>240367</v>
      </c>
      <c r="D31" s="8">
        <v>256268</v>
      </c>
      <c r="E31" s="8">
        <v>272076</v>
      </c>
      <c r="F31" s="8">
        <v>287792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-2636</v>
      </c>
      <c r="C34" s="6">
        <v>-3455</v>
      </c>
      <c r="D34" s="6">
        <v>-3611</v>
      </c>
      <c r="E34" s="6">
        <v>-3858</v>
      </c>
      <c r="F34" s="6">
        <v>-4110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281460</v>
      </c>
      <c r="C37" s="8">
        <v>302452</v>
      </c>
      <c r="D37" s="8">
        <v>323448</v>
      </c>
      <c r="E37" s="8">
        <v>344449</v>
      </c>
      <c r="F37" s="8">
        <v>365455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270783</v>
      </c>
      <c r="C39" s="6">
        <v>290990</v>
      </c>
      <c r="D39" s="6">
        <v>311201</v>
      </c>
      <c r="E39" s="6">
        <v>331420</v>
      </c>
      <c r="F39" s="6">
        <v>351644</v>
      </c>
    </row>
    <row r="40" spans="1:6" x14ac:dyDescent="0.25">
      <c r="A40" s="9" t="s">
        <v>50</v>
      </c>
      <c r="B40" s="6">
        <v>10676</v>
      </c>
      <c r="C40" s="6">
        <v>11462</v>
      </c>
      <c r="D40" s="6">
        <v>12246</v>
      </c>
      <c r="E40" s="6">
        <v>13029</v>
      </c>
      <c r="F40" s="6">
        <v>13811</v>
      </c>
    </row>
    <row r="41" spans="1:6" x14ac:dyDescent="0.25">
      <c r="A41" s="9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7" t="s">
        <v>25</v>
      </c>
      <c r="B42" s="8">
        <v>281460</v>
      </c>
      <c r="C42" s="8">
        <v>302452</v>
      </c>
      <c r="D42" s="8">
        <v>323448</v>
      </c>
      <c r="E42" s="8">
        <v>344449</v>
      </c>
      <c r="F42" s="8">
        <v>365455</v>
      </c>
    </row>
    <row r="43" spans="1:6" x14ac:dyDescent="0.25">
      <c r="A43" s="7"/>
      <c r="B43" s="6"/>
      <c r="C43" s="6"/>
      <c r="D43" s="6"/>
      <c r="E43" s="6"/>
      <c r="F43" s="6"/>
    </row>
    <row r="44" spans="1:6" x14ac:dyDescent="0.25">
      <c r="A44" s="7" t="s">
        <v>206</v>
      </c>
    </row>
    <row r="45" spans="1:6" x14ac:dyDescent="0.25">
      <c r="A45" s="1" t="s">
        <v>207</v>
      </c>
      <c r="B45" s="6">
        <v>-886</v>
      </c>
      <c r="C45" s="6">
        <v>-940</v>
      </c>
      <c r="D45" s="6">
        <v>-992</v>
      </c>
      <c r="E45" s="6">
        <v>-1042</v>
      </c>
      <c r="F45" s="6">
        <v>-1091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3FFE-FED0-4D38-AF43-B1C61A1542AB}">
  <sheetPr>
    <tabColor rgb="FFFFC000"/>
  </sheetPr>
  <dimension ref="A1:F121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211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0</v>
      </c>
      <c r="C3" s="6">
        <v>0</v>
      </c>
      <c r="D3" s="6">
        <v>0</v>
      </c>
      <c r="E3" s="6">
        <v>0</v>
      </c>
      <c r="F3" s="6">
        <v>0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4288</v>
      </c>
      <c r="C5" s="6">
        <v>3876</v>
      </c>
      <c r="D5" s="6">
        <v>5031</v>
      </c>
      <c r="E5" s="6">
        <v>5061</v>
      </c>
      <c r="F5" s="6">
        <v>5334</v>
      </c>
    </row>
    <row r="6" spans="1:6" x14ac:dyDescent="0.25">
      <c r="A6" s="7" t="s">
        <v>34</v>
      </c>
      <c r="B6" s="8">
        <v>4288</v>
      </c>
      <c r="C6" s="8">
        <v>3876</v>
      </c>
      <c r="D6" s="8">
        <v>5031</v>
      </c>
      <c r="E6" s="8">
        <v>5061</v>
      </c>
      <c r="F6" s="8">
        <v>5334</v>
      </c>
    </row>
    <row r="7" spans="1:6" x14ac:dyDescent="0.25">
      <c r="A7" s="7"/>
      <c r="B7" s="6"/>
      <c r="C7" s="6"/>
      <c r="D7" s="6"/>
      <c r="E7" s="6"/>
      <c r="F7" s="6"/>
    </row>
    <row r="8" spans="1:6" x14ac:dyDescent="0.25">
      <c r="A8" s="1" t="s">
        <v>35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 s="1" t="s">
        <v>36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A12" s="1" t="s">
        <v>39</v>
      </c>
      <c r="B12" s="6">
        <v>5328</v>
      </c>
      <c r="C12" s="6">
        <v>5555</v>
      </c>
      <c r="D12" s="6">
        <v>5948</v>
      </c>
      <c r="E12" s="6">
        <v>6403</v>
      </c>
      <c r="F12" s="6">
        <v>6929</v>
      </c>
    </row>
    <row r="13" spans="1:6" x14ac:dyDescent="0.25">
      <c r="A13" s="1" t="s">
        <v>40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 s="7" t="s">
        <v>41</v>
      </c>
      <c r="B14" s="8">
        <v>5328</v>
      </c>
      <c r="C14" s="8">
        <v>5555</v>
      </c>
      <c r="D14" s="8">
        <v>5948</v>
      </c>
      <c r="E14" s="8">
        <v>6403</v>
      </c>
      <c r="F14" s="8">
        <v>6929</v>
      </c>
    </row>
    <row r="15" spans="1:6" x14ac:dyDescent="0.25">
      <c r="A15" s="7"/>
      <c r="B15" s="6"/>
      <c r="C15" s="6"/>
      <c r="D15" s="6"/>
      <c r="E15" s="6"/>
      <c r="F15" s="6"/>
    </row>
    <row r="16" spans="1:6" x14ac:dyDescent="0.25">
      <c r="A16" s="1" t="s">
        <v>12</v>
      </c>
      <c r="B16" s="6">
        <v>-1040</v>
      </c>
      <c r="C16" s="6">
        <v>-1679</v>
      </c>
      <c r="D16" s="6">
        <v>-917</v>
      </c>
      <c r="E16" s="6">
        <v>-1342</v>
      </c>
      <c r="F16" s="6">
        <v>-1595</v>
      </c>
    </row>
    <row r="17" spans="1:6" x14ac:dyDescent="0.25">
      <c r="A17" s="1" t="s">
        <v>42</v>
      </c>
      <c r="B17" s="6">
        <v>-291</v>
      </c>
      <c r="C17" s="6">
        <v>-470</v>
      </c>
      <c r="D17" s="6">
        <v>-257</v>
      </c>
      <c r="E17" s="6">
        <v>-376</v>
      </c>
      <c r="F17" s="6">
        <v>-447</v>
      </c>
    </row>
    <row r="18" spans="1:6" x14ac:dyDescent="0.25">
      <c r="A18" s="7" t="s">
        <v>14</v>
      </c>
      <c r="B18" s="8">
        <v>-749</v>
      </c>
      <c r="C18" s="8">
        <v>-1209</v>
      </c>
      <c r="D18" s="8">
        <v>-660</v>
      </c>
      <c r="E18" s="8">
        <v>-966</v>
      </c>
      <c r="F18" s="8">
        <v>-1148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79583</v>
      </c>
      <c r="C21" s="6">
        <v>103748</v>
      </c>
      <c r="D21" s="6">
        <v>104358</v>
      </c>
      <c r="E21" s="6">
        <v>109971</v>
      </c>
      <c r="F21" s="6">
        <v>101271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79583</v>
      </c>
      <c r="C23" s="8">
        <v>103748</v>
      </c>
      <c r="D23" s="8">
        <v>104358</v>
      </c>
      <c r="E23" s="8">
        <v>109971</v>
      </c>
      <c r="F23" s="8">
        <v>101271</v>
      </c>
    </row>
    <row r="24" spans="1:6" x14ac:dyDescent="0.25">
      <c r="A24" s="110"/>
      <c r="B24" s="6"/>
      <c r="C24" s="6"/>
      <c r="D24" s="6"/>
      <c r="E24" s="6"/>
      <c r="F24" s="6"/>
    </row>
    <row r="25" spans="1:6" x14ac:dyDescent="0.25">
      <c r="A25" s="1" t="s">
        <v>44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x14ac:dyDescent="0.25">
      <c r="A28" s="7"/>
      <c r="B28" s="6"/>
      <c r="C28" s="6"/>
      <c r="D28" s="6"/>
      <c r="E28" s="6"/>
      <c r="F28" s="6"/>
    </row>
    <row r="29" spans="1:6" x14ac:dyDescent="0.25">
      <c r="A29" s="7" t="s">
        <v>24</v>
      </c>
      <c r="B29" s="8">
        <v>79583</v>
      </c>
      <c r="C29" s="8">
        <v>103748</v>
      </c>
      <c r="D29" s="8">
        <v>104358</v>
      </c>
      <c r="E29" s="8">
        <v>109971</v>
      </c>
      <c r="F29" s="8">
        <v>101271</v>
      </c>
    </row>
    <row r="30" spans="1:6" x14ac:dyDescent="0.25">
      <c r="A30" s="7"/>
      <c r="B30" s="6"/>
      <c r="C30" s="6"/>
      <c r="D30" s="6"/>
      <c r="E30" s="6"/>
      <c r="F30" s="6"/>
    </row>
    <row r="31" spans="1:6" x14ac:dyDescent="0.25">
      <c r="A31" s="7" t="s">
        <v>25</v>
      </c>
      <c r="B31" s="8">
        <v>79583</v>
      </c>
      <c r="C31" s="8">
        <v>103748</v>
      </c>
      <c r="D31" s="8">
        <v>104358</v>
      </c>
      <c r="E31" s="8">
        <v>109971</v>
      </c>
      <c r="F31" s="8">
        <v>101271</v>
      </c>
    </row>
    <row r="32" spans="1:6" x14ac:dyDescent="0.25">
      <c r="A32" s="7"/>
      <c r="B32" s="6"/>
      <c r="C32" s="6"/>
      <c r="D32" s="6"/>
      <c r="E32" s="6"/>
      <c r="F32" s="6"/>
    </row>
    <row r="33" spans="1:6" x14ac:dyDescent="0.25">
      <c r="A33" s="7" t="s">
        <v>26</v>
      </c>
      <c r="B33" s="6"/>
      <c r="C33" s="6"/>
      <c r="D33" s="6"/>
      <c r="E33" s="6"/>
      <c r="F33" s="6"/>
    </row>
    <row r="34" spans="1:6" x14ac:dyDescent="0.25">
      <c r="A34" s="1" t="s">
        <v>203</v>
      </c>
      <c r="B34" s="6">
        <v>11043</v>
      </c>
      <c r="C34" s="6">
        <v>31207</v>
      </c>
      <c r="D34" s="6">
        <v>32174</v>
      </c>
      <c r="E34" s="6">
        <v>27971</v>
      </c>
      <c r="F34" s="6">
        <v>25945</v>
      </c>
    </row>
    <row r="35" spans="1:6" x14ac:dyDescent="0.25">
      <c r="A35" s="1" t="s">
        <v>46</v>
      </c>
      <c r="B35" s="6">
        <v>-18957</v>
      </c>
      <c r="C35" s="6">
        <v>-5832</v>
      </c>
      <c r="D35" s="6">
        <v>-30904</v>
      </c>
      <c r="E35" s="6">
        <v>-21392</v>
      </c>
      <c r="F35" s="6">
        <v>-33498</v>
      </c>
    </row>
    <row r="36" spans="1:6" x14ac:dyDescent="0.25">
      <c r="B36" s="6"/>
      <c r="C36" s="6"/>
      <c r="D36" s="6"/>
      <c r="E36" s="6"/>
      <c r="F36" s="6"/>
    </row>
    <row r="37" spans="1:6" x14ac:dyDescent="0.25">
      <c r="A37" s="110" t="s">
        <v>47</v>
      </c>
      <c r="B37" s="110"/>
      <c r="C37" s="6"/>
      <c r="D37" s="6"/>
      <c r="E37" s="6"/>
      <c r="F37" s="6"/>
    </row>
    <row r="38" spans="1:6" x14ac:dyDescent="0.25">
      <c r="A38" s="7" t="s">
        <v>48</v>
      </c>
      <c r="B38" s="8">
        <v>52079</v>
      </c>
      <c r="C38" s="8">
        <v>80255</v>
      </c>
      <c r="D38" s="8">
        <v>73787</v>
      </c>
      <c r="E38" s="8">
        <v>108360</v>
      </c>
      <c r="F38" s="8">
        <v>117142</v>
      </c>
    </row>
    <row r="39" spans="1:6" x14ac:dyDescent="0.25">
      <c r="A39" s="7"/>
      <c r="B39" s="6"/>
      <c r="C39" s="6"/>
      <c r="D39" s="6"/>
      <c r="E39" s="6"/>
      <c r="F39" s="6"/>
    </row>
    <row r="40" spans="1:6" x14ac:dyDescent="0.25">
      <c r="A40" s="9" t="s">
        <v>49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6" x14ac:dyDescent="0.25">
      <c r="A41" s="9" t="s">
        <v>50</v>
      </c>
      <c r="B41" s="6">
        <v>4457</v>
      </c>
      <c r="C41" s="6">
        <v>6017</v>
      </c>
      <c r="D41" s="6">
        <v>6261</v>
      </c>
      <c r="E41" s="6">
        <v>6818</v>
      </c>
      <c r="F41" s="6">
        <v>6481</v>
      </c>
    </row>
    <row r="42" spans="1:6" x14ac:dyDescent="0.25">
      <c r="A42" s="9" t="s">
        <v>54</v>
      </c>
      <c r="B42" s="6">
        <v>47622</v>
      </c>
      <c r="C42" s="6">
        <v>74238</v>
      </c>
      <c r="D42" s="6">
        <v>67525</v>
      </c>
      <c r="E42" s="6">
        <v>101542</v>
      </c>
      <c r="F42" s="6">
        <v>110661</v>
      </c>
    </row>
    <row r="43" spans="1:6" x14ac:dyDescent="0.25">
      <c r="A43" s="7" t="s">
        <v>25</v>
      </c>
      <c r="B43" s="8">
        <v>52079</v>
      </c>
      <c r="C43" s="8">
        <v>80255</v>
      </c>
      <c r="D43" s="8">
        <v>73787</v>
      </c>
      <c r="E43" s="8">
        <v>108360</v>
      </c>
      <c r="F43" s="8">
        <v>117142</v>
      </c>
    </row>
    <row r="44" spans="1:6" x14ac:dyDescent="0.25">
      <c r="B44" s="1"/>
      <c r="C44" s="1"/>
      <c r="D44" s="1"/>
      <c r="E44" s="1"/>
      <c r="F44" s="1"/>
    </row>
    <row r="45" spans="1:6" x14ac:dyDescent="0.25">
      <c r="B45" s="1"/>
      <c r="C45" s="1"/>
      <c r="D45" s="1"/>
      <c r="E45" s="1"/>
      <c r="F45" s="1"/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DEBC-BA2A-4E36-BB49-2B743138B74E}">
  <sheetPr>
    <tabColor rgb="FFFFC000"/>
  </sheetPr>
  <dimension ref="A1:F45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30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1410009</v>
      </c>
      <c r="C3" s="6">
        <v>1519039</v>
      </c>
      <c r="D3" s="6">
        <v>1643355</v>
      </c>
      <c r="E3" s="6">
        <v>1782693</v>
      </c>
      <c r="F3" s="6">
        <v>1938875</v>
      </c>
    </row>
    <row r="4" spans="1:6" x14ac:dyDescent="0.25">
      <c r="A4" s="1" t="s">
        <v>32</v>
      </c>
      <c r="B4" s="6">
        <v>-516395</v>
      </c>
      <c r="C4" s="6">
        <v>-566968</v>
      </c>
      <c r="D4" s="6">
        <v>-624848</v>
      </c>
      <c r="E4" s="6">
        <v>-691301</v>
      </c>
      <c r="F4" s="6">
        <v>-767773</v>
      </c>
    </row>
    <row r="5" spans="1:6" x14ac:dyDescent="0.25">
      <c r="A5" s="1" t="s">
        <v>33</v>
      </c>
      <c r="B5" s="6">
        <v>237607</v>
      </c>
      <c r="C5" s="6">
        <v>247921</v>
      </c>
      <c r="D5" s="6">
        <v>264597</v>
      </c>
      <c r="E5" s="6">
        <v>282251</v>
      </c>
      <c r="F5" s="6">
        <v>302470</v>
      </c>
    </row>
    <row r="6" spans="1:6" x14ac:dyDescent="0.25">
      <c r="A6" s="7" t="s">
        <v>34</v>
      </c>
      <c r="B6" s="182">
        <v>1131221</v>
      </c>
      <c r="C6" s="182">
        <v>1199992</v>
      </c>
      <c r="D6" s="182">
        <v>1283104</v>
      </c>
      <c r="E6" s="182">
        <v>1373643</v>
      </c>
      <c r="F6" s="182">
        <v>1473572</v>
      </c>
    </row>
    <row r="7" spans="1:6" x14ac:dyDescent="0.25">
      <c r="A7" s="7"/>
    </row>
    <row r="8" spans="1:6" x14ac:dyDescent="0.25">
      <c r="A8" s="1" t="s">
        <v>35</v>
      </c>
      <c r="B8" s="6">
        <v>121968</v>
      </c>
      <c r="C8" s="6">
        <v>135447</v>
      </c>
      <c r="D8" s="6">
        <v>147960</v>
      </c>
      <c r="E8" s="6">
        <v>162258</v>
      </c>
      <c r="F8" s="6">
        <v>176378</v>
      </c>
    </row>
    <row r="9" spans="1:6" x14ac:dyDescent="0.25">
      <c r="A9" s="1" t="s">
        <v>36</v>
      </c>
      <c r="B9" s="6">
        <v>727881</v>
      </c>
      <c r="C9" s="6">
        <v>767088</v>
      </c>
      <c r="D9" s="6">
        <v>806143</v>
      </c>
      <c r="E9" s="6">
        <v>892444</v>
      </c>
      <c r="F9" s="6">
        <v>993694</v>
      </c>
    </row>
    <row r="10" spans="1:6" x14ac:dyDescent="0.25">
      <c r="A10" s="1" t="s">
        <v>37</v>
      </c>
      <c r="B10" s="6">
        <v>-333596</v>
      </c>
      <c r="C10" s="6">
        <v>-355578</v>
      </c>
      <c r="D10" s="6">
        <v>-377135</v>
      </c>
      <c r="E10" s="6">
        <v>-421948</v>
      </c>
      <c r="F10" s="6">
        <v>-473625</v>
      </c>
    </row>
    <row r="11" spans="1:6" x14ac:dyDescent="0.25">
      <c r="A11" s="1" t="s">
        <v>38</v>
      </c>
      <c r="B11" s="6">
        <v>284430</v>
      </c>
      <c r="C11" s="6">
        <v>313519</v>
      </c>
      <c r="D11" s="6">
        <v>342613</v>
      </c>
      <c r="E11" s="6">
        <v>369302</v>
      </c>
      <c r="F11" s="6">
        <v>397208</v>
      </c>
    </row>
    <row r="12" spans="1:6" x14ac:dyDescent="0.25">
      <c r="A12" s="1" t="s">
        <v>39</v>
      </c>
      <c r="B12" s="6">
        <v>164273</v>
      </c>
      <c r="C12" s="6">
        <v>176877</v>
      </c>
      <c r="D12" s="6">
        <v>190375</v>
      </c>
      <c r="E12" s="6">
        <v>205852</v>
      </c>
      <c r="F12" s="6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7" t="s">
        <v>41</v>
      </c>
      <c r="B14" s="182">
        <v>1082110</v>
      </c>
      <c r="C14" s="182">
        <v>1138770</v>
      </c>
      <c r="D14" s="182">
        <v>1202664</v>
      </c>
      <c r="E14" s="182">
        <v>1291005</v>
      </c>
      <c r="F14" s="182">
        <v>1389736</v>
      </c>
    </row>
    <row r="15" spans="1:6" x14ac:dyDescent="0.25">
      <c r="A15" s="7"/>
    </row>
    <row r="16" spans="1:6" x14ac:dyDescent="0.25">
      <c r="A16" s="1" t="s">
        <v>12</v>
      </c>
      <c r="B16" s="6">
        <v>49111</v>
      </c>
      <c r="C16" s="6">
        <v>61222</v>
      </c>
      <c r="D16" s="6">
        <v>80440</v>
      </c>
      <c r="E16" s="6">
        <v>82638</v>
      </c>
      <c r="F16" s="6">
        <v>83836</v>
      </c>
    </row>
    <row r="17" spans="1:6" x14ac:dyDescent="0.25">
      <c r="A17" s="1" t="s">
        <v>42</v>
      </c>
      <c r="B17" s="6">
        <v>13751</v>
      </c>
      <c r="C17" s="6">
        <v>17142</v>
      </c>
      <c r="D17" s="6">
        <v>22523</v>
      </c>
      <c r="E17" s="6">
        <v>23139</v>
      </c>
      <c r="F17" s="6">
        <v>23474</v>
      </c>
    </row>
    <row r="18" spans="1:6" x14ac:dyDescent="0.25">
      <c r="A18" s="7" t="s">
        <v>14</v>
      </c>
      <c r="B18" s="8">
        <v>35360</v>
      </c>
      <c r="C18" s="8">
        <v>44080</v>
      </c>
      <c r="D18" s="8">
        <v>57917</v>
      </c>
      <c r="E18" s="8">
        <v>59499</v>
      </c>
      <c r="F18" s="8">
        <v>60362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4399164</v>
      </c>
      <c r="C21" s="6">
        <v>4750930</v>
      </c>
      <c r="D21" s="6">
        <v>5120556</v>
      </c>
      <c r="E21" s="6">
        <v>5527967</v>
      </c>
      <c r="F21" s="6">
        <v>5952039</v>
      </c>
    </row>
    <row r="22" spans="1:6" x14ac:dyDescent="0.25">
      <c r="A22" s="9" t="s">
        <v>17</v>
      </c>
      <c r="B22" s="6">
        <v>1376883</v>
      </c>
      <c r="C22" s="6">
        <v>1776396</v>
      </c>
      <c r="D22" s="6">
        <v>2035331</v>
      </c>
      <c r="E22" s="6">
        <v>2306969</v>
      </c>
      <c r="F22" s="6">
        <v>2591399</v>
      </c>
    </row>
    <row r="23" spans="1:6" x14ac:dyDescent="0.25">
      <c r="A23" s="7" t="s">
        <v>18</v>
      </c>
      <c r="B23" s="8">
        <v>5776047</v>
      </c>
      <c r="C23" s="8">
        <v>6527326</v>
      </c>
      <c r="D23" s="8">
        <v>7155887</v>
      </c>
      <c r="E23" s="8">
        <v>7834936</v>
      </c>
      <c r="F23" s="8">
        <v>8543438</v>
      </c>
    </row>
    <row r="24" spans="1:6" x14ac:dyDescent="0.25">
      <c r="A24" s="110"/>
    </row>
    <row r="25" spans="1:6" x14ac:dyDescent="0.25">
      <c r="A25" s="1" t="s">
        <v>44</v>
      </c>
      <c r="B25" s="6">
        <v>3927624</v>
      </c>
      <c r="C25" s="6">
        <v>4241142</v>
      </c>
      <c r="D25" s="6">
        <v>4583755</v>
      </c>
      <c r="E25" s="6">
        <v>4953059</v>
      </c>
      <c r="F25" s="6">
        <v>5350266</v>
      </c>
    </row>
    <row r="26" spans="1:6" x14ac:dyDescent="0.25">
      <c r="A26" s="1" t="s">
        <v>45</v>
      </c>
      <c r="B26" s="6">
        <v>1376883</v>
      </c>
      <c r="C26" s="6">
        <v>1776396</v>
      </c>
      <c r="D26" s="6">
        <v>2035331</v>
      </c>
      <c r="E26" s="6">
        <v>2306969</v>
      </c>
      <c r="F26" s="6">
        <v>2591399</v>
      </c>
    </row>
    <row r="27" spans="1:6" x14ac:dyDescent="0.25">
      <c r="A27" s="7" t="s">
        <v>23</v>
      </c>
      <c r="B27" s="8">
        <v>5304507</v>
      </c>
      <c r="C27" s="8">
        <v>6017538</v>
      </c>
      <c r="D27" s="8">
        <v>6619086</v>
      </c>
      <c r="E27" s="8">
        <v>7260028</v>
      </c>
      <c r="F27" s="8">
        <v>7941665</v>
      </c>
    </row>
    <row r="28" spans="1:6" x14ac:dyDescent="0.25">
      <c r="A28" s="7"/>
    </row>
    <row r="29" spans="1:6" x14ac:dyDescent="0.25">
      <c r="A29" s="7" t="s">
        <v>24</v>
      </c>
      <c r="B29" s="8">
        <v>471540</v>
      </c>
      <c r="C29" s="8">
        <v>509788</v>
      </c>
      <c r="D29" s="8">
        <v>536801</v>
      </c>
      <c r="E29" s="8">
        <v>574908</v>
      </c>
      <c r="F29" s="8">
        <v>601773</v>
      </c>
    </row>
    <row r="30" spans="1:6" x14ac:dyDescent="0.25">
      <c r="A30" s="2" t="s">
        <v>57</v>
      </c>
      <c r="B30" s="155">
        <v>4.0920996475231215</v>
      </c>
      <c r="C30" s="155">
        <v>4.0452225225660081</v>
      </c>
      <c r="D30" s="155">
        <v>4.0924857982903502</v>
      </c>
      <c r="E30" s="155">
        <v>3.9999968336728342</v>
      </c>
      <c r="F30" s="155">
        <v>4</v>
      </c>
    </row>
    <row r="31" spans="1:6" x14ac:dyDescent="0.25">
      <c r="A31" s="7" t="s">
        <v>25</v>
      </c>
      <c r="B31" s="8">
        <v>5776047</v>
      </c>
      <c r="C31" s="8">
        <v>6527326</v>
      </c>
      <c r="D31" s="8">
        <v>7155887</v>
      </c>
      <c r="E31" s="8">
        <v>7834936</v>
      </c>
      <c r="F31" s="8">
        <v>8543438</v>
      </c>
    </row>
    <row r="32" spans="1:6" x14ac:dyDescent="0.25">
      <c r="A32" s="7"/>
      <c r="B32" s="8"/>
      <c r="C32" s="8"/>
      <c r="D32" s="8"/>
      <c r="E32" s="8"/>
      <c r="F32" s="8"/>
    </row>
    <row r="33" spans="1:6" x14ac:dyDescent="0.25">
      <c r="A33" s="7" t="s">
        <v>26</v>
      </c>
      <c r="B33" s="8"/>
      <c r="C33" s="8"/>
      <c r="D33" s="8"/>
      <c r="E33" s="8"/>
      <c r="F33" s="8"/>
    </row>
    <row r="34" spans="1:6" x14ac:dyDescent="0.25">
      <c r="A34" s="1" t="s">
        <v>46</v>
      </c>
      <c r="B34" s="183">
        <v>-18957</v>
      </c>
      <c r="C34" s="183">
        <v>-5832</v>
      </c>
      <c r="D34" s="183">
        <v>-30904</v>
      </c>
      <c r="E34" s="183">
        <v>-21392</v>
      </c>
      <c r="F34" s="183">
        <v>-33498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6018641</v>
      </c>
      <c r="C37" s="8">
        <v>6821056</v>
      </c>
      <c r="D37" s="8">
        <v>7463590</v>
      </c>
      <c r="E37" s="8">
        <v>8187508</v>
      </c>
      <c r="F37" s="8">
        <v>8927893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5553124</v>
      </c>
      <c r="C39" s="6">
        <v>6313480</v>
      </c>
      <c r="D39" s="6">
        <v>6934729</v>
      </c>
      <c r="E39" s="6">
        <v>7589921</v>
      </c>
      <c r="F39" s="6">
        <v>8284220</v>
      </c>
    </row>
    <row r="40" spans="1:6" x14ac:dyDescent="0.25">
      <c r="A40" s="9" t="s">
        <v>50</v>
      </c>
      <c r="B40" s="6">
        <v>417895</v>
      </c>
      <c r="C40" s="6">
        <v>433338</v>
      </c>
      <c r="D40" s="6">
        <v>461336</v>
      </c>
      <c r="E40" s="6">
        <v>496045</v>
      </c>
      <c r="F40" s="6">
        <v>533012</v>
      </c>
    </row>
    <row r="41" spans="1:6" x14ac:dyDescent="0.25">
      <c r="A41" s="9" t="s">
        <v>54</v>
      </c>
      <c r="B41" s="6">
        <v>47622</v>
      </c>
      <c r="C41" s="6">
        <v>74238</v>
      </c>
      <c r="D41" s="6">
        <v>67525</v>
      </c>
      <c r="E41" s="6">
        <v>101542</v>
      </c>
      <c r="F41" s="6">
        <v>110661</v>
      </c>
    </row>
    <row r="42" spans="1:6" x14ac:dyDescent="0.25">
      <c r="A42" s="7" t="s">
        <v>25</v>
      </c>
      <c r="B42" s="8">
        <v>6018641</v>
      </c>
      <c r="C42" s="8">
        <v>6821056</v>
      </c>
      <c r="D42" s="8">
        <v>7463590</v>
      </c>
      <c r="E42" s="8">
        <v>8187508</v>
      </c>
      <c r="F42" s="8">
        <v>8927893</v>
      </c>
    </row>
    <row r="43" spans="1:6" x14ac:dyDescent="0.25">
      <c r="A43" s="7"/>
      <c r="B43" s="6"/>
      <c r="C43" s="6"/>
      <c r="D43" s="6"/>
      <c r="E43" s="6"/>
      <c r="F43" s="6"/>
    </row>
    <row r="45" spans="1:6" x14ac:dyDescent="0.25">
      <c r="A45" s="1" t="s">
        <v>131</v>
      </c>
    </row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CF7F-4E45-4B63-97F9-8BB2FEEA0DFB}">
  <sheetPr>
    <tabColor rgb="FFFFC000"/>
  </sheetPr>
  <dimension ref="A1:J144"/>
  <sheetViews>
    <sheetView zoomScaleNormal="100" workbookViewId="0"/>
  </sheetViews>
  <sheetFormatPr defaultColWidth="9.28515625" defaultRowHeight="15" x14ac:dyDescent="0.25"/>
  <cols>
    <col min="1" max="1" width="48.28515625" style="203" customWidth="1"/>
    <col min="2" max="2" width="3" style="203" customWidth="1"/>
    <col min="3" max="3" width="15.42578125" style="203" customWidth="1"/>
    <col min="4" max="4" width="15.28515625" style="203" customWidth="1"/>
    <col min="5" max="5" width="16.5703125" style="203" customWidth="1"/>
    <col min="6" max="7" width="15.5703125" style="203" customWidth="1"/>
    <col min="8" max="16384" width="9.28515625" style="203"/>
  </cols>
  <sheetData>
    <row r="1" spans="1:7" ht="14.45" x14ac:dyDescent="0.3">
      <c r="A1" s="201" t="s">
        <v>212</v>
      </c>
      <c r="B1" s="202"/>
      <c r="C1" s="202"/>
      <c r="D1" s="202"/>
      <c r="E1" s="202"/>
      <c r="F1" s="202"/>
      <c r="G1" s="202"/>
    </row>
    <row r="2" spans="1:7" ht="13.9" x14ac:dyDescent="0.25">
      <c r="A2" s="204" t="s">
        <v>213</v>
      </c>
      <c r="B2" s="202"/>
      <c r="C2" s="202"/>
      <c r="D2" s="202"/>
      <c r="E2" s="202"/>
      <c r="F2" s="202"/>
      <c r="G2" s="202"/>
    </row>
    <row r="3" spans="1:7" ht="13.9" x14ac:dyDescent="0.25">
      <c r="A3" s="202"/>
      <c r="B3" s="202"/>
      <c r="C3" s="202"/>
      <c r="D3" s="202"/>
      <c r="E3" s="202"/>
      <c r="F3" s="202"/>
      <c r="G3" s="202"/>
    </row>
    <row r="4" spans="1:7" ht="13.9" x14ac:dyDescent="0.25">
      <c r="A4" s="202"/>
      <c r="B4" s="202"/>
      <c r="C4" s="174">
        <v>2017</v>
      </c>
      <c r="D4" s="174">
        <v>2018</v>
      </c>
      <c r="E4" s="174">
        <v>2019</v>
      </c>
      <c r="F4" s="174">
        <v>2020</v>
      </c>
      <c r="G4" s="174">
        <v>2021</v>
      </c>
    </row>
    <row r="5" spans="1:7" ht="13.9" x14ac:dyDescent="0.25">
      <c r="A5" s="202"/>
      <c r="B5" s="202"/>
      <c r="C5" s="174"/>
      <c r="D5" s="174"/>
      <c r="E5" s="174"/>
      <c r="F5" s="174"/>
      <c r="G5" s="174"/>
    </row>
    <row r="6" spans="1:7" ht="13.9" x14ac:dyDescent="0.25">
      <c r="A6" s="174" t="s">
        <v>214</v>
      </c>
      <c r="B6" s="202"/>
      <c r="C6" s="202"/>
      <c r="D6" s="202"/>
      <c r="E6" s="202"/>
      <c r="F6" s="202"/>
      <c r="G6" s="202"/>
    </row>
    <row r="7" spans="1:7" ht="14.45" thickBot="1" x14ac:dyDescent="0.3">
      <c r="A7" s="202"/>
      <c r="B7" s="202"/>
      <c r="C7" s="202"/>
      <c r="D7" s="202"/>
      <c r="E7" s="202"/>
      <c r="F7" s="202"/>
      <c r="G7" s="202"/>
    </row>
    <row r="8" spans="1:7" ht="13.9" x14ac:dyDescent="0.25">
      <c r="A8" s="205" t="s">
        <v>215</v>
      </c>
      <c r="B8" s="206"/>
      <c r="C8" s="206"/>
      <c r="D8" s="206"/>
      <c r="E8" s="206"/>
      <c r="F8" s="206"/>
      <c r="G8" s="207"/>
    </row>
    <row r="9" spans="1:7" ht="13.9" x14ac:dyDescent="0.25">
      <c r="A9" s="208" t="s">
        <v>216</v>
      </c>
      <c r="B9" s="202"/>
      <c r="C9" s="209">
        <v>921</v>
      </c>
      <c r="D9" s="209">
        <v>913</v>
      </c>
      <c r="E9" s="209">
        <v>907</v>
      </c>
      <c r="F9" s="209">
        <v>897</v>
      </c>
      <c r="G9" s="210">
        <v>880</v>
      </c>
    </row>
    <row r="10" spans="1:7" ht="13.9" x14ac:dyDescent="0.25">
      <c r="A10" s="208" t="s">
        <v>217</v>
      </c>
      <c r="B10" s="202"/>
      <c r="C10" s="211">
        <v>50.9</v>
      </c>
      <c r="D10" s="211">
        <v>51.2</v>
      </c>
      <c r="E10" s="211">
        <v>51.2</v>
      </c>
      <c r="F10" s="211">
        <v>51.4</v>
      </c>
      <c r="G10" s="212">
        <v>52</v>
      </c>
    </row>
    <row r="11" spans="1:7" ht="13.9" x14ac:dyDescent="0.25">
      <c r="A11" s="208" t="s">
        <v>218</v>
      </c>
      <c r="B11" s="202"/>
      <c r="C11" s="211">
        <v>17.3</v>
      </c>
      <c r="D11" s="211">
        <v>17.5</v>
      </c>
      <c r="E11" s="211">
        <v>17.7</v>
      </c>
      <c r="F11" s="211">
        <v>17.8</v>
      </c>
      <c r="G11" s="212">
        <v>17.8</v>
      </c>
    </row>
    <row r="12" spans="1:7" ht="13.9" x14ac:dyDescent="0.25">
      <c r="A12" s="208" t="s">
        <v>219</v>
      </c>
      <c r="B12" s="202"/>
      <c r="C12" s="209">
        <v>11</v>
      </c>
      <c r="D12" s="209">
        <v>11</v>
      </c>
      <c r="E12" s="209">
        <v>11</v>
      </c>
      <c r="F12" s="209">
        <v>11</v>
      </c>
      <c r="G12" s="210">
        <v>11</v>
      </c>
    </row>
    <row r="13" spans="1:7" ht="13.9" x14ac:dyDescent="0.25">
      <c r="A13" s="208" t="s">
        <v>220</v>
      </c>
      <c r="B13" s="202"/>
      <c r="C13" s="209">
        <v>95000</v>
      </c>
      <c r="D13" s="209">
        <v>95100</v>
      </c>
      <c r="E13" s="209">
        <v>95200</v>
      </c>
      <c r="F13" s="209">
        <v>95000</v>
      </c>
      <c r="G13" s="210">
        <v>94900</v>
      </c>
    </row>
    <row r="14" spans="1:7" ht="13.9" x14ac:dyDescent="0.25">
      <c r="A14" s="213"/>
      <c r="B14" s="202"/>
      <c r="C14" s="214"/>
      <c r="D14" s="214"/>
      <c r="E14" s="214"/>
      <c r="F14" s="214"/>
      <c r="G14" s="215"/>
    </row>
    <row r="15" spans="1:7" ht="13.9" x14ac:dyDescent="0.25">
      <c r="A15" s="216" t="s">
        <v>221</v>
      </c>
      <c r="B15" s="202"/>
      <c r="C15" s="214"/>
      <c r="D15" s="214"/>
      <c r="E15" s="214"/>
      <c r="F15" s="214"/>
      <c r="G15" s="215"/>
    </row>
    <row r="16" spans="1:7" ht="13.9" x14ac:dyDescent="0.25">
      <c r="A16" s="208" t="s">
        <v>216</v>
      </c>
      <c r="B16" s="202"/>
      <c r="C16" s="209">
        <v>54</v>
      </c>
      <c r="D16" s="209">
        <v>53</v>
      </c>
      <c r="E16" s="209">
        <v>51</v>
      </c>
      <c r="F16" s="209">
        <v>52</v>
      </c>
      <c r="G16" s="210">
        <v>52</v>
      </c>
    </row>
    <row r="17" spans="1:7" ht="13.9" x14ac:dyDescent="0.25">
      <c r="A17" s="208" t="s">
        <v>217</v>
      </c>
      <c r="B17" s="202"/>
      <c r="C17" s="217">
        <v>52.4</v>
      </c>
      <c r="D17" s="217">
        <v>52.5</v>
      </c>
      <c r="E17" s="217">
        <v>52.5</v>
      </c>
      <c r="F17" s="217">
        <v>52.4</v>
      </c>
      <c r="G17" s="212">
        <v>52.4</v>
      </c>
    </row>
    <row r="18" spans="1:7" ht="13.9" x14ac:dyDescent="0.25">
      <c r="A18" s="208" t="s">
        <v>222</v>
      </c>
      <c r="B18" s="202"/>
      <c r="C18" s="209">
        <v>36200</v>
      </c>
      <c r="D18" s="209">
        <v>36300</v>
      </c>
      <c r="E18" s="209">
        <v>36200</v>
      </c>
      <c r="F18" s="209">
        <v>36300</v>
      </c>
      <c r="G18" s="210">
        <v>36300</v>
      </c>
    </row>
    <row r="19" spans="1:7" ht="13.9" x14ac:dyDescent="0.25">
      <c r="A19" s="213"/>
      <c r="B19" s="202"/>
      <c r="C19" s="214"/>
      <c r="D19" s="214"/>
      <c r="E19" s="214"/>
      <c r="F19" s="214"/>
      <c r="G19" s="215"/>
    </row>
    <row r="20" spans="1:7" ht="13.9" x14ac:dyDescent="0.25">
      <c r="A20" s="216" t="s">
        <v>223</v>
      </c>
      <c r="B20" s="202"/>
      <c r="C20" s="214"/>
      <c r="D20" s="214"/>
      <c r="E20" s="214"/>
      <c r="F20" s="214"/>
      <c r="G20" s="215"/>
    </row>
    <row r="21" spans="1:7" ht="13.9" x14ac:dyDescent="0.25">
      <c r="A21" s="208" t="s">
        <v>216</v>
      </c>
      <c r="B21" s="202"/>
      <c r="C21" s="209">
        <v>915</v>
      </c>
      <c r="D21" s="209">
        <v>915</v>
      </c>
      <c r="E21" s="209">
        <v>917</v>
      </c>
      <c r="F21" s="209">
        <v>917</v>
      </c>
      <c r="G21" s="210">
        <v>920</v>
      </c>
    </row>
    <row r="22" spans="1:7" ht="13.9" x14ac:dyDescent="0.25">
      <c r="A22" s="208" t="s">
        <v>217</v>
      </c>
      <c r="B22" s="202"/>
      <c r="C22" s="211">
        <v>74.2</v>
      </c>
      <c r="D22" s="211">
        <v>74.2</v>
      </c>
      <c r="E22" s="211">
        <v>73.900000000000006</v>
      </c>
      <c r="F22" s="211">
        <v>73.5</v>
      </c>
      <c r="G22" s="212">
        <v>73</v>
      </c>
    </row>
    <row r="23" spans="1:7" ht="14.45" thickBot="1" x14ac:dyDescent="0.3">
      <c r="A23" s="218" t="s">
        <v>222</v>
      </c>
      <c r="B23" s="219"/>
      <c r="C23" s="220">
        <v>47500</v>
      </c>
      <c r="D23" s="220">
        <v>47600</v>
      </c>
      <c r="E23" s="220">
        <v>47700</v>
      </c>
      <c r="F23" s="220">
        <v>47700</v>
      </c>
      <c r="G23" s="221">
        <v>47500</v>
      </c>
    </row>
    <row r="24" spans="1:7" ht="13.9" x14ac:dyDescent="0.25">
      <c r="A24" s="202"/>
      <c r="B24" s="202"/>
      <c r="C24" s="202"/>
      <c r="D24" s="202"/>
      <c r="E24" s="202"/>
      <c r="F24" s="202"/>
      <c r="G24" s="202"/>
    </row>
    <row r="25" spans="1:7" ht="13.9" x14ac:dyDescent="0.25">
      <c r="A25" s="202"/>
      <c r="B25" s="202"/>
      <c r="C25" s="202"/>
      <c r="D25" s="202"/>
      <c r="E25" s="202"/>
      <c r="F25" s="202"/>
      <c r="G25" s="202"/>
    </row>
    <row r="26" spans="1:7" ht="13.9" x14ac:dyDescent="0.25">
      <c r="A26" s="174" t="s">
        <v>224</v>
      </c>
      <c r="B26" s="202"/>
      <c r="C26" s="202"/>
      <c r="D26" s="202"/>
      <c r="E26" s="202"/>
      <c r="F26" s="202"/>
      <c r="G26" s="202"/>
    </row>
    <row r="27" spans="1:7" ht="14.45" thickBot="1" x14ac:dyDescent="0.3">
      <c r="A27" s="174"/>
      <c r="B27" s="202"/>
      <c r="C27" s="202"/>
      <c r="D27" s="202"/>
      <c r="E27" s="202"/>
      <c r="F27" s="202"/>
      <c r="G27" s="202"/>
    </row>
    <row r="28" spans="1:7" x14ac:dyDescent="0.25">
      <c r="A28" s="222"/>
      <c r="B28" s="206"/>
      <c r="C28" s="206"/>
      <c r="D28" s="206"/>
      <c r="E28" s="206"/>
      <c r="F28" s="206"/>
      <c r="G28" s="207"/>
    </row>
    <row r="29" spans="1:7" x14ac:dyDescent="0.25">
      <c r="A29" s="216" t="s">
        <v>225</v>
      </c>
      <c r="B29" s="202"/>
      <c r="C29" s="202"/>
      <c r="D29" s="202"/>
      <c r="E29" s="202"/>
      <c r="F29" s="202"/>
      <c r="G29" s="223"/>
    </row>
    <row r="30" spans="1:7" x14ac:dyDescent="0.25">
      <c r="A30" s="213" t="s">
        <v>226</v>
      </c>
      <c r="B30" s="202"/>
      <c r="C30" s="209">
        <v>0</v>
      </c>
      <c r="D30" s="209">
        <v>663068.23698000005</v>
      </c>
      <c r="E30" s="209">
        <v>737646.23998000007</v>
      </c>
      <c r="F30" s="209">
        <v>727860.26398000005</v>
      </c>
      <c r="G30" s="210">
        <v>663717.45149723114</v>
      </c>
    </row>
    <row r="31" spans="1:7" x14ac:dyDescent="0.25">
      <c r="A31" s="213" t="s">
        <v>227</v>
      </c>
      <c r="B31" s="202"/>
      <c r="C31" s="209">
        <v>0</v>
      </c>
      <c r="D31" s="209">
        <v>0</v>
      </c>
      <c r="E31" s="209">
        <v>0</v>
      </c>
      <c r="F31" s="209">
        <v>598.09051723110679</v>
      </c>
      <c r="G31" s="210">
        <v>44927.329358913441</v>
      </c>
    </row>
    <row r="32" spans="1:7" x14ac:dyDescent="0.25">
      <c r="A32" s="213" t="s">
        <v>228</v>
      </c>
      <c r="B32" s="202"/>
      <c r="C32" s="209">
        <v>0</v>
      </c>
      <c r="D32" s="209">
        <v>-44762.5</v>
      </c>
      <c r="E32" s="209">
        <v>-44654</v>
      </c>
      <c r="F32" s="209">
        <v>-45740.9</v>
      </c>
      <c r="G32" s="210">
        <v>-45440.9</v>
      </c>
    </row>
    <row r="33" spans="1:7" x14ac:dyDescent="0.25">
      <c r="A33" s="213" t="s">
        <v>229</v>
      </c>
      <c r="B33" s="202"/>
      <c r="C33" s="209">
        <v>0</v>
      </c>
      <c r="D33" s="209">
        <v>-19900</v>
      </c>
      <c r="E33" s="209">
        <v>-22100</v>
      </c>
      <c r="F33" s="209">
        <v>-21800</v>
      </c>
      <c r="G33" s="210">
        <v>-19900</v>
      </c>
    </row>
    <row r="34" spans="1:7" x14ac:dyDescent="0.25">
      <c r="A34" s="213" t="s">
        <v>230</v>
      </c>
      <c r="B34" s="202"/>
      <c r="C34" s="224">
        <v>0</v>
      </c>
      <c r="D34" s="224">
        <v>139240.503</v>
      </c>
      <c r="E34" s="224">
        <v>56968.023999999998</v>
      </c>
      <c r="F34" s="224">
        <v>2799.9969999999998</v>
      </c>
      <c r="G34" s="225">
        <v>56317.451000000001</v>
      </c>
    </row>
    <row r="35" spans="1:7" x14ac:dyDescent="0.25">
      <c r="A35" s="213" t="s">
        <v>231</v>
      </c>
      <c r="B35" s="202"/>
      <c r="C35" s="209">
        <v>663068.23698000005</v>
      </c>
      <c r="D35" s="209">
        <v>737646.23998000007</v>
      </c>
      <c r="E35" s="209">
        <v>727860.26398000005</v>
      </c>
      <c r="F35" s="209">
        <v>663717.45149723114</v>
      </c>
      <c r="G35" s="210">
        <v>699621.33185614459</v>
      </c>
    </row>
    <row r="36" spans="1:7" x14ac:dyDescent="0.25">
      <c r="A36" s="213" t="s">
        <v>232</v>
      </c>
      <c r="B36" s="202"/>
      <c r="C36" s="226">
        <v>0</v>
      </c>
      <c r="D36" s="226">
        <v>0.21733</v>
      </c>
      <c r="E36" s="226">
        <v>7.9640000000000002E-2</v>
      </c>
      <c r="F36" s="226">
        <v>3.9700000000000013E-3</v>
      </c>
      <c r="G36" s="227">
        <v>8.4884386000000006E-2</v>
      </c>
    </row>
    <row r="37" spans="1:7" x14ac:dyDescent="0.25">
      <c r="A37" s="213"/>
      <c r="B37" s="202"/>
      <c r="C37" s="228"/>
      <c r="D37" s="228"/>
      <c r="E37" s="228"/>
      <c r="F37" s="228"/>
      <c r="G37" s="229"/>
    </row>
    <row r="38" spans="1:7" x14ac:dyDescent="0.25">
      <c r="A38" s="216" t="s">
        <v>233</v>
      </c>
      <c r="B38" s="202"/>
      <c r="C38" s="228"/>
      <c r="D38" s="228"/>
      <c r="E38" s="228"/>
      <c r="F38" s="228"/>
      <c r="G38" s="229"/>
    </row>
    <row r="39" spans="1:7" x14ac:dyDescent="0.25">
      <c r="A39" s="208" t="s">
        <v>234</v>
      </c>
      <c r="B39" s="202"/>
      <c r="C39" s="226">
        <v>0</v>
      </c>
      <c r="D39" s="226">
        <v>0.4</v>
      </c>
      <c r="E39" s="226">
        <v>0.39</v>
      </c>
      <c r="F39" s="226">
        <v>0.33</v>
      </c>
      <c r="G39" s="230">
        <v>0.36</v>
      </c>
    </row>
    <row r="40" spans="1:7" x14ac:dyDescent="0.25">
      <c r="A40" s="208" t="s">
        <v>235</v>
      </c>
      <c r="B40" s="202"/>
      <c r="C40" s="226">
        <v>0</v>
      </c>
      <c r="D40" s="226">
        <v>0.2</v>
      </c>
      <c r="E40" s="226">
        <v>0.2</v>
      </c>
      <c r="F40" s="226">
        <v>0.15</v>
      </c>
      <c r="G40" s="230">
        <v>0.16</v>
      </c>
    </row>
    <row r="41" spans="1:7" x14ac:dyDescent="0.25">
      <c r="A41" s="208" t="s">
        <v>236</v>
      </c>
      <c r="B41" s="202"/>
      <c r="C41" s="226">
        <v>0</v>
      </c>
      <c r="D41" s="226">
        <v>0.3</v>
      </c>
      <c r="E41" s="226">
        <v>0.3</v>
      </c>
      <c r="F41" s="226">
        <v>0.42</v>
      </c>
      <c r="G41" s="230">
        <v>0.39</v>
      </c>
    </row>
    <row r="42" spans="1:7" x14ac:dyDescent="0.25">
      <c r="A42" s="208" t="s">
        <v>237</v>
      </c>
      <c r="B42" s="202"/>
      <c r="C42" s="226">
        <v>0</v>
      </c>
      <c r="D42" s="226">
        <v>0.04</v>
      </c>
      <c r="E42" s="226">
        <v>0.05</v>
      </c>
      <c r="F42" s="226">
        <v>0.05</v>
      </c>
      <c r="G42" s="230">
        <v>0.04</v>
      </c>
    </row>
    <row r="43" spans="1:7" x14ac:dyDescent="0.25">
      <c r="A43" s="208" t="s">
        <v>238</v>
      </c>
      <c r="B43" s="202"/>
      <c r="C43" s="226">
        <v>0</v>
      </c>
      <c r="D43" s="226">
        <v>0.04</v>
      </c>
      <c r="E43" s="226">
        <v>0.04</v>
      </c>
      <c r="F43" s="226">
        <v>0.02</v>
      </c>
      <c r="G43" s="230">
        <v>0.03</v>
      </c>
    </row>
    <row r="44" spans="1:7" x14ac:dyDescent="0.25">
      <c r="A44" s="208" t="s">
        <v>239</v>
      </c>
      <c r="B44" s="202"/>
      <c r="C44" s="231">
        <v>0</v>
      </c>
      <c r="D44" s="231">
        <v>0.02</v>
      </c>
      <c r="E44" s="231">
        <v>0.02</v>
      </c>
      <c r="F44" s="231">
        <v>0.03</v>
      </c>
      <c r="G44" s="232">
        <v>0.02</v>
      </c>
    </row>
    <row r="45" spans="1:7" x14ac:dyDescent="0.25">
      <c r="A45" s="208" t="s">
        <v>240</v>
      </c>
      <c r="B45" s="202"/>
      <c r="C45" s="228">
        <v>0</v>
      </c>
      <c r="D45" s="228">
        <v>1.0000000000000002</v>
      </c>
      <c r="E45" s="228">
        <v>1.0000000000000002</v>
      </c>
      <c r="F45" s="228">
        <v>1</v>
      </c>
      <c r="G45" s="229">
        <v>1</v>
      </c>
    </row>
    <row r="46" spans="1:7" x14ac:dyDescent="0.25">
      <c r="A46" s="208"/>
      <c r="B46" s="202"/>
      <c r="C46" s="228"/>
      <c r="D46" s="228"/>
      <c r="E46" s="228"/>
      <c r="F46" s="228"/>
      <c r="G46" s="229"/>
    </row>
    <row r="47" spans="1:7" x14ac:dyDescent="0.25">
      <c r="A47" s="216" t="s">
        <v>241</v>
      </c>
      <c r="B47" s="202"/>
      <c r="C47" s="228"/>
      <c r="D47" s="228"/>
      <c r="E47" s="228"/>
      <c r="F47" s="228"/>
      <c r="G47" s="229"/>
    </row>
    <row r="48" spans="1:7" x14ac:dyDescent="0.25">
      <c r="A48" s="208" t="s">
        <v>234</v>
      </c>
      <c r="B48" s="202"/>
      <c r="C48" s="226">
        <v>0</v>
      </c>
      <c r="D48" s="226">
        <v>0.32200000000000001</v>
      </c>
      <c r="E48" s="226">
        <v>0.13500000000000001</v>
      </c>
      <c r="F48" s="226">
        <v>1.2999999999999999E-2</v>
      </c>
      <c r="G48" s="230">
        <v>0.11799999999999999</v>
      </c>
    </row>
    <row r="49" spans="1:10" x14ac:dyDescent="0.25">
      <c r="A49" s="208" t="s">
        <v>235</v>
      </c>
      <c r="B49" s="202"/>
      <c r="C49" s="226">
        <v>0</v>
      </c>
      <c r="D49" s="226">
        <v>0.376</v>
      </c>
      <c r="E49" s="226">
        <v>7.3999999999999996E-2</v>
      </c>
      <c r="F49" s="226">
        <v>-3.7999999999999999E-2</v>
      </c>
      <c r="G49" s="230">
        <v>0.182</v>
      </c>
    </row>
    <row r="50" spans="1:10" x14ac:dyDescent="0.25">
      <c r="A50" s="208" t="s">
        <v>236</v>
      </c>
      <c r="B50" s="202"/>
      <c r="C50" s="226">
        <v>0</v>
      </c>
      <c r="D50" s="226">
        <v>1.1900000000000001E-2</v>
      </c>
      <c r="E50" s="226">
        <v>0.01</v>
      </c>
      <c r="F50" s="226">
        <v>1.2E-2</v>
      </c>
      <c r="G50" s="230">
        <v>2.5000000000000001E-2</v>
      </c>
    </row>
    <row r="51" spans="1:10" x14ac:dyDescent="0.25">
      <c r="A51" s="208" t="s">
        <v>237</v>
      </c>
      <c r="B51" s="202"/>
      <c r="C51" s="226">
        <v>0</v>
      </c>
      <c r="D51" s="226">
        <v>0.221</v>
      </c>
      <c r="E51" s="226">
        <v>-5.7000000000000002E-2</v>
      </c>
      <c r="F51" s="226">
        <v>-2E-3</v>
      </c>
      <c r="G51" s="230">
        <v>2.5000000000000001E-2</v>
      </c>
    </row>
    <row r="52" spans="1:10" x14ac:dyDescent="0.25">
      <c r="A52" s="208" t="s">
        <v>238</v>
      </c>
      <c r="B52" s="202"/>
      <c r="C52" s="226">
        <v>0</v>
      </c>
      <c r="D52" s="226">
        <v>2.3E-2</v>
      </c>
      <c r="E52" s="226">
        <v>0.30099999999999999</v>
      </c>
      <c r="F52" s="226">
        <v>2.1999999999999999E-2</v>
      </c>
      <c r="G52" s="230">
        <v>8.3000000000000004E-2</v>
      </c>
    </row>
    <row r="53" spans="1:10" ht="15.75" thickBot="1" x14ac:dyDescent="0.3">
      <c r="A53" s="218" t="s">
        <v>239</v>
      </c>
      <c r="B53" s="219"/>
      <c r="C53" s="233">
        <v>0</v>
      </c>
      <c r="D53" s="233">
        <v>0</v>
      </c>
      <c r="E53" s="233">
        <v>0</v>
      </c>
      <c r="F53" s="233">
        <v>0</v>
      </c>
      <c r="G53" s="234">
        <v>2.2193E-3</v>
      </c>
    </row>
    <row r="54" spans="1:10" x14ac:dyDescent="0.25">
      <c r="A54" s="235"/>
      <c r="B54" s="202"/>
      <c r="C54" s="236"/>
      <c r="D54" s="236"/>
      <c r="E54" s="236"/>
      <c r="F54" s="236"/>
      <c r="G54" s="236"/>
    </row>
    <row r="55" spans="1:10" x14ac:dyDescent="0.25">
      <c r="A55" s="204" t="s">
        <v>242</v>
      </c>
      <c r="B55" s="202"/>
      <c r="C55" s="228"/>
      <c r="D55" s="228"/>
      <c r="E55" s="228"/>
      <c r="F55" s="228"/>
      <c r="G55" s="228"/>
    </row>
    <row r="56" spans="1:10" x14ac:dyDescent="0.25">
      <c r="A56" s="237"/>
      <c r="C56" s="238"/>
      <c r="D56" s="238"/>
      <c r="E56" s="238"/>
      <c r="F56" s="238"/>
      <c r="G56" s="238"/>
    </row>
    <row r="57" spans="1:10" x14ac:dyDescent="0.25">
      <c r="A57" s="237"/>
      <c r="C57" s="238"/>
      <c r="D57" s="238"/>
      <c r="E57" s="238"/>
      <c r="F57" s="238"/>
      <c r="G57" s="238"/>
    </row>
    <row r="58" spans="1:10" x14ac:dyDescent="0.25">
      <c r="A58" s="204"/>
      <c r="B58" s="202"/>
      <c r="C58" s="174">
        <v>2017</v>
      </c>
      <c r="D58" s="174">
        <v>2018</v>
      </c>
      <c r="E58" s="174">
        <v>2019</v>
      </c>
      <c r="F58" s="174">
        <v>2020</v>
      </c>
      <c r="G58" s="174">
        <v>2021</v>
      </c>
    </row>
    <row r="59" spans="1:10" x14ac:dyDescent="0.25">
      <c r="A59" s="202"/>
      <c r="B59" s="202"/>
      <c r="C59" s="174"/>
      <c r="D59" s="174"/>
      <c r="E59" s="174"/>
      <c r="F59" s="174"/>
      <c r="G59" s="174"/>
      <c r="I59" s="1"/>
      <c r="J59" s="1"/>
    </row>
    <row r="60" spans="1:10" x14ac:dyDescent="0.25">
      <c r="A60" s="174" t="s">
        <v>243</v>
      </c>
      <c r="B60" s="202"/>
      <c r="C60" s="202"/>
      <c r="D60" s="202"/>
      <c r="E60" s="202"/>
      <c r="F60" s="202"/>
      <c r="G60" s="202"/>
      <c r="I60" s="1"/>
      <c r="J60" s="1"/>
    </row>
    <row r="61" spans="1:10" ht="15.75" thickBot="1" x14ac:dyDescent="0.3">
      <c r="A61" s="202"/>
      <c r="B61" s="202"/>
      <c r="C61" s="202"/>
      <c r="D61" s="202"/>
      <c r="E61" s="202"/>
      <c r="F61" s="202"/>
      <c r="G61" s="202"/>
      <c r="I61" s="1"/>
      <c r="J61" s="1"/>
    </row>
    <row r="62" spans="1:10" x14ac:dyDescent="0.25">
      <c r="A62" s="205" t="s">
        <v>244</v>
      </c>
      <c r="B62" s="206"/>
      <c r="C62" s="206"/>
      <c r="D62" s="206"/>
      <c r="E62" s="206"/>
      <c r="F62" s="206"/>
      <c r="G62" s="207"/>
      <c r="I62" s="1"/>
      <c r="J62" s="1"/>
    </row>
    <row r="63" spans="1:10" x14ac:dyDescent="0.25">
      <c r="A63" s="208" t="s">
        <v>245</v>
      </c>
      <c r="B63" s="202"/>
      <c r="C63" s="209">
        <v>192172.14332883758</v>
      </c>
      <c r="D63" s="209">
        <v>261374.77012080367</v>
      </c>
      <c r="E63" s="209">
        <v>258184.22624813684</v>
      </c>
      <c r="F63" s="209">
        <v>271988.15718553233</v>
      </c>
      <c r="G63" s="210">
        <v>281802.82780899183</v>
      </c>
    </row>
    <row r="64" spans="1:10" x14ac:dyDescent="0.25">
      <c r="A64" s="208" t="s">
        <v>246</v>
      </c>
      <c r="B64" s="202"/>
      <c r="C64" s="209">
        <v>12740.7589947992</v>
      </c>
      <c r="D64" s="209">
        <v>12806.466463318788</v>
      </c>
      <c r="E64" s="209">
        <v>12601.659340046743</v>
      </c>
      <c r="F64" s="209">
        <v>13386.844750098495</v>
      </c>
      <c r="G64" s="210">
        <v>13218.392131395403</v>
      </c>
    </row>
    <row r="65" spans="1:7" x14ac:dyDescent="0.25">
      <c r="A65" s="208" t="s">
        <v>247</v>
      </c>
      <c r="B65" s="202"/>
      <c r="C65" s="224">
        <v>404851.36000098404</v>
      </c>
      <c r="D65" s="224">
        <v>412573.38437457534</v>
      </c>
      <c r="E65" s="224">
        <v>421276.49422578915</v>
      </c>
      <c r="F65" s="224">
        <v>437262.93491749372</v>
      </c>
      <c r="G65" s="225">
        <v>448566.91960155329</v>
      </c>
    </row>
    <row r="66" spans="1:7" x14ac:dyDescent="0.25">
      <c r="A66" s="208" t="s">
        <v>248</v>
      </c>
      <c r="B66" s="202"/>
      <c r="C66" s="239">
        <v>609764.26232462085</v>
      </c>
      <c r="D66" s="239">
        <v>686754.62095869775</v>
      </c>
      <c r="E66" s="239">
        <v>692062.37981397274</v>
      </c>
      <c r="F66" s="239">
        <v>722637.93685312453</v>
      </c>
      <c r="G66" s="240">
        <v>743588.13954194053</v>
      </c>
    </row>
    <row r="67" spans="1:7" x14ac:dyDescent="0.25">
      <c r="A67" s="208"/>
      <c r="B67" s="202"/>
      <c r="C67" s="214"/>
      <c r="D67" s="214"/>
      <c r="E67" s="214"/>
      <c r="F67" s="214"/>
      <c r="G67" s="215"/>
    </row>
    <row r="68" spans="1:7" x14ac:dyDescent="0.25">
      <c r="A68" s="216" t="s">
        <v>249</v>
      </c>
      <c r="B68" s="202"/>
      <c r="C68" s="209">
        <v>663068.23698000005</v>
      </c>
      <c r="D68" s="209">
        <v>737646.23998000007</v>
      </c>
      <c r="E68" s="209">
        <v>727860.26398000005</v>
      </c>
      <c r="F68" s="209">
        <v>663717.45149723114</v>
      </c>
      <c r="G68" s="210">
        <v>699621.33185614459</v>
      </c>
    </row>
    <row r="69" spans="1:7" x14ac:dyDescent="0.25">
      <c r="A69" s="216"/>
      <c r="B69" s="202"/>
      <c r="C69" s="209"/>
      <c r="D69" s="209"/>
      <c r="E69" s="209"/>
      <c r="F69" s="209"/>
      <c r="G69" s="210"/>
    </row>
    <row r="70" spans="1:7" x14ac:dyDescent="0.25">
      <c r="A70" s="241" t="s">
        <v>250</v>
      </c>
      <c r="B70" s="202"/>
      <c r="C70" s="209">
        <v>-53303.974655379177</v>
      </c>
      <c r="D70" s="209">
        <v>-50891.61902130222</v>
      </c>
      <c r="E70" s="209">
        <v>-35797.88416602731</v>
      </c>
      <c r="F70" s="209">
        <v>58920.485355893376</v>
      </c>
      <c r="G70" s="210">
        <v>43966.807685796026</v>
      </c>
    </row>
    <row r="71" spans="1:7" x14ac:dyDescent="0.25">
      <c r="A71" s="213"/>
      <c r="B71" s="202"/>
      <c r="C71" s="214"/>
      <c r="D71" s="214"/>
      <c r="E71" s="214"/>
      <c r="F71" s="214"/>
      <c r="G71" s="215"/>
    </row>
    <row r="72" spans="1:7" x14ac:dyDescent="0.25">
      <c r="A72" s="241" t="s">
        <v>251</v>
      </c>
      <c r="B72" s="202"/>
      <c r="C72" s="175">
        <v>0</v>
      </c>
      <c r="D72" s="175">
        <v>0</v>
      </c>
      <c r="E72" s="175">
        <v>0</v>
      </c>
      <c r="F72" s="175">
        <v>0</v>
      </c>
      <c r="G72" s="176">
        <v>0</v>
      </c>
    </row>
    <row r="73" spans="1:7" x14ac:dyDescent="0.25">
      <c r="A73" s="216"/>
      <c r="B73" s="202"/>
      <c r="C73" s="175"/>
      <c r="D73" s="175"/>
      <c r="E73" s="175"/>
      <c r="F73" s="175"/>
      <c r="G73" s="176"/>
    </row>
    <row r="74" spans="1:7" x14ac:dyDescent="0.25">
      <c r="A74" s="241" t="s">
        <v>252</v>
      </c>
      <c r="B74" s="202"/>
      <c r="C74" s="175">
        <v>0</v>
      </c>
      <c r="D74" s="175">
        <v>0</v>
      </c>
      <c r="E74" s="175">
        <v>0</v>
      </c>
      <c r="F74" s="175">
        <v>0</v>
      </c>
      <c r="G74" s="176">
        <v>0</v>
      </c>
    </row>
    <row r="75" spans="1:7" x14ac:dyDescent="0.25">
      <c r="A75" s="213"/>
      <c r="B75" s="202"/>
      <c r="C75" s="214"/>
      <c r="D75" s="214"/>
      <c r="E75" s="214"/>
      <c r="F75" s="214"/>
      <c r="G75" s="215"/>
    </row>
    <row r="76" spans="1:7" x14ac:dyDescent="0.25">
      <c r="A76" s="216" t="s">
        <v>253</v>
      </c>
      <c r="B76" s="202"/>
      <c r="C76" s="209">
        <v>33917.904666046081</v>
      </c>
      <c r="D76" s="209">
        <v>37033.317586208585</v>
      </c>
      <c r="E76" s="209">
        <v>36395.974683258413</v>
      </c>
      <c r="F76" s="209">
        <v>35192.284562910427</v>
      </c>
      <c r="G76" s="210">
        <v>36841.809902741312</v>
      </c>
    </row>
    <row r="77" spans="1:7" x14ac:dyDescent="0.25">
      <c r="A77" s="213"/>
      <c r="B77" s="202"/>
      <c r="C77" s="214"/>
      <c r="D77" s="214"/>
      <c r="E77" s="214"/>
      <c r="F77" s="214"/>
      <c r="G77" s="215"/>
    </row>
    <row r="78" spans="1:7" x14ac:dyDescent="0.25">
      <c r="A78" s="241" t="s">
        <v>254</v>
      </c>
      <c r="B78" s="202"/>
      <c r="C78" s="175">
        <v>0</v>
      </c>
      <c r="D78" s="175">
        <v>0</v>
      </c>
      <c r="E78" s="175">
        <v>0</v>
      </c>
      <c r="F78" s="175">
        <v>9735.044796003016</v>
      </c>
      <c r="G78" s="176">
        <v>8364.8569117183906</v>
      </c>
    </row>
    <row r="79" spans="1:7" x14ac:dyDescent="0.25">
      <c r="A79" s="213"/>
      <c r="B79" s="202"/>
      <c r="C79" s="214"/>
      <c r="D79" s="214"/>
      <c r="E79" s="214"/>
      <c r="F79" s="214"/>
      <c r="G79" s="215"/>
    </row>
    <row r="80" spans="1:7" x14ac:dyDescent="0.25">
      <c r="A80" s="241" t="s">
        <v>255</v>
      </c>
      <c r="B80" s="202"/>
      <c r="C80" s="175">
        <v>0</v>
      </c>
      <c r="D80" s="175">
        <v>0</v>
      </c>
      <c r="E80" s="175">
        <v>598.09051723110679</v>
      </c>
      <c r="F80" s="175">
        <v>44927.329358913441</v>
      </c>
      <c r="G80" s="176">
        <v>45206.666814459706</v>
      </c>
    </row>
    <row r="81" spans="1:7" x14ac:dyDescent="0.25">
      <c r="A81" s="213"/>
      <c r="B81" s="202"/>
      <c r="C81" s="202"/>
      <c r="D81" s="202"/>
      <c r="E81" s="202"/>
      <c r="F81" s="202"/>
      <c r="G81" s="223"/>
    </row>
    <row r="82" spans="1:7" x14ac:dyDescent="0.25">
      <c r="A82" s="216" t="s">
        <v>256</v>
      </c>
      <c r="B82" s="202"/>
      <c r="C82" s="177">
        <v>1.0873999999999999</v>
      </c>
      <c r="D82" s="177">
        <v>1.0741000000000001</v>
      </c>
      <c r="E82" s="177">
        <v>1.0517000000000001</v>
      </c>
      <c r="F82" s="177">
        <v>0.91839999999999999</v>
      </c>
      <c r="G82" s="178">
        <v>0.94079999999999997</v>
      </c>
    </row>
    <row r="83" spans="1:7" x14ac:dyDescent="0.25">
      <c r="A83" s="216" t="s">
        <v>257</v>
      </c>
      <c r="B83" s="202"/>
      <c r="C83" s="236">
        <v>1.0873999999999999</v>
      </c>
      <c r="D83" s="177">
        <v>1.0741000000000001</v>
      </c>
      <c r="E83" s="177">
        <v>1.0517000000000001</v>
      </c>
      <c r="F83" s="177">
        <v>0.91839999999999999</v>
      </c>
      <c r="G83" s="178">
        <v>0.94079999999999997</v>
      </c>
    </row>
    <row r="84" spans="1:7" ht="13.9" hidden="1" x14ac:dyDescent="0.25">
      <c r="A84" s="213"/>
      <c r="B84" s="202"/>
      <c r="C84" s="202"/>
      <c r="D84" s="202"/>
      <c r="E84" s="202"/>
      <c r="F84" s="202"/>
      <c r="G84" s="223"/>
    </row>
    <row r="85" spans="1:7" x14ac:dyDescent="0.25">
      <c r="A85" s="208"/>
      <c r="B85" s="202"/>
      <c r="C85" s="242"/>
      <c r="D85" s="242"/>
      <c r="E85" s="242"/>
      <c r="F85" s="242"/>
      <c r="G85" s="243"/>
    </row>
    <row r="86" spans="1:7" x14ac:dyDescent="0.25">
      <c r="A86" s="213"/>
      <c r="B86" s="202"/>
      <c r="C86" s="242"/>
      <c r="D86" s="242"/>
      <c r="E86" s="242"/>
      <c r="F86" s="242"/>
      <c r="G86" s="243"/>
    </row>
    <row r="87" spans="1:7" x14ac:dyDescent="0.25">
      <c r="A87" s="241" t="s">
        <v>258</v>
      </c>
      <c r="B87" s="202"/>
      <c r="C87" s="202"/>
      <c r="D87" s="202"/>
      <c r="E87" s="202"/>
      <c r="F87" s="202"/>
      <c r="G87" s="223"/>
    </row>
    <row r="88" spans="1:7" x14ac:dyDescent="0.25">
      <c r="A88" s="208" t="s">
        <v>259</v>
      </c>
      <c r="B88" s="202"/>
      <c r="C88" s="244">
        <v>6.5975622252989127E-2</v>
      </c>
      <c r="D88" s="244">
        <v>6.4151976470513752E-2</v>
      </c>
      <c r="E88" s="244">
        <v>6.2159005878291977E-2</v>
      </c>
      <c r="F88" s="244">
        <v>6.0273232503684951E-2</v>
      </c>
      <c r="G88" s="245">
        <v>5.8441646315146381E-2</v>
      </c>
    </row>
    <row r="89" spans="1:7" x14ac:dyDescent="0.25">
      <c r="A89" s="208" t="s">
        <v>260</v>
      </c>
      <c r="B89" s="202"/>
      <c r="C89" s="244">
        <v>3.7499999999999999E-2</v>
      </c>
      <c r="D89" s="244">
        <v>0.04</v>
      </c>
      <c r="E89" s="244">
        <v>3.5000000000000003E-2</v>
      </c>
      <c r="F89" s="244">
        <v>3.5000000000000003E-2</v>
      </c>
      <c r="G89" s="245">
        <v>3.5000000000000003E-2</v>
      </c>
    </row>
    <row r="90" spans="1:7" ht="16.5" customHeight="1" x14ac:dyDescent="0.25">
      <c r="A90" s="208" t="s">
        <v>261</v>
      </c>
      <c r="B90" s="202"/>
      <c r="C90" s="244">
        <v>0.03</v>
      </c>
      <c r="D90" s="244">
        <v>0.03</v>
      </c>
      <c r="E90" s="244">
        <v>2.5000000000000001E-2</v>
      </c>
      <c r="F90" s="244">
        <v>2.5000000000000001E-2</v>
      </c>
      <c r="G90" s="245">
        <v>2.5000000000000001E-2</v>
      </c>
    </row>
    <row r="91" spans="1:7" ht="45" x14ac:dyDescent="0.25">
      <c r="A91" s="208" t="s">
        <v>262</v>
      </c>
      <c r="B91" s="202"/>
      <c r="C91" s="246" t="s">
        <v>263</v>
      </c>
      <c r="D91" s="246" t="s">
        <v>264</v>
      </c>
      <c r="E91" s="246" t="s">
        <v>265</v>
      </c>
      <c r="F91" s="246" t="s">
        <v>266</v>
      </c>
      <c r="G91" s="247" t="s">
        <v>267</v>
      </c>
    </row>
    <row r="92" spans="1:7" ht="15.75" customHeight="1" x14ac:dyDescent="0.25">
      <c r="A92" s="248" t="s">
        <v>268</v>
      </c>
      <c r="B92" s="202"/>
      <c r="C92" s="249" t="s">
        <v>269</v>
      </c>
      <c r="D92" s="249"/>
      <c r="E92" s="249"/>
      <c r="F92" s="249"/>
      <c r="G92" s="250"/>
    </row>
    <row r="93" spans="1:7" ht="19.5" customHeight="1" x14ac:dyDescent="0.25">
      <c r="A93" s="208" t="s">
        <v>270</v>
      </c>
      <c r="B93" s="202"/>
      <c r="C93" s="251" t="s">
        <v>271</v>
      </c>
      <c r="D93" s="251"/>
      <c r="E93" s="251"/>
      <c r="F93" s="251"/>
      <c r="G93" s="252"/>
    </row>
    <row r="94" spans="1:7" ht="19.5" customHeight="1" x14ac:dyDescent="0.25">
      <c r="A94" s="208" t="s">
        <v>272</v>
      </c>
      <c r="B94" s="202"/>
      <c r="C94" s="251" t="s">
        <v>273</v>
      </c>
      <c r="D94" s="251"/>
      <c r="E94" s="251"/>
      <c r="F94" s="251"/>
      <c r="G94" s="252"/>
    </row>
    <row r="95" spans="1:7" ht="19.5" customHeight="1" x14ac:dyDescent="0.25">
      <c r="A95" s="253" t="s">
        <v>274</v>
      </c>
      <c r="B95" s="202"/>
      <c r="C95" s="179">
        <v>19900</v>
      </c>
      <c r="D95" s="180">
        <v>22100</v>
      </c>
      <c r="E95" s="180">
        <v>21800</v>
      </c>
      <c r="F95" s="180">
        <v>19900</v>
      </c>
      <c r="G95" s="181">
        <v>21000</v>
      </c>
    </row>
    <row r="96" spans="1:7" ht="21.75" customHeight="1" x14ac:dyDescent="0.25">
      <c r="A96" s="253" t="s">
        <v>275</v>
      </c>
      <c r="B96" s="202"/>
      <c r="C96" s="249" t="s">
        <v>276</v>
      </c>
      <c r="D96" s="249"/>
      <c r="E96" s="249"/>
      <c r="F96" s="249"/>
      <c r="G96" s="250"/>
    </row>
    <row r="97" spans="1:10" ht="20.25" customHeight="1" thickBot="1" x14ac:dyDescent="0.3">
      <c r="A97" s="254" t="s">
        <v>277</v>
      </c>
      <c r="B97" s="219"/>
      <c r="C97" s="255" t="s">
        <v>278</v>
      </c>
      <c r="D97" s="255"/>
      <c r="E97" s="255"/>
      <c r="F97" s="255"/>
      <c r="G97" s="256"/>
    </row>
    <row r="98" spans="1:10" x14ac:dyDescent="0.25">
      <c r="A98" s="202"/>
      <c r="B98" s="202"/>
      <c r="C98" s="202"/>
      <c r="D98" s="202"/>
      <c r="E98" s="202"/>
      <c r="F98" s="202"/>
      <c r="G98" s="202"/>
    </row>
    <row r="99" spans="1:10" x14ac:dyDescent="0.25">
      <c r="A99" s="204" t="s">
        <v>242</v>
      </c>
      <c r="B99" s="202"/>
      <c r="C99" s="202"/>
      <c r="D99" s="202"/>
      <c r="E99" s="202"/>
      <c r="F99" s="202"/>
      <c r="G99" s="202"/>
    </row>
    <row r="100" spans="1:10" x14ac:dyDescent="0.25">
      <c r="A100" s="237"/>
    </row>
    <row r="101" spans="1:10" x14ac:dyDescent="0.25">
      <c r="A101" s="237"/>
    </row>
    <row r="102" spans="1:10" x14ac:dyDescent="0.25">
      <c r="A102" s="201" t="s">
        <v>212</v>
      </c>
      <c r="B102" s="202"/>
      <c r="C102" s="202"/>
      <c r="D102" s="202"/>
      <c r="E102" s="202"/>
      <c r="F102" s="202"/>
      <c r="G102" s="202"/>
    </row>
    <row r="103" spans="1:10" x14ac:dyDescent="0.25">
      <c r="A103" s="204" t="s">
        <v>213</v>
      </c>
      <c r="B103" s="202"/>
      <c r="C103" s="202"/>
      <c r="D103" s="202"/>
      <c r="E103" s="202"/>
      <c r="F103" s="202"/>
      <c r="G103" s="202"/>
      <c r="I103" s="1"/>
      <c r="J103" s="1"/>
    </row>
    <row r="104" spans="1:10" x14ac:dyDescent="0.25">
      <c r="A104" s="204"/>
      <c r="B104" s="202"/>
      <c r="C104" s="202"/>
      <c r="D104" s="202"/>
      <c r="E104" s="202"/>
      <c r="F104" s="202"/>
      <c r="G104" s="202"/>
      <c r="I104" s="1"/>
      <c r="J104" s="1"/>
    </row>
    <row r="105" spans="1:10" x14ac:dyDescent="0.25">
      <c r="A105" s="174"/>
      <c r="B105" s="202"/>
      <c r="C105" s="174">
        <v>2017</v>
      </c>
      <c r="D105" s="174">
        <v>2018</v>
      </c>
      <c r="E105" s="174">
        <v>2019</v>
      </c>
      <c r="F105" s="174">
        <v>2020</v>
      </c>
      <c r="G105" s="174">
        <v>2021</v>
      </c>
      <c r="I105" s="1"/>
      <c r="J105" s="1"/>
    </row>
    <row r="106" spans="1:10" x14ac:dyDescent="0.25">
      <c r="A106" s="174"/>
      <c r="B106" s="202"/>
      <c r="C106" s="174"/>
      <c r="D106" s="174"/>
      <c r="E106" s="174"/>
      <c r="F106" s="174"/>
      <c r="G106" s="174"/>
      <c r="I106" s="1"/>
      <c r="J106" s="1"/>
    </row>
    <row r="107" spans="1:10" x14ac:dyDescent="0.25">
      <c r="A107" s="174" t="s">
        <v>279</v>
      </c>
      <c r="B107" s="202"/>
      <c r="C107" s="174"/>
      <c r="D107" s="174"/>
      <c r="E107" s="174"/>
      <c r="F107" s="174"/>
      <c r="G107" s="174"/>
      <c r="I107" s="1"/>
      <c r="J107" s="1"/>
    </row>
    <row r="108" spans="1:10" ht="15.75" thickBot="1" x14ac:dyDescent="0.3">
      <c r="A108" s="202"/>
      <c r="B108" s="202"/>
      <c r="C108" s="202"/>
      <c r="D108" s="202"/>
      <c r="E108" s="202"/>
      <c r="F108" s="202"/>
      <c r="G108" s="202"/>
    </row>
    <row r="109" spans="1:10" x14ac:dyDescent="0.25">
      <c r="A109" s="257" t="s">
        <v>280</v>
      </c>
      <c r="B109" s="206"/>
      <c r="C109" s="206"/>
      <c r="D109" s="206"/>
      <c r="E109" s="206"/>
      <c r="F109" s="206"/>
      <c r="G109" s="207"/>
    </row>
    <row r="110" spans="1:10" x14ac:dyDescent="0.25">
      <c r="A110" s="208"/>
      <c r="B110" s="202"/>
      <c r="C110" s="202"/>
      <c r="D110" s="202"/>
      <c r="E110" s="202"/>
      <c r="F110" s="202"/>
      <c r="G110" s="223"/>
    </row>
    <row r="111" spans="1:10" x14ac:dyDescent="0.25">
      <c r="A111" s="208" t="s">
        <v>281</v>
      </c>
      <c r="B111" s="202"/>
      <c r="C111" s="209">
        <v>-855039.94799999997</v>
      </c>
      <c r="D111" s="209">
        <v>-767537.72199999995</v>
      </c>
      <c r="E111" s="209">
        <v>-806503.91899999999</v>
      </c>
      <c r="F111" s="209">
        <v>-801623.37300000002</v>
      </c>
      <c r="G111" s="210">
        <v>-800560.28500000003</v>
      </c>
    </row>
    <row r="112" spans="1:10" x14ac:dyDescent="0.25">
      <c r="A112" s="208"/>
      <c r="B112" s="202"/>
      <c r="C112" s="209"/>
      <c r="D112" s="209"/>
      <c r="E112" s="209"/>
      <c r="F112" s="209"/>
      <c r="G112" s="210"/>
    </row>
    <row r="113" spans="1:7" x14ac:dyDescent="0.25">
      <c r="A113" s="208" t="s">
        <v>282</v>
      </c>
      <c r="B113" s="202"/>
      <c r="C113" s="209">
        <v>-983046.98931530013</v>
      </c>
      <c r="D113" s="209">
        <v>-887524.91012427409</v>
      </c>
      <c r="E113" s="209">
        <v>-929078.0284660192</v>
      </c>
      <c r="F113" s="209">
        <v>-924072.24432226305</v>
      </c>
      <c r="G113" s="210">
        <v>-925246.08175999997</v>
      </c>
    </row>
    <row r="114" spans="1:7" x14ac:dyDescent="0.25">
      <c r="A114" s="208" t="s">
        <v>283</v>
      </c>
      <c r="B114" s="202"/>
      <c r="C114" s="224">
        <v>663068.23698000005</v>
      </c>
      <c r="D114" s="224">
        <v>737646.23998000007</v>
      </c>
      <c r="E114" s="224">
        <v>727860.26398000005</v>
      </c>
      <c r="F114" s="224">
        <v>663717.45149723114</v>
      </c>
      <c r="G114" s="225">
        <v>699621.33185614459</v>
      </c>
    </row>
    <row r="115" spans="1:7" x14ac:dyDescent="0.25">
      <c r="A115" s="208" t="s">
        <v>284</v>
      </c>
      <c r="B115" s="202"/>
      <c r="C115" s="209">
        <v>-319978.75233530009</v>
      </c>
      <c r="D115" s="209">
        <v>-149878.6701442741</v>
      </c>
      <c r="E115" s="209">
        <v>-201217.76448601912</v>
      </c>
      <c r="F115" s="209">
        <v>-260354.79282503188</v>
      </c>
      <c r="G115" s="210">
        <v>-225624.74990385544</v>
      </c>
    </row>
    <row r="116" spans="1:7" x14ac:dyDescent="0.25">
      <c r="A116" s="208"/>
      <c r="B116" s="202"/>
      <c r="C116" s="209"/>
      <c r="D116" s="209"/>
      <c r="E116" s="209"/>
      <c r="F116" s="209"/>
      <c r="G116" s="210"/>
    </row>
    <row r="117" spans="1:7" x14ac:dyDescent="0.25">
      <c r="A117" s="213" t="s">
        <v>285</v>
      </c>
      <c r="B117" s="202"/>
      <c r="C117" s="209">
        <v>0</v>
      </c>
      <c r="D117" s="209">
        <v>0</v>
      </c>
      <c r="E117" s="209">
        <v>0</v>
      </c>
      <c r="F117" s="209">
        <v>0</v>
      </c>
      <c r="G117" s="210">
        <v>0</v>
      </c>
    </row>
    <row r="118" spans="1:7" x14ac:dyDescent="0.25">
      <c r="A118" s="213" t="s">
        <v>286</v>
      </c>
      <c r="B118" s="202"/>
      <c r="C118" s="224">
        <v>310227.74885030009</v>
      </c>
      <c r="D118" s="224">
        <v>92200.732436171194</v>
      </c>
      <c r="E118" s="224">
        <v>116348.56237833347</v>
      </c>
      <c r="F118" s="224">
        <v>147972.6574697888</v>
      </c>
      <c r="G118" s="225">
        <v>121700.27544525937</v>
      </c>
    </row>
    <row r="119" spans="1:7" x14ac:dyDescent="0.25">
      <c r="A119" s="208" t="s">
        <v>287</v>
      </c>
      <c r="B119" s="202"/>
      <c r="C119" s="209">
        <v>310227.74885030009</v>
      </c>
      <c r="D119" s="209">
        <v>92200.732436171194</v>
      </c>
      <c r="E119" s="209">
        <v>116348.56237833347</v>
      </c>
      <c r="F119" s="209">
        <v>147972.6574697888</v>
      </c>
      <c r="G119" s="210">
        <v>121700.27544525937</v>
      </c>
    </row>
    <row r="120" spans="1:7" x14ac:dyDescent="0.25">
      <c r="A120" s="213"/>
      <c r="B120" s="202"/>
      <c r="C120" s="214"/>
      <c r="D120" s="214"/>
      <c r="E120" s="214"/>
      <c r="F120" s="214"/>
      <c r="G120" s="215"/>
    </row>
    <row r="121" spans="1:7" x14ac:dyDescent="0.25">
      <c r="A121" s="241" t="s">
        <v>288</v>
      </c>
      <c r="B121" s="202"/>
      <c r="C121" s="214"/>
      <c r="D121" s="214"/>
      <c r="E121" s="214"/>
      <c r="F121" s="214"/>
      <c r="G121" s="215"/>
    </row>
    <row r="122" spans="1:7" x14ac:dyDescent="0.25">
      <c r="A122" s="208" t="s">
        <v>289</v>
      </c>
      <c r="B122" s="202"/>
      <c r="C122" s="214">
        <v>26462.925223102913</v>
      </c>
      <c r="D122" s="214">
        <v>22653.853399582731</v>
      </c>
      <c r="E122" s="214">
        <v>23654.149764788534</v>
      </c>
      <c r="F122" s="214">
        <v>23129.494462266448</v>
      </c>
      <c r="G122" s="215">
        <v>22803.245716853929</v>
      </c>
    </row>
    <row r="123" spans="1:7" x14ac:dyDescent="0.25">
      <c r="A123" s="208" t="s">
        <v>290</v>
      </c>
      <c r="B123" s="202"/>
      <c r="C123" s="214">
        <v>32081.682000000001</v>
      </c>
      <c r="D123" s="214">
        <v>37733.699999999997</v>
      </c>
      <c r="E123" s="214">
        <v>34869.815000000002</v>
      </c>
      <c r="F123" s="214">
        <v>36979.252</v>
      </c>
      <c r="G123" s="215">
        <v>37013.154999999999</v>
      </c>
    </row>
    <row r="124" spans="1:7" x14ac:dyDescent="0.25">
      <c r="A124" s="213" t="s">
        <v>291</v>
      </c>
      <c r="B124" s="202"/>
      <c r="C124" s="214">
        <v>-44848.089</v>
      </c>
      <c r="D124" s="214">
        <v>-48284.048999999999</v>
      </c>
      <c r="E124" s="214">
        <v>-47606.995000000003</v>
      </c>
      <c r="F124" s="214">
        <v>-43124.932999999997</v>
      </c>
      <c r="G124" s="215">
        <v>-45458.684999999998</v>
      </c>
    </row>
    <row r="125" spans="1:7" x14ac:dyDescent="0.25">
      <c r="A125" s="208" t="s">
        <v>292</v>
      </c>
      <c r="B125" s="202"/>
      <c r="C125" s="214">
        <v>0</v>
      </c>
      <c r="D125" s="214">
        <v>0</v>
      </c>
      <c r="E125" s="214">
        <v>0</v>
      </c>
      <c r="F125" s="214">
        <v>0</v>
      </c>
      <c r="G125" s="215">
        <v>0</v>
      </c>
    </row>
    <row r="126" spans="1:7" x14ac:dyDescent="0.25">
      <c r="A126" s="208" t="s">
        <v>293</v>
      </c>
      <c r="B126" s="202"/>
      <c r="C126" s="258">
        <v>34230.415999999997</v>
      </c>
      <c r="D126" s="258">
        <v>15087.76</v>
      </c>
      <c r="E126" s="258">
        <v>17194.054</v>
      </c>
      <c r="F126" s="258">
        <v>19485.855</v>
      </c>
      <c r="G126" s="259">
        <v>17423.855</v>
      </c>
    </row>
    <row r="127" spans="1:7" x14ac:dyDescent="0.25">
      <c r="A127" s="208" t="s">
        <v>294</v>
      </c>
      <c r="B127" s="202"/>
      <c r="C127" s="214">
        <v>47926.934223102915</v>
      </c>
      <c r="D127" s="214">
        <v>27191.264399582727</v>
      </c>
      <c r="E127" s="214">
        <v>28111.023764788537</v>
      </c>
      <c r="F127" s="214">
        <v>36469.668462266447</v>
      </c>
      <c r="G127" s="215">
        <v>31781.57071685393</v>
      </c>
    </row>
    <row r="128" spans="1:7" x14ac:dyDescent="0.25">
      <c r="A128" s="213"/>
      <c r="B128" s="202"/>
      <c r="C128" s="202"/>
      <c r="D128" s="202"/>
      <c r="E128" s="202"/>
      <c r="F128" s="202"/>
      <c r="G128" s="223"/>
    </row>
    <row r="129" spans="1:7" x14ac:dyDescent="0.25">
      <c r="A129" s="241" t="s">
        <v>295</v>
      </c>
      <c r="B129" s="202"/>
      <c r="C129" s="202"/>
      <c r="D129" s="202"/>
      <c r="E129" s="202"/>
      <c r="F129" s="202"/>
      <c r="G129" s="223"/>
    </row>
    <row r="130" spans="1:7" x14ac:dyDescent="0.25">
      <c r="A130" s="208" t="s">
        <v>296</v>
      </c>
      <c r="B130" s="202"/>
      <c r="C130" s="244">
        <v>3.2500000000000001E-2</v>
      </c>
      <c r="D130" s="244">
        <v>4.2500000000000003E-2</v>
      </c>
      <c r="E130" s="244">
        <v>3.7499999999999999E-2</v>
      </c>
      <c r="F130" s="244">
        <v>0.04</v>
      </c>
      <c r="G130" s="245">
        <v>0.04</v>
      </c>
    </row>
    <row r="131" spans="1:7" x14ac:dyDescent="0.25">
      <c r="A131" s="208" t="s">
        <v>297</v>
      </c>
      <c r="B131" s="202"/>
      <c r="C131" s="244">
        <v>7.0000000000000007E-2</v>
      </c>
      <c r="D131" s="244">
        <v>6.7500000000000004E-2</v>
      </c>
      <c r="E131" s="244">
        <v>6.7500000000000004E-2</v>
      </c>
      <c r="F131" s="244">
        <v>6.5000000000000002E-2</v>
      </c>
      <c r="G131" s="245">
        <v>6.5000000000000002E-2</v>
      </c>
    </row>
    <row r="132" spans="1:7" x14ac:dyDescent="0.25">
      <c r="A132" s="208" t="s">
        <v>298</v>
      </c>
      <c r="B132" s="202"/>
      <c r="C132" s="244">
        <v>0.04</v>
      </c>
      <c r="D132" s="244">
        <v>0.04</v>
      </c>
      <c r="E132" s="244">
        <v>0.04</v>
      </c>
      <c r="F132" s="244">
        <v>3.5000000000000003E-2</v>
      </c>
      <c r="G132" s="245">
        <v>3.5000000000000003E-2</v>
      </c>
    </row>
    <row r="133" spans="1:7" x14ac:dyDescent="0.25">
      <c r="A133" s="208" t="s">
        <v>299</v>
      </c>
      <c r="B133" s="202"/>
      <c r="C133" s="244">
        <v>2.75E-2</v>
      </c>
      <c r="D133" s="244">
        <v>0.03</v>
      </c>
      <c r="E133" s="244">
        <v>0.03</v>
      </c>
      <c r="F133" s="244">
        <v>0.03</v>
      </c>
      <c r="G133" s="245">
        <v>0.03</v>
      </c>
    </row>
    <row r="134" spans="1:7" ht="33.6" customHeight="1" x14ac:dyDescent="0.25">
      <c r="A134" s="208" t="s">
        <v>300</v>
      </c>
      <c r="B134" s="202"/>
      <c r="C134" s="260" t="s">
        <v>301</v>
      </c>
      <c r="D134" s="260" t="s">
        <v>301</v>
      </c>
      <c r="E134" s="260" t="s">
        <v>301</v>
      </c>
      <c r="F134" s="260" t="s">
        <v>301</v>
      </c>
      <c r="G134" s="261" t="s">
        <v>301</v>
      </c>
    </row>
    <row r="135" spans="1:7" x14ac:dyDescent="0.25">
      <c r="A135" s="208" t="s">
        <v>302</v>
      </c>
      <c r="B135" s="202"/>
      <c r="C135" s="262" t="s">
        <v>269</v>
      </c>
      <c r="D135" s="262"/>
      <c r="E135" s="262"/>
      <c r="F135" s="262"/>
      <c r="G135" s="263"/>
    </row>
    <row r="136" spans="1:7" x14ac:dyDescent="0.25">
      <c r="A136" s="208" t="s">
        <v>303</v>
      </c>
      <c r="B136" s="202"/>
      <c r="C136" s="262" t="s">
        <v>273</v>
      </c>
      <c r="D136" s="262"/>
      <c r="E136" s="262"/>
      <c r="F136" s="262"/>
      <c r="G136" s="263"/>
    </row>
    <row r="137" spans="1:7" x14ac:dyDescent="0.25">
      <c r="A137" s="208" t="s">
        <v>304</v>
      </c>
      <c r="B137" s="202"/>
      <c r="C137" s="262" t="s">
        <v>271</v>
      </c>
      <c r="D137" s="262"/>
      <c r="E137" s="262"/>
      <c r="F137" s="262"/>
      <c r="G137" s="263"/>
    </row>
    <row r="138" spans="1:7" x14ac:dyDescent="0.25">
      <c r="A138" s="253" t="s">
        <v>305</v>
      </c>
      <c r="B138" s="202"/>
      <c r="C138" s="262" t="s">
        <v>306</v>
      </c>
      <c r="D138" s="262"/>
      <c r="E138" s="262"/>
      <c r="F138" s="262"/>
      <c r="G138" s="263"/>
    </row>
    <row r="139" spans="1:7" x14ac:dyDescent="0.25">
      <c r="A139" s="253" t="s">
        <v>307</v>
      </c>
      <c r="B139" s="202"/>
      <c r="C139" s="262" t="s">
        <v>276</v>
      </c>
      <c r="D139" s="262"/>
      <c r="E139" s="262"/>
      <c r="F139" s="262"/>
      <c r="G139" s="263"/>
    </row>
    <row r="140" spans="1:7" x14ac:dyDescent="0.25">
      <c r="A140" s="253" t="s">
        <v>308</v>
      </c>
      <c r="B140" s="202"/>
      <c r="C140" s="262" t="s">
        <v>309</v>
      </c>
      <c r="D140" s="262"/>
      <c r="E140" s="262"/>
      <c r="F140" s="262"/>
      <c r="G140" s="263"/>
    </row>
    <row r="141" spans="1:7" x14ac:dyDescent="0.25">
      <c r="A141" s="253" t="s">
        <v>310</v>
      </c>
      <c r="B141" s="202"/>
      <c r="C141" s="264">
        <v>0</v>
      </c>
      <c r="D141" s="264">
        <v>0</v>
      </c>
      <c r="E141" s="264">
        <v>598</v>
      </c>
      <c r="F141" s="264">
        <v>44927</v>
      </c>
      <c r="G141" s="265">
        <v>44927</v>
      </c>
    </row>
    <row r="142" spans="1:7" ht="14.25" customHeight="1" thickBot="1" x14ac:dyDescent="0.3">
      <c r="A142" s="254" t="s">
        <v>311</v>
      </c>
      <c r="B142" s="219"/>
      <c r="C142" s="266">
        <v>-44762.5</v>
      </c>
      <c r="D142" s="266">
        <v>-44654</v>
      </c>
      <c r="E142" s="266">
        <v>-45740.9</v>
      </c>
      <c r="F142" s="266">
        <v>-45440.9</v>
      </c>
      <c r="G142" s="267">
        <v>-45440.9</v>
      </c>
    </row>
    <row r="143" spans="1:7" ht="14.25" customHeight="1" x14ac:dyDescent="0.25">
      <c r="A143" s="268"/>
      <c r="B143" s="202"/>
      <c r="C143" s="249"/>
      <c r="D143" s="249"/>
      <c r="E143" s="249"/>
      <c r="F143" s="249"/>
      <c r="G143" s="249"/>
    </row>
    <row r="144" spans="1:7" x14ac:dyDescent="0.25">
      <c r="A144" s="204" t="s">
        <v>242</v>
      </c>
      <c r="B144" s="202"/>
      <c r="C144" s="202"/>
      <c r="D144" s="202"/>
      <c r="E144" s="202"/>
      <c r="F144" s="202"/>
      <c r="G144" s="202"/>
    </row>
  </sheetData>
  <pageMargins left="0.75" right="0.75" top="1" bottom="1" header="0.5" footer="0.5"/>
  <pageSetup scale="65" firstPageNumber="3" fitToHeight="3" orientation="portrait" useFirstPageNumber="1" r:id="rId1"/>
  <headerFooter alignWithMargins="0">
    <oddFooter>&amp;C3</oddFooter>
  </headerFooter>
  <rowBreaks count="1" manualBreakCount="1">
    <brk id="59" max="1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FFF6-BB68-424F-A7DC-7DDD96DDA64E}">
  <sheetPr>
    <tabColor rgb="FFFFC000"/>
  </sheetPr>
  <dimension ref="A1:M65515"/>
  <sheetViews>
    <sheetView zoomScaleNormal="100" workbookViewId="0"/>
  </sheetViews>
  <sheetFormatPr defaultColWidth="9.28515625" defaultRowHeight="15" x14ac:dyDescent="0.25"/>
  <cols>
    <col min="1" max="1" width="3.7109375" style="1" customWidth="1"/>
    <col min="2" max="5" width="9.28515625" style="1"/>
    <col min="6" max="6" width="3.7109375" style="1" customWidth="1"/>
    <col min="7" max="7" width="12.7109375" style="1" customWidth="1"/>
    <col min="8" max="8" width="3.28515625" style="1" customWidth="1"/>
    <col min="9" max="9" width="12.7109375" style="1" customWidth="1"/>
    <col min="10" max="10" width="3.28515625" style="1" customWidth="1"/>
    <col min="11" max="11" width="12.7109375" style="1" customWidth="1"/>
    <col min="12" max="12" width="3.140625" style="1" customWidth="1"/>
    <col min="13" max="13" width="12.7109375" style="1" customWidth="1"/>
    <col min="14" max="16384" width="9.28515625" style="1"/>
  </cols>
  <sheetData>
    <row r="1" spans="1:13" ht="14.45" x14ac:dyDescent="0.3">
      <c r="A1" s="163" t="s">
        <v>212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45" x14ac:dyDescent="0.3">
      <c r="A2" s="163" t="s">
        <v>312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45" x14ac:dyDescent="0.3">
      <c r="A3" s="16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x14ac:dyDescent="0.3">
      <c r="A4" s="163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3.9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9.45" thickBot="1" x14ac:dyDescent="0.35">
      <c r="A6" s="21"/>
      <c r="B6" s="21"/>
      <c r="C6" s="21"/>
      <c r="D6" s="21"/>
      <c r="E6" s="21"/>
      <c r="F6" s="21"/>
      <c r="G6" s="195" t="s">
        <v>313</v>
      </c>
      <c r="H6" s="21"/>
      <c r="I6" s="196" t="s">
        <v>314</v>
      </c>
      <c r="J6" s="21"/>
      <c r="K6" s="196" t="s">
        <v>315</v>
      </c>
      <c r="L6" s="21"/>
      <c r="M6" s="196" t="s">
        <v>202</v>
      </c>
    </row>
    <row r="7" spans="1:13" ht="13.9" x14ac:dyDescent="0.25">
      <c r="A7" s="21"/>
      <c r="B7" s="184" t="s">
        <v>316</v>
      </c>
      <c r="C7" s="21"/>
      <c r="D7" s="21"/>
      <c r="E7" s="21"/>
      <c r="F7" s="21"/>
      <c r="G7" s="197">
        <v>921</v>
      </c>
      <c r="H7" s="197"/>
      <c r="I7" s="197">
        <v>54</v>
      </c>
      <c r="J7" s="197"/>
      <c r="K7" s="197">
        <v>915</v>
      </c>
      <c r="L7" s="167"/>
      <c r="M7" s="197">
        <v>1890</v>
      </c>
    </row>
    <row r="8" spans="1:13" ht="13.9" x14ac:dyDescent="0.25">
      <c r="A8" s="21"/>
      <c r="B8" s="21"/>
      <c r="C8" s="21"/>
      <c r="D8" s="21"/>
      <c r="E8" s="21"/>
      <c r="F8" s="21"/>
      <c r="G8" s="167"/>
      <c r="H8" s="167"/>
      <c r="I8" s="167"/>
      <c r="J8" s="167"/>
      <c r="K8" s="167"/>
      <c r="L8" s="167"/>
      <c r="M8" s="167"/>
    </row>
    <row r="9" spans="1:13" ht="13.9" x14ac:dyDescent="0.25">
      <c r="A9" s="21"/>
      <c r="B9" s="168" t="s">
        <v>317</v>
      </c>
      <c r="C9" s="21"/>
      <c r="D9" s="21"/>
      <c r="E9" s="21"/>
      <c r="F9" s="21"/>
      <c r="G9" s="169">
        <v>9</v>
      </c>
      <c r="H9" s="169"/>
      <c r="I9" s="169">
        <v>0</v>
      </c>
      <c r="J9" s="169"/>
      <c r="K9" s="169">
        <v>0</v>
      </c>
      <c r="L9" s="167"/>
      <c r="M9" s="169">
        <v>9</v>
      </c>
    </row>
    <row r="10" spans="1:13" ht="13.9" x14ac:dyDescent="0.25">
      <c r="A10" s="21"/>
      <c r="B10" s="168" t="s">
        <v>318</v>
      </c>
      <c r="C10" s="21"/>
      <c r="D10" s="21"/>
      <c r="E10" s="21"/>
      <c r="F10" s="21"/>
      <c r="G10" s="169">
        <v>-2</v>
      </c>
      <c r="H10" s="169"/>
      <c r="I10" s="169">
        <v>0</v>
      </c>
      <c r="J10" s="169"/>
      <c r="K10" s="169">
        <v>0</v>
      </c>
      <c r="L10" s="167"/>
      <c r="M10" s="169">
        <v>-2</v>
      </c>
    </row>
    <row r="11" spans="1:13" ht="13.9" x14ac:dyDescent="0.25">
      <c r="A11" s="21"/>
      <c r="B11" s="168" t="s">
        <v>319</v>
      </c>
      <c r="C11" s="21"/>
      <c r="D11" s="21"/>
      <c r="E11" s="21"/>
      <c r="F11" s="21"/>
      <c r="G11" s="169">
        <v>-7</v>
      </c>
      <c r="H11" s="169"/>
      <c r="I11" s="169">
        <v>0</v>
      </c>
      <c r="J11" s="169"/>
      <c r="K11" s="169">
        <v>0</v>
      </c>
      <c r="L11" s="167"/>
      <c r="M11" s="169">
        <v>-7</v>
      </c>
    </row>
    <row r="12" spans="1:13" ht="13.9" x14ac:dyDescent="0.25">
      <c r="A12" s="21"/>
      <c r="B12" s="168" t="s">
        <v>320</v>
      </c>
      <c r="C12" s="21"/>
      <c r="D12" s="21"/>
      <c r="E12" s="21"/>
      <c r="F12" s="21"/>
      <c r="G12" s="169">
        <v>-2</v>
      </c>
      <c r="H12" s="169"/>
      <c r="I12" s="169">
        <v>2</v>
      </c>
      <c r="J12" s="169"/>
      <c r="K12" s="169">
        <v>0</v>
      </c>
      <c r="L12" s="167"/>
      <c r="M12" s="169">
        <v>0</v>
      </c>
    </row>
    <row r="13" spans="1:13" ht="13.9" x14ac:dyDescent="0.25">
      <c r="A13" s="21"/>
      <c r="B13" s="168" t="s">
        <v>321</v>
      </c>
      <c r="C13" s="21"/>
      <c r="D13" s="21"/>
      <c r="E13" s="21"/>
      <c r="F13" s="21"/>
      <c r="G13" s="169">
        <v>-6</v>
      </c>
      <c r="H13" s="169"/>
      <c r="I13" s="169">
        <v>-1</v>
      </c>
      <c r="J13" s="169"/>
      <c r="K13" s="169">
        <v>7</v>
      </c>
      <c r="L13" s="167"/>
      <c r="M13" s="169">
        <v>0</v>
      </c>
    </row>
    <row r="14" spans="1:13" ht="13.9" x14ac:dyDescent="0.25">
      <c r="A14" s="21"/>
      <c r="B14" s="198" t="s">
        <v>322</v>
      </c>
      <c r="C14" s="21"/>
      <c r="D14" s="21"/>
      <c r="E14" s="21"/>
      <c r="F14" s="21"/>
      <c r="G14" s="169">
        <v>0</v>
      </c>
      <c r="H14" s="169"/>
      <c r="I14" s="169">
        <v>0</v>
      </c>
      <c r="J14" s="169"/>
      <c r="K14" s="169">
        <v>3</v>
      </c>
      <c r="L14" s="167"/>
      <c r="M14" s="169">
        <v>3</v>
      </c>
    </row>
    <row r="15" spans="1:13" ht="13.9" x14ac:dyDescent="0.25">
      <c r="A15" s="21"/>
      <c r="B15" s="168" t="s">
        <v>323</v>
      </c>
      <c r="C15" s="21"/>
      <c r="D15" s="21"/>
      <c r="E15" s="21"/>
      <c r="F15" s="21"/>
      <c r="G15" s="169">
        <v>0</v>
      </c>
      <c r="H15" s="169"/>
      <c r="I15" s="169">
        <v>-2</v>
      </c>
      <c r="J15" s="169"/>
      <c r="K15" s="169">
        <v>-10</v>
      </c>
      <c r="L15" s="167"/>
      <c r="M15" s="169">
        <v>-12</v>
      </c>
    </row>
    <row r="16" spans="1:13" ht="13.9" x14ac:dyDescent="0.25">
      <c r="A16" s="21"/>
      <c r="B16" s="21" t="s">
        <v>324</v>
      </c>
      <c r="C16" s="21"/>
      <c r="D16" s="21"/>
      <c r="E16" s="21"/>
      <c r="F16" s="21"/>
      <c r="G16" s="167">
        <v>-8</v>
      </c>
      <c r="H16" s="167"/>
      <c r="I16" s="167">
        <v>-1</v>
      </c>
      <c r="J16" s="167"/>
      <c r="K16" s="167">
        <v>0</v>
      </c>
      <c r="L16" s="167"/>
      <c r="M16" s="167">
        <v>-9</v>
      </c>
    </row>
    <row r="17" spans="1:13" ht="13.9" x14ac:dyDescent="0.25">
      <c r="A17" s="21"/>
      <c r="B17" s="184"/>
      <c r="C17" s="21"/>
      <c r="D17" s="21"/>
      <c r="E17" s="21"/>
      <c r="F17" s="21"/>
      <c r="G17" s="197"/>
      <c r="H17" s="197"/>
      <c r="I17" s="197"/>
      <c r="J17" s="197"/>
      <c r="K17" s="197"/>
      <c r="L17" s="167"/>
      <c r="M17" s="197"/>
    </row>
    <row r="18" spans="1:13" s="2" customFormat="1" ht="13.9" x14ac:dyDescent="0.25">
      <c r="A18" s="170"/>
      <c r="B18" s="170" t="s">
        <v>325</v>
      </c>
      <c r="C18" s="170"/>
      <c r="D18" s="170"/>
      <c r="E18" s="170"/>
      <c r="F18" s="170"/>
      <c r="G18" s="171">
        <v>913</v>
      </c>
      <c r="H18" s="171"/>
      <c r="I18" s="171">
        <v>53</v>
      </c>
      <c r="J18" s="171"/>
      <c r="K18" s="171">
        <v>915</v>
      </c>
      <c r="L18" s="171"/>
      <c r="M18" s="171">
        <v>1881</v>
      </c>
    </row>
    <row r="19" spans="1:13" ht="13.9" x14ac:dyDescent="0.25">
      <c r="A19" s="21"/>
      <c r="B19" s="168"/>
      <c r="C19" s="21"/>
      <c r="D19" s="21"/>
      <c r="E19" s="21"/>
      <c r="F19" s="21"/>
      <c r="G19" s="169"/>
      <c r="H19" s="169"/>
      <c r="I19" s="169"/>
      <c r="J19" s="169"/>
      <c r="K19" s="169"/>
      <c r="L19" s="167"/>
      <c r="M19" s="169"/>
    </row>
    <row r="20" spans="1:13" ht="13.9" x14ac:dyDescent="0.25">
      <c r="A20" s="21"/>
      <c r="B20" s="168" t="s">
        <v>317</v>
      </c>
      <c r="C20" s="21"/>
      <c r="D20" s="21"/>
      <c r="E20" s="21"/>
      <c r="F20" s="21"/>
      <c r="G20" s="169">
        <v>11</v>
      </c>
      <c r="H20" s="169"/>
      <c r="I20" s="169">
        <v>0</v>
      </c>
      <c r="J20" s="169"/>
      <c r="K20" s="169">
        <v>0</v>
      </c>
      <c r="L20" s="167"/>
      <c r="M20" s="169">
        <v>11</v>
      </c>
    </row>
    <row r="21" spans="1:13" ht="13.9" x14ac:dyDescent="0.25">
      <c r="A21" s="21"/>
      <c r="B21" s="168" t="s">
        <v>318</v>
      </c>
      <c r="C21" s="21"/>
      <c r="D21" s="21"/>
      <c r="E21" s="21"/>
      <c r="F21" s="21"/>
      <c r="G21" s="169">
        <v>-3</v>
      </c>
      <c r="H21" s="169"/>
      <c r="I21" s="169">
        <v>0</v>
      </c>
      <c r="J21" s="169"/>
      <c r="K21" s="169">
        <v>0</v>
      </c>
      <c r="L21" s="167"/>
      <c r="M21" s="169">
        <v>-3</v>
      </c>
    </row>
    <row r="22" spans="1:13" ht="13.9" x14ac:dyDescent="0.25">
      <c r="A22" s="21"/>
      <c r="B22" s="168" t="s">
        <v>319</v>
      </c>
      <c r="C22" s="21"/>
      <c r="D22" s="21"/>
      <c r="E22" s="21"/>
      <c r="F22" s="21"/>
      <c r="G22" s="169">
        <v>-6</v>
      </c>
      <c r="H22" s="169"/>
      <c r="I22" s="169">
        <v>0</v>
      </c>
      <c r="J22" s="169"/>
      <c r="K22" s="169">
        <v>0</v>
      </c>
      <c r="L22" s="167"/>
      <c r="M22" s="169">
        <v>-6</v>
      </c>
    </row>
    <row r="23" spans="1:13" ht="13.9" x14ac:dyDescent="0.25">
      <c r="A23" s="21"/>
      <c r="B23" s="168" t="s">
        <v>320</v>
      </c>
      <c r="C23" s="21"/>
      <c r="D23" s="21"/>
      <c r="E23" s="21"/>
      <c r="F23" s="21"/>
      <c r="G23" s="169">
        <v>-1</v>
      </c>
      <c r="H23" s="169"/>
      <c r="I23" s="169">
        <v>1</v>
      </c>
      <c r="J23" s="169"/>
      <c r="K23" s="169">
        <v>0</v>
      </c>
      <c r="L23" s="167"/>
      <c r="M23" s="169">
        <v>0</v>
      </c>
    </row>
    <row r="24" spans="1:13" ht="13.9" x14ac:dyDescent="0.25">
      <c r="A24" s="21"/>
      <c r="B24" s="198" t="s">
        <v>321</v>
      </c>
      <c r="C24" s="21"/>
      <c r="D24" s="21"/>
      <c r="E24" s="21"/>
      <c r="F24" s="21"/>
      <c r="G24" s="169">
        <v>-7</v>
      </c>
      <c r="H24" s="169"/>
      <c r="I24" s="169">
        <v>-2</v>
      </c>
      <c r="J24" s="169"/>
      <c r="K24" s="169">
        <v>9</v>
      </c>
      <c r="L24" s="167"/>
      <c r="M24" s="169">
        <v>0</v>
      </c>
    </row>
    <row r="25" spans="1:13" ht="13.9" x14ac:dyDescent="0.25">
      <c r="A25" s="21"/>
      <c r="B25" s="168" t="s">
        <v>322</v>
      </c>
      <c r="C25" s="21"/>
      <c r="D25" s="21"/>
      <c r="E25" s="21"/>
      <c r="F25" s="21"/>
      <c r="G25" s="169">
        <v>0</v>
      </c>
      <c r="H25" s="169"/>
      <c r="I25" s="169">
        <v>0</v>
      </c>
      <c r="J25" s="169"/>
      <c r="K25" s="169">
        <v>3</v>
      </c>
      <c r="L25" s="167"/>
      <c r="M25" s="169">
        <v>3</v>
      </c>
    </row>
    <row r="26" spans="1:13" ht="13.9" x14ac:dyDescent="0.25">
      <c r="A26" s="21"/>
      <c r="B26" s="21" t="s">
        <v>323</v>
      </c>
      <c r="C26" s="21"/>
      <c r="D26" s="21"/>
      <c r="E26" s="21"/>
      <c r="F26" s="21"/>
      <c r="G26" s="167">
        <v>0</v>
      </c>
      <c r="H26" s="167"/>
      <c r="I26" s="167">
        <v>-1</v>
      </c>
      <c r="J26" s="167"/>
      <c r="K26" s="167">
        <v>-10</v>
      </c>
      <c r="L26" s="167"/>
      <c r="M26" s="167">
        <v>-11</v>
      </c>
    </row>
    <row r="27" spans="1:13" x14ac:dyDescent="0.25">
      <c r="A27" s="21"/>
      <c r="B27" s="199" t="s">
        <v>324</v>
      </c>
      <c r="C27" s="21"/>
      <c r="D27" s="21"/>
      <c r="E27" s="21"/>
      <c r="F27" s="21"/>
      <c r="G27" s="200">
        <v>-6</v>
      </c>
      <c r="H27" s="200"/>
      <c r="I27" s="200">
        <v>-2</v>
      </c>
      <c r="J27" s="200"/>
      <c r="K27" s="200">
        <v>2</v>
      </c>
      <c r="L27" s="167"/>
      <c r="M27" s="200">
        <v>-6</v>
      </c>
    </row>
    <row r="28" spans="1:13" x14ac:dyDescent="0.25">
      <c r="A28" s="21"/>
      <c r="B28" s="21"/>
      <c r="C28" s="21"/>
      <c r="D28" s="21"/>
      <c r="E28" s="21"/>
      <c r="F28" s="21"/>
      <c r="G28" s="167"/>
      <c r="H28" s="167"/>
      <c r="I28" s="167"/>
      <c r="J28" s="167"/>
      <c r="K28" s="167"/>
      <c r="L28" s="167"/>
      <c r="M28" s="167"/>
    </row>
    <row r="29" spans="1:13" s="2" customFormat="1" ht="14.25" x14ac:dyDescent="0.2">
      <c r="A29" s="170"/>
      <c r="B29" s="172" t="s">
        <v>326</v>
      </c>
      <c r="C29" s="170"/>
      <c r="D29" s="170"/>
      <c r="E29" s="170"/>
      <c r="F29" s="170"/>
      <c r="G29" s="173">
        <v>907</v>
      </c>
      <c r="H29" s="173"/>
      <c r="I29" s="173">
        <v>51</v>
      </c>
      <c r="J29" s="173"/>
      <c r="K29" s="173">
        <v>917</v>
      </c>
      <c r="L29" s="171"/>
      <c r="M29" s="173">
        <v>1875</v>
      </c>
    </row>
    <row r="30" spans="1:13" x14ac:dyDescent="0.25">
      <c r="A30" s="21"/>
      <c r="B30" s="168"/>
      <c r="C30" s="21"/>
      <c r="D30" s="21"/>
      <c r="E30" s="21"/>
      <c r="F30" s="21"/>
      <c r="G30" s="169"/>
      <c r="H30" s="169"/>
      <c r="I30" s="169"/>
      <c r="J30" s="169"/>
      <c r="K30" s="169"/>
      <c r="L30" s="167"/>
      <c r="M30" s="169"/>
    </row>
    <row r="31" spans="1:13" x14ac:dyDescent="0.25">
      <c r="A31" s="21"/>
      <c r="B31" s="168" t="s">
        <v>317</v>
      </c>
      <c r="C31" s="21"/>
      <c r="D31" s="21"/>
      <c r="E31" s="21"/>
      <c r="F31" s="21"/>
      <c r="G31" s="169">
        <v>9</v>
      </c>
      <c r="H31" s="169"/>
      <c r="I31" s="169">
        <v>0</v>
      </c>
      <c r="J31" s="169"/>
      <c r="K31" s="169">
        <v>0</v>
      </c>
      <c r="L31" s="167"/>
      <c r="M31" s="169">
        <v>9</v>
      </c>
    </row>
    <row r="32" spans="1:13" x14ac:dyDescent="0.25">
      <c r="A32" s="21"/>
      <c r="B32" s="168" t="s">
        <v>318</v>
      </c>
      <c r="C32" s="21"/>
      <c r="D32" s="21"/>
      <c r="E32" s="21"/>
      <c r="F32" s="21"/>
      <c r="G32" s="169">
        <v>-3</v>
      </c>
      <c r="H32" s="169"/>
      <c r="I32" s="169">
        <v>0</v>
      </c>
      <c r="J32" s="169"/>
      <c r="K32" s="169">
        <v>0</v>
      </c>
      <c r="L32" s="167"/>
      <c r="M32" s="169">
        <v>-3</v>
      </c>
    </row>
    <row r="33" spans="1:13" x14ac:dyDescent="0.25">
      <c r="A33" s="21"/>
      <c r="B33" s="168" t="s">
        <v>319</v>
      </c>
      <c r="C33" s="21"/>
      <c r="D33" s="21"/>
      <c r="E33" s="21"/>
      <c r="F33" s="21"/>
      <c r="G33" s="169">
        <v>-7</v>
      </c>
      <c r="H33" s="169"/>
      <c r="I33" s="169">
        <v>0</v>
      </c>
      <c r="J33" s="169"/>
      <c r="K33" s="169">
        <v>0</v>
      </c>
      <c r="L33" s="167"/>
      <c r="M33" s="169">
        <v>-7</v>
      </c>
    </row>
    <row r="34" spans="1:13" x14ac:dyDescent="0.25">
      <c r="A34" s="21"/>
      <c r="B34" s="198" t="s">
        <v>320</v>
      </c>
      <c r="C34" s="21"/>
      <c r="D34" s="21"/>
      <c r="E34" s="21"/>
      <c r="F34" s="21"/>
      <c r="G34" s="169">
        <v>-2</v>
      </c>
      <c r="H34" s="169"/>
      <c r="I34" s="169">
        <v>2</v>
      </c>
      <c r="J34" s="169"/>
      <c r="K34" s="169">
        <v>0</v>
      </c>
      <c r="L34" s="167"/>
      <c r="M34" s="169">
        <v>0</v>
      </c>
    </row>
    <row r="35" spans="1:13" x14ac:dyDescent="0.25">
      <c r="A35" s="21"/>
      <c r="B35" s="168" t="s">
        <v>321</v>
      </c>
      <c r="C35" s="21"/>
      <c r="D35" s="21"/>
      <c r="E35" s="21"/>
      <c r="F35" s="21"/>
      <c r="G35" s="169">
        <v>-6</v>
      </c>
      <c r="H35" s="169"/>
      <c r="I35" s="169">
        <v>-1</v>
      </c>
      <c r="J35" s="169"/>
      <c r="K35" s="169">
        <v>7</v>
      </c>
      <c r="L35" s="167"/>
      <c r="M35" s="169">
        <v>0</v>
      </c>
    </row>
    <row r="36" spans="1:13" x14ac:dyDescent="0.25">
      <c r="A36" s="21"/>
      <c r="B36" s="21" t="s">
        <v>322</v>
      </c>
      <c r="C36" s="21"/>
      <c r="D36" s="21"/>
      <c r="E36" s="21"/>
      <c r="F36" s="21"/>
      <c r="G36" s="167">
        <v>-1</v>
      </c>
      <c r="H36" s="167"/>
      <c r="I36" s="167">
        <v>0</v>
      </c>
      <c r="J36" s="167"/>
      <c r="K36" s="167">
        <v>7</v>
      </c>
      <c r="L36" s="167"/>
      <c r="M36" s="167">
        <v>6</v>
      </c>
    </row>
    <row r="37" spans="1:13" x14ac:dyDescent="0.25">
      <c r="A37" s="21"/>
      <c r="B37" s="199" t="s">
        <v>323</v>
      </c>
      <c r="C37" s="21"/>
      <c r="D37" s="21"/>
      <c r="E37" s="21"/>
      <c r="F37" s="21"/>
      <c r="G37" s="200">
        <v>0</v>
      </c>
      <c r="H37" s="200"/>
      <c r="I37" s="200">
        <v>0</v>
      </c>
      <c r="J37" s="200"/>
      <c r="K37" s="200">
        <v>-14</v>
      </c>
      <c r="L37" s="167"/>
      <c r="M37" s="200">
        <v>-14</v>
      </c>
    </row>
    <row r="38" spans="1:13" x14ac:dyDescent="0.25">
      <c r="A38" s="21"/>
      <c r="B38" s="21" t="s">
        <v>324</v>
      </c>
      <c r="C38" s="21"/>
      <c r="D38" s="21"/>
      <c r="E38" s="21"/>
      <c r="F38" s="21"/>
      <c r="G38" s="167">
        <v>-10</v>
      </c>
      <c r="H38" s="167"/>
      <c r="I38" s="167">
        <v>1</v>
      </c>
      <c r="J38" s="167"/>
      <c r="K38" s="167">
        <v>0</v>
      </c>
      <c r="L38" s="167"/>
      <c r="M38" s="167">
        <v>-9</v>
      </c>
    </row>
    <row r="39" spans="1:13" x14ac:dyDescent="0.25">
      <c r="A39" s="21"/>
      <c r="B39" s="168"/>
      <c r="C39" s="21"/>
      <c r="D39" s="21"/>
      <c r="E39" s="21"/>
      <c r="F39" s="21"/>
      <c r="G39" s="169"/>
      <c r="H39" s="169"/>
      <c r="I39" s="169"/>
      <c r="J39" s="169"/>
      <c r="K39" s="169"/>
      <c r="L39" s="167"/>
      <c r="M39" s="169"/>
    </row>
    <row r="40" spans="1:13" s="2" customFormat="1" ht="14.25" x14ac:dyDescent="0.2">
      <c r="A40" s="170"/>
      <c r="B40" s="172" t="s">
        <v>327</v>
      </c>
      <c r="C40" s="170"/>
      <c r="D40" s="170"/>
      <c r="E40" s="170"/>
      <c r="F40" s="170"/>
      <c r="G40" s="173">
        <v>897</v>
      </c>
      <c r="H40" s="173"/>
      <c r="I40" s="173">
        <v>52</v>
      </c>
      <c r="J40" s="173"/>
      <c r="K40" s="173">
        <v>917</v>
      </c>
      <c r="L40" s="171"/>
      <c r="M40" s="173">
        <v>1866</v>
      </c>
    </row>
    <row r="41" spans="1:13" x14ac:dyDescent="0.25">
      <c r="A41" s="21"/>
      <c r="B41" s="168"/>
      <c r="C41" s="21"/>
      <c r="D41" s="21"/>
      <c r="E41" s="21"/>
      <c r="F41" s="21"/>
      <c r="G41" s="169"/>
      <c r="H41" s="169"/>
      <c r="I41" s="169"/>
      <c r="J41" s="169"/>
      <c r="K41" s="169"/>
      <c r="L41" s="167"/>
      <c r="M41" s="169"/>
    </row>
    <row r="42" spans="1:13" x14ac:dyDescent="0.25">
      <c r="A42" s="21"/>
      <c r="B42" s="168" t="s">
        <v>317</v>
      </c>
      <c r="C42" s="21"/>
      <c r="D42" s="21"/>
      <c r="E42" s="21"/>
      <c r="F42" s="21"/>
      <c r="G42" s="169">
        <v>4</v>
      </c>
      <c r="H42" s="169"/>
      <c r="I42" s="169">
        <v>0</v>
      </c>
      <c r="J42" s="169"/>
      <c r="K42" s="169">
        <v>0</v>
      </c>
      <c r="L42" s="167"/>
      <c r="M42" s="169">
        <v>4</v>
      </c>
    </row>
    <row r="43" spans="1:13" x14ac:dyDescent="0.25">
      <c r="A43" s="21"/>
      <c r="B43" s="168" t="s">
        <v>318</v>
      </c>
      <c r="C43" s="21"/>
      <c r="D43" s="21"/>
      <c r="E43" s="21"/>
      <c r="F43" s="21"/>
      <c r="G43" s="169">
        <v>-2</v>
      </c>
      <c r="H43" s="169"/>
      <c r="I43" s="169">
        <v>0</v>
      </c>
      <c r="J43" s="169"/>
      <c r="K43" s="169">
        <v>0</v>
      </c>
      <c r="L43" s="167"/>
      <c r="M43" s="169">
        <v>-2</v>
      </c>
    </row>
    <row r="44" spans="1:13" x14ac:dyDescent="0.25">
      <c r="A44" s="21"/>
      <c r="B44" s="198" t="s">
        <v>319</v>
      </c>
      <c r="C44" s="21"/>
      <c r="D44" s="21"/>
      <c r="E44" s="21"/>
      <c r="F44" s="21"/>
      <c r="G44" s="169">
        <v>-6</v>
      </c>
      <c r="H44" s="169"/>
      <c r="I44" s="169">
        <v>0</v>
      </c>
      <c r="J44" s="169"/>
      <c r="K44" s="169">
        <v>0</v>
      </c>
      <c r="L44" s="167"/>
      <c r="M44" s="169">
        <v>-6</v>
      </c>
    </row>
    <row r="45" spans="1:13" x14ac:dyDescent="0.25">
      <c r="A45" s="21"/>
      <c r="B45" s="168" t="s">
        <v>320</v>
      </c>
      <c r="C45" s="21"/>
      <c r="D45" s="21"/>
      <c r="E45" s="21"/>
      <c r="F45" s="21"/>
      <c r="G45" s="169">
        <v>-1</v>
      </c>
      <c r="H45" s="169"/>
      <c r="I45" s="169">
        <v>1</v>
      </c>
      <c r="J45" s="169"/>
      <c r="K45" s="169">
        <v>0</v>
      </c>
      <c r="L45" s="167"/>
      <c r="M45" s="169">
        <v>0</v>
      </c>
    </row>
    <row r="46" spans="1:13" x14ac:dyDescent="0.25">
      <c r="A46" s="21"/>
      <c r="B46" s="21" t="s">
        <v>321</v>
      </c>
      <c r="C46" s="21"/>
      <c r="D46" s="21"/>
      <c r="E46" s="21"/>
      <c r="F46" s="21"/>
      <c r="G46" s="167">
        <v>-11</v>
      </c>
      <c r="H46" s="167"/>
      <c r="I46" s="167">
        <v>-1</v>
      </c>
      <c r="J46" s="167"/>
      <c r="K46" s="167">
        <v>12</v>
      </c>
      <c r="L46" s="167"/>
      <c r="M46" s="167">
        <v>0</v>
      </c>
    </row>
    <row r="47" spans="1:13" x14ac:dyDescent="0.25">
      <c r="A47" s="21"/>
      <c r="B47" s="199" t="s">
        <v>322</v>
      </c>
      <c r="C47" s="21"/>
      <c r="D47" s="21"/>
      <c r="E47" s="21"/>
      <c r="F47" s="21"/>
      <c r="G47" s="200">
        <v>-1</v>
      </c>
      <c r="H47" s="167"/>
      <c r="I47" s="200">
        <v>0</v>
      </c>
      <c r="J47" s="167"/>
      <c r="K47" s="200">
        <v>7</v>
      </c>
      <c r="L47" s="167"/>
      <c r="M47" s="200">
        <v>6</v>
      </c>
    </row>
    <row r="48" spans="1:13" x14ac:dyDescent="0.25">
      <c r="A48" s="21"/>
      <c r="B48" s="21" t="s">
        <v>323</v>
      </c>
      <c r="C48" s="21"/>
      <c r="D48" s="21"/>
      <c r="E48" s="21"/>
      <c r="F48" s="21"/>
      <c r="G48" s="21">
        <v>0</v>
      </c>
      <c r="H48" s="21"/>
      <c r="I48" s="21">
        <v>0</v>
      </c>
      <c r="J48" s="21"/>
      <c r="K48" s="21">
        <v>-16</v>
      </c>
      <c r="L48" s="21"/>
      <c r="M48" s="21">
        <v>-16</v>
      </c>
    </row>
    <row r="49" spans="1:13" x14ac:dyDescent="0.25">
      <c r="A49" s="21"/>
      <c r="B49" s="21" t="s">
        <v>324</v>
      </c>
      <c r="C49" s="21"/>
      <c r="D49" s="21"/>
      <c r="E49" s="21"/>
      <c r="F49" s="21"/>
      <c r="G49" s="21">
        <v>-17</v>
      </c>
      <c r="H49" s="21"/>
      <c r="I49" s="21">
        <v>0</v>
      </c>
      <c r="J49" s="21"/>
      <c r="K49" s="21">
        <v>3</v>
      </c>
      <c r="L49" s="21"/>
      <c r="M49" s="21">
        <v>-14</v>
      </c>
    </row>
    <row r="50" spans="1:13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s="2" customFormat="1" ht="14.25" x14ac:dyDescent="0.2">
      <c r="A51" s="170"/>
      <c r="B51" s="170" t="s">
        <v>328</v>
      </c>
      <c r="C51" s="170"/>
      <c r="D51" s="170"/>
      <c r="E51" s="170"/>
      <c r="F51" s="170"/>
      <c r="G51" s="170">
        <v>880</v>
      </c>
      <c r="H51" s="170"/>
      <c r="I51" s="170">
        <v>52</v>
      </c>
      <c r="J51" s="170"/>
      <c r="K51" s="170">
        <v>920</v>
      </c>
      <c r="L51" s="170"/>
      <c r="M51" s="170">
        <v>1852</v>
      </c>
    </row>
    <row r="65515" spans="11:13" x14ac:dyDescent="0.25">
      <c r="K65515" s="19"/>
      <c r="M65515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40625" defaultRowHeight="15" x14ac:dyDescent="0.25"/>
  <cols>
    <col min="1" max="1" width="22.28515625" style="1" customWidth="1"/>
    <col min="2" max="2" width="15" style="1" customWidth="1"/>
    <col min="3" max="3" width="13.28515625" style="1" customWidth="1"/>
    <col min="4" max="4" width="9.85546875" style="1" customWidth="1"/>
    <col min="5" max="5" width="13.5703125" style="1" bestFit="1" customWidth="1"/>
    <col min="6" max="6" width="12.28515625" style="1" customWidth="1"/>
    <col min="7" max="7" width="11.140625" style="1" customWidth="1"/>
    <col min="8" max="8" width="12.85546875" style="1" customWidth="1"/>
    <col min="9" max="9" width="15" style="1" customWidth="1"/>
    <col min="10" max="10" width="16.7109375" style="1" customWidth="1"/>
    <col min="11" max="11" width="18.7109375" style="1" customWidth="1"/>
    <col min="12" max="12" width="14.140625" style="1" customWidth="1"/>
    <col min="13" max="13" width="17.140625" style="1" customWidth="1"/>
    <col min="14" max="14" width="19.7109375" style="1" customWidth="1"/>
    <col min="15" max="15" width="17.7109375" style="1" customWidth="1"/>
    <col min="16" max="16" width="19.5703125" style="1" customWidth="1"/>
    <col min="17" max="16384" width="9.140625" style="1"/>
  </cols>
  <sheetData>
    <row r="1" spans="1:15" ht="13.9" x14ac:dyDescent="0.25">
      <c r="A1" s="22" t="s">
        <v>132</v>
      </c>
    </row>
    <row r="2" spans="1:15" ht="13.9" x14ac:dyDescent="0.25">
      <c r="A2" s="22" t="s">
        <v>133</v>
      </c>
    </row>
    <row r="3" spans="1:15" x14ac:dyDescent="0.25">
      <c r="A3" s="22" t="s">
        <v>134</v>
      </c>
    </row>
    <row r="4" spans="1:15" x14ac:dyDescent="0.25">
      <c r="A4" s="22" t="s">
        <v>135</v>
      </c>
    </row>
    <row r="5" spans="1:15" ht="13.9" x14ac:dyDescent="0.25">
      <c r="A5" s="22" t="s">
        <v>136</v>
      </c>
    </row>
    <row r="6" spans="1:15" ht="13.9" x14ac:dyDescent="0.25">
      <c r="A6" s="22" t="s">
        <v>137</v>
      </c>
    </row>
    <row r="7" spans="1:15" ht="13.9" x14ac:dyDescent="0.25">
      <c r="A7" s="2"/>
      <c r="C7" s="23"/>
    </row>
    <row r="8" spans="1:15" ht="13.9" x14ac:dyDescent="0.25">
      <c r="A8" s="24" t="s">
        <v>139</v>
      </c>
      <c r="B8" s="25"/>
    </row>
    <row r="9" spans="1:15" ht="13.9" x14ac:dyDescent="0.25">
      <c r="A9" s="24" t="s">
        <v>138</v>
      </c>
      <c r="B9" s="25"/>
    </row>
    <row r="10" spans="1:15" ht="13.9" x14ac:dyDescent="0.25">
      <c r="A10" s="24" t="s">
        <v>140</v>
      </c>
      <c r="B10" s="26"/>
    </row>
    <row r="11" spans="1:15" ht="13.9" x14ac:dyDescent="0.25">
      <c r="A11" s="24" t="s">
        <v>141</v>
      </c>
      <c r="B11" s="27"/>
    </row>
    <row r="12" spans="1:15" ht="13.9" x14ac:dyDescent="0.25">
      <c r="A12" s="24" t="s">
        <v>142</v>
      </c>
      <c r="B12" s="25"/>
    </row>
    <row r="13" spans="1:15" ht="13.9" x14ac:dyDescent="0.25">
      <c r="A13" s="24" t="s">
        <v>143</v>
      </c>
      <c r="B13" s="28"/>
      <c r="C13" s="1" t="s">
        <v>144</v>
      </c>
    </row>
    <row r="14" spans="1:15" ht="13.9" x14ac:dyDescent="0.25">
      <c r="A14" s="24" t="s">
        <v>145</v>
      </c>
      <c r="B14" s="26"/>
    </row>
    <row r="16" spans="1:15" ht="13.9" x14ac:dyDescent="0.25">
      <c r="N16" s="29"/>
      <c r="O16" s="29"/>
    </row>
    <row r="17" spans="1:16" ht="13.9" x14ac:dyDescent="0.25">
      <c r="A17" s="315" t="s">
        <v>146</v>
      </c>
      <c r="B17" s="315"/>
      <c r="N17" s="29"/>
      <c r="O17" s="29"/>
    </row>
    <row r="18" spans="1:16" ht="41.45" x14ac:dyDescent="0.25">
      <c r="A18" s="30" t="s">
        <v>147</v>
      </c>
      <c r="B18" s="30" t="s">
        <v>148</v>
      </c>
      <c r="C18" s="30" t="s">
        <v>149</v>
      </c>
      <c r="D18" s="30" t="s">
        <v>150</v>
      </c>
      <c r="E18" s="30" t="s">
        <v>151</v>
      </c>
      <c r="F18" s="30" t="s">
        <v>152</v>
      </c>
      <c r="G18" s="30" t="s">
        <v>153</v>
      </c>
      <c r="H18" s="30" t="s">
        <v>154</v>
      </c>
      <c r="I18" s="30" t="s">
        <v>155</v>
      </c>
      <c r="J18" s="30" t="s">
        <v>156</v>
      </c>
      <c r="K18" s="30" t="s">
        <v>157</v>
      </c>
      <c r="L18" s="30" t="s">
        <v>158</v>
      </c>
      <c r="M18" s="30" t="s">
        <v>159</v>
      </c>
      <c r="N18" s="30" t="s">
        <v>160</v>
      </c>
      <c r="O18" s="30" t="s">
        <v>161</v>
      </c>
      <c r="P18" s="30" t="s">
        <v>162</v>
      </c>
    </row>
    <row r="19" spans="1:16" ht="13.9" x14ac:dyDescent="0.25">
      <c r="A19" s="31">
        <v>0</v>
      </c>
      <c r="B19" s="32"/>
      <c r="C19" s="32"/>
      <c r="D19" s="33">
        <v>1</v>
      </c>
      <c r="E19" s="34">
        <f>$B$11</f>
        <v>0</v>
      </c>
      <c r="F19" s="32"/>
      <c r="G19" s="32"/>
      <c r="H19" s="35">
        <v>1</v>
      </c>
      <c r="I19" s="32"/>
      <c r="J19" s="27"/>
      <c r="K19" s="32"/>
      <c r="L19" s="32"/>
      <c r="M19" s="36">
        <v>1</v>
      </c>
      <c r="N19" s="27"/>
      <c r="O19" s="32"/>
      <c r="P19" s="32"/>
    </row>
    <row r="20" spans="1:16" ht="13.9" x14ac:dyDescent="0.25">
      <c r="A20" s="31">
        <v>1</v>
      </c>
      <c r="B20" s="37">
        <v>0.21913191736106019</v>
      </c>
      <c r="C20" s="38"/>
      <c r="D20" s="39"/>
      <c r="E20" s="27"/>
      <c r="F20" s="40">
        <f>$B$14</f>
        <v>0</v>
      </c>
      <c r="G20" s="36">
        <f>1-F20</f>
        <v>1</v>
      </c>
      <c r="H20" s="38"/>
      <c r="I20" s="41">
        <f>H19*F20</f>
        <v>0</v>
      </c>
      <c r="J20" s="27"/>
      <c r="K20" s="27"/>
      <c r="L20" s="32"/>
      <c r="M20" s="38"/>
      <c r="N20" s="27"/>
      <c r="O20" s="27"/>
      <c r="P20" s="32"/>
    </row>
    <row r="21" spans="1:16" ht="13.9" x14ac:dyDescent="0.25">
      <c r="A21" s="31">
        <f>A20+1</f>
        <v>2</v>
      </c>
      <c r="B21" s="37">
        <v>0.58400707816921804</v>
      </c>
      <c r="C21" s="38"/>
      <c r="D21" s="39"/>
      <c r="E21" s="27"/>
      <c r="F21" s="40">
        <f t="shared" ref="F21:F29" si="0">$B$14</f>
        <v>0</v>
      </c>
      <c r="G21" s="36">
        <f t="shared" ref="G21:G29" si="1">1-F21</f>
        <v>1</v>
      </c>
      <c r="H21" s="38"/>
      <c r="I21" s="41">
        <f t="shared" ref="I21:I29" si="2">H20*F21</f>
        <v>0</v>
      </c>
      <c r="J21" s="27"/>
      <c r="K21" s="27"/>
      <c r="L21" s="32"/>
      <c r="M21" s="38"/>
      <c r="N21" s="27"/>
      <c r="O21" s="27"/>
      <c r="P21" s="32"/>
    </row>
    <row r="22" spans="1:16" ht="13.9" x14ac:dyDescent="0.25">
      <c r="A22" s="31">
        <f t="shared" ref="A22:A29" si="3">A21+1</f>
        <v>3</v>
      </c>
      <c r="B22" s="37">
        <v>0.95167887491592751</v>
      </c>
      <c r="C22" s="38"/>
      <c r="D22" s="39"/>
      <c r="E22" s="27"/>
      <c r="F22" s="40">
        <f t="shared" si="0"/>
        <v>0</v>
      </c>
      <c r="G22" s="36">
        <f t="shared" si="1"/>
        <v>1</v>
      </c>
      <c r="H22" s="38"/>
      <c r="I22" s="41">
        <f t="shared" si="2"/>
        <v>0</v>
      </c>
      <c r="J22" s="27"/>
      <c r="K22" s="27"/>
      <c r="L22" s="32"/>
      <c r="M22" s="38"/>
      <c r="N22" s="27"/>
      <c r="O22" s="27"/>
      <c r="P22" s="32"/>
    </row>
    <row r="23" spans="1:16" ht="13.9" x14ac:dyDescent="0.25">
      <c r="A23" s="31">
        <f t="shared" si="3"/>
        <v>4</v>
      </c>
      <c r="B23" s="37">
        <v>0.39613730759020682</v>
      </c>
      <c r="C23" s="38"/>
      <c r="D23" s="39"/>
      <c r="E23" s="27"/>
      <c r="F23" s="40">
        <f t="shared" si="0"/>
        <v>0</v>
      </c>
      <c r="G23" s="36">
        <f t="shared" si="1"/>
        <v>1</v>
      </c>
      <c r="H23" s="38"/>
      <c r="I23" s="41">
        <f t="shared" si="2"/>
        <v>0</v>
      </c>
      <c r="J23" s="27"/>
      <c r="K23" s="27"/>
      <c r="L23" s="32"/>
      <c r="M23" s="38"/>
      <c r="N23" s="27"/>
      <c r="O23" s="27"/>
      <c r="P23" s="32"/>
    </row>
    <row r="24" spans="1:16" ht="13.9" x14ac:dyDescent="0.25">
      <c r="A24" s="31">
        <f t="shared" si="3"/>
        <v>5</v>
      </c>
      <c r="B24" s="37">
        <v>0.56172177162554748</v>
      </c>
      <c r="C24" s="38"/>
      <c r="D24" s="39"/>
      <c r="E24" s="27"/>
      <c r="F24" s="40">
        <f t="shared" si="0"/>
        <v>0</v>
      </c>
      <c r="G24" s="36">
        <f t="shared" si="1"/>
        <v>1</v>
      </c>
      <c r="H24" s="38"/>
      <c r="I24" s="41">
        <f t="shared" si="2"/>
        <v>0</v>
      </c>
      <c r="J24" s="27"/>
      <c r="K24" s="27"/>
      <c r="L24" s="32"/>
      <c r="M24" s="38"/>
      <c r="N24" s="27"/>
      <c r="O24" s="27"/>
      <c r="P24" s="32"/>
    </row>
    <row r="25" spans="1:16" ht="13.9" x14ac:dyDescent="0.25">
      <c r="A25" s="31">
        <f t="shared" si="3"/>
        <v>6</v>
      </c>
      <c r="B25" s="37">
        <v>0.31889801649771665</v>
      </c>
      <c r="C25" s="38"/>
      <c r="D25" s="39"/>
      <c r="E25" s="27"/>
      <c r="F25" s="40">
        <f t="shared" si="0"/>
        <v>0</v>
      </c>
      <c r="G25" s="36">
        <f t="shared" si="1"/>
        <v>1</v>
      </c>
      <c r="H25" s="38"/>
      <c r="I25" s="41">
        <f t="shared" si="2"/>
        <v>0</v>
      </c>
      <c r="J25" s="27"/>
      <c r="K25" s="27"/>
      <c r="L25" s="32"/>
      <c r="M25" s="38"/>
      <c r="N25" s="27"/>
      <c r="O25" s="27"/>
      <c r="P25" s="32"/>
    </row>
    <row r="26" spans="1:16" x14ac:dyDescent="0.25">
      <c r="A26" s="31">
        <f t="shared" si="3"/>
        <v>7</v>
      </c>
      <c r="B26" s="37">
        <v>0.2384155808504439</v>
      </c>
      <c r="C26" s="38"/>
      <c r="D26" s="39"/>
      <c r="E26" s="27"/>
      <c r="F26" s="40">
        <f t="shared" si="0"/>
        <v>0</v>
      </c>
      <c r="G26" s="36">
        <f t="shared" si="1"/>
        <v>1</v>
      </c>
      <c r="H26" s="38"/>
      <c r="I26" s="41">
        <f t="shared" si="2"/>
        <v>0</v>
      </c>
      <c r="J26" s="27"/>
      <c r="K26" s="27"/>
      <c r="L26" s="32"/>
      <c r="M26" s="38"/>
      <c r="N26" s="27"/>
      <c r="O26" s="27"/>
      <c r="P26" s="32"/>
    </row>
    <row r="27" spans="1:16" x14ac:dyDescent="0.25">
      <c r="A27" s="31">
        <f t="shared" si="3"/>
        <v>8</v>
      </c>
      <c r="B27" s="37">
        <v>0.2004465665745776</v>
      </c>
      <c r="C27" s="38"/>
      <c r="D27" s="39"/>
      <c r="E27" s="27"/>
      <c r="F27" s="40">
        <f t="shared" si="0"/>
        <v>0</v>
      </c>
      <c r="G27" s="36">
        <f t="shared" si="1"/>
        <v>1</v>
      </c>
      <c r="H27" s="38"/>
      <c r="I27" s="41">
        <f t="shared" si="2"/>
        <v>0</v>
      </c>
      <c r="J27" s="27"/>
      <c r="K27" s="27"/>
      <c r="L27" s="32"/>
      <c r="M27" s="38"/>
      <c r="N27" s="27"/>
      <c r="O27" s="27"/>
      <c r="P27" s="32"/>
    </row>
    <row r="28" spans="1:16" x14ac:dyDescent="0.25">
      <c r="A28" s="31">
        <f t="shared" si="3"/>
        <v>9</v>
      </c>
      <c r="B28" s="37">
        <v>0.64262652524099306</v>
      </c>
      <c r="C28" s="38"/>
      <c r="D28" s="39"/>
      <c r="E28" s="27"/>
      <c r="F28" s="40">
        <f t="shared" si="0"/>
        <v>0</v>
      </c>
      <c r="G28" s="36">
        <f t="shared" si="1"/>
        <v>1</v>
      </c>
      <c r="H28" s="38"/>
      <c r="I28" s="41">
        <f t="shared" si="2"/>
        <v>0</v>
      </c>
      <c r="J28" s="27"/>
      <c r="K28" s="27"/>
      <c r="L28" s="32"/>
      <c r="M28" s="38"/>
      <c r="N28" s="27"/>
      <c r="O28" s="27"/>
      <c r="P28" s="32"/>
    </row>
    <row r="29" spans="1:16" x14ac:dyDescent="0.25">
      <c r="A29" s="31">
        <f t="shared" si="3"/>
        <v>10</v>
      </c>
      <c r="B29" s="37">
        <v>6.1450360936032844E-4</v>
      </c>
      <c r="C29" s="38"/>
      <c r="D29" s="39"/>
      <c r="E29" s="27"/>
      <c r="F29" s="40">
        <f t="shared" si="0"/>
        <v>0</v>
      </c>
      <c r="G29" s="36">
        <f t="shared" si="1"/>
        <v>1</v>
      </c>
      <c r="H29" s="38"/>
      <c r="I29" s="41">
        <f t="shared" si="2"/>
        <v>0</v>
      </c>
      <c r="J29" s="32"/>
      <c r="K29" s="27"/>
      <c r="L29" s="27"/>
      <c r="M29" s="38"/>
      <c r="N29" s="27"/>
      <c r="O29" s="27"/>
      <c r="P29" s="27"/>
    </row>
    <row r="31" spans="1:16" x14ac:dyDescent="0.25">
      <c r="A31" s="24" t="s">
        <v>163</v>
      </c>
      <c r="B31" s="42">
        <f>-SUM(N19:N29)-SUM(O20:O29)-P29</f>
        <v>0</v>
      </c>
    </row>
    <row r="32" spans="1:16" x14ac:dyDescent="0.25">
      <c r="A32" s="2"/>
      <c r="B32" s="29"/>
    </row>
    <row r="34" spans="1:16" x14ac:dyDescent="0.25">
      <c r="A34" s="315" t="s">
        <v>164</v>
      </c>
      <c r="B34" s="315"/>
      <c r="N34" s="29"/>
      <c r="O34" s="29"/>
    </row>
    <row r="35" spans="1:16" ht="57.75" x14ac:dyDescent="0.25">
      <c r="A35" s="30" t="s">
        <v>147</v>
      </c>
      <c r="B35" s="30" t="s">
        <v>148</v>
      </c>
      <c r="C35" s="30" t="s">
        <v>149</v>
      </c>
      <c r="D35" s="30" t="s">
        <v>150</v>
      </c>
      <c r="E35" s="30" t="s">
        <v>151</v>
      </c>
      <c r="F35" s="30" t="s">
        <v>152</v>
      </c>
      <c r="G35" s="30" t="s">
        <v>153</v>
      </c>
      <c r="H35" s="30" t="s">
        <v>154</v>
      </c>
      <c r="I35" s="30" t="s">
        <v>155</v>
      </c>
      <c r="J35" s="30" t="s">
        <v>156</v>
      </c>
      <c r="K35" s="30" t="s">
        <v>157</v>
      </c>
      <c r="L35" s="30" t="s">
        <v>158</v>
      </c>
      <c r="M35" s="30" t="s">
        <v>159</v>
      </c>
      <c r="N35" s="30" t="s">
        <v>160</v>
      </c>
      <c r="O35" s="30" t="s">
        <v>161</v>
      </c>
      <c r="P35" s="30" t="s">
        <v>162</v>
      </c>
    </row>
    <row r="36" spans="1:16" x14ac:dyDescent="0.25">
      <c r="A36" s="31">
        <v>0</v>
      </c>
      <c r="B36" s="32"/>
      <c r="C36" s="32"/>
      <c r="D36" s="33">
        <v>1</v>
      </c>
      <c r="E36" s="34">
        <f>$B$11</f>
        <v>0</v>
      </c>
      <c r="F36" s="32"/>
      <c r="G36" s="32"/>
      <c r="H36" s="35">
        <v>1</v>
      </c>
      <c r="I36" s="32"/>
      <c r="J36" s="27"/>
      <c r="K36" s="32"/>
      <c r="L36" s="32"/>
      <c r="M36" s="36">
        <v>1</v>
      </c>
      <c r="N36" s="27"/>
      <c r="O36" s="32"/>
      <c r="P36" s="32"/>
    </row>
    <row r="37" spans="1:16" x14ac:dyDescent="0.25">
      <c r="A37" s="31">
        <v>1</v>
      </c>
      <c r="B37" s="37">
        <v>0.60307613820588812</v>
      </c>
      <c r="C37" s="38"/>
      <c r="D37" s="39"/>
      <c r="E37" s="27"/>
      <c r="F37" s="40">
        <f>$B$14</f>
        <v>0</v>
      </c>
      <c r="G37" s="36">
        <f>1-F37</f>
        <v>1</v>
      </c>
      <c r="H37" s="38"/>
      <c r="I37" s="41">
        <f>H36*F37</f>
        <v>0</v>
      </c>
      <c r="J37" s="27"/>
      <c r="K37" s="27"/>
      <c r="L37" s="32"/>
      <c r="M37" s="38"/>
      <c r="N37" s="27"/>
      <c r="O37" s="27"/>
      <c r="P37" s="32"/>
    </row>
    <row r="38" spans="1:16" x14ac:dyDescent="0.25">
      <c r="A38" s="31">
        <f>A37+1</f>
        <v>2</v>
      </c>
      <c r="B38" s="37">
        <v>0.125612</v>
      </c>
      <c r="C38" s="38"/>
      <c r="D38" s="39"/>
      <c r="E38" s="27"/>
      <c r="F38" s="40">
        <f t="shared" ref="F38:F46" si="4">$B$14</f>
        <v>0</v>
      </c>
      <c r="G38" s="36">
        <f t="shared" ref="G38:G46" si="5">1-F38</f>
        <v>1</v>
      </c>
      <c r="H38" s="38"/>
      <c r="I38" s="41">
        <f t="shared" ref="I38:I46" si="6">H37*F38</f>
        <v>0</v>
      </c>
      <c r="J38" s="27"/>
      <c r="K38" s="27"/>
      <c r="L38" s="32"/>
      <c r="M38" s="38"/>
      <c r="N38" s="27"/>
      <c r="O38" s="27"/>
      <c r="P38" s="32"/>
    </row>
    <row r="39" spans="1:16" x14ac:dyDescent="0.25">
      <c r="A39" s="31">
        <f t="shared" ref="A39:A46" si="7">A38+1</f>
        <v>3</v>
      </c>
      <c r="B39" s="37">
        <v>0.55626149999999996</v>
      </c>
      <c r="C39" s="38"/>
      <c r="D39" s="39"/>
      <c r="E39" s="27"/>
      <c r="F39" s="40">
        <f t="shared" si="4"/>
        <v>0</v>
      </c>
      <c r="G39" s="36">
        <f t="shared" si="5"/>
        <v>1</v>
      </c>
      <c r="H39" s="38"/>
      <c r="I39" s="41">
        <f t="shared" si="6"/>
        <v>0</v>
      </c>
      <c r="J39" s="27"/>
      <c r="K39" s="27"/>
      <c r="L39" s="32"/>
      <c r="M39" s="38"/>
      <c r="N39" s="27"/>
      <c r="O39" s="27"/>
      <c r="P39" s="32"/>
    </row>
    <row r="40" spans="1:16" x14ac:dyDescent="0.25">
      <c r="A40" s="31">
        <f t="shared" si="7"/>
        <v>4</v>
      </c>
      <c r="B40" s="37">
        <v>0.16918758478035878</v>
      </c>
      <c r="C40" s="38"/>
      <c r="D40" s="39"/>
      <c r="E40" s="27"/>
      <c r="F40" s="40">
        <f t="shared" si="4"/>
        <v>0</v>
      </c>
      <c r="G40" s="36">
        <f t="shared" si="5"/>
        <v>1</v>
      </c>
      <c r="H40" s="38"/>
      <c r="I40" s="41">
        <f t="shared" si="6"/>
        <v>0</v>
      </c>
      <c r="J40" s="27"/>
      <c r="K40" s="27"/>
      <c r="L40" s="32"/>
      <c r="M40" s="38"/>
      <c r="N40" s="27"/>
      <c r="O40" s="27"/>
      <c r="P40" s="32"/>
    </row>
    <row r="41" spans="1:16" x14ac:dyDescent="0.25">
      <c r="A41" s="31">
        <f t="shared" si="7"/>
        <v>5</v>
      </c>
      <c r="B41" s="37">
        <v>7.6269041182611574E-2</v>
      </c>
      <c r="C41" s="38"/>
      <c r="D41" s="39"/>
      <c r="E41" s="27"/>
      <c r="F41" s="40">
        <f t="shared" si="4"/>
        <v>0</v>
      </c>
      <c r="G41" s="36">
        <f t="shared" si="5"/>
        <v>1</v>
      </c>
      <c r="H41" s="38"/>
      <c r="I41" s="41">
        <f t="shared" si="6"/>
        <v>0</v>
      </c>
      <c r="J41" s="27"/>
      <c r="K41" s="27"/>
      <c r="L41" s="32"/>
      <c r="M41" s="38"/>
      <c r="N41" s="27"/>
      <c r="O41" s="27"/>
      <c r="P41" s="32"/>
    </row>
    <row r="42" spans="1:16" x14ac:dyDescent="0.25">
      <c r="A42" s="31">
        <f t="shared" si="7"/>
        <v>6</v>
      </c>
      <c r="B42" s="37">
        <v>0.71598687464788546</v>
      </c>
      <c r="C42" s="38"/>
      <c r="D42" s="39"/>
      <c r="E42" s="27"/>
      <c r="F42" s="40">
        <f t="shared" si="4"/>
        <v>0</v>
      </c>
      <c r="G42" s="36">
        <f t="shared" si="5"/>
        <v>1</v>
      </c>
      <c r="H42" s="38"/>
      <c r="I42" s="41">
        <f t="shared" si="6"/>
        <v>0</v>
      </c>
      <c r="J42" s="27"/>
      <c r="K42" s="27"/>
      <c r="L42" s="32"/>
      <c r="M42" s="38"/>
      <c r="N42" s="27"/>
      <c r="O42" s="27"/>
      <c r="P42" s="32"/>
    </row>
    <row r="43" spans="1:16" x14ac:dyDescent="0.25">
      <c r="A43" s="31">
        <f t="shared" si="7"/>
        <v>7</v>
      </c>
      <c r="B43" s="37">
        <v>0.92553680098994839</v>
      </c>
      <c r="C43" s="38"/>
      <c r="D43" s="39"/>
      <c r="E43" s="27"/>
      <c r="F43" s="40">
        <f t="shared" si="4"/>
        <v>0</v>
      </c>
      <c r="G43" s="36">
        <f t="shared" si="5"/>
        <v>1</v>
      </c>
      <c r="H43" s="38"/>
      <c r="I43" s="41">
        <f t="shared" si="6"/>
        <v>0</v>
      </c>
      <c r="J43" s="27"/>
      <c r="K43" s="27"/>
      <c r="L43" s="32"/>
      <c r="M43" s="38"/>
      <c r="N43" s="27"/>
      <c r="O43" s="27"/>
      <c r="P43" s="32"/>
    </row>
    <row r="44" spans="1:16" x14ac:dyDescent="0.25">
      <c r="A44" s="31">
        <f t="shared" si="7"/>
        <v>8</v>
      </c>
      <c r="B44" s="37">
        <v>0.12633238608826791</v>
      </c>
      <c r="C44" s="38"/>
      <c r="D44" s="39"/>
      <c r="E44" s="27"/>
      <c r="F44" s="40">
        <f t="shared" si="4"/>
        <v>0</v>
      </c>
      <c r="G44" s="36">
        <f t="shared" si="5"/>
        <v>1</v>
      </c>
      <c r="H44" s="38"/>
      <c r="I44" s="41">
        <f t="shared" si="6"/>
        <v>0</v>
      </c>
      <c r="J44" s="27"/>
      <c r="K44" s="27"/>
      <c r="L44" s="32"/>
      <c r="M44" s="38"/>
      <c r="N44" s="27"/>
      <c r="O44" s="27"/>
      <c r="P44" s="32"/>
    </row>
    <row r="45" spans="1:16" x14ac:dyDescent="0.25">
      <c r="A45" s="31">
        <f t="shared" si="7"/>
        <v>9</v>
      </c>
      <c r="B45" s="37">
        <v>0.87627135677578372</v>
      </c>
      <c r="C45" s="38"/>
      <c r="D45" s="39"/>
      <c r="E45" s="27"/>
      <c r="F45" s="40">
        <f t="shared" si="4"/>
        <v>0</v>
      </c>
      <c r="G45" s="36">
        <f t="shared" si="5"/>
        <v>1</v>
      </c>
      <c r="H45" s="38"/>
      <c r="I45" s="41">
        <f t="shared" si="6"/>
        <v>0</v>
      </c>
      <c r="J45" s="27"/>
      <c r="K45" s="27"/>
      <c r="L45" s="32"/>
      <c r="M45" s="38"/>
      <c r="N45" s="27"/>
      <c r="O45" s="27"/>
      <c r="P45" s="32"/>
    </row>
    <row r="46" spans="1:16" x14ac:dyDescent="0.25">
      <c r="A46" s="31">
        <f t="shared" si="7"/>
        <v>10</v>
      </c>
      <c r="B46" s="37">
        <v>0.60134734956617675</v>
      </c>
      <c r="C46" s="38"/>
      <c r="D46" s="39"/>
      <c r="E46" s="27"/>
      <c r="F46" s="40">
        <f t="shared" si="4"/>
        <v>0</v>
      </c>
      <c r="G46" s="36">
        <f t="shared" si="5"/>
        <v>1</v>
      </c>
      <c r="H46" s="38"/>
      <c r="I46" s="41">
        <f t="shared" si="6"/>
        <v>0</v>
      </c>
      <c r="J46" s="32"/>
      <c r="K46" s="27"/>
      <c r="L46" s="27"/>
      <c r="M46" s="38"/>
      <c r="N46" s="27"/>
      <c r="O46" s="27"/>
      <c r="P46" s="27"/>
    </row>
    <row r="48" spans="1:16" x14ac:dyDescent="0.25">
      <c r="A48" s="24" t="s">
        <v>163</v>
      </c>
      <c r="B48" s="42">
        <f>-SUM(N36:N46)-SUM(O37:O46)-P46</f>
        <v>0</v>
      </c>
    </row>
    <row r="51" spans="1:16" x14ac:dyDescent="0.25">
      <c r="A51" s="315" t="s">
        <v>165</v>
      </c>
      <c r="B51" s="315"/>
      <c r="N51" s="29"/>
      <c r="O51" s="29"/>
    </row>
    <row r="52" spans="1:16" ht="57.75" x14ac:dyDescent="0.25">
      <c r="A52" s="30" t="s">
        <v>147</v>
      </c>
      <c r="B52" s="30" t="s">
        <v>148</v>
      </c>
      <c r="C52" s="30" t="s">
        <v>149</v>
      </c>
      <c r="D52" s="30" t="s">
        <v>150</v>
      </c>
      <c r="E52" s="30" t="s">
        <v>151</v>
      </c>
      <c r="F52" s="30" t="s">
        <v>152</v>
      </c>
      <c r="G52" s="30" t="s">
        <v>153</v>
      </c>
      <c r="H52" s="30" t="s">
        <v>154</v>
      </c>
      <c r="I52" s="30" t="s">
        <v>155</v>
      </c>
      <c r="J52" s="30" t="s">
        <v>156</v>
      </c>
      <c r="K52" s="30" t="s">
        <v>157</v>
      </c>
      <c r="L52" s="30" t="s">
        <v>158</v>
      </c>
      <c r="M52" s="30" t="s">
        <v>159</v>
      </c>
      <c r="N52" s="30" t="s">
        <v>160</v>
      </c>
      <c r="O52" s="30" t="s">
        <v>161</v>
      </c>
      <c r="P52" s="30" t="s">
        <v>162</v>
      </c>
    </row>
    <row r="53" spans="1:16" x14ac:dyDescent="0.25">
      <c r="A53" s="31">
        <v>0</v>
      </c>
      <c r="B53" s="32"/>
      <c r="C53" s="32"/>
      <c r="D53" s="33">
        <v>1</v>
      </c>
      <c r="E53" s="34">
        <f>$B$11</f>
        <v>0</v>
      </c>
      <c r="F53" s="32"/>
      <c r="G53" s="32"/>
      <c r="H53" s="35">
        <v>1</v>
      </c>
      <c r="I53" s="32"/>
      <c r="J53" s="27"/>
      <c r="K53" s="32"/>
      <c r="L53" s="32"/>
      <c r="M53" s="36">
        <v>1</v>
      </c>
      <c r="N53" s="27"/>
      <c r="O53" s="32"/>
      <c r="P53" s="32"/>
    </row>
    <row r="54" spans="1:16" x14ac:dyDescent="0.25">
      <c r="A54" s="31">
        <v>1</v>
      </c>
      <c r="B54" s="37">
        <v>0.32675884366408703</v>
      </c>
      <c r="C54" s="38"/>
      <c r="D54" s="39"/>
      <c r="E54" s="27"/>
      <c r="F54" s="40">
        <f>$B$14</f>
        <v>0</v>
      </c>
      <c r="G54" s="36">
        <f>1-F54</f>
        <v>1</v>
      </c>
      <c r="H54" s="38"/>
      <c r="I54" s="41">
        <f>H53*F54</f>
        <v>0</v>
      </c>
      <c r="J54" s="27"/>
      <c r="K54" s="27"/>
      <c r="L54" s="32"/>
      <c r="M54" s="38"/>
      <c r="N54" s="27"/>
      <c r="O54" s="27"/>
      <c r="P54" s="32"/>
    </row>
    <row r="55" spans="1:16" x14ac:dyDescent="0.25">
      <c r="A55" s="31">
        <f>A54+1</f>
        <v>2</v>
      </c>
      <c r="B55" s="37">
        <v>0.52446832202340377</v>
      </c>
      <c r="C55" s="38"/>
      <c r="D55" s="39"/>
      <c r="E55" s="27"/>
      <c r="F55" s="40">
        <f t="shared" ref="F55:F63" si="8">$B$14</f>
        <v>0</v>
      </c>
      <c r="G55" s="36">
        <f t="shared" ref="G55:G63" si="9">1-F55</f>
        <v>1</v>
      </c>
      <c r="H55" s="38"/>
      <c r="I55" s="41">
        <f t="shared" ref="I55:I63" si="10">H54*F55</f>
        <v>0</v>
      </c>
      <c r="J55" s="27"/>
      <c r="K55" s="27"/>
      <c r="L55" s="32"/>
      <c r="M55" s="38"/>
      <c r="N55" s="27"/>
      <c r="O55" s="27"/>
      <c r="P55" s="32"/>
    </row>
    <row r="56" spans="1:16" x14ac:dyDescent="0.25">
      <c r="A56" s="31">
        <f t="shared" ref="A56:A63" si="11">A55+1</f>
        <v>3</v>
      </c>
      <c r="B56" s="37">
        <v>0.96150861201037574</v>
      </c>
      <c r="C56" s="38"/>
      <c r="D56" s="39"/>
      <c r="E56" s="27"/>
      <c r="F56" s="40">
        <f t="shared" si="8"/>
        <v>0</v>
      </c>
      <c r="G56" s="36">
        <f t="shared" si="9"/>
        <v>1</v>
      </c>
      <c r="H56" s="38"/>
      <c r="I56" s="41">
        <f t="shared" si="10"/>
        <v>0</v>
      </c>
      <c r="J56" s="27"/>
      <c r="K56" s="27"/>
      <c r="L56" s="32"/>
      <c r="M56" s="38"/>
      <c r="N56" s="27"/>
      <c r="O56" s="27"/>
      <c r="P56" s="32"/>
    </row>
    <row r="57" spans="1:16" x14ac:dyDescent="0.25">
      <c r="A57" s="31">
        <f t="shared" si="11"/>
        <v>4</v>
      </c>
      <c r="B57" s="37">
        <v>0.91376456108351245</v>
      </c>
      <c r="C57" s="38"/>
      <c r="D57" s="39"/>
      <c r="E57" s="27"/>
      <c r="F57" s="40">
        <f t="shared" si="8"/>
        <v>0</v>
      </c>
      <c r="G57" s="36">
        <f t="shared" si="9"/>
        <v>1</v>
      </c>
      <c r="H57" s="38"/>
      <c r="I57" s="41">
        <f t="shared" si="10"/>
        <v>0</v>
      </c>
      <c r="J57" s="27"/>
      <c r="K57" s="27"/>
      <c r="L57" s="32"/>
      <c r="M57" s="38"/>
      <c r="N57" s="27"/>
      <c r="O57" s="27"/>
      <c r="P57" s="32"/>
    </row>
    <row r="58" spans="1:16" x14ac:dyDescent="0.25">
      <c r="A58" s="31">
        <f t="shared" si="11"/>
        <v>5</v>
      </c>
      <c r="B58" s="37">
        <v>0.91710192469551111</v>
      </c>
      <c r="C58" s="38"/>
      <c r="D58" s="39"/>
      <c r="E58" s="27"/>
      <c r="F58" s="40">
        <f t="shared" si="8"/>
        <v>0</v>
      </c>
      <c r="G58" s="36">
        <f t="shared" si="9"/>
        <v>1</v>
      </c>
      <c r="H58" s="38"/>
      <c r="I58" s="41">
        <f t="shared" si="10"/>
        <v>0</v>
      </c>
      <c r="J58" s="27"/>
      <c r="K58" s="27"/>
      <c r="L58" s="32"/>
      <c r="M58" s="38"/>
      <c r="N58" s="27"/>
      <c r="O58" s="27"/>
      <c r="P58" s="32"/>
    </row>
    <row r="59" spans="1:16" x14ac:dyDescent="0.25">
      <c r="A59" s="31">
        <f t="shared" si="11"/>
        <v>6</v>
      </c>
      <c r="B59" s="37">
        <v>0.81511346916180294</v>
      </c>
      <c r="C59" s="38"/>
      <c r="D59" s="39"/>
      <c r="E59" s="27"/>
      <c r="F59" s="40">
        <f t="shared" si="8"/>
        <v>0</v>
      </c>
      <c r="G59" s="36">
        <f t="shared" si="9"/>
        <v>1</v>
      </c>
      <c r="H59" s="38"/>
      <c r="I59" s="41">
        <f t="shared" si="10"/>
        <v>0</v>
      </c>
      <c r="J59" s="27"/>
      <c r="K59" s="27"/>
      <c r="L59" s="32"/>
      <c r="M59" s="38"/>
      <c r="N59" s="27"/>
      <c r="O59" s="27"/>
      <c r="P59" s="32"/>
    </row>
    <row r="60" spans="1:16" x14ac:dyDescent="0.25">
      <c r="A60" s="31">
        <f t="shared" si="11"/>
        <v>7</v>
      </c>
      <c r="B60" s="37">
        <v>0.57402186024259994</v>
      </c>
      <c r="C60" s="38"/>
      <c r="D60" s="39"/>
      <c r="E60" s="27"/>
      <c r="F60" s="40">
        <f t="shared" si="8"/>
        <v>0</v>
      </c>
      <c r="G60" s="36">
        <f t="shared" si="9"/>
        <v>1</v>
      </c>
      <c r="H60" s="38"/>
      <c r="I60" s="41">
        <f t="shared" si="10"/>
        <v>0</v>
      </c>
      <c r="J60" s="27"/>
      <c r="K60" s="27"/>
      <c r="L60" s="32"/>
      <c r="M60" s="38"/>
      <c r="N60" s="27"/>
      <c r="O60" s="27"/>
      <c r="P60" s="32"/>
    </row>
    <row r="61" spans="1:16" x14ac:dyDescent="0.25">
      <c r="A61" s="31">
        <f t="shared" si="11"/>
        <v>8</v>
      </c>
      <c r="B61" s="37">
        <v>0.26994487462196859</v>
      </c>
      <c r="C61" s="38"/>
      <c r="D61" s="39"/>
      <c r="E61" s="27"/>
      <c r="F61" s="40">
        <f t="shared" si="8"/>
        <v>0</v>
      </c>
      <c r="G61" s="36">
        <f t="shared" si="9"/>
        <v>1</v>
      </c>
      <c r="H61" s="38"/>
      <c r="I61" s="41">
        <f t="shared" si="10"/>
        <v>0</v>
      </c>
      <c r="J61" s="27"/>
      <c r="K61" s="27"/>
      <c r="L61" s="32"/>
      <c r="M61" s="38"/>
      <c r="N61" s="27"/>
      <c r="O61" s="27"/>
      <c r="P61" s="32"/>
    </row>
    <row r="62" spans="1:16" x14ac:dyDescent="0.25">
      <c r="A62" s="31">
        <f t="shared" si="11"/>
        <v>9</v>
      </c>
      <c r="B62" s="37">
        <v>0.10093917427203503</v>
      </c>
      <c r="C62" s="38"/>
      <c r="D62" s="39"/>
      <c r="E62" s="27"/>
      <c r="F62" s="40">
        <f t="shared" si="8"/>
        <v>0</v>
      </c>
      <c r="G62" s="36">
        <f t="shared" si="9"/>
        <v>1</v>
      </c>
      <c r="H62" s="38"/>
      <c r="I62" s="41">
        <f t="shared" si="10"/>
        <v>0</v>
      </c>
      <c r="J62" s="27"/>
      <c r="K62" s="27"/>
      <c r="L62" s="32"/>
      <c r="M62" s="38"/>
      <c r="N62" s="27"/>
      <c r="O62" s="27"/>
      <c r="P62" s="32"/>
    </row>
    <row r="63" spans="1:16" x14ac:dyDescent="0.25">
      <c r="A63" s="31">
        <f t="shared" si="11"/>
        <v>10</v>
      </c>
      <c r="B63" s="37">
        <v>6.6990928903821745E-3</v>
      </c>
      <c r="C63" s="38"/>
      <c r="D63" s="39"/>
      <c r="E63" s="27"/>
      <c r="F63" s="40">
        <f t="shared" si="8"/>
        <v>0</v>
      </c>
      <c r="G63" s="36">
        <f t="shared" si="9"/>
        <v>1</v>
      </c>
      <c r="H63" s="38"/>
      <c r="I63" s="41">
        <f t="shared" si="10"/>
        <v>0</v>
      </c>
      <c r="J63" s="32"/>
      <c r="K63" s="27"/>
      <c r="L63" s="27"/>
      <c r="M63" s="38"/>
      <c r="N63" s="27"/>
      <c r="O63" s="27"/>
      <c r="P63" s="27"/>
    </row>
    <row r="65" spans="1:16" x14ac:dyDescent="0.25">
      <c r="A65" s="24" t="s">
        <v>163</v>
      </c>
      <c r="B65" s="42">
        <f>-SUM(N53:N63)-SUM(O54:O63)-P63</f>
        <v>0</v>
      </c>
    </row>
    <row r="68" spans="1:16" x14ac:dyDescent="0.25">
      <c r="A68" s="315" t="s">
        <v>166</v>
      </c>
      <c r="B68" s="315"/>
      <c r="N68" s="29"/>
      <c r="O68" s="29"/>
    </row>
    <row r="69" spans="1:16" ht="57.75" x14ac:dyDescent="0.25">
      <c r="A69" s="30" t="s">
        <v>147</v>
      </c>
      <c r="B69" s="30" t="s">
        <v>148</v>
      </c>
      <c r="C69" s="30" t="s">
        <v>149</v>
      </c>
      <c r="D69" s="30" t="s">
        <v>150</v>
      </c>
      <c r="E69" s="30" t="s">
        <v>151</v>
      </c>
      <c r="F69" s="30" t="s">
        <v>152</v>
      </c>
      <c r="G69" s="30" t="s">
        <v>153</v>
      </c>
      <c r="H69" s="30" t="s">
        <v>154</v>
      </c>
      <c r="I69" s="30" t="s">
        <v>155</v>
      </c>
      <c r="J69" s="30" t="s">
        <v>156</v>
      </c>
      <c r="K69" s="30" t="s">
        <v>157</v>
      </c>
      <c r="L69" s="30" t="s">
        <v>158</v>
      </c>
      <c r="M69" s="30" t="s">
        <v>159</v>
      </c>
      <c r="N69" s="30" t="s">
        <v>160</v>
      </c>
      <c r="O69" s="30" t="s">
        <v>161</v>
      </c>
      <c r="P69" s="30" t="s">
        <v>162</v>
      </c>
    </row>
    <row r="70" spans="1:16" x14ac:dyDescent="0.25">
      <c r="A70" s="31">
        <v>0</v>
      </c>
      <c r="B70" s="32"/>
      <c r="C70" s="32"/>
      <c r="D70" s="33">
        <v>1</v>
      </c>
      <c r="E70" s="34">
        <f>$B$11</f>
        <v>0</v>
      </c>
      <c r="F70" s="32"/>
      <c r="G70" s="32"/>
      <c r="H70" s="35">
        <v>1</v>
      </c>
      <c r="I70" s="32"/>
      <c r="J70" s="27"/>
      <c r="K70" s="32"/>
      <c r="L70" s="32"/>
      <c r="M70" s="36">
        <v>1</v>
      </c>
      <c r="N70" s="27"/>
      <c r="O70" s="32"/>
      <c r="P70" s="32"/>
    </row>
    <row r="71" spans="1:16" x14ac:dyDescent="0.25">
      <c r="A71" s="31">
        <v>1</v>
      </c>
      <c r="B71" s="37">
        <v>0.28965676326196632</v>
      </c>
      <c r="C71" s="38"/>
      <c r="D71" s="39"/>
      <c r="E71" s="27"/>
      <c r="F71" s="40">
        <f>$B$14</f>
        <v>0</v>
      </c>
      <c r="G71" s="36">
        <f>1-F71</f>
        <v>1</v>
      </c>
      <c r="H71" s="38"/>
      <c r="I71" s="41">
        <f>H70*F71</f>
        <v>0</v>
      </c>
      <c r="J71" s="27"/>
      <c r="K71" s="27"/>
      <c r="L71" s="32"/>
      <c r="M71" s="38"/>
      <c r="N71" s="27"/>
      <c r="O71" s="27"/>
      <c r="P71" s="32"/>
    </row>
    <row r="72" spans="1:16" x14ac:dyDescent="0.25">
      <c r="A72" s="31">
        <f>A71+1</f>
        <v>2</v>
      </c>
      <c r="B72" s="37">
        <v>0.4177789417150769</v>
      </c>
      <c r="C72" s="38"/>
      <c r="D72" s="39"/>
      <c r="E72" s="27"/>
      <c r="F72" s="40">
        <f t="shared" ref="F72:F80" si="12">$B$14</f>
        <v>0</v>
      </c>
      <c r="G72" s="36">
        <f t="shared" ref="G72:G80" si="13">1-F72</f>
        <v>1</v>
      </c>
      <c r="H72" s="38"/>
      <c r="I72" s="41">
        <f t="shared" ref="I72:I80" si="14">H71*F72</f>
        <v>0</v>
      </c>
      <c r="J72" s="27"/>
      <c r="K72" s="27"/>
      <c r="L72" s="32"/>
      <c r="M72" s="38"/>
      <c r="N72" s="27"/>
      <c r="O72" s="27"/>
      <c r="P72" s="32"/>
    </row>
    <row r="73" spans="1:16" x14ac:dyDescent="0.25">
      <c r="A73" s="31">
        <f t="shared" ref="A73:A80" si="15">A72+1</f>
        <v>3</v>
      </c>
      <c r="B73" s="37">
        <v>0.79819528706440035</v>
      </c>
      <c r="C73" s="38"/>
      <c r="D73" s="39"/>
      <c r="E73" s="27"/>
      <c r="F73" s="40">
        <f t="shared" si="12"/>
        <v>0</v>
      </c>
      <c r="G73" s="36">
        <f t="shared" si="13"/>
        <v>1</v>
      </c>
      <c r="H73" s="38"/>
      <c r="I73" s="41">
        <f t="shared" si="14"/>
        <v>0</v>
      </c>
      <c r="J73" s="27"/>
      <c r="K73" s="27"/>
      <c r="L73" s="32"/>
      <c r="M73" s="38"/>
      <c r="N73" s="27"/>
      <c r="O73" s="27"/>
      <c r="P73" s="32"/>
    </row>
    <row r="74" spans="1:16" x14ac:dyDescent="0.25">
      <c r="A74" s="31">
        <f t="shared" si="15"/>
        <v>4</v>
      </c>
      <c r="B74" s="37">
        <v>0.274364014501988</v>
      </c>
      <c r="C74" s="38"/>
      <c r="D74" s="39"/>
      <c r="E74" s="27"/>
      <c r="F74" s="40">
        <f t="shared" si="12"/>
        <v>0</v>
      </c>
      <c r="G74" s="36">
        <f t="shared" si="13"/>
        <v>1</v>
      </c>
      <c r="H74" s="38"/>
      <c r="I74" s="41">
        <f t="shared" si="14"/>
        <v>0</v>
      </c>
      <c r="J74" s="27"/>
      <c r="K74" s="27"/>
      <c r="L74" s="32"/>
      <c r="M74" s="38"/>
      <c r="N74" s="27"/>
      <c r="O74" s="27"/>
      <c r="P74" s="32"/>
    </row>
    <row r="75" spans="1:16" x14ac:dyDescent="0.25">
      <c r="A75" s="31">
        <f t="shared" si="15"/>
        <v>5</v>
      </c>
      <c r="B75" s="37">
        <v>0.35185946963489467</v>
      </c>
      <c r="C75" s="38"/>
      <c r="D75" s="39"/>
      <c r="E75" s="27"/>
      <c r="F75" s="40">
        <f t="shared" si="12"/>
        <v>0</v>
      </c>
      <c r="G75" s="36">
        <f t="shared" si="13"/>
        <v>1</v>
      </c>
      <c r="H75" s="38"/>
      <c r="I75" s="41">
        <f t="shared" si="14"/>
        <v>0</v>
      </c>
      <c r="J75" s="27"/>
      <c r="K75" s="27"/>
      <c r="L75" s="32"/>
      <c r="M75" s="38"/>
      <c r="N75" s="27"/>
      <c r="O75" s="27"/>
      <c r="P75" s="32"/>
    </row>
    <row r="76" spans="1:16" x14ac:dyDescent="0.25">
      <c r="A76" s="31">
        <f t="shared" si="15"/>
        <v>6</v>
      </c>
      <c r="B76" s="37">
        <v>0.41007015226574839</v>
      </c>
      <c r="C76" s="38"/>
      <c r="D76" s="39"/>
      <c r="E76" s="27"/>
      <c r="F76" s="40">
        <f t="shared" si="12"/>
        <v>0</v>
      </c>
      <c r="G76" s="36">
        <f t="shared" si="13"/>
        <v>1</v>
      </c>
      <c r="H76" s="38"/>
      <c r="I76" s="41">
        <f t="shared" si="14"/>
        <v>0</v>
      </c>
      <c r="J76" s="27"/>
      <c r="K76" s="27"/>
      <c r="L76" s="32"/>
      <c r="M76" s="38"/>
      <c r="N76" s="27"/>
      <c r="O76" s="27"/>
      <c r="P76" s="32"/>
    </row>
    <row r="77" spans="1:16" x14ac:dyDescent="0.25">
      <c r="A77" s="31">
        <f t="shared" si="15"/>
        <v>7</v>
      </c>
      <c r="B77" s="37">
        <v>0.71475766321782142</v>
      </c>
      <c r="C77" s="38"/>
      <c r="D77" s="39"/>
      <c r="E77" s="27"/>
      <c r="F77" s="40">
        <f t="shared" si="12"/>
        <v>0</v>
      </c>
      <c r="G77" s="36">
        <f t="shared" si="13"/>
        <v>1</v>
      </c>
      <c r="H77" s="38"/>
      <c r="I77" s="41">
        <f t="shared" si="14"/>
        <v>0</v>
      </c>
      <c r="J77" s="27"/>
      <c r="K77" s="27"/>
      <c r="L77" s="32"/>
      <c r="M77" s="38"/>
      <c r="N77" s="27"/>
      <c r="O77" s="27"/>
      <c r="P77" s="32"/>
    </row>
    <row r="78" spans="1:16" x14ac:dyDescent="0.25">
      <c r="A78" s="31">
        <f t="shared" si="15"/>
        <v>8</v>
      </c>
      <c r="B78" s="37">
        <v>0.6073977510099221</v>
      </c>
      <c r="C78" s="38"/>
      <c r="D78" s="39"/>
      <c r="E78" s="27"/>
      <c r="F78" s="40">
        <f t="shared" si="12"/>
        <v>0</v>
      </c>
      <c r="G78" s="36">
        <f t="shared" si="13"/>
        <v>1</v>
      </c>
      <c r="H78" s="38"/>
      <c r="I78" s="41">
        <f t="shared" si="14"/>
        <v>0</v>
      </c>
      <c r="J78" s="27"/>
      <c r="K78" s="27"/>
      <c r="L78" s="32"/>
      <c r="M78" s="38"/>
      <c r="N78" s="27"/>
      <c r="O78" s="27"/>
      <c r="P78" s="32"/>
    </row>
    <row r="79" spans="1:16" x14ac:dyDescent="0.25">
      <c r="A79" s="31">
        <f t="shared" si="15"/>
        <v>9</v>
      </c>
      <c r="B79" s="37">
        <v>0.69914735845409925</v>
      </c>
      <c r="C79" s="38"/>
      <c r="D79" s="39"/>
      <c r="E79" s="27"/>
      <c r="F79" s="40">
        <f t="shared" si="12"/>
        <v>0</v>
      </c>
      <c r="G79" s="36">
        <f t="shared" si="13"/>
        <v>1</v>
      </c>
      <c r="H79" s="38"/>
      <c r="I79" s="41">
        <f t="shared" si="14"/>
        <v>0</v>
      </c>
      <c r="J79" s="27"/>
      <c r="K79" s="27"/>
      <c r="L79" s="32"/>
      <c r="M79" s="38"/>
      <c r="N79" s="27"/>
      <c r="O79" s="27"/>
      <c r="P79" s="32"/>
    </row>
    <row r="80" spans="1:16" x14ac:dyDescent="0.25">
      <c r="A80" s="31">
        <f t="shared" si="15"/>
        <v>10</v>
      </c>
      <c r="B80" s="37">
        <v>0.84261668690389069</v>
      </c>
      <c r="C80" s="38"/>
      <c r="D80" s="39"/>
      <c r="E80" s="27"/>
      <c r="F80" s="40">
        <f t="shared" si="12"/>
        <v>0</v>
      </c>
      <c r="G80" s="36">
        <f t="shared" si="13"/>
        <v>1</v>
      </c>
      <c r="H80" s="38"/>
      <c r="I80" s="41">
        <f t="shared" si="14"/>
        <v>0</v>
      </c>
      <c r="J80" s="32"/>
      <c r="K80" s="27"/>
      <c r="L80" s="27"/>
      <c r="M80" s="38"/>
      <c r="N80" s="27"/>
      <c r="O80" s="27"/>
      <c r="P80" s="27"/>
    </row>
    <row r="82" spans="1:16" x14ac:dyDescent="0.25">
      <c r="A82" s="24" t="s">
        <v>163</v>
      </c>
      <c r="B82" s="42">
        <f>-SUM(N70:N80)-SUM(O71:O80)-P80</f>
        <v>0</v>
      </c>
    </row>
    <row r="85" spans="1:16" x14ac:dyDescent="0.25">
      <c r="A85" s="315" t="s">
        <v>167</v>
      </c>
      <c r="B85" s="315"/>
      <c r="N85" s="29"/>
      <c r="O85" s="29"/>
    </row>
    <row r="86" spans="1:16" ht="57.75" x14ac:dyDescent="0.25">
      <c r="A86" s="30" t="s">
        <v>147</v>
      </c>
      <c r="B86" s="30" t="s">
        <v>148</v>
      </c>
      <c r="C86" s="30" t="s">
        <v>149</v>
      </c>
      <c r="D86" s="30" t="s">
        <v>150</v>
      </c>
      <c r="E86" s="30" t="s">
        <v>151</v>
      </c>
      <c r="F86" s="30" t="s">
        <v>152</v>
      </c>
      <c r="G86" s="30" t="s">
        <v>153</v>
      </c>
      <c r="H86" s="30" t="s">
        <v>154</v>
      </c>
      <c r="I86" s="30" t="s">
        <v>155</v>
      </c>
      <c r="J86" s="30" t="s">
        <v>156</v>
      </c>
      <c r="K86" s="30" t="s">
        <v>157</v>
      </c>
      <c r="L86" s="30" t="s">
        <v>158</v>
      </c>
      <c r="M86" s="30" t="s">
        <v>159</v>
      </c>
      <c r="N86" s="30" t="s">
        <v>160</v>
      </c>
      <c r="O86" s="30" t="s">
        <v>161</v>
      </c>
      <c r="P86" s="30" t="s">
        <v>162</v>
      </c>
    </row>
    <row r="87" spans="1:16" x14ac:dyDescent="0.25">
      <c r="A87" s="31">
        <v>0</v>
      </c>
      <c r="B87" s="32"/>
      <c r="C87" s="32"/>
      <c r="D87" s="33">
        <v>1</v>
      </c>
      <c r="E87" s="34">
        <f>$B$11</f>
        <v>0</v>
      </c>
      <c r="F87" s="32"/>
      <c r="G87" s="32"/>
      <c r="H87" s="35">
        <v>1</v>
      </c>
      <c r="I87" s="32"/>
      <c r="J87" s="27"/>
      <c r="K87" s="32"/>
      <c r="L87" s="32"/>
      <c r="M87" s="36">
        <v>1</v>
      </c>
      <c r="N87" s="27"/>
      <c r="O87" s="32"/>
      <c r="P87" s="32"/>
    </row>
    <row r="88" spans="1:16" x14ac:dyDescent="0.25">
      <c r="A88" s="31">
        <v>1</v>
      </c>
      <c r="B88" s="37">
        <v>0.62394139512760227</v>
      </c>
      <c r="C88" s="38"/>
      <c r="D88" s="39"/>
      <c r="E88" s="27"/>
      <c r="F88" s="40">
        <f>$B$14</f>
        <v>0</v>
      </c>
      <c r="G88" s="36">
        <f>1-F88</f>
        <v>1</v>
      </c>
      <c r="H88" s="38"/>
      <c r="I88" s="41">
        <f>H87*F88</f>
        <v>0</v>
      </c>
      <c r="J88" s="27"/>
      <c r="K88" s="27"/>
      <c r="L88" s="32"/>
      <c r="M88" s="38"/>
      <c r="N88" s="27"/>
      <c r="O88" s="27"/>
      <c r="P88" s="32"/>
    </row>
    <row r="89" spans="1:16" x14ac:dyDescent="0.25">
      <c r="A89" s="31">
        <f>A88+1</f>
        <v>2</v>
      </c>
      <c r="B89" s="37">
        <v>0.85749977261857468</v>
      </c>
      <c r="C89" s="38"/>
      <c r="D89" s="39"/>
      <c r="E89" s="27"/>
      <c r="F89" s="40">
        <f t="shared" ref="F89:F97" si="16">$B$14</f>
        <v>0</v>
      </c>
      <c r="G89" s="36">
        <f t="shared" ref="G89:G97" si="17">1-F89</f>
        <v>1</v>
      </c>
      <c r="H89" s="38"/>
      <c r="I89" s="41">
        <f t="shared" ref="I89:I97" si="18">H88*F89</f>
        <v>0</v>
      </c>
      <c r="J89" s="27"/>
      <c r="K89" s="27"/>
      <c r="L89" s="32"/>
      <c r="M89" s="38"/>
      <c r="N89" s="27"/>
      <c r="O89" s="27"/>
      <c r="P89" s="32"/>
    </row>
    <row r="90" spans="1:16" x14ac:dyDescent="0.25">
      <c r="A90" s="31">
        <f t="shared" ref="A90:A97" si="19">A89+1</f>
        <v>3</v>
      </c>
      <c r="B90" s="37">
        <v>0.59386144448828837</v>
      </c>
      <c r="C90" s="38"/>
      <c r="D90" s="39"/>
      <c r="E90" s="27"/>
      <c r="F90" s="40">
        <f t="shared" si="16"/>
        <v>0</v>
      </c>
      <c r="G90" s="36">
        <f t="shared" si="17"/>
        <v>1</v>
      </c>
      <c r="H90" s="38"/>
      <c r="I90" s="41">
        <f t="shared" si="18"/>
        <v>0</v>
      </c>
      <c r="J90" s="27"/>
      <c r="K90" s="27"/>
      <c r="L90" s="32"/>
      <c r="M90" s="38"/>
      <c r="N90" s="27"/>
      <c r="O90" s="27"/>
      <c r="P90" s="32"/>
    </row>
    <row r="91" spans="1:16" x14ac:dyDescent="0.25">
      <c r="A91" s="31">
        <f t="shared" si="19"/>
        <v>4</v>
      </c>
      <c r="B91" s="37">
        <v>0.83478562768142572</v>
      </c>
      <c r="C91" s="38"/>
      <c r="D91" s="39"/>
      <c r="E91" s="27"/>
      <c r="F91" s="40">
        <f t="shared" si="16"/>
        <v>0</v>
      </c>
      <c r="G91" s="36">
        <f t="shared" si="17"/>
        <v>1</v>
      </c>
      <c r="H91" s="38"/>
      <c r="I91" s="41">
        <f t="shared" si="18"/>
        <v>0</v>
      </c>
      <c r="J91" s="27"/>
      <c r="K91" s="27"/>
      <c r="L91" s="32"/>
      <c r="M91" s="38"/>
      <c r="N91" s="27"/>
      <c r="O91" s="27"/>
      <c r="P91" s="32"/>
    </row>
    <row r="92" spans="1:16" x14ac:dyDescent="0.25">
      <c r="A92" s="31">
        <f t="shared" si="19"/>
        <v>5</v>
      </c>
      <c r="B92" s="37">
        <v>0.46892975271925663</v>
      </c>
      <c r="C92" s="38"/>
      <c r="D92" s="39"/>
      <c r="E92" s="27"/>
      <c r="F92" s="40">
        <f t="shared" si="16"/>
        <v>0</v>
      </c>
      <c r="G92" s="36">
        <f t="shared" si="17"/>
        <v>1</v>
      </c>
      <c r="H92" s="38"/>
      <c r="I92" s="41">
        <f t="shared" si="18"/>
        <v>0</v>
      </c>
      <c r="J92" s="27"/>
      <c r="K92" s="27"/>
      <c r="L92" s="32"/>
      <c r="M92" s="38"/>
      <c r="N92" s="27"/>
      <c r="O92" s="27"/>
      <c r="P92" s="32"/>
    </row>
    <row r="93" spans="1:16" x14ac:dyDescent="0.25">
      <c r="A93" s="31">
        <f t="shared" si="19"/>
        <v>6</v>
      </c>
      <c r="B93" s="37">
        <v>0.16252626490463062</v>
      </c>
      <c r="C93" s="38"/>
      <c r="D93" s="39"/>
      <c r="E93" s="27"/>
      <c r="F93" s="40">
        <f t="shared" si="16"/>
        <v>0</v>
      </c>
      <c r="G93" s="36">
        <f t="shared" si="17"/>
        <v>1</v>
      </c>
      <c r="H93" s="38"/>
      <c r="I93" s="41">
        <f t="shared" si="18"/>
        <v>0</v>
      </c>
      <c r="J93" s="27"/>
      <c r="K93" s="27"/>
      <c r="L93" s="32"/>
      <c r="M93" s="38"/>
      <c r="N93" s="27"/>
      <c r="O93" s="27"/>
      <c r="P93" s="32"/>
    </row>
    <row r="94" spans="1:16" x14ac:dyDescent="0.25">
      <c r="A94" s="31">
        <f t="shared" si="19"/>
        <v>7</v>
      </c>
      <c r="B94" s="37">
        <v>0.23450899226484689</v>
      </c>
      <c r="C94" s="38"/>
      <c r="D94" s="39"/>
      <c r="E94" s="27"/>
      <c r="F94" s="40">
        <f t="shared" si="16"/>
        <v>0</v>
      </c>
      <c r="G94" s="36">
        <f t="shared" si="17"/>
        <v>1</v>
      </c>
      <c r="H94" s="38"/>
      <c r="I94" s="41">
        <f t="shared" si="18"/>
        <v>0</v>
      </c>
      <c r="J94" s="27"/>
      <c r="K94" s="27"/>
      <c r="L94" s="32"/>
      <c r="M94" s="38"/>
      <c r="N94" s="27"/>
      <c r="O94" s="27"/>
      <c r="P94" s="32"/>
    </row>
    <row r="95" spans="1:16" x14ac:dyDescent="0.25">
      <c r="A95" s="31">
        <f t="shared" si="19"/>
        <v>8</v>
      </c>
      <c r="B95" s="37">
        <v>0.20940245880723796</v>
      </c>
      <c r="C95" s="38"/>
      <c r="D95" s="39"/>
      <c r="E95" s="27"/>
      <c r="F95" s="40">
        <f t="shared" si="16"/>
        <v>0</v>
      </c>
      <c r="G95" s="36">
        <f t="shared" si="17"/>
        <v>1</v>
      </c>
      <c r="H95" s="38"/>
      <c r="I95" s="41">
        <f t="shared" si="18"/>
        <v>0</v>
      </c>
      <c r="J95" s="27"/>
      <c r="K95" s="27"/>
      <c r="L95" s="32"/>
      <c r="M95" s="38"/>
      <c r="N95" s="27"/>
      <c r="O95" s="27"/>
      <c r="P95" s="32"/>
    </row>
    <row r="96" spans="1:16" x14ac:dyDescent="0.25">
      <c r="A96" s="31">
        <f t="shared" si="19"/>
        <v>9</v>
      </c>
      <c r="B96" s="37">
        <v>0.59190339227055644</v>
      </c>
      <c r="C96" s="38"/>
      <c r="D96" s="39"/>
      <c r="E96" s="27"/>
      <c r="F96" s="40">
        <f t="shared" si="16"/>
        <v>0</v>
      </c>
      <c r="G96" s="36">
        <f t="shared" si="17"/>
        <v>1</v>
      </c>
      <c r="H96" s="38"/>
      <c r="I96" s="41">
        <f t="shared" si="18"/>
        <v>0</v>
      </c>
      <c r="J96" s="27"/>
      <c r="K96" s="27"/>
      <c r="L96" s="32"/>
      <c r="M96" s="38"/>
      <c r="N96" s="27"/>
      <c r="O96" s="27"/>
      <c r="P96" s="32"/>
    </row>
    <row r="97" spans="1:16" x14ac:dyDescent="0.25">
      <c r="A97" s="31">
        <f t="shared" si="19"/>
        <v>10</v>
      </c>
      <c r="B97" s="37">
        <v>0.48084412981019475</v>
      </c>
      <c r="C97" s="38"/>
      <c r="D97" s="39"/>
      <c r="E97" s="27"/>
      <c r="F97" s="40">
        <f t="shared" si="16"/>
        <v>0</v>
      </c>
      <c r="G97" s="36">
        <f t="shared" si="17"/>
        <v>1</v>
      </c>
      <c r="H97" s="38"/>
      <c r="I97" s="41">
        <f t="shared" si="18"/>
        <v>0</v>
      </c>
      <c r="J97" s="32"/>
      <c r="K97" s="27"/>
      <c r="L97" s="27"/>
      <c r="M97" s="38"/>
      <c r="N97" s="27"/>
      <c r="O97" s="27"/>
      <c r="P97" s="27"/>
    </row>
    <row r="99" spans="1:16" x14ac:dyDescent="0.25">
      <c r="A99" s="24" t="s">
        <v>163</v>
      </c>
      <c r="B99" s="42">
        <f>-SUM(N87:N97)-SUM(O88:O97)-P97</f>
        <v>0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196-1A83-46BD-B739-9609ED984136}">
  <sheetPr>
    <tabColor rgb="FFFFC000"/>
  </sheetPr>
  <dimension ref="A1:K33"/>
  <sheetViews>
    <sheetView zoomScaleNormal="100" workbookViewId="0"/>
  </sheetViews>
  <sheetFormatPr defaultColWidth="9.28515625" defaultRowHeight="15" x14ac:dyDescent="0.25"/>
  <cols>
    <col min="1" max="1" width="10.28515625" style="1" bestFit="1" customWidth="1"/>
    <col min="2" max="16384" width="9.28515625" style="1"/>
  </cols>
  <sheetData>
    <row r="1" spans="1:11" ht="14.45" x14ac:dyDescent="0.3">
      <c r="A1" s="163" t="s">
        <v>212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4.45" x14ac:dyDescent="0.3">
      <c r="A2" s="163" t="s">
        <v>329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45" x14ac:dyDescent="0.3">
      <c r="A3" s="163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4.45" x14ac:dyDescent="0.3">
      <c r="A4" s="163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4.45" x14ac:dyDescent="0.3">
      <c r="A5" s="21"/>
      <c r="B5" s="21"/>
      <c r="C5" s="21"/>
      <c r="D5" s="21"/>
      <c r="E5" s="340" t="s">
        <v>330</v>
      </c>
      <c r="F5" s="340"/>
      <c r="G5" s="340"/>
      <c r="H5" s="340"/>
      <c r="I5" s="340"/>
      <c r="J5" s="21"/>
      <c r="K5" s="21"/>
    </row>
    <row r="6" spans="1:11" x14ac:dyDescent="0.25">
      <c r="A6" s="21"/>
      <c r="B6" s="21"/>
      <c r="C6" s="21"/>
      <c r="D6" s="21"/>
      <c r="E6" s="164" t="s">
        <v>331</v>
      </c>
      <c r="F6" s="165" t="s">
        <v>332</v>
      </c>
      <c r="G6" s="166" t="s">
        <v>333</v>
      </c>
      <c r="H6" s="166" t="s">
        <v>334</v>
      </c>
      <c r="I6" s="166" t="s">
        <v>335</v>
      </c>
      <c r="J6" s="164"/>
      <c r="K6" s="164" t="s">
        <v>336</v>
      </c>
    </row>
    <row r="7" spans="1:11" x14ac:dyDescent="0.25">
      <c r="A7" s="21"/>
      <c r="B7" s="21"/>
      <c r="C7" s="21"/>
      <c r="D7" s="21"/>
      <c r="E7" s="164"/>
      <c r="F7" s="165"/>
      <c r="G7" s="166"/>
      <c r="H7" s="166"/>
      <c r="I7" s="166"/>
      <c r="J7" s="164"/>
      <c r="K7" s="164"/>
    </row>
    <row r="8" spans="1:11" ht="14.45" x14ac:dyDescent="0.3">
      <c r="A8" s="190" t="s">
        <v>337</v>
      </c>
      <c r="B8" s="164" t="s">
        <v>338</v>
      </c>
      <c r="C8" s="191" t="s">
        <v>339</v>
      </c>
      <c r="D8" s="21"/>
      <c r="E8" s="192">
        <v>0</v>
      </c>
      <c r="F8" s="192">
        <v>0</v>
      </c>
      <c r="G8" s="192">
        <v>0</v>
      </c>
      <c r="H8" s="192">
        <v>0</v>
      </c>
      <c r="I8" s="192">
        <v>0</v>
      </c>
      <c r="J8" s="192"/>
      <c r="K8" s="192">
        <v>0</v>
      </c>
    </row>
    <row r="9" spans="1:11" ht="14.45" x14ac:dyDescent="0.3">
      <c r="A9" s="190" t="s">
        <v>340</v>
      </c>
      <c r="B9" s="164"/>
      <c r="C9" s="191" t="s">
        <v>341</v>
      </c>
      <c r="D9" s="21"/>
      <c r="E9" s="192">
        <v>0</v>
      </c>
      <c r="F9" s="192">
        <v>0</v>
      </c>
      <c r="G9" s="192">
        <v>0</v>
      </c>
      <c r="H9" s="192">
        <v>0</v>
      </c>
      <c r="I9" s="192">
        <v>0</v>
      </c>
      <c r="J9" s="192"/>
      <c r="K9" s="192">
        <v>0</v>
      </c>
    </row>
    <row r="10" spans="1:11" ht="14.45" x14ac:dyDescent="0.3">
      <c r="A10" s="190"/>
      <c r="B10" s="164"/>
      <c r="C10" s="191"/>
      <c r="D10" s="21"/>
      <c r="E10" s="192"/>
      <c r="F10" s="192"/>
      <c r="G10" s="192"/>
      <c r="H10" s="192"/>
      <c r="I10" s="192"/>
      <c r="J10" s="192"/>
      <c r="K10" s="192"/>
    </row>
    <row r="11" spans="1:11" x14ac:dyDescent="0.25">
      <c r="A11" s="21"/>
      <c r="B11" s="164" t="s">
        <v>342</v>
      </c>
      <c r="C11" s="191" t="s">
        <v>339</v>
      </c>
      <c r="D11" s="21"/>
      <c r="E11" s="192">
        <v>7</v>
      </c>
      <c r="F11" s="192">
        <v>42</v>
      </c>
      <c r="G11" s="192">
        <v>0</v>
      </c>
      <c r="H11" s="192">
        <v>0</v>
      </c>
      <c r="I11" s="192">
        <v>0</v>
      </c>
      <c r="J11" s="192"/>
      <c r="K11" s="192">
        <v>49</v>
      </c>
    </row>
    <row r="12" spans="1:11" x14ac:dyDescent="0.25">
      <c r="A12" s="21"/>
      <c r="B12" s="164"/>
      <c r="C12" s="191" t="s">
        <v>341</v>
      </c>
      <c r="D12" s="21"/>
      <c r="E12" s="192">
        <v>58800</v>
      </c>
      <c r="F12" s="192">
        <v>66600</v>
      </c>
      <c r="G12" s="192">
        <v>0</v>
      </c>
      <c r="H12" s="192">
        <v>0</v>
      </c>
      <c r="I12" s="192">
        <v>0</v>
      </c>
      <c r="J12" s="192"/>
      <c r="K12" s="192">
        <v>65500</v>
      </c>
    </row>
    <row r="13" spans="1:11" x14ac:dyDescent="0.25">
      <c r="A13" s="21"/>
      <c r="B13" s="164"/>
      <c r="C13" s="191"/>
      <c r="D13" s="21"/>
      <c r="E13" s="192"/>
      <c r="F13" s="192"/>
      <c r="G13" s="192"/>
      <c r="H13" s="192"/>
      <c r="I13" s="192"/>
      <c r="J13" s="192"/>
      <c r="K13" s="192"/>
    </row>
    <row r="14" spans="1:11" x14ac:dyDescent="0.25">
      <c r="A14" s="21"/>
      <c r="B14" s="164" t="s">
        <v>343</v>
      </c>
      <c r="C14" s="191" t="s">
        <v>339</v>
      </c>
      <c r="D14" s="21"/>
      <c r="E14" s="192">
        <v>21</v>
      </c>
      <c r="F14" s="192">
        <v>13</v>
      </c>
      <c r="G14" s="192">
        <v>41</v>
      </c>
      <c r="H14" s="192">
        <v>51</v>
      </c>
      <c r="I14" s="192">
        <v>0</v>
      </c>
      <c r="J14" s="192"/>
      <c r="K14" s="192">
        <v>126</v>
      </c>
    </row>
    <row r="15" spans="1:11" x14ac:dyDescent="0.25">
      <c r="A15" s="21"/>
      <c r="B15" s="164"/>
      <c r="C15" s="191" t="s">
        <v>341</v>
      </c>
      <c r="D15" s="21"/>
      <c r="E15" s="192">
        <v>59500</v>
      </c>
      <c r="F15" s="192">
        <v>82900</v>
      </c>
      <c r="G15" s="192">
        <v>87700</v>
      </c>
      <c r="H15" s="192">
        <v>95400</v>
      </c>
      <c r="I15" s="192"/>
      <c r="J15" s="192"/>
      <c r="K15" s="192">
        <v>85600</v>
      </c>
    </row>
    <row r="16" spans="1:11" x14ac:dyDescent="0.25">
      <c r="A16" s="21"/>
      <c r="B16" s="164"/>
      <c r="C16" s="191"/>
      <c r="D16" s="21"/>
      <c r="E16" s="192"/>
      <c r="F16" s="192"/>
      <c r="G16" s="192"/>
      <c r="H16" s="192"/>
      <c r="I16" s="192"/>
      <c r="J16" s="192"/>
      <c r="K16" s="192"/>
    </row>
    <row r="17" spans="1:11" x14ac:dyDescent="0.25">
      <c r="A17" s="21"/>
      <c r="B17" s="164" t="s">
        <v>344</v>
      </c>
      <c r="C17" s="191" t="s">
        <v>339</v>
      </c>
      <c r="D17" s="21"/>
      <c r="E17" s="192">
        <v>4</v>
      </c>
      <c r="F17" s="192">
        <v>19</v>
      </c>
      <c r="G17" s="192">
        <v>45</v>
      </c>
      <c r="H17" s="192">
        <v>141</v>
      </c>
      <c r="I17" s="192">
        <v>139</v>
      </c>
      <c r="J17" s="192"/>
      <c r="K17" s="192">
        <v>348</v>
      </c>
    </row>
    <row r="18" spans="1:11" x14ac:dyDescent="0.25">
      <c r="A18" s="21"/>
      <c r="B18" s="164"/>
      <c r="C18" s="191" t="s">
        <v>341</v>
      </c>
      <c r="D18" s="21"/>
      <c r="E18" s="192">
        <v>60500</v>
      </c>
      <c r="F18" s="192">
        <v>81600</v>
      </c>
      <c r="G18" s="192">
        <v>90100</v>
      </c>
      <c r="H18" s="192">
        <v>94500</v>
      </c>
      <c r="I18" s="192">
        <v>94500</v>
      </c>
      <c r="J18" s="192"/>
      <c r="K18" s="192">
        <v>92800</v>
      </c>
    </row>
    <row r="19" spans="1:11" x14ac:dyDescent="0.25">
      <c r="A19" s="21"/>
      <c r="B19" s="164"/>
      <c r="C19" s="191"/>
      <c r="D19" s="21"/>
      <c r="E19" s="192"/>
      <c r="F19" s="192"/>
      <c r="G19" s="192"/>
      <c r="H19" s="192"/>
      <c r="I19" s="192"/>
      <c r="J19" s="192"/>
      <c r="K19" s="192"/>
    </row>
    <row r="20" spans="1:11" ht="13.9" x14ac:dyDescent="0.25">
      <c r="A20" s="21"/>
      <c r="B20" s="164" t="s">
        <v>345</v>
      </c>
      <c r="C20" s="191" t="s">
        <v>339</v>
      </c>
      <c r="D20" s="21"/>
      <c r="E20" s="192">
        <v>9</v>
      </c>
      <c r="F20" s="192">
        <v>18</v>
      </c>
      <c r="G20" s="192">
        <v>55</v>
      </c>
      <c r="H20" s="192">
        <v>121</v>
      </c>
      <c r="I20" s="192">
        <v>107</v>
      </c>
      <c r="J20" s="192"/>
      <c r="K20" s="192">
        <v>310</v>
      </c>
    </row>
    <row r="21" spans="1:11" ht="13.9" x14ac:dyDescent="0.25">
      <c r="A21" s="21"/>
      <c r="B21" s="164"/>
      <c r="C21" s="191" t="s">
        <v>341</v>
      </c>
      <c r="D21" s="21"/>
      <c r="E21" s="192">
        <v>55000</v>
      </c>
      <c r="F21" s="192">
        <v>80200</v>
      </c>
      <c r="G21" s="192">
        <v>85100</v>
      </c>
      <c r="H21" s="192">
        <v>92400</v>
      </c>
      <c r="I21" s="192">
        <v>130600</v>
      </c>
      <c r="J21" s="192"/>
      <c r="K21" s="192">
        <v>102500</v>
      </c>
    </row>
    <row r="22" spans="1:11" ht="13.9" x14ac:dyDescent="0.25">
      <c r="A22" s="21"/>
      <c r="B22" s="164"/>
      <c r="C22" s="191"/>
      <c r="D22" s="21"/>
      <c r="E22" s="192"/>
      <c r="F22" s="192"/>
      <c r="G22" s="192"/>
      <c r="H22" s="192"/>
      <c r="I22" s="192"/>
      <c r="J22" s="192"/>
      <c r="K22" s="192"/>
    </row>
    <row r="23" spans="1:11" ht="13.9" x14ac:dyDescent="0.25">
      <c r="A23" s="21"/>
      <c r="B23" s="164" t="s">
        <v>346</v>
      </c>
      <c r="C23" s="191" t="s">
        <v>339</v>
      </c>
      <c r="D23" s="21"/>
      <c r="E23" s="192">
        <v>6</v>
      </c>
      <c r="F23" s="192">
        <v>9</v>
      </c>
      <c r="G23" s="192">
        <v>6</v>
      </c>
      <c r="H23" s="192">
        <v>13</v>
      </c>
      <c r="I23" s="192">
        <v>13</v>
      </c>
      <c r="J23" s="192"/>
      <c r="K23" s="192">
        <v>47</v>
      </c>
    </row>
    <row r="24" spans="1:11" ht="13.9" x14ac:dyDescent="0.25">
      <c r="A24" s="21"/>
      <c r="B24" s="21"/>
      <c r="C24" s="191" t="s">
        <v>341</v>
      </c>
      <c r="D24" s="21"/>
      <c r="E24" s="192">
        <v>72600</v>
      </c>
      <c r="F24" s="192">
        <v>91900</v>
      </c>
      <c r="G24" s="192">
        <v>111200</v>
      </c>
      <c r="H24" s="192">
        <v>121000</v>
      </c>
      <c r="I24" s="192">
        <v>149900</v>
      </c>
      <c r="J24" s="192"/>
      <c r="K24" s="192">
        <v>116000</v>
      </c>
    </row>
    <row r="25" spans="1:11" ht="13.9" x14ac:dyDescent="0.25">
      <c r="A25" s="21"/>
      <c r="B25" s="21"/>
      <c r="C25" s="191"/>
      <c r="D25" s="21"/>
      <c r="E25" s="192"/>
      <c r="F25" s="192"/>
      <c r="G25" s="192"/>
      <c r="H25" s="192"/>
      <c r="I25" s="192"/>
      <c r="J25" s="192"/>
      <c r="K25" s="192"/>
    </row>
    <row r="26" spans="1:11" x14ac:dyDescent="0.25">
      <c r="A26" s="21"/>
      <c r="B26" s="164" t="s">
        <v>336</v>
      </c>
      <c r="C26" s="191" t="s">
        <v>339</v>
      </c>
      <c r="D26" s="21"/>
      <c r="E26" s="192">
        <v>47</v>
      </c>
      <c r="F26" s="192">
        <v>101</v>
      </c>
      <c r="G26" s="192">
        <v>147</v>
      </c>
      <c r="H26" s="192">
        <v>326</v>
      </c>
      <c r="I26" s="192">
        <v>259</v>
      </c>
      <c r="J26" s="192"/>
      <c r="K26" s="192">
        <v>880</v>
      </c>
    </row>
    <row r="27" spans="1:11" x14ac:dyDescent="0.25">
      <c r="A27" s="21"/>
      <c r="B27" s="21"/>
      <c r="C27" s="191" t="s">
        <v>341</v>
      </c>
      <c r="D27" s="21"/>
      <c r="E27" s="192">
        <v>60300</v>
      </c>
      <c r="F27" s="192">
        <v>76200</v>
      </c>
      <c r="G27" s="192">
        <v>88400</v>
      </c>
      <c r="H27" s="192">
        <v>94900</v>
      </c>
      <c r="I27" s="192">
        <v>112200</v>
      </c>
      <c r="J27" s="192"/>
      <c r="K27" s="192">
        <v>94900</v>
      </c>
    </row>
    <row r="28" spans="1:1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x14ac:dyDescent="0.25">
      <c r="A30" s="21"/>
      <c r="B30" s="21"/>
      <c r="C30" s="21" t="s">
        <v>347</v>
      </c>
      <c r="D30" s="21"/>
      <c r="E30" s="193">
        <v>52</v>
      </c>
      <c r="F30" s="194"/>
      <c r="G30" s="21"/>
      <c r="H30" s="21"/>
      <c r="I30" s="21"/>
      <c r="J30" s="21"/>
      <c r="K30" s="21"/>
    </row>
    <row r="31" spans="1:11" x14ac:dyDescent="0.25">
      <c r="A31" s="21"/>
      <c r="B31" s="21"/>
      <c r="C31" s="21" t="s">
        <v>348</v>
      </c>
      <c r="D31" s="21"/>
      <c r="E31" s="193">
        <v>17.8</v>
      </c>
      <c r="F31" s="194"/>
      <c r="G31" s="21"/>
      <c r="H31" s="21"/>
      <c r="I31" s="21"/>
      <c r="J31" s="21"/>
      <c r="K31" s="21"/>
    </row>
    <row r="32" spans="1:11" x14ac:dyDescent="0.25">
      <c r="A32" s="21"/>
      <c r="B32" s="21"/>
      <c r="C32" s="21" t="s">
        <v>349</v>
      </c>
      <c r="D32" s="21"/>
      <c r="E32" s="167">
        <v>94900</v>
      </c>
      <c r="F32" s="21"/>
      <c r="G32" s="21"/>
      <c r="H32" s="21"/>
      <c r="I32" s="21"/>
      <c r="J32" s="21"/>
      <c r="K32" s="21"/>
    </row>
    <row r="33" spans="1:1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</sheetData>
  <mergeCells count="1">
    <mergeCell ref="E5:I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71FB-0D3B-4E25-8E83-6D807D0587D1}">
  <sheetPr>
    <tabColor rgb="FFFFC000"/>
  </sheetPr>
  <dimension ref="A1:E30"/>
  <sheetViews>
    <sheetView zoomScaleNormal="100" workbookViewId="0"/>
  </sheetViews>
  <sheetFormatPr defaultColWidth="9.140625" defaultRowHeight="15" x14ac:dyDescent="0.25"/>
  <cols>
    <col min="1" max="1" width="9.140625" style="1"/>
    <col min="2" max="5" width="10.7109375" style="1" customWidth="1"/>
    <col min="6" max="16384" width="9.140625" style="1"/>
  </cols>
  <sheetData>
    <row r="1" spans="1:5" ht="14.45" x14ac:dyDescent="0.3">
      <c r="A1" s="163" t="s">
        <v>212</v>
      </c>
      <c r="B1" s="21"/>
      <c r="C1" s="21"/>
      <c r="D1" s="21"/>
      <c r="E1" s="21"/>
    </row>
    <row r="2" spans="1:5" ht="14.45" x14ac:dyDescent="0.3">
      <c r="A2" s="163" t="s">
        <v>350</v>
      </c>
      <c r="B2" s="21"/>
      <c r="C2" s="21"/>
      <c r="D2" s="21"/>
      <c r="E2" s="21"/>
    </row>
    <row r="3" spans="1:5" ht="13.9" x14ac:dyDescent="0.25">
      <c r="A3" s="21"/>
      <c r="B3" s="21"/>
      <c r="C3" s="21"/>
      <c r="D3" s="21"/>
      <c r="E3" s="21"/>
    </row>
    <row r="4" spans="1:5" ht="27.6" x14ac:dyDescent="0.25">
      <c r="A4" s="184"/>
      <c r="B4" s="185" t="s">
        <v>351</v>
      </c>
      <c r="C4" s="185" t="s">
        <v>314</v>
      </c>
      <c r="D4" s="186" t="s">
        <v>352</v>
      </c>
      <c r="E4" s="186" t="s">
        <v>202</v>
      </c>
    </row>
    <row r="5" spans="1:5" ht="13.9" x14ac:dyDescent="0.25">
      <c r="A5" s="187" t="s">
        <v>353</v>
      </c>
      <c r="B5" s="186" t="s">
        <v>163</v>
      </c>
      <c r="C5" s="186" t="s">
        <v>163</v>
      </c>
      <c r="D5" s="186" t="s">
        <v>163</v>
      </c>
      <c r="E5" s="186" t="s">
        <v>163</v>
      </c>
    </row>
    <row r="6" spans="1:5" ht="13.9" x14ac:dyDescent="0.25">
      <c r="A6" s="156">
        <v>0.06</v>
      </c>
      <c r="B6" s="157">
        <v>281873.45400000003</v>
      </c>
      <c r="C6" s="157">
        <v>13213.2</v>
      </c>
      <c r="D6" s="157">
        <v>437000</v>
      </c>
      <c r="E6" s="158">
        <v>732086.6540000001</v>
      </c>
    </row>
    <row r="7" spans="1:5" ht="13.9" x14ac:dyDescent="0.25">
      <c r="A7" s="156">
        <v>5.5E-2</v>
      </c>
      <c r="B7" s="157">
        <v>301201.71136800916</v>
      </c>
      <c r="C7" s="157">
        <v>14119.23824741502</v>
      </c>
      <c r="D7" s="157">
        <v>455018.15702519787</v>
      </c>
      <c r="E7" s="158">
        <v>770339.10664062202</v>
      </c>
    </row>
    <row r="8" spans="1:5" ht="13.9" x14ac:dyDescent="0.25">
      <c r="A8" s="156">
        <v>6.5000000000000002E-2</v>
      </c>
      <c r="B8" s="157">
        <v>264342.26138717751</v>
      </c>
      <c r="C8" s="157">
        <v>12391.401597402837</v>
      </c>
      <c r="D8" s="157">
        <v>420179.07393788244</v>
      </c>
      <c r="E8" s="158">
        <v>696912.7369224627</v>
      </c>
    </row>
    <row r="9" spans="1:5" ht="13.9" x14ac:dyDescent="0.25">
      <c r="A9" s="159"/>
      <c r="B9" s="160"/>
      <c r="C9" s="160"/>
      <c r="D9" s="160"/>
      <c r="E9" s="160"/>
    </row>
    <row r="10" spans="1:5" ht="13.9" x14ac:dyDescent="0.25">
      <c r="A10" s="188" t="s">
        <v>354</v>
      </c>
      <c r="B10" s="161">
        <v>13.1</v>
      </c>
      <c r="C10" s="161">
        <v>13.1</v>
      </c>
      <c r="D10" s="161">
        <v>8</v>
      </c>
      <c r="E10" s="161">
        <v>10</v>
      </c>
    </row>
    <row r="11" spans="1:5" ht="13.9" x14ac:dyDescent="0.25">
      <c r="A11" s="188" t="s">
        <v>355</v>
      </c>
      <c r="B11" s="161">
        <v>255.9</v>
      </c>
      <c r="C11" s="161">
        <v>255.9</v>
      </c>
      <c r="D11" s="161">
        <v>108.2</v>
      </c>
      <c r="E11" s="161">
        <v>168.2</v>
      </c>
    </row>
    <row r="12" spans="1:5" ht="13.9" x14ac:dyDescent="0.25">
      <c r="A12" s="159"/>
      <c r="B12" s="160"/>
      <c r="C12" s="160"/>
      <c r="D12" s="160"/>
      <c r="E12" s="160"/>
    </row>
    <row r="13" spans="1:5" ht="55.15" x14ac:dyDescent="0.25">
      <c r="A13" s="189" t="s">
        <v>356</v>
      </c>
      <c r="B13" s="185" t="s">
        <v>351</v>
      </c>
      <c r="C13" s="185" t="s">
        <v>314</v>
      </c>
      <c r="D13" s="186" t="s">
        <v>352</v>
      </c>
      <c r="E13" s="185" t="s">
        <v>357</v>
      </c>
    </row>
    <row r="14" spans="1:5" ht="13.9" x14ac:dyDescent="0.25">
      <c r="A14" s="189" t="s">
        <v>358</v>
      </c>
      <c r="B14" s="186" t="s">
        <v>163</v>
      </c>
      <c r="C14" s="186" t="s">
        <v>163</v>
      </c>
      <c r="D14" s="186" t="s">
        <v>359</v>
      </c>
      <c r="E14" s="186" t="s">
        <v>359</v>
      </c>
    </row>
    <row r="15" spans="1:5" ht="13.9" x14ac:dyDescent="0.25">
      <c r="A15" s="162">
        <v>2020</v>
      </c>
      <c r="B15" s="157">
        <v>52649.293885310712</v>
      </c>
      <c r="C15" s="157">
        <v>2468.006972963788</v>
      </c>
      <c r="D15" s="157">
        <v>201958.92256071451</v>
      </c>
      <c r="E15" s="158">
        <v>257076.22341898902</v>
      </c>
    </row>
    <row r="16" spans="1:5" ht="13.9" x14ac:dyDescent="0.25">
      <c r="A16" s="162">
        <v>2025</v>
      </c>
      <c r="B16" s="157">
        <v>103558.04522826598</v>
      </c>
      <c r="C16" s="157">
        <v>4854.4236564047787</v>
      </c>
      <c r="D16" s="157">
        <v>182739.45996259837</v>
      </c>
      <c r="E16" s="158">
        <v>291151.92884726916</v>
      </c>
    </row>
    <row r="17" spans="1:5" ht="13.9" x14ac:dyDescent="0.25">
      <c r="A17" s="162">
        <v>2030</v>
      </c>
      <c r="B17" s="157">
        <v>126193.5703626515</v>
      </c>
      <c r="C17" s="157">
        <v>5915.494560604443</v>
      </c>
      <c r="D17" s="157">
        <v>152943.10025489918</v>
      </c>
      <c r="E17" s="158">
        <v>285052.16517815512</v>
      </c>
    </row>
    <row r="18" spans="1:5" ht="13.9" x14ac:dyDescent="0.25">
      <c r="A18" s="162">
        <v>2035</v>
      </c>
      <c r="B18" s="157">
        <v>122754.84569676485</v>
      </c>
      <c r="C18" s="157">
        <v>5754.2996835753584</v>
      </c>
      <c r="D18" s="157">
        <v>114400.46024504477</v>
      </c>
      <c r="E18" s="158">
        <v>242909.60562538498</v>
      </c>
    </row>
    <row r="19" spans="1:5" ht="13.9" x14ac:dyDescent="0.25">
      <c r="A19" s="162">
        <v>2040</v>
      </c>
      <c r="B19" s="157">
        <v>111202.68881207805</v>
      </c>
      <c r="C19" s="157">
        <v>5212.7766803175073</v>
      </c>
      <c r="D19" s="157">
        <v>72486.585322501487</v>
      </c>
      <c r="E19" s="158">
        <v>188902.05081489705</v>
      </c>
    </row>
    <row r="20" spans="1:5" ht="13.9" x14ac:dyDescent="0.25">
      <c r="A20" s="162">
        <v>2045</v>
      </c>
      <c r="B20" s="157">
        <v>90508.212202482653</v>
      </c>
      <c r="C20" s="157">
        <v>4242.6950551854507</v>
      </c>
      <c r="D20" s="157">
        <v>36234.733671777067</v>
      </c>
      <c r="E20" s="158">
        <v>130985.64092944517</v>
      </c>
    </row>
    <row r="21" spans="1:5" ht="13.9" x14ac:dyDescent="0.25">
      <c r="A21" s="162">
        <v>2050</v>
      </c>
      <c r="B21" s="157">
        <v>63018.183070840794</v>
      </c>
      <c r="C21" s="157">
        <v>2954.0626998938096</v>
      </c>
      <c r="D21" s="157">
        <v>13400.356695956905</v>
      </c>
      <c r="E21" s="158">
        <v>79372.602466691504</v>
      </c>
    </row>
    <row r="22" spans="1:5" ht="13.9" x14ac:dyDescent="0.25">
      <c r="A22" s="162">
        <v>2055</v>
      </c>
      <c r="B22" s="157">
        <v>37593.459692540113</v>
      </c>
      <c r="C22" s="157">
        <v>1762.2443495848709</v>
      </c>
      <c r="D22" s="157">
        <v>3419.5680297166855</v>
      </c>
      <c r="E22" s="158">
        <v>42775.272071841668</v>
      </c>
    </row>
    <row r="23" spans="1:5" ht="13.9" x14ac:dyDescent="0.25">
      <c r="A23" s="162">
        <v>2060</v>
      </c>
      <c r="B23" s="157">
        <v>19445.314925600989</v>
      </c>
      <c r="C23" s="157">
        <v>911.5254790007682</v>
      </c>
      <c r="D23" s="157">
        <v>540.72674674848645</v>
      </c>
      <c r="E23" s="158">
        <v>20897.567151350242</v>
      </c>
    </row>
    <row r="24" spans="1:5" x14ac:dyDescent="0.25">
      <c r="A24" s="162">
        <v>2065</v>
      </c>
      <c r="B24" s="157">
        <v>8678.2378031231801</v>
      </c>
      <c r="C24" s="157">
        <v>406.80415311555805</v>
      </c>
      <c r="D24" s="157">
        <v>49.340056965876791</v>
      </c>
      <c r="E24" s="158">
        <v>9134.3820132046149</v>
      </c>
    </row>
    <row r="25" spans="1:5" x14ac:dyDescent="0.25">
      <c r="A25" s="162">
        <v>2070</v>
      </c>
      <c r="B25" s="157">
        <v>3166.6766427710572</v>
      </c>
      <c r="C25" s="157">
        <v>148.44225741194677</v>
      </c>
      <c r="D25" s="157">
        <v>2.0138798761582364</v>
      </c>
      <c r="E25" s="158">
        <v>3317.1327800591621</v>
      </c>
    </row>
    <row r="26" spans="1:5" x14ac:dyDescent="0.25">
      <c r="A26" s="162">
        <v>2075</v>
      </c>
      <c r="B26" s="157">
        <v>821.79212518999202</v>
      </c>
      <c r="C26" s="157">
        <v>38.522619120282258</v>
      </c>
      <c r="D26" s="157">
        <v>0</v>
      </c>
      <c r="E26" s="158">
        <v>860.31474431027425</v>
      </c>
    </row>
    <row r="27" spans="1:5" x14ac:dyDescent="0.25">
      <c r="A27" s="162">
        <v>2080</v>
      </c>
      <c r="B27" s="157">
        <v>116.72648742675716</v>
      </c>
      <c r="C27" s="157">
        <v>5.4717122232703321</v>
      </c>
      <c r="D27" s="157">
        <v>0</v>
      </c>
      <c r="E27" s="158">
        <v>122.19819965002749</v>
      </c>
    </row>
    <row r="28" spans="1:5" x14ac:dyDescent="0.25">
      <c r="A28" s="162">
        <v>2085</v>
      </c>
      <c r="B28" s="157">
        <v>7.530741124306914</v>
      </c>
      <c r="C28" s="157">
        <v>0.35301369182389242</v>
      </c>
      <c r="D28" s="157">
        <v>0</v>
      </c>
      <c r="E28" s="158">
        <v>7.8837548161308062</v>
      </c>
    </row>
    <row r="29" spans="1:5" x14ac:dyDescent="0.25">
      <c r="A29" s="162">
        <v>2090</v>
      </c>
      <c r="B29" s="157">
        <v>9.4134264053836431E-2</v>
      </c>
      <c r="C29" s="157">
        <v>4.4126711477986552E-3</v>
      </c>
      <c r="D29" s="157">
        <v>0</v>
      </c>
      <c r="E29" s="158">
        <v>9.8546935201635086E-2</v>
      </c>
    </row>
    <row r="30" spans="1:5" x14ac:dyDescent="0.25">
      <c r="A30" s="162">
        <v>2095</v>
      </c>
      <c r="B30" s="157">
        <v>0</v>
      </c>
      <c r="C30" s="157">
        <v>0</v>
      </c>
      <c r="D30" s="157">
        <v>0</v>
      </c>
      <c r="E30" s="15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zoomScaleNormal="100" workbookViewId="0"/>
  </sheetViews>
  <sheetFormatPr defaultColWidth="9.140625" defaultRowHeight="15" x14ac:dyDescent="0.25"/>
  <cols>
    <col min="1" max="1" width="10.85546875" style="4" customWidth="1"/>
    <col min="2" max="2" width="15.28515625" style="1" bestFit="1" customWidth="1"/>
    <col min="3" max="3" width="9.140625" style="4"/>
    <col min="4" max="5" width="9.140625" style="1"/>
    <col min="6" max="6" width="27.7109375" style="1" customWidth="1"/>
    <col min="7" max="7" width="18.7109375" style="1" customWidth="1"/>
    <col min="8" max="16384" width="9.140625" style="1"/>
  </cols>
  <sheetData>
    <row r="1" spans="1:7" x14ac:dyDescent="0.25">
      <c r="A1" s="22" t="s">
        <v>132</v>
      </c>
    </row>
    <row r="2" spans="1:7" x14ac:dyDescent="0.25">
      <c r="A2" s="22" t="s">
        <v>133</v>
      </c>
    </row>
    <row r="3" spans="1:7" x14ac:dyDescent="0.25">
      <c r="A3" s="22" t="s">
        <v>134</v>
      </c>
    </row>
    <row r="4" spans="1:7" x14ac:dyDescent="0.25">
      <c r="A4" s="22" t="s">
        <v>135</v>
      </c>
    </row>
    <row r="5" spans="1:7" x14ac:dyDescent="0.25">
      <c r="A5" s="22" t="s">
        <v>136</v>
      </c>
    </row>
    <row r="6" spans="1:7" x14ac:dyDescent="0.25">
      <c r="A6" s="22" t="s">
        <v>137</v>
      </c>
    </row>
    <row r="8" spans="1:7" x14ac:dyDescent="0.25">
      <c r="F8" s="43" t="s">
        <v>168</v>
      </c>
    </row>
    <row r="9" spans="1:7" x14ac:dyDescent="0.25">
      <c r="A9" s="4" t="s">
        <v>169</v>
      </c>
      <c r="B9" s="4" t="s">
        <v>163</v>
      </c>
      <c r="C9" s="4" t="s">
        <v>170</v>
      </c>
      <c r="F9" s="43"/>
      <c r="G9" s="3"/>
    </row>
    <row r="10" spans="1:7" x14ac:dyDescent="0.25">
      <c r="A10" s="4">
        <v>1</v>
      </c>
      <c r="B10" s="19">
        <v>-415552.72837018193</v>
      </c>
      <c r="C10" s="44"/>
      <c r="F10" s="1" t="s">
        <v>171</v>
      </c>
      <c r="G10" s="45"/>
    </row>
    <row r="11" spans="1:7" x14ac:dyDescent="0.25">
      <c r="A11" s="4">
        <v>2</v>
      </c>
      <c r="B11" s="19">
        <v>7095424.5689442949</v>
      </c>
      <c r="C11" s="44"/>
      <c r="F11" s="1" t="s">
        <v>172</v>
      </c>
      <c r="G11" s="46"/>
    </row>
    <row r="12" spans="1:7" x14ac:dyDescent="0.25">
      <c r="A12" s="4">
        <v>3</v>
      </c>
      <c r="B12" s="19">
        <v>-546356.77798182634</v>
      </c>
      <c r="C12" s="44"/>
    </row>
    <row r="13" spans="1:7" x14ac:dyDescent="0.25">
      <c r="A13" s="4">
        <v>4</v>
      </c>
      <c r="B13" s="19">
        <v>19400399.491832647</v>
      </c>
      <c r="C13" s="44"/>
      <c r="F13" s="1" t="s">
        <v>50</v>
      </c>
      <c r="G13" s="45"/>
    </row>
    <row r="14" spans="1:7" x14ac:dyDescent="0.25">
      <c r="A14" s="4">
        <v>5</v>
      </c>
      <c r="B14" s="19">
        <v>15401854.23846386</v>
      </c>
      <c r="C14" s="44"/>
    </row>
    <row r="15" spans="1:7" x14ac:dyDescent="0.25">
      <c r="A15" s="4">
        <v>6</v>
      </c>
      <c r="B15" s="19">
        <v>4950437.2482715342</v>
      </c>
      <c r="C15" s="44"/>
    </row>
    <row r="16" spans="1:7" x14ac:dyDescent="0.25">
      <c r="A16" s="4">
        <v>7</v>
      </c>
      <c r="B16" s="19">
        <v>10022549.72918481</v>
      </c>
      <c r="C16" s="44"/>
    </row>
    <row r="17" spans="1:3" x14ac:dyDescent="0.25">
      <c r="A17" s="4">
        <v>8</v>
      </c>
      <c r="B17" s="19">
        <v>1975098.5774415247</v>
      </c>
      <c r="C17" s="44"/>
    </row>
    <row r="18" spans="1:3" x14ac:dyDescent="0.25">
      <c r="A18" s="4">
        <v>9</v>
      </c>
      <c r="B18" s="19">
        <v>1291509.9338522404</v>
      </c>
      <c r="C18" s="44"/>
    </row>
    <row r="19" spans="1:3" x14ac:dyDescent="0.25">
      <c r="A19" s="4">
        <v>10</v>
      </c>
      <c r="B19" s="19">
        <v>6486157.3795480086</v>
      </c>
      <c r="C19" s="44"/>
    </row>
    <row r="20" spans="1:3" x14ac:dyDescent="0.25">
      <c r="A20" s="4">
        <v>11</v>
      </c>
      <c r="B20" s="19">
        <v>-441933.76081744028</v>
      </c>
      <c r="C20" s="44"/>
    </row>
    <row r="21" spans="1:3" x14ac:dyDescent="0.25">
      <c r="A21" s="4">
        <v>12</v>
      </c>
      <c r="B21" s="19">
        <v>8134876.7472008998</v>
      </c>
      <c r="C21" s="44"/>
    </row>
    <row r="22" spans="1:3" x14ac:dyDescent="0.25">
      <c r="A22" s="4">
        <v>13</v>
      </c>
      <c r="B22" s="19">
        <v>-586495.40756333759</v>
      </c>
      <c r="C22" s="44"/>
    </row>
    <row r="23" spans="1:3" x14ac:dyDescent="0.25">
      <c r="A23" s="4">
        <v>14</v>
      </c>
      <c r="B23" s="19">
        <v>-490496.8851158875</v>
      </c>
      <c r="C23" s="44"/>
    </row>
    <row r="24" spans="1:3" x14ac:dyDescent="0.25">
      <c r="A24" s="4">
        <v>15</v>
      </c>
      <c r="B24" s="19">
        <v>16732152.363361146</v>
      </c>
      <c r="C24" s="44"/>
    </row>
    <row r="25" spans="1:3" x14ac:dyDescent="0.25">
      <c r="A25" s="4">
        <v>16</v>
      </c>
      <c r="B25" s="19">
        <v>15514199.224289883</v>
      </c>
      <c r="C25" s="44"/>
    </row>
    <row r="26" spans="1:3" x14ac:dyDescent="0.25">
      <c r="A26" s="4">
        <v>17</v>
      </c>
      <c r="B26" s="19">
        <v>5701977.6524105575</v>
      </c>
      <c r="C26" s="44"/>
    </row>
    <row r="27" spans="1:3" x14ac:dyDescent="0.25">
      <c r="A27" s="4">
        <v>18</v>
      </c>
      <c r="B27" s="19">
        <v>19218593.314142779</v>
      </c>
      <c r="C27" s="44"/>
    </row>
    <row r="28" spans="1:3" x14ac:dyDescent="0.25">
      <c r="A28" s="4">
        <v>19</v>
      </c>
      <c r="B28" s="19">
        <v>4581701.1605495922</v>
      </c>
      <c r="C28" s="44"/>
    </row>
    <row r="29" spans="1:3" x14ac:dyDescent="0.25">
      <c r="A29" s="4">
        <v>20</v>
      </c>
      <c r="B29" s="19">
        <v>7721273.5056820977</v>
      </c>
      <c r="C29" s="44"/>
    </row>
    <row r="30" spans="1:3" x14ac:dyDescent="0.25">
      <c r="A30" s="4">
        <v>21</v>
      </c>
      <c r="B30" s="19">
        <v>17069669.740193065</v>
      </c>
      <c r="C30" s="44"/>
    </row>
    <row r="31" spans="1:3" x14ac:dyDescent="0.25">
      <c r="A31" s="4">
        <v>22</v>
      </c>
      <c r="B31" s="19">
        <v>16713773.638876704</v>
      </c>
      <c r="C31" s="44"/>
    </row>
    <row r="32" spans="1:3" x14ac:dyDescent="0.25">
      <c r="A32" s="4">
        <v>23</v>
      </c>
      <c r="B32" s="19">
        <v>-453505.14619718061</v>
      </c>
      <c r="C32" s="44"/>
    </row>
    <row r="33" spans="1:3" x14ac:dyDescent="0.25">
      <c r="A33" s="4">
        <v>24</v>
      </c>
      <c r="B33" s="19">
        <v>10567765.072327029</v>
      </c>
      <c r="C33" s="44"/>
    </row>
    <row r="34" spans="1:3" x14ac:dyDescent="0.25">
      <c r="A34" s="4">
        <v>25</v>
      </c>
      <c r="B34" s="19">
        <v>5679576.5495906472</v>
      </c>
      <c r="C34" s="44"/>
    </row>
    <row r="35" spans="1:3" x14ac:dyDescent="0.25">
      <c r="A35" s="4">
        <v>26</v>
      </c>
      <c r="B35" s="19">
        <v>8917929.9352497365</v>
      </c>
      <c r="C35" s="44"/>
    </row>
    <row r="36" spans="1:3" x14ac:dyDescent="0.25">
      <c r="A36" s="4">
        <v>27</v>
      </c>
      <c r="B36" s="19">
        <v>-364554.06114656734</v>
      </c>
      <c r="C36" s="44"/>
    </row>
    <row r="37" spans="1:3" x14ac:dyDescent="0.25">
      <c r="A37" s="4">
        <v>28</v>
      </c>
      <c r="B37" s="19">
        <v>3247262.3133125976</v>
      </c>
      <c r="C37" s="44"/>
    </row>
    <row r="38" spans="1:3" x14ac:dyDescent="0.25">
      <c r="A38" s="4">
        <v>29</v>
      </c>
      <c r="B38" s="19">
        <v>-793471.51046421018</v>
      </c>
      <c r="C38" s="44"/>
    </row>
    <row r="39" spans="1:3" x14ac:dyDescent="0.25">
      <c r="A39" s="4">
        <v>30</v>
      </c>
      <c r="B39" s="19">
        <v>14868631.298503596</v>
      </c>
      <c r="C39" s="44"/>
    </row>
    <row r="40" spans="1:3" x14ac:dyDescent="0.25">
      <c r="A40" s="4">
        <v>31</v>
      </c>
      <c r="B40" s="19">
        <v>19651072.918052975</v>
      </c>
      <c r="C40" s="44"/>
    </row>
    <row r="41" spans="1:3" x14ac:dyDescent="0.25">
      <c r="A41" s="4">
        <v>32</v>
      </c>
      <c r="B41" s="19">
        <v>-214824.94912734849</v>
      </c>
      <c r="C41" s="44"/>
    </row>
    <row r="42" spans="1:3" x14ac:dyDescent="0.25">
      <c r="A42" s="4">
        <v>33</v>
      </c>
      <c r="B42" s="19">
        <v>7272419.5891016321</v>
      </c>
      <c r="C42" s="44"/>
    </row>
    <row r="43" spans="1:3" x14ac:dyDescent="0.25">
      <c r="A43" s="4">
        <v>34</v>
      </c>
      <c r="B43" s="19">
        <v>-528327.09165796742</v>
      </c>
      <c r="C43" s="44"/>
    </row>
    <row r="44" spans="1:3" x14ac:dyDescent="0.25">
      <c r="A44" s="4">
        <v>35</v>
      </c>
      <c r="B44" s="19">
        <v>17912808.302612226</v>
      </c>
      <c r="C44" s="44"/>
    </row>
    <row r="45" spans="1:3" x14ac:dyDescent="0.25">
      <c r="A45" s="4">
        <v>36</v>
      </c>
      <c r="B45" s="19">
        <v>-437994.07524572016</v>
      </c>
      <c r="C45" s="44"/>
    </row>
    <row r="46" spans="1:3" x14ac:dyDescent="0.25">
      <c r="A46" s="4">
        <v>37</v>
      </c>
      <c r="B46" s="19">
        <v>16120269.297136595</v>
      </c>
      <c r="C46" s="44"/>
    </row>
    <row r="47" spans="1:3" x14ac:dyDescent="0.25">
      <c r="A47" s="4">
        <v>38</v>
      </c>
      <c r="B47" s="19">
        <v>-415109.05825537932</v>
      </c>
      <c r="C47" s="44"/>
    </row>
    <row r="48" spans="1:3" x14ac:dyDescent="0.25">
      <c r="A48" s="4">
        <v>39</v>
      </c>
      <c r="B48" s="19">
        <v>-430580.48361182725</v>
      </c>
      <c r="C48" s="44"/>
    </row>
    <row r="49" spans="1:3" x14ac:dyDescent="0.25">
      <c r="A49" s="4">
        <v>40</v>
      </c>
      <c r="B49" s="19">
        <v>-540114.43167835835</v>
      </c>
      <c r="C49" s="44"/>
    </row>
    <row r="50" spans="1:3" x14ac:dyDescent="0.25">
      <c r="A50" s="4">
        <v>41</v>
      </c>
      <c r="B50" s="19">
        <v>-458383.33806456433</v>
      </c>
      <c r="C50" s="44"/>
    </row>
    <row r="51" spans="1:3" x14ac:dyDescent="0.25">
      <c r="A51" s="4">
        <v>42</v>
      </c>
      <c r="B51" s="19">
        <v>-451829.2076630498</v>
      </c>
      <c r="C51" s="44"/>
    </row>
    <row r="52" spans="1:3" x14ac:dyDescent="0.25">
      <c r="A52" s="4">
        <v>43</v>
      </c>
      <c r="B52" s="19">
        <v>-138622.138103512</v>
      </c>
      <c r="C52" s="44"/>
    </row>
    <row r="53" spans="1:3" x14ac:dyDescent="0.25">
      <c r="A53" s="4">
        <v>44</v>
      </c>
      <c r="B53" s="19">
        <v>-434201.52154771693</v>
      </c>
      <c r="C53" s="44"/>
    </row>
    <row r="54" spans="1:3" x14ac:dyDescent="0.25">
      <c r="A54" s="4">
        <v>45</v>
      </c>
      <c r="B54" s="19">
        <v>6161377.9514987059</v>
      </c>
      <c r="C54" s="44"/>
    </row>
    <row r="55" spans="1:3" x14ac:dyDescent="0.25">
      <c r="A55" s="4">
        <v>46</v>
      </c>
      <c r="B55" s="19">
        <v>11674503.997666771</v>
      </c>
      <c r="C55" s="44"/>
    </row>
    <row r="56" spans="1:3" x14ac:dyDescent="0.25">
      <c r="A56" s="4">
        <v>47</v>
      </c>
      <c r="B56" s="19">
        <v>9934087.6082624774</v>
      </c>
      <c r="C56" s="44"/>
    </row>
    <row r="57" spans="1:3" x14ac:dyDescent="0.25">
      <c r="A57" s="4">
        <v>48</v>
      </c>
      <c r="B57" s="19">
        <v>9672452.2189063914</v>
      </c>
      <c r="C57" s="44"/>
    </row>
    <row r="58" spans="1:3" x14ac:dyDescent="0.25">
      <c r="A58" s="4">
        <v>49</v>
      </c>
      <c r="B58" s="19">
        <v>-478057.60308475792</v>
      </c>
      <c r="C58" s="44"/>
    </row>
    <row r="59" spans="1:3" x14ac:dyDescent="0.25">
      <c r="A59" s="4">
        <v>50</v>
      </c>
      <c r="B59" s="19">
        <v>-377731.03167136159</v>
      </c>
      <c r="C59" s="44"/>
    </row>
    <row r="60" spans="1:3" x14ac:dyDescent="0.25">
      <c r="A60" s="4">
        <v>51</v>
      </c>
      <c r="B60" s="19">
        <v>17286592.973604184</v>
      </c>
      <c r="C60" s="44"/>
    </row>
    <row r="61" spans="1:3" x14ac:dyDescent="0.25">
      <c r="A61" s="4">
        <v>52</v>
      </c>
      <c r="B61" s="19">
        <v>20968163.395204961</v>
      </c>
      <c r="C61" s="44"/>
    </row>
    <row r="62" spans="1:3" x14ac:dyDescent="0.25">
      <c r="A62" s="4">
        <v>53</v>
      </c>
      <c r="B62" s="19">
        <v>-517661.83028050425</v>
      </c>
      <c r="C62" s="44"/>
    </row>
    <row r="63" spans="1:3" x14ac:dyDescent="0.25">
      <c r="A63" s="4">
        <v>54</v>
      </c>
      <c r="B63" s="19">
        <v>8241314.8845434468</v>
      </c>
      <c r="C63" s="44"/>
    </row>
    <row r="64" spans="1:3" x14ac:dyDescent="0.25">
      <c r="A64" s="4">
        <v>55</v>
      </c>
      <c r="B64" s="19">
        <v>16993570.746970356</v>
      </c>
      <c r="C64" s="44"/>
    </row>
    <row r="65" spans="1:3" x14ac:dyDescent="0.25">
      <c r="A65" s="4">
        <v>56</v>
      </c>
      <c r="B65" s="19">
        <v>15070867.951927215</v>
      </c>
      <c r="C65" s="44"/>
    </row>
    <row r="66" spans="1:3" x14ac:dyDescent="0.25">
      <c r="A66" s="4">
        <v>57</v>
      </c>
      <c r="B66" s="19">
        <v>17691766.84158906</v>
      </c>
      <c r="C66" s="44"/>
    </row>
    <row r="67" spans="1:3" x14ac:dyDescent="0.25">
      <c r="A67" s="4">
        <v>58</v>
      </c>
      <c r="B67" s="19">
        <v>-316870.76173713541</v>
      </c>
      <c r="C67" s="44"/>
    </row>
    <row r="68" spans="1:3" x14ac:dyDescent="0.25">
      <c r="A68" s="4">
        <v>59</v>
      </c>
      <c r="B68" s="19">
        <v>-470346.84070827626</v>
      </c>
      <c r="C68" s="44"/>
    </row>
    <row r="69" spans="1:3" x14ac:dyDescent="0.25">
      <c r="A69" s="4">
        <v>60</v>
      </c>
      <c r="B69" s="19">
        <v>12150052.251403302</v>
      </c>
      <c r="C69" s="44"/>
    </row>
    <row r="70" spans="1:3" x14ac:dyDescent="0.25">
      <c r="A70" s="4">
        <v>61</v>
      </c>
      <c r="B70" s="19">
        <v>16456833.583448514</v>
      </c>
      <c r="C70" s="44"/>
    </row>
    <row r="71" spans="1:3" x14ac:dyDescent="0.25">
      <c r="A71" s="4">
        <v>62</v>
      </c>
      <c r="B71" s="19">
        <v>-663868.46983272629</v>
      </c>
      <c r="C71" s="44"/>
    </row>
    <row r="72" spans="1:3" x14ac:dyDescent="0.25">
      <c r="A72" s="4">
        <v>63</v>
      </c>
      <c r="B72" s="19">
        <v>-587164.36861021246</v>
      </c>
      <c r="C72" s="44"/>
    </row>
    <row r="73" spans="1:3" x14ac:dyDescent="0.25">
      <c r="A73" s="4">
        <v>64</v>
      </c>
      <c r="B73" s="19">
        <v>14539386.210722819</v>
      </c>
      <c r="C73" s="44"/>
    </row>
    <row r="74" spans="1:3" x14ac:dyDescent="0.25">
      <c r="A74" s="4">
        <v>65</v>
      </c>
      <c r="B74" s="19">
        <v>14119959.778786365</v>
      </c>
      <c r="C74" s="44"/>
    </row>
    <row r="75" spans="1:3" x14ac:dyDescent="0.25">
      <c r="A75" s="4">
        <v>66</v>
      </c>
      <c r="B75" s="19">
        <v>5390709.5518103261</v>
      </c>
      <c r="C75" s="44"/>
    </row>
    <row r="76" spans="1:3" x14ac:dyDescent="0.25">
      <c r="A76" s="4">
        <v>67</v>
      </c>
      <c r="B76" s="19">
        <v>-399779.50381419208</v>
      </c>
      <c r="C76" s="44"/>
    </row>
    <row r="77" spans="1:3" x14ac:dyDescent="0.25">
      <c r="A77" s="4">
        <v>68</v>
      </c>
      <c r="B77" s="19">
        <v>-468322.18504473229</v>
      </c>
      <c r="C77" s="44"/>
    </row>
    <row r="78" spans="1:3" x14ac:dyDescent="0.25">
      <c r="A78" s="4">
        <v>69</v>
      </c>
      <c r="B78" s="19">
        <v>-739368.58497000381</v>
      </c>
      <c r="C78" s="44"/>
    </row>
    <row r="79" spans="1:3" x14ac:dyDescent="0.25">
      <c r="A79" s="4">
        <v>70</v>
      </c>
      <c r="B79" s="19">
        <v>17241137.895723939</v>
      </c>
      <c r="C79" s="44"/>
    </row>
    <row r="80" spans="1:3" x14ac:dyDescent="0.25">
      <c r="A80" s="4">
        <v>71</v>
      </c>
      <c r="B80" s="19">
        <v>-461338.3749595714</v>
      </c>
      <c r="C80" s="44"/>
    </row>
    <row r="81" spans="1:3" x14ac:dyDescent="0.25">
      <c r="A81" s="4">
        <v>72</v>
      </c>
      <c r="B81" s="19">
        <v>-493826.13712879957</v>
      </c>
      <c r="C81" s="44"/>
    </row>
    <row r="82" spans="1:3" x14ac:dyDescent="0.25">
      <c r="A82" s="4">
        <v>73</v>
      </c>
      <c r="B82" s="19">
        <v>17624015.479645722</v>
      </c>
      <c r="C82" s="44"/>
    </row>
    <row r="83" spans="1:3" x14ac:dyDescent="0.25">
      <c r="A83" s="4">
        <v>74</v>
      </c>
      <c r="B83" s="19">
        <v>-609143.07104578067</v>
      </c>
      <c r="C83" s="44"/>
    </row>
    <row r="84" spans="1:3" x14ac:dyDescent="0.25">
      <c r="A84" s="4">
        <v>75</v>
      </c>
      <c r="B84" s="19">
        <v>11481307.815849187</v>
      </c>
      <c r="C84" s="44"/>
    </row>
    <row r="85" spans="1:3" x14ac:dyDescent="0.25">
      <c r="A85" s="4">
        <v>76</v>
      </c>
      <c r="B85" s="19">
        <v>9917082.2150690369</v>
      </c>
      <c r="C85" s="44"/>
    </row>
    <row r="86" spans="1:3" x14ac:dyDescent="0.25">
      <c r="A86" s="4">
        <v>77</v>
      </c>
      <c r="B86" s="19">
        <v>-494657.44072020566</v>
      </c>
      <c r="C86" s="44"/>
    </row>
    <row r="87" spans="1:3" x14ac:dyDescent="0.25">
      <c r="A87" s="4">
        <v>78</v>
      </c>
      <c r="B87" s="19">
        <v>5243700.7012144383</v>
      </c>
      <c r="C87" s="44"/>
    </row>
    <row r="88" spans="1:3" x14ac:dyDescent="0.25">
      <c r="A88" s="4">
        <v>79</v>
      </c>
      <c r="B88" s="19">
        <v>-566433.34223904391</v>
      </c>
      <c r="C88" s="44"/>
    </row>
    <row r="89" spans="1:3" x14ac:dyDescent="0.25">
      <c r="A89" s="4">
        <v>80</v>
      </c>
      <c r="B89" s="19">
        <v>2333943.4531695712</v>
      </c>
      <c r="C89" s="44"/>
    </row>
    <row r="90" spans="1:3" x14ac:dyDescent="0.25">
      <c r="A90" s="4">
        <v>81</v>
      </c>
      <c r="B90" s="19">
        <v>13666398.002214955</v>
      </c>
      <c r="C90" s="44"/>
    </row>
    <row r="91" spans="1:3" x14ac:dyDescent="0.25">
      <c r="A91" s="4">
        <v>82</v>
      </c>
      <c r="B91" s="19">
        <v>11990610.574417308</v>
      </c>
      <c r="C91" s="44"/>
    </row>
    <row r="92" spans="1:3" x14ac:dyDescent="0.25">
      <c r="A92" s="4">
        <v>83</v>
      </c>
      <c r="B92" s="19">
        <v>-642809.70872035669</v>
      </c>
      <c r="C92" s="44"/>
    </row>
    <row r="93" spans="1:3" x14ac:dyDescent="0.25">
      <c r="A93" s="4">
        <v>84</v>
      </c>
      <c r="B93" s="19">
        <v>-450847.25251110591</v>
      </c>
      <c r="C93" s="44"/>
    </row>
    <row r="94" spans="1:3" x14ac:dyDescent="0.25">
      <c r="A94" s="4">
        <v>85</v>
      </c>
      <c r="B94" s="19">
        <v>4287289.3923663609</v>
      </c>
      <c r="C94" s="44"/>
    </row>
    <row r="95" spans="1:3" x14ac:dyDescent="0.25">
      <c r="A95" s="4">
        <v>86</v>
      </c>
      <c r="B95" s="19">
        <v>6983427.0956256567</v>
      </c>
      <c r="C95" s="44"/>
    </row>
    <row r="96" spans="1:3" x14ac:dyDescent="0.25">
      <c r="A96" s="4">
        <v>87</v>
      </c>
      <c r="B96" s="19">
        <v>-451473.19055874797</v>
      </c>
      <c r="C96" s="44"/>
    </row>
    <row r="97" spans="1:3" x14ac:dyDescent="0.25">
      <c r="A97" s="4">
        <v>88</v>
      </c>
      <c r="B97" s="19">
        <v>-542875.08351082494</v>
      </c>
      <c r="C97" s="44"/>
    </row>
    <row r="98" spans="1:3" x14ac:dyDescent="0.25">
      <c r="A98" s="4">
        <v>89</v>
      </c>
      <c r="B98" s="19">
        <v>-552410.5294220607</v>
      </c>
      <c r="C98" s="44"/>
    </row>
    <row r="99" spans="1:3" x14ac:dyDescent="0.25">
      <c r="A99" s="4">
        <v>90</v>
      </c>
      <c r="B99" s="19">
        <v>9667649.4037291501</v>
      </c>
      <c r="C99" s="44"/>
    </row>
    <row r="100" spans="1:3" x14ac:dyDescent="0.25">
      <c r="A100" s="4">
        <v>91</v>
      </c>
      <c r="B100" s="19">
        <v>-619189.38146994903</v>
      </c>
      <c r="C100" s="44"/>
    </row>
    <row r="101" spans="1:3" x14ac:dyDescent="0.25">
      <c r="A101" s="4">
        <v>92</v>
      </c>
      <c r="B101" s="19">
        <v>-496689.60395404877</v>
      </c>
      <c r="C101" s="44"/>
    </row>
    <row r="102" spans="1:3" x14ac:dyDescent="0.25">
      <c r="A102" s="4">
        <v>93</v>
      </c>
      <c r="B102" s="19">
        <v>-411875.50332214712</v>
      </c>
      <c r="C102" s="44"/>
    </row>
    <row r="103" spans="1:3" x14ac:dyDescent="0.25">
      <c r="A103" s="4">
        <v>94</v>
      </c>
      <c r="B103" s="19">
        <v>-402362.97886260465</v>
      </c>
      <c r="C103" s="44"/>
    </row>
    <row r="104" spans="1:3" x14ac:dyDescent="0.25">
      <c r="A104" s="4">
        <v>95</v>
      </c>
      <c r="B104" s="19">
        <v>11254407.153654296</v>
      </c>
      <c r="C104" s="44"/>
    </row>
    <row r="105" spans="1:3" x14ac:dyDescent="0.25">
      <c r="A105" s="4">
        <v>96</v>
      </c>
      <c r="B105" s="47">
        <f>'Q2(a)(cash flow)'!B31</f>
        <v>0</v>
      </c>
      <c r="C105" s="44"/>
    </row>
    <row r="106" spans="1:3" x14ac:dyDescent="0.25">
      <c r="A106" s="4">
        <v>97</v>
      </c>
      <c r="B106" s="47">
        <f>'Q2(a)(cash flow)'!B48</f>
        <v>0</v>
      </c>
      <c r="C106" s="44"/>
    </row>
    <row r="107" spans="1:3" x14ac:dyDescent="0.25">
      <c r="A107" s="4">
        <v>98</v>
      </c>
      <c r="B107" s="47">
        <f>'Q2(a)(cash flow)'!B65</f>
        <v>0</v>
      </c>
      <c r="C107" s="44"/>
    </row>
    <row r="108" spans="1:3" x14ac:dyDescent="0.25">
      <c r="A108" s="4">
        <v>99</v>
      </c>
      <c r="B108" s="47">
        <f>'Q2(a)(cash flow)'!B82</f>
        <v>0</v>
      </c>
      <c r="C108" s="44"/>
    </row>
    <row r="109" spans="1:3" x14ac:dyDescent="0.25">
      <c r="A109" s="4">
        <v>100</v>
      </c>
      <c r="B109" s="47">
        <f>'Q2(a)(cash flow)'!B99</f>
        <v>0</v>
      </c>
      <c r="C109" s="44"/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40625" defaultRowHeight="15" x14ac:dyDescent="0.25"/>
  <cols>
    <col min="1" max="1" width="21.85546875" style="49" customWidth="1"/>
    <col min="2" max="2" width="13.140625" style="50" customWidth="1"/>
    <col min="3" max="3" width="14.28515625" style="50" customWidth="1"/>
    <col min="4" max="4" width="13.7109375" style="50" customWidth="1"/>
    <col min="5" max="5" width="9.140625" style="49"/>
    <col min="6" max="6" width="11.85546875" style="51" customWidth="1"/>
    <col min="7" max="7" width="10.85546875" style="51" customWidth="1"/>
    <col min="8" max="8" width="12" style="49" customWidth="1"/>
    <col min="9" max="9" width="9.140625" style="52"/>
    <col min="10" max="16384" width="9.140625" style="49"/>
  </cols>
  <sheetData>
    <row r="1" spans="1:11" ht="13.9" x14ac:dyDescent="0.25">
      <c r="A1" s="48" t="s">
        <v>132</v>
      </c>
      <c r="B1" s="49"/>
    </row>
    <row r="2" spans="1:11" ht="13.9" x14ac:dyDescent="0.25">
      <c r="A2" s="48" t="s">
        <v>133</v>
      </c>
      <c r="B2" s="49"/>
    </row>
    <row r="3" spans="1:11" x14ac:dyDescent="0.25">
      <c r="A3" s="48" t="s">
        <v>134</v>
      </c>
      <c r="B3" s="49"/>
    </row>
    <row r="4" spans="1:11" x14ac:dyDescent="0.25">
      <c r="A4" s="48" t="s">
        <v>135</v>
      </c>
      <c r="B4" s="49"/>
    </row>
    <row r="5" spans="1:11" ht="13.9" x14ac:dyDescent="0.25">
      <c r="A5" s="48" t="s">
        <v>136</v>
      </c>
      <c r="B5" s="49"/>
    </row>
    <row r="6" spans="1:11" ht="13.9" x14ac:dyDescent="0.25">
      <c r="A6" s="48" t="s">
        <v>137</v>
      </c>
      <c r="B6" s="49"/>
    </row>
    <row r="8" spans="1:11" ht="13.9" x14ac:dyDescent="0.25">
      <c r="F8" s="53" t="s">
        <v>173</v>
      </c>
    </row>
    <row r="9" spans="1:11" ht="29.25" customHeight="1" x14ac:dyDescent="0.25">
      <c r="B9" s="316" t="s">
        <v>174</v>
      </c>
      <c r="C9" s="317"/>
    </row>
    <row r="10" spans="1:11" ht="41.25" customHeight="1" x14ac:dyDescent="0.25">
      <c r="A10" s="54" t="s">
        <v>175</v>
      </c>
      <c r="B10" s="55" t="s">
        <v>176</v>
      </c>
      <c r="C10" s="55" t="s">
        <v>177</v>
      </c>
      <c r="D10" s="55" t="s">
        <v>178</v>
      </c>
      <c r="F10" s="56" t="s">
        <v>179</v>
      </c>
      <c r="G10" s="56" t="s">
        <v>180</v>
      </c>
      <c r="H10" s="56" t="s">
        <v>181</v>
      </c>
    </row>
    <row r="11" spans="1:11" ht="13.9" x14ac:dyDescent="0.25">
      <c r="A11" s="49" t="s">
        <v>182</v>
      </c>
      <c r="B11" s="75">
        <v>200</v>
      </c>
      <c r="C11" s="75">
        <v>20</v>
      </c>
      <c r="D11" s="75">
        <v>210</v>
      </c>
      <c r="F11" s="58"/>
      <c r="G11" s="58"/>
      <c r="H11" s="49" t="s">
        <v>183</v>
      </c>
      <c r="K11" s="59"/>
    </row>
    <row r="12" spans="1:11" ht="13.9" x14ac:dyDescent="0.25">
      <c r="A12" s="49" t="s">
        <v>184</v>
      </c>
      <c r="B12" s="75">
        <v>40</v>
      </c>
      <c r="C12" s="75">
        <v>5</v>
      </c>
      <c r="D12" s="75">
        <v>45</v>
      </c>
      <c r="F12" s="58"/>
      <c r="G12" s="58"/>
      <c r="H12" s="49" t="s">
        <v>183</v>
      </c>
      <c r="K12" s="59"/>
    </row>
    <row r="14" spans="1:11" ht="60.75" customHeight="1" x14ac:dyDescent="0.25">
      <c r="G14" s="56" t="s">
        <v>185</v>
      </c>
    </row>
    <row r="15" spans="1:11" ht="18.75" x14ac:dyDescent="0.3">
      <c r="A15" s="60" t="s">
        <v>186</v>
      </c>
      <c r="E15" s="61"/>
      <c r="F15" s="52"/>
      <c r="G15" s="58"/>
      <c r="H15" s="49" t="s">
        <v>187</v>
      </c>
      <c r="I15" s="62"/>
      <c r="J15" s="63"/>
    </row>
    <row r="16" spans="1:11" ht="13.9" x14ac:dyDescent="0.25">
      <c r="F16" s="64"/>
      <c r="G16" s="65"/>
      <c r="H16" s="63"/>
      <c r="I16" s="62"/>
      <c r="J16" s="63"/>
    </row>
    <row r="17" spans="6:6" ht="13.9" x14ac:dyDescent="0.25">
      <c r="F17" s="52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40625" defaultRowHeight="15" x14ac:dyDescent="0.25"/>
  <cols>
    <col min="1" max="1" width="9.140625" style="49"/>
    <col min="2" max="2" width="13.85546875" style="49" customWidth="1"/>
    <col min="3" max="3" width="10.5703125" style="49" bestFit="1" customWidth="1"/>
    <col min="4" max="4" width="9.5703125" style="49" customWidth="1"/>
    <col min="5" max="5" width="9.85546875" style="49" customWidth="1"/>
    <col min="6" max="16384" width="9.140625" style="49"/>
  </cols>
  <sheetData>
    <row r="1" spans="1:5" ht="13.9" x14ac:dyDescent="0.25">
      <c r="A1" s="48" t="s">
        <v>132</v>
      </c>
    </row>
    <row r="2" spans="1:5" ht="13.9" x14ac:dyDescent="0.25">
      <c r="A2" s="48" t="s">
        <v>133</v>
      </c>
    </row>
    <row r="3" spans="1:5" x14ac:dyDescent="0.25">
      <c r="A3" s="48" t="s">
        <v>134</v>
      </c>
    </row>
    <row r="4" spans="1:5" x14ac:dyDescent="0.25">
      <c r="A4" s="48" t="s">
        <v>135</v>
      </c>
    </row>
    <row r="5" spans="1:5" ht="13.9" x14ac:dyDescent="0.25">
      <c r="A5" s="48" t="s">
        <v>136</v>
      </c>
    </row>
    <row r="6" spans="1:5" ht="13.9" x14ac:dyDescent="0.25">
      <c r="A6" s="48" t="s">
        <v>137</v>
      </c>
    </row>
    <row r="7" spans="1:5" ht="14.45" thickBot="1" x14ac:dyDescent="0.3"/>
    <row r="8" spans="1:5" ht="15.6" thickTop="1" thickBot="1" x14ac:dyDescent="0.35">
      <c r="A8" s="318" t="s">
        <v>188</v>
      </c>
      <c r="B8" s="319"/>
      <c r="C8" s="319"/>
      <c r="D8" s="319"/>
      <c r="E8" s="320"/>
    </row>
    <row r="9" spans="1:5" ht="14.45" thickTop="1" x14ac:dyDescent="0.25"/>
    <row r="10" spans="1:5" ht="13.9" x14ac:dyDescent="0.25">
      <c r="C10" s="321" t="s">
        <v>189</v>
      </c>
      <c r="D10" s="322"/>
      <c r="E10" s="323"/>
    </row>
    <row r="11" spans="1:5" ht="27.6" x14ac:dyDescent="0.25">
      <c r="A11" s="54" t="s">
        <v>190</v>
      </c>
      <c r="B11" s="54" t="s">
        <v>191</v>
      </c>
      <c r="C11" s="54" t="s">
        <v>182</v>
      </c>
      <c r="D11" s="54" t="s">
        <v>184</v>
      </c>
      <c r="E11" s="55" t="s">
        <v>192</v>
      </c>
    </row>
    <row r="12" spans="1:5" ht="13.9" x14ac:dyDescent="0.25">
      <c r="A12" s="49">
        <v>1</v>
      </c>
      <c r="B12" s="49">
        <v>1877</v>
      </c>
      <c r="C12" s="49">
        <v>274</v>
      </c>
      <c r="D12" s="49">
        <v>69</v>
      </c>
      <c r="E12" s="49">
        <v>343</v>
      </c>
    </row>
    <row r="13" spans="1:5" ht="13.9" x14ac:dyDescent="0.25">
      <c r="A13" s="49">
        <f>+A12+1</f>
        <v>2</v>
      </c>
      <c r="B13" s="49">
        <v>7177</v>
      </c>
      <c r="C13" s="49">
        <v>272</v>
      </c>
      <c r="D13" s="49">
        <v>69</v>
      </c>
      <c r="E13" s="49">
        <v>341</v>
      </c>
    </row>
    <row r="14" spans="1:5" ht="13.9" x14ac:dyDescent="0.25">
      <c r="A14" s="49">
        <f t="shared" ref="A14:A77" si="0">+A13+1</f>
        <v>3</v>
      </c>
      <c r="B14" s="49">
        <v>8945</v>
      </c>
      <c r="C14" s="49">
        <v>271</v>
      </c>
      <c r="D14" s="49">
        <v>69</v>
      </c>
      <c r="E14" s="49">
        <v>340</v>
      </c>
    </row>
    <row r="15" spans="1:5" ht="13.9" x14ac:dyDescent="0.25">
      <c r="A15" s="49">
        <f t="shared" si="0"/>
        <v>4</v>
      </c>
      <c r="B15" s="49">
        <v>8614</v>
      </c>
      <c r="C15" s="49">
        <v>263</v>
      </c>
      <c r="D15" s="49">
        <v>67</v>
      </c>
      <c r="E15" s="49">
        <v>330</v>
      </c>
    </row>
    <row r="16" spans="1:5" ht="13.9" x14ac:dyDescent="0.25">
      <c r="A16" s="49">
        <f t="shared" si="0"/>
        <v>5</v>
      </c>
      <c r="B16" s="49">
        <v>1778</v>
      </c>
      <c r="C16" s="49">
        <v>263</v>
      </c>
      <c r="D16" s="49">
        <v>66</v>
      </c>
      <c r="E16" s="49">
        <v>329</v>
      </c>
    </row>
    <row r="17" spans="1:5" ht="13.9" x14ac:dyDescent="0.25">
      <c r="A17" s="49">
        <f t="shared" si="0"/>
        <v>6</v>
      </c>
      <c r="B17" s="49">
        <v>4555</v>
      </c>
      <c r="C17" s="49">
        <v>264</v>
      </c>
      <c r="D17" s="49">
        <v>63</v>
      </c>
      <c r="E17" s="49">
        <v>327</v>
      </c>
    </row>
    <row r="18" spans="1:5" ht="13.9" x14ac:dyDescent="0.25">
      <c r="A18" s="49">
        <f t="shared" si="0"/>
        <v>7</v>
      </c>
      <c r="B18" s="49">
        <v>8932</v>
      </c>
      <c r="C18" s="49">
        <v>263</v>
      </c>
      <c r="D18" s="49">
        <v>64</v>
      </c>
      <c r="E18" s="49">
        <v>327</v>
      </c>
    </row>
    <row r="19" spans="1:5" ht="13.9" x14ac:dyDescent="0.25">
      <c r="A19" s="49">
        <f t="shared" si="0"/>
        <v>8</v>
      </c>
      <c r="B19" s="49">
        <v>3385</v>
      </c>
      <c r="C19" s="49">
        <v>261</v>
      </c>
      <c r="D19" s="49">
        <v>64</v>
      </c>
      <c r="E19" s="49">
        <v>325</v>
      </c>
    </row>
    <row r="20" spans="1:5" ht="13.9" x14ac:dyDescent="0.25">
      <c r="A20" s="49">
        <f t="shared" si="0"/>
        <v>9</v>
      </c>
      <c r="B20" s="49">
        <v>9380</v>
      </c>
      <c r="C20" s="49">
        <v>260</v>
      </c>
      <c r="D20" s="49">
        <v>65</v>
      </c>
      <c r="E20" s="49">
        <v>325</v>
      </c>
    </row>
    <row r="21" spans="1:5" ht="13.9" x14ac:dyDescent="0.25">
      <c r="A21" s="49">
        <f t="shared" si="0"/>
        <v>10</v>
      </c>
      <c r="B21" s="49">
        <v>1869</v>
      </c>
      <c r="C21" s="49">
        <v>260</v>
      </c>
      <c r="D21" s="49">
        <v>64</v>
      </c>
      <c r="E21" s="49">
        <v>324</v>
      </c>
    </row>
    <row r="22" spans="1:5" ht="13.9" x14ac:dyDescent="0.25">
      <c r="A22" s="49">
        <f t="shared" si="0"/>
        <v>11</v>
      </c>
      <c r="B22" s="49">
        <v>7655</v>
      </c>
      <c r="C22" s="49">
        <v>261</v>
      </c>
      <c r="D22" s="49">
        <v>63</v>
      </c>
      <c r="E22" s="49">
        <v>324</v>
      </c>
    </row>
    <row r="23" spans="1:5" ht="13.9" x14ac:dyDescent="0.25">
      <c r="A23" s="49">
        <f t="shared" si="0"/>
        <v>12</v>
      </c>
      <c r="B23" s="49">
        <v>9105</v>
      </c>
      <c r="C23" s="49">
        <v>260</v>
      </c>
      <c r="D23" s="49">
        <v>63</v>
      </c>
      <c r="E23" s="49">
        <v>323</v>
      </c>
    </row>
    <row r="24" spans="1:5" ht="13.9" x14ac:dyDescent="0.25">
      <c r="A24" s="49">
        <f t="shared" si="0"/>
        <v>13</v>
      </c>
      <c r="B24" s="49">
        <v>8647</v>
      </c>
      <c r="C24" s="49">
        <v>256</v>
      </c>
      <c r="D24" s="49">
        <v>64</v>
      </c>
      <c r="E24" s="49">
        <v>320</v>
      </c>
    </row>
    <row r="25" spans="1:5" ht="13.9" x14ac:dyDescent="0.25">
      <c r="A25" s="49">
        <f t="shared" si="0"/>
        <v>14</v>
      </c>
      <c r="B25" s="49">
        <v>6865</v>
      </c>
      <c r="C25" s="49">
        <v>257</v>
      </c>
      <c r="D25" s="49">
        <v>62</v>
      </c>
      <c r="E25" s="49">
        <v>319</v>
      </c>
    </row>
    <row r="26" spans="1:5" ht="13.9" x14ac:dyDescent="0.25">
      <c r="A26" s="49">
        <f t="shared" si="0"/>
        <v>15</v>
      </c>
      <c r="B26" s="49">
        <v>975</v>
      </c>
      <c r="C26" s="49">
        <v>255</v>
      </c>
      <c r="D26" s="49">
        <v>63</v>
      </c>
      <c r="E26" s="49">
        <v>318</v>
      </c>
    </row>
    <row r="27" spans="1:5" x14ac:dyDescent="0.25">
      <c r="A27" s="49">
        <f t="shared" si="0"/>
        <v>16</v>
      </c>
      <c r="B27" s="49">
        <v>1980</v>
      </c>
      <c r="C27" s="49">
        <v>256</v>
      </c>
      <c r="D27" s="49">
        <v>62</v>
      </c>
      <c r="E27" s="49">
        <v>318</v>
      </c>
    </row>
    <row r="28" spans="1:5" x14ac:dyDescent="0.25">
      <c r="A28" s="49">
        <f t="shared" si="0"/>
        <v>17</v>
      </c>
      <c r="B28" s="49">
        <v>4096</v>
      </c>
      <c r="C28" s="49">
        <v>254</v>
      </c>
      <c r="D28" s="49">
        <v>64</v>
      </c>
      <c r="E28" s="49">
        <v>318</v>
      </c>
    </row>
    <row r="29" spans="1:5" x14ac:dyDescent="0.25">
      <c r="A29" s="49">
        <f t="shared" si="0"/>
        <v>18</v>
      </c>
      <c r="B29" s="49">
        <v>3104</v>
      </c>
      <c r="C29" s="49">
        <v>259</v>
      </c>
      <c r="D29" s="49">
        <v>58</v>
      </c>
      <c r="E29" s="49">
        <v>317</v>
      </c>
    </row>
    <row r="30" spans="1:5" x14ac:dyDescent="0.25">
      <c r="A30" s="49">
        <f t="shared" si="0"/>
        <v>19</v>
      </c>
      <c r="B30" s="49">
        <v>4919</v>
      </c>
      <c r="C30" s="49">
        <v>254</v>
      </c>
      <c r="D30" s="49">
        <v>63</v>
      </c>
      <c r="E30" s="49">
        <v>317</v>
      </c>
    </row>
    <row r="31" spans="1:5" x14ac:dyDescent="0.25">
      <c r="A31" s="49">
        <f t="shared" si="0"/>
        <v>20</v>
      </c>
      <c r="B31" s="49">
        <v>9833</v>
      </c>
      <c r="C31" s="49">
        <v>256</v>
      </c>
      <c r="D31" s="49">
        <v>61</v>
      </c>
      <c r="E31" s="49">
        <v>317</v>
      </c>
    </row>
    <row r="32" spans="1:5" x14ac:dyDescent="0.25">
      <c r="A32" s="49">
        <f t="shared" si="0"/>
        <v>21</v>
      </c>
      <c r="B32" s="49">
        <v>4644</v>
      </c>
      <c r="C32" s="49">
        <v>255</v>
      </c>
      <c r="D32" s="49">
        <v>61</v>
      </c>
      <c r="E32" s="49">
        <v>316</v>
      </c>
    </row>
    <row r="33" spans="1:5" x14ac:dyDescent="0.25">
      <c r="A33" s="49">
        <f t="shared" si="0"/>
        <v>22</v>
      </c>
      <c r="B33" s="49">
        <v>1747</v>
      </c>
      <c r="C33" s="49">
        <v>257</v>
      </c>
      <c r="D33" s="49">
        <v>58</v>
      </c>
      <c r="E33" s="49">
        <v>315</v>
      </c>
    </row>
    <row r="34" spans="1:5" x14ac:dyDescent="0.25">
      <c r="A34" s="49">
        <f t="shared" si="0"/>
        <v>23</v>
      </c>
      <c r="B34" s="49">
        <v>2428</v>
      </c>
      <c r="C34" s="49">
        <v>252</v>
      </c>
      <c r="D34" s="49">
        <v>63</v>
      </c>
      <c r="E34" s="49">
        <v>315</v>
      </c>
    </row>
    <row r="35" spans="1:5" x14ac:dyDescent="0.25">
      <c r="A35" s="49">
        <f t="shared" si="0"/>
        <v>24</v>
      </c>
      <c r="B35" s="49">
        <v>9696</v>
      </c>
      <c r="C35" s="49">
        <v>252</v>
      </c>
      <c r="D35" s="49">
        <v>63</v>
      </c>
      <c r="E35" s="49">
        <v>315</v>
      </c>
    </row>
    <row r="36" spans="1:5" x14ac:dyDescent="0.25">
      <c r="A36" s="49">
        <f t="shared" si="0"/>
        <v>25</v>
      </c>
      <c r="B36" s="49">
        <v>124</v>
      </c>
      <c r="C36" s="49">
        <v>250</v>
      </c>
      <c r="D36" s="49">
        <v>64</v>
      </c>
      <c r="E36" s="49">
        <v>314</v>
      </c>
    </row>
    <row r="37" spans="1:5" x14ac:dyDescent="0.25">
      <c r="A37" s="49">
        <f t="shared" si="0"/>
        <v>26</v>
      </c>
      <c r="B37" s="49">
        <v>214</v>
      </c>
      <c r="C37" s="49">
        <v>252</v>
      </c>
      <c r="D37" s="49">
        <v>62</v>
      </c>
      <c r="E37" s="49">
        <v>314</v>
      </c>
    </row>
    <row r="38" spans="1:5" x14ac:dyDescent="0.25">
      <c r="A38" s="49">
        <f t="shared" si="0"/>
        <v>27</v>
      </c>
      <c r="B38" s="49">
        <v>1943</v>
      </c>
      <c r="C38" s="49">
        <v>256</v>
      </c>
      <c r="D38" s="49">
        <v>58</v>
      </c>
      <c r="E38" s="49">
        <v>314</v>
      </c>
    </row>
    <row r="39" spans="1:5" x14ac:dyDescent="0.25">
      <c r="A39" s="49">
        <f t="shared" si="0"/>
        <v>28</v>
      </c>
      <c r="B39" s="49">
        <v>8174</v>
      </c>
      <c r="C39" s="49">
        <v>254</v>
      </c>
      <c r="D39" s="49">
        <v>60</v>
      </c>
      <c r="E39" s="49">
        <v>314</v>
      </c>
    </row>
    <row r="40" spans="1:5" x14ac:dyDescent="0.25">
      <c r="A40" s="49">
        <f t="shared" si="0"/>
        <v>29</v>
      </c>
      <c r="B40" s="49">
        <v>9586</v>
      </c>
      <c r="C40" s="49">
        <v>253</v>
      </c>
      <c r="D40" s="49">
        <v>61</v>
      </c>
      <c r="E40" s="49">
        <v>314</v>
      </c>
    </row>
    <row r="41" spans="1:5" x14ac:dyDescent="0.25">
      <c r="A41" s="49">
        <f t="shared" si="0"/>
        <v>30</v>
      </c>
      <c r="B41" s="49">
        <v>9865</v>
      </c>
      <c r="C41" s="49">
        <v>254</v>
      </c>
      <c r="D41" s="49">
        <v>60</v>
      </c>
      <c r="E41" s="49">
        <v>314</v>
      </c>
    </row>
    <row r="42" spans="1:5" x14ac:dyDescent="0.25">
      <c r="A42" s="49">
        <f t="shared" si="0"/>
        <v>31</v>
      </c>
      <c r="B42" s="49">
        <v>4138</v>
      </c>
      <c r="C42" s="49">
        <v>251</v>
      </c>
      <c r="D42" s="49">
        <v>62</v>
      </c>
      <c r="E42" s="49">
        <v>313</v>
      </c>
    </row>
    <row r="43" spans="1:5" x14ac:dyDescent="0.25">
      <c r="A43" s="49">
        <f t="shared" si="0"/>
        <v>32</v>
      </c>
      <c r="B43" s="49">
        <v>9215</v>
      </c>
      <c r="C43" s="49">
        <v>253</v>
      </c>
      <c r="D43" s="49">
        <v>60</v>
      </c>
      <c r="E43" s="49">
        <v>313</v>
      </c>
    </row>
    <row r="44" spans="1:5" x14ac:dyDescent="0.25">
      <c r="A44" s="49">
        <f t="shared" si="0"/>
        <v>33</v>
      </c>
      <c r="B44" s="49">
        <v>2098</v>
      </c>
      <c r="C44" s="49">
        <v>248</v>
      </c>
      <c r="D44" s="49">
        <v>64</v>
      </c>
      <c r="E44" s="49">
        <v>312</v>
      </c>
    </row>
    <row r="45" spans="1:5" x14ac:dyDescent="0.25">
      <c r="A45" s="49">
        <f t="shared" si="0"/>
        <v>34</v>
      </c>
      <c r="B45" s="49">
        <v>6671</v>
      </c>
      <c r="C45" s="49">
        <v>253</v>
      </c>
      <c r="D45" s="49">
        <v>59</v>
      </c>
      <c r="E45" s="49">
        <v>312</v>
      </c>
    </row>
    <row r="46" spans="1:5" x14ac:dyDescent="0.25">
      <c r="A46" s="49">
        <f t="shared" si="0"/>
        <v>35</v>
      </c>
      <c r="B46" s="49">
        <v>7814</v>
      </c>
      <c r="C46" s="49">
        <v>252</v>
      </c>
      <c r="D46" s="49">
        <v>60</v>
      </c>
      <c r="E46" s="49">
        <v>312</v>
      </c>
    </row>
    <row r="47" spans="1:5" x14ac:dyDescent="0.25">
      <c r="A47" s="49">
        <f t="shared" si="0"/>
        <v>36</v>
      </c>
      <c r="B47" s="49">
        <v>8129</v>
      </c>
      <c r="C47" s="49">
        <v>251</v>
      </c>
      <c r="D47" s="49">
        <v>61</v>
      </c>
      <c r="E47" s="49">
        <v>312</v>
      </c>
    </row>
    <row r="48" spans="1:5" x14ac:dyDescent="0.25">
      <c r="A48" s="49">
        <f t="shared" si="0"/>
        <v>37</v>
      </c>
      <c r="B48" s="49">
        <v>8684</v>
      </c>
      <c r="C48" s="49">
        <v>253</v>
      </c>
      <c r="D48" s="49">
        <v>59</v>
      </c>
      <c r="E48" s="49">
        <v>312</v>
      </c>
    </row>
    <row r="49" spans="1:5" x14ac:dyDescent="0.25">
      <c r="A49" s="49">
        <f t="shared" si="0"/>
        <v>38</v>
      </c>
      <c r="B49" s="49">
        <v>8791</v>
      </c>
      <c r="C49" s="49">
        <v>251</v>
      </c>
      <c r="D49" s="49">
        <v>61</v>
      </c>
      <c r="E49" s="49">
        <v>312</v>
      </c>
    </row>
    <row r="50" spans="1:5" x14ac:dyDescent="0.25">
      <c r="A50" s="49">
        <f t="shared" si="0"/>
        <v>39</v>
      </c>
      <c r="B50" s="49">
        <v>3485</v>
      </c>
      <c r="C50" s="49">
        <v>250</v>
      </c>
      <c r="D50" s="49">
        <v>61</v>
      </c>
      <c r="E50" s="49">
        <v>311</v>
      </c>
    </row>
    <row r="51" spans="1:5" x14ac:dyDescent="0.25">
      <c r="A51" s="49">
        <f t="shared" si="0"/>
        <v>40</v>
      </c>
      <c r="B51" s="49">
        <v>6156</v>
      </c>
      <c r="C51" s="49">
        <v>250</v>
      </c>
      <c r="D51" s="49">
        <v>61</v>
      </c>
      <c r="E51" s="49">
        <v>311</v>
      </c>
    </row>
    <row r="52" spans="1:5" x14ac:dyDescent="0.25">
      <c r="A52" s="49">
        <f t="shared" si="0"/>
        <v>41</v>
      </c>
      <c r="B52" s="49">
        <v>556</v>
      </c>
      <c r="C52" s="49">
        <v>250</v>
      </c>
      <c r="D52" s="49">
        <v>60</v>
      </c>
      <c r="E52" s="49">
        <v>310</v>
      </c>
    </row>
    <row r="53" spans="1:5" x14ac:dyDescent="0.25">
      <c r="A53" s="49">
        <f t="shared" si="0"/>
        <v>42</v>
      </c>
      <c r="B53" s="49">
        <v>4004</v>
      </c>
      <c r="C53" s="49">
        <v>248</v>
      </c>
      <c r="D53" s="49">
        <v>62</v>
      </c>
      <c r="E53" s="49">
        <v>310</v>
      </c>
    </row>
    <row r="54" spans="1:5" x14ac:dyDescent="0.25">
      <c r="A54" s="49">
        <f t="shared" si="0"/>
        <v>43</v>
      </c>
      <c r="B54" s="49">
        <v>5498</v>
      </c>
      <c r="C54" s="49">
        <v>251</v>
      </c>
      <c r="D54" s="49">
        <v>59</v>
      </c>
      <c r="E54" s="49">
        <v>310</v>
      </c>
    </row>
    <row r="55" spans="1:5" x14ac:dyDescent="0.25">
      <c r="A55" s="49">
        <f t="shared" si="0"/>
        <v>44</v>
      </c>
      <c r="B55" s="49">
        <v>7109</v>
      </c>
      <c r="C55" s="49">
        <v>251</v>
      </c>
      <c r="D55" s="49">
        <v>59</v>
      </c>
      <c r="E55" s="49">
        <v>310</v>
      </c>
    </row>
    <row r="56" spans="1:5" x14ac:dyDescent="0.25">
      <c r="A56" s="49">
        <f t="shared" si="0"/>
        <v>45</v>
      </c>
      <c r="B56" s="49">
        <v>9808</v>
      </c>
      <c r="C56" s="49">
        <v>248</v>
      </c>
      <c r="D56" s="49">
        <v>62</v>
      </c>
      <c r="E56" s="49">
        <v>310</v>
      </c>
    </row>
    <row r="57" spans="1:5" x14ac:dyDescent="0.25">
      <c r="A57" s="49">
        <f t="shared" si="0"/>
        <v>46</v>
      </c>
      <c r="B57" s="49">
        <v>582</v>
      </c>
      <c r="C57" s="49">
        <v>250</v>
      </c>
      <c r="D57" s="49">
        <v>59</v>
      </c>
      <c r="E57" s="49">
        <v>309</v>
      </c>
    </row>
    <row r="58" spans="1:5" x14ac:dyDescent="0.25">
      <c r="A58" s="49">
        <f t="shared" si="0"/>
        <v>47</v>
      </c>
      <c r="B58" s="49">
        <v>3805</v>
      </c>
      <c r="C58" s="49">
        <v>250</v>
      </c>
      <c r="D58" s="49">
        <v>59</v>
      </c>
      <c r="E58" s="49">
        <v>309</v>
      </c>
    </row>
    <row r="59" spans="1:5" x14ac:dyDescent="0.25">
      <c r="A59" s="49">
        <f t="shared" si="0"/>
        <v>48</v>
      </c>
      <c r="B59" s="49">
        <v>4633</v>
      </c>
      <c r="C59" s="49">
        <v>253</v>
      </c>
      <c r="D59" s="49">
        <v>56</v>
      </c>
      <c r="E59" s="49">
        <v>309</v>
      </c>
    </row>
    <row r="60" spans="1:5" x14ac:dyDescent="0.25">
      <c r="A60" s="49">
        <f t="shared" si="0"/>
        <v>49</v>
      </c>
      <c r="B60" s="49">
        <v>7332</v>
      </c>
      <c r="C60" s="49">
        <v>249</v>
      </c>
      <c r="D60" s="49">
        <v>60</v>
      </c>
      <c r="E60" s="49">
        <v>309</v>
      </c>
    </row>
    <row r="61" spans="1:5" x14ac:dyDescent="0.25">
      <c r="A61" s="49">
        <f t="shared" si="0"/>
        <v>50</v>
      </c>
      <c r="B61" s="49">
        <v>7688</v>
      </c>
      <c r="C61" s="49">
        <v>250</v>
      </c>
      <c r="D61" s="49">
        <v>59</v>
      </c>
      <c r="E61" s="49">
        <v>309</v>
      </c>
    </row>
    <row r="62" spans="1:5" x14ac:dyDescent="0.25">
      <c r="A62" s="49">
        <f t="shared" si="0"/>
        <v>51</v>
      </c>
      <c r="B62" s="49">
        <v>9139</v>
      </c>
      <c r="C62" s="49">
        <v>248</v>
      </c>
      <c r="D62" s="49">
        <v>61</v>
      </c>
      <c r="E62" s="49">
        <v>309</v>
      </c>
    </row>
    <row r="63" spans="1:5" x14ac:dyDescent="0.25">
      <c r="A63" s="49">
        <f t="shared" si="0"/>
        <v>52</v>
      </c>
      <c r="B63" s="49">
        <v>1072</v>
      </c>
      <c r="C63" s="49">
        <v>249</v>
      </c>
      <c r="D63" s="49">
        <v>59</v>
      </c>
      <c r="E63" s="49">
        <v>308</v>
      </c>
    </row>
    <row r="64" spans="1:5" x14ac:dyDescent="0.25">
      <c r="A64" s="49">
        <f t="shared" si="0"/>
        <v>53</v>
      </c>
      <c r="B64" s="49">
        <v>2451</v>
      </c>
      <c r="C64" s="49">
        <v>251</v>
      </c>
      <c r="D64" s="49">
        <v>57</v>
      </c>
      <c r="E64" s="49">
        <v>308</v>
      </c>
    </row>
    <row r="65" spans="1:5" x14ac:dyDescent="0.25">
      <c r="A65" s="49">
        <f t="shared" si="0"/>
        <v>54</v>
      </c>
      <c r="B65" s="49">
        <v>5298</v>
      </c>
      <c r="C65" s="49">
        <v>248</v>
      </c>
      <c r="D65" s="49">
        <v>60</v>
      </c>
      <c r="E65" s="49">
        <v>308</v>
      </c>
    </row>
    <row r="66" spans="1:5" x14ac:dyDescent="0.25">
      <c r="A66" s="49">
        <f t="shared" si="0"/>
        <v>55</v>
      </c>
      <c r="B66" s="49">
        <v>8352</v>
      </c>
      <c r="C66" s="49">
        <v>249</v>
      </c>
      <c r="D66" s="49">
        <v>59</v>
      </c>
      <c r="E66" s="49">
        <v>308</v>
      </c>
    </row>
    <row r="67" spans="1:5" x14ac:dyDescent="0.25">
      <c r="A67" s="49">
        <f t="shared" si="0"/>
        <v>56</v>
      </c>
      <c r="B67" s="49">
        <v>2191</v>
      </c>
      <c r="C67" s="49">
        <v>251</v>
      </c>
      <c r="D67" s="49">
        <v>56</v>
      </c>
      <c r="E67" s="49">
        <v>307</v>
      </c>
    </row>
    <row r="68" spans="1:5" x14ac:dyDescent="0.25">
      <c r="A68" s="49">
        <f t="shared" si="0"/>
        <v>57</v>
      </c>
      <c r="B68" s="49">
        <v>2350</v>
      </c>
      <c r="C68" s="49">
        <v>252</v>
      </c>
      <c r="D68" s="49">
        <v>55</v>
      </c>
      <c r="E68" s="49">
        <v>307</v>
      </c>
    </row>
    <row r="69" spans="1:5" x14ac:dyDescent="0.25">
      <c r="A69" s="49">
        <f t="shared" si="0"/>
        <v>58</v>
      </c>
      <c r="B69" s="49">
        <v>3395</v>
      </c>
      <c r="C69" s="49">
        <v>247</v>
      </c>
      <c r="D69" s="49">
        <v>60</v>
      </c>
      <c r="E69" s="49">
        <v>307</v>
      </c>
    </row>
    <row r="70" spans="1:5" x14ac:dyDescent="0.25">
      <c r="A70" s="49">
        <f t="shared" si="0"/>
        <v>59</v>
      </c>
      <c r="B70" s="49">
        <v>4751</v>
      </c>
      <c r="C70" s="49">
        <v>249</v>
      </c>
      <c r="D70" s="49">
        <v>58</v>
      </c>
      <c r="E70" s="49">
        <v>307</v>
      </c>
    </row>
    <row r="71" spans="1:5" x14ac:dyDescent="0.25">
      <c r="A71" s="49">
        <f t="shared" si="0"/>
        <v>60</v>
      </c>
      <c r="B71" s="49">
        <v>7294</v>
      </c>
      <c r="C71" s="49">
        <v>255</v>
      </c>
      <c r="D71" s="49">
        <v>52</v>
      </c>
      <c r="E71" s="49">
        <v>307</v>
      </c>
    </row>
    <row r="72" spans="1:5" x14ac:dyDescent="0.25">
      <c r="A72" s="49">
        <f t="shared" si="0"/>
        <v>61</v>
      </c>
      <c r="B72" s="49">
        <v>7767</v>
      </c>
      <c r="C72" s="49">
        <v>248</v>
      </c>
      <c r="D72" s="49">
        <v>59</v>
      </c>
      <c r="E72" s="49">
        <v>307</v>
      </c>
    </row>
    <row r="73" spans="1:5" x14ac:dyDescent="0.25">
      <c r="A73" s="49">
        <f t="shared" si="0"/>
        <v>62</v>
      </c>
      <c r="B73" s="49">
        <v>3505</v>
      </c>
      <c r="C73" s="49">
        <v>246</v>
      </c>
      <c r="D73" s="49">
        <v>60</v>
      </c>
      <c r="E73" s="49">
        <v>306</v>
      </c>
    </row>
    <row r="74" spans="1:5" x14ac:dyDescent="0.25">
      <c r="A74" s="49">
        <f t="shared" si="0"/>
        <v>63</v>
      </c>
      <c r="B74" s="49">
        <v>3701</v>
      </c>
      <c r="C74" s="49">
        <v>249</v>
      </c>
      <c r="D74" s="49">
        <v>57</v>
      </c>
      <c r="E74" s="49">
        <v>306</v>
      </c>
    </row>
    <row r="75" spans="1:5" x14ac:dyDescent="0.25">
      <c r="A75" s="49">
        <f t="shared" si="0"/>
        <v>64</v>
      </c>
      <c r="B75" s="49">
        <v>5037</v>
      </c>
      <c r="C75" s="49">
        <v>247</v>
      </c>
      <c r="D75" s="49">
        <v>59</v>
      </c>
      <c r="E75" s="49">
        <v>306</v>
      </c>
    </row>
    <row r="76" spans="1:5" x14ac:dyDescent="0.25">
      <c r="A76" s="49">
        <f t="shared" si="0"/>
        <v>65</v>
      </c>
      <c r="B76" s="49">
        <v>5234</v>
      </c>
      <c r="C76" s="49">
        <v>246</v>
      </c>
      <c r="D76" s="49">
        <v>60</v>
      </c>
      <c r="E76" s="49">
        <v>306</v>
      </c>
    </row>
    <row r="77" spans="1:5" x14ac:dyDescent="0.25">
      <c r="A77" s="49">
        <f t="shared" si="0"/>
        <v>66</v>
      </c>
      <c r="B77" s="49">
        <v>6303</v>
      </c>
      <c r="C77" s="49">
        <v>247</v>
      </c>
      <c r="D77" s="49">
        <v>59</v>
      </c>
      <c r="E77" s="49">
        <v>306</v>
      </c>
    </row>
    <row r="78" spans="1:5" x14ac:dyDescent="0.25">
      <c r="A78" s="49">
        <f t="shared" ref="A78:A111" si="1">+A77+1</f>
        <v>67</v>
      </c>
      <c r="B78" s="49">
        <v>8126</v>
      </c>
      <c r="C78" s="49">
        <v>245</v>
      </c>
      <c r="D78" s="49">
        <v>61</v>
      </c>
      <c r="E78" s="49">
        <v>306</v>
      </c>
    </row>
    <row r="79" spans="1:5" x14ac:dyDescent="0.25">
      <c r="A79" s="49">
        <f t="shared" si="1"/>
        <v>68</v>
      </c>
      <c r="B79" s="49">
        <v>957</v>
      </c>
      <c r="C79" s="49">
        <v>246</v>
      </c>
      <c r="D79" s="49">
        <v>59</v>
      </c>
      <c r="E79" s="49">
        <v>305</v>
      </c>
    </row>
    <row r="80" spans="1:5" x14ac:dyDescent="0.25">
      <c r="A80" s="49">
        <f t="shared" si="1"/>
        <v>69</v>
      </c>
      <c r="B80" s="49">
        <v>6141</v>
      </c>
      <c r="C80" s="49">
        <v>251</v>
      </c>
      <c r="D80" s="49">
        <v>54</v>
      </c>
      <c r="E80" s="49">
        <v>305</v>
      </c>
    </row>
    <row r="81" spans="1:5" x14ac:dyDescent="0.25">
      <c r="A81" s="49">
        <f t="shared" si="1"/>
        <v>70</v>
      </c>
      <c r="B81" s="49">
        <v>8339</v>
      </c>
      <c r="C81" s="49">
        <v>247</v>
      </c>
      <c r="D81" s="49">
        <v>58</v>
      </c>
      <c r="E81" s="49">
        <v>305</v>
      </c>
    </row>
    <row r="82" spans="1:5" x14ac:dyDescent="0.25">
      <c r="A82" s="49">
        <f t="shared" si="1"/>
        <v>71</v>
      </c>
      <c r="B82" s="49">
        <v>209</v>
      </c>
      <c r="C82" s="49">
        <v>243</v>
      </c>
      <c r="D82" s="49">
        <v>61</v>
      </c>
      <c r="E82" s="49">
        <v>304</v>
      </c>
    </row>
    <row r="83" spans="1:5" x14ac:dyDescent="0.25">
      <c r="A83" s="49">
        <f t="shared" si="1"/>
        <v>72</v>
      </c>
      <c r="B83" s="49">
        <v>7420</v>
      </c>
      <c r="C83" s="49">
        <v>245</v>
      </c>
      <c r="D83" s="49">
        <v>59</v>
      </c>
      <c r="E83" s="49">
        <v>304</v>
      </c>
    </row>
    <row r="84" spans="1:5" x14ac:dyDescent="0.25">
      <c r="A84" s="49">
        <f t="shared" si="1"/>
        <v>73</v>
      </c>
      <c r="B84" s="49">
        <v>7648</v>
      </c>
      <c r="C84" s="49">
        <v>246</v>
      </c>
      <c r="D84" s="49">
        <v>58</v>
      </c>
      <c r="E84" s="49">
        <v>304</v>
      </c>
    </row>
    <row r="85" spans="1:5" x14ac:dyDescent="0.25">
      <c r="A85" s="49">
        <f t="shared" si="1"/>
        <v>74</v>
      </c>
      <c r="B85" s="49">
        <v>8627</v>
      </c>
      <c r="C85" s="49">
        <v>248</v>
      </c>
      <c r="D85" s="49">
        <v>56</v>
      </c>
      <c r="E85" s="49">
        <v>304</v>
      </c>
    </row>
    <row r="86" spans="1:5" x14ac:dyDescent="0.25">
      <c r="A86" s="49">
        <f t="shared" si="1"/>
        <v>75</v>
      </c>
      <c r="B86" s="49">
        <v>9587</v>
      </c>
      <c r="C86" s="49">
        <v>243</v>
      </c>
      <c r="D86" s="49">
        <v>61</v>
      </c>
      <c r="E86" s="49">
        <v>304</v>
      </c>
    </row>
    <row r="87" spans="1:5" x14ac:dyDescent="0.25">
      <c r="A87" s="49">
        <f t="shared" si="1"/>
        <v>76</v>
      </c>
      <c r="B87" s="49">
        <v>18</v>
      </c>
      <c r="C87" s="49">
        <v>247</v>
      </c>
      <c r="D87" s="49">
        <v>56</v>
      </c>
      <c r="E87" s="49">
        <v>303</v>
      </c>
    </row>
    <row r="88" spans="1:5" x14ac:dyDescent="0.25">
      <c r="A88" s="49">
        <f t="shared" si="1"/>
        <v>77</v>
      </c>
      <c r="B88" s="49">
        <v>831</v>
      </c>
      <c r="C88" s="49">
        <v>245</v>
      </c>
      <c r="D88" s="49">
        <v>58</v>
      </c>
      <c r="E88" s="49">
        <v>303</v>
      </c>
    </row>
    <row r="89" spans="1:5" x14ac:dyDescent="0.25">
      <c r="A89" s="49">
        <f t="shared" si="1"/>
        <v>78</v>
      </c>
      <c r="B89" s="49">
        <v>1478</v>
      </c>
      <c r="C89" s="49">
        <v>243</v>
      </c>
      <c r="D89" s="49">
        <v>60</v>
      </c>
      <c r="E89" s="49">
        <v>303</v>
      </c>
    </row>
    <row r="90" spans="1:5" x14ac:dyDescent="0.25">
      <c r="A90" s="49">
        <f t="shared" si="1"/>
        <v>79</v>
      </c>
      <c r="B90" s="49">
        <v>2171</v>
      </c>
      <c r="C90" s="49">
        <v>243</v>
      </c>
      <c r="D90" s="49">
        <v>60</v>
      </c>
      <c r="E90" s="49">
        <v>303</v>
      </c>
    </row>
    <row r="91" spans="1:5" x14ac:dyDescent="0.25">
      <c r="A91" s="49">
        <f t="shared" si="1"/>
        <v>80</v>
      </c>
      <c r="B91" s="49">
        <v>3146</v>
      </c>
      <c r="C91" s="49">
        <v>246</v>
      </c>
      <c r="D91" s="49">
        <v>57</v>
      </c>
      <c r="E91" s="49">
        <v>303</v>
      </c>
    </row>
    <row r="92" spans="1:5" x14ac:dyDescent="0.25">
      <c r="A92" s="49">
        <f t="shared" si="1"/>
        <v>81</v>
      </c>
      <c r="B92" s="49">
        <v>4380</v>
      </c>
      <c r="C92" s="49">
        <v>245</v>
      </c>
      <c r="D92" s="49">
        <v>58</v>
      </c>
      <c r="E92" s="49">
        <v>303</v>
      </c>
    </row>
    <row r="93" spans="1:5" x14ac:dyDescent="0.25">
      <c r="A93" s="49">
        <f t="shared" si="1"/>
        <v>82</v>
      </c>
      <c r="B93" s="49">
        <v>5489</v>
      </c>
      <c r="C93" s="49">
        <v>245</v>
      </c>
      <c r="D93" s="49">
        <v>58</v>
      </c>
      <c r="E93" s="49">
        <v>303</v>
      </c>
    </row>
    <row r="94" spans="1:5" x14ac:dyDescent="0.25">
      <c r="A94" s="49">
        <f t="shared" si="1"/>
        <v>83</v>
      </c>
      <c r="B94" s="49">
        <v>5682</v>
      </c>
      <c r="C94" s="49">
        <v>249</v>
      </c>
      <c r="D94" s="49">
        <v>54</v>
      </c>
      <c r="E94" s="49">
        <v>303</v>
      </c>
    </row>
    <row r="95" spans="1:5" x14ac:dyDescent="0.25">
      <c r="A95" s="49">
        <f t="shared" si="1"/>
        <v>84</v>
      </c>
      <c r="B95" s="49">
        <v>7980</v>
      </c>
      <c r="C95" s="49">
        <v>246</v>
      </c>
      <c r="D95" s="49">
        <v>57</v>
      </c>
      <c r="E95" s="49">
        <v>303</v>
      </c>
    </row>
    <row r="96" spans="1:5" x14ac:dyDescent="0.25">
      <c r="A96" s="49">
        <f t="shared" si="1"/>
        <v>85</v>
      </c>
      <c r="B96" s="49">
        <v>8981</v>
      </c>
      <c r="C96" s="49">
        <v>245</v>
      </c>
      <c r="D96" s="49">
        <v>58</v>
      </c>
      <c r="E96" s="49">
        <v>303</v>
      </c>
    </row>
    <row r="97" spans="1:5" x14ac:dyDescent="0.25">
      <c r="A97" s="49">
        <f t="shared" si="1"/>
        <v>86</v>
      </c>
      <c r="B97" s="49">
        <v>9072</v>
      </c>
      <c r="C97" s="49">
        <v>244</v>
      </c>
      <c r="D97" s="49">
        <v>59</v>
      </c>
      <c r="E97" s="49">
        <v>303</v>
      </c>
    </row>
    <row r="98" spans="1:5" x14ac:dyDescent="0.25">
      <c r="A98" s="49">
        <f t="shared" si="1"/>
        <v>87</v>
      </c>
      <c r="B98" s="49">
        <v>1211</v>
      </c>
      <c r="C98" s="49">
        <v>244</v>
      </c>
      <c r="D98" s="49">
        <v>58</v>
      </c>
      <c r="E98" s="49">
        <v>302</v>
      </c>
    </row>
    <row r="99" spans="1:5" x14ac:dyDescent="0.25">
      <c r="A99" s="49">
        <f t="shared" si="1"/>
        <v>88</v>
      </c>
      <c r="B99" s="49">
        <v>1457</v>
      </c>
      <c r="C99" s="49">
        <v>245</v>
      </c>
      <c r="D99" s="49">
        <v>57</v>
      </c>
      <c r="E99" s="49">
        <v>302</v>
      </c>
    </row>
    <row r="100" spans="1:5" x14ac:dyDescent="0.25">
      <c r="A100" s="49">
        <f t="shared" si="1"/>
        <v>89</v>
      </c>
      <c r="B100" s="49">
        <v>1899</v>
      </c>
      <c r="C100" s="49">
        <v>245</v>
      </c>
      <c r="D100" s="49">
        <v>57</v>
      </c>
      <c r="E100" s="49">
        <v>302</v>
      </c>
    </row>
    <row r="101" spans="1:5" x14ac:dyDescent="0.25">
      <c r="A101" s="49">
        <f t="shared" si="1"/>
        <v>90</v>
      </c>
      <c r="B101" s="49">
        <v>2434</v>
      </c>
      <c r="C101" s="49">
        <v>243</v>
      </c>
      <c r="D101" s="49">
        <v>59</v>
      </c>
      <c r="E101" s="49">
        <v>302</v>
      </c>
    </row>
    <row r="102" spans="1:5" x14ac:dyDescent="0.25">
      <c r="A102" s="49">
        <f t="shared" si="1"/>
        <v>91</v>
      </c>
      <c r="B102" s="49">
        <v>2538</v>
      </c>
      <c r="C102" s="49">
        <v>244</v>
      </c>
      <c r="D102" s="49">
        <v>58</v>
      </c>
      <c r="E102" s="49">
        <v>302</v>
      </c>
    </row>
    <row r="103" spans="1:5" x14ac:dyDescent="0.25">
      <c r="A103" s="49">
        <f t="shared" si="1"/>
        <v>92</v>
      </c>
      <c r="B103" s="49">
        <v>3543</v>
      </c>
      <c r="C103" s="49">
        <v>244</v>
      </c>
      <c r="D103" s="49">
        <v>58</v>
      </c>
      <c r="E103" s="49">
        <v>302</v>
      </c>
    </row>
    <row r="104" spans="1:5" x14ac:dyDescent="0.25">
      <c r="A104" s="49">
        <f t="shared" si="1"/>
        <v>93</v>
      </c>
      <c r="B104" s="49">
        <v>3635</v>
      </c>
      <c r="C104" s="49">
        <v>244</v>
      </c>
      <c r="D104" s="49">
        <v>58</v>
      </c>
      <c r="E104" s="49">
        <v>302</v>
      </c>
    </row>
    <row r="105" spans="1:5" x14ac:dyDescent="0.25">
      <c r="A105" s="49">
        <f t="shared" si="1"/>
        <v>94</v>
      </c>
      <c r="B105" s="49">
        <v>3665</v>
      </c>
      <c r="C105" s="49">
        <v>246</v>
      </c>
      <c r="D105" s="49">
        <v>56</v>
      </c>
      <c r="E105" s="49">
        <v>302</v>
      </c>
    </row>
    <row r="106" spans="1:5" x14ac:dyDescent="0.25">
      <c r="A106" s="49">
        <f t="shared" si="1"/>
        <v>95</v>
      </c>
      <c r="B106" s="49">
        <v>4044</v>
      </c>
      <c r="C106" s="49">
        <v>245</v>
      </c>
      <c r="D106" s="49">
        <v>57</v>
      </c>
      <c r="E106" s="49">
        <v>302</v>
      </c>
    </row>
    <row r="107" spans="1:5" x14ac:dyDescent="0.25">
      <c r="A107" s="49">
        <f t="shared" si="1"/>
        <v>96</v>
      </c>
      <c r="B107" s="49">
        <v>4970</v>
      </c>
      <c r="C107" s="49">
        <v>245</v>
      </c>
      <c r="D107" s="49">
        <v>57</v>
      </c>
      <c r="E107" s="49">
        <v>302</v>
      </c>
    </row>
    <row r="108" spans="1:5" x14ac:dyDescent="0.25">
      <c r="A108" s="49">
        <f t="shared" si="1"/>
        <v>97</v>
      </c>
      <c r="B108" s="49">
        <v>7259</v>
      </c>
      <c r="C108" s="49">
        <v>244</v>
      </c>
      <c r="D108" s="49">
        <v>58</v>
      </c>
      <c r="E108" s="49">
        <v>302</v>
      </c>
    </row>
    <row r="109" spans="1:5" x14ac:dyDescent="0.25">
      <c r="A109" s="49">
        <f t="shared" si="1"/>
        <v>98</v>
      </c>
      <c r="B109" s="49">
        <v>8351</v>
      </c>
      <c r="C109" s="49">
        <v>245</v>
      </c>
      <c r="D109" s="49">
        <v>57</v>
      </c>
      <c r="E109" s="49">
        <v>302</v>
      </c>
    </row>
    <row r="110" spans="1:5" x14ac:dyDescent="0.25">
      <c r="A110" s="49">
        <f t="shared" si="1"/>
        <v>99</v>
      </c>
      <c r="B110" s="49">
        <v>8898</v>
      </c>
      <c r="C110" s="49">
        <v>243</v>
      </c>
      <c r="D110" s="49">
        <v>59</v>
      </c>
      <c r="E110" s="49">
        <v>302</v>
      </c>
    </row>
    <row r="111" spans="1:5" x14ac:dyDescent="0.25">
      <c r="A111" s="49">
        <f t="shared" si="1"/>
        <v>100</v>
      </c>
      <c r="B111" s="49">
        <v>9425</v>
      </c>
      <c r="C111" s="49">
        <v>243</v>
      </c>
      <c r="D111" s="49">
        <v>59</v>
      </c>
      <c r="E111" s="49">
        <v>302</v>
      </c>
    </row>
    <row r="112" spans="1:5" ht="15.75" thickBot="1" x14ac:dyDescent="0.3"/>
    <row r="113" spans="1:7" ht="16.5" thickTop="1" thickBot="1" x14ac:dyDescent="0.3">
      <c r="B113" s="318" t="s">
        <v>193</v>
      </c>
      <c r="C113" s="319"/>
      <c r="D113" s="319"/>
      <c r="E113" s="320"/>
    </row>
    <row r="114" spans="1:7" ht="15.75" thickTop="1" x14ac:dyDescent="0.25"/>
    <row r="115" spans="1:7" x14ac:dyDescent="0.25">
      <c r="A115" s="49" t="s">
        <v>194</v>
      </c>
      <c r="C115" s="50"/>
      <c r="D115" s="50"/>
      <c r="E115" s="50"/>
      <c r="G115" s="66"/>
    </row>
    <row r="116" spans="1:7" x14ac:dyDescent="0.25">
      <c r="A116" s="49" t="s">
        <v>195</v>
      </c>
      <c r="C116" s="50"/>
      <c r="D116" s="50"/>
      <c r="E116" s="67"/>
      <c r="F116" s="50"/>
      <c r="G116" s="66"/>
    </row>
    <row r="117" spans="1:7" x14ac:dyDescent="0.25">
      <c r="A117" s="49" t="s">
        <v>196</v>
      </c>
      <c r="C117" s="51"/>
      <c r="D117" s="51"/>
      <c r="E117" s="51"/>
      <c r="F117" s="50"/>
      <c r="G117" s="66"/>
    </row>
    <row r="118" spans="1:7" x14ac:dyDescent="0.25">
      <c r="A118" s="68" t="s">
        <v>197</v>
      </c>
      <c r="C118" s="69"/>
      <c r="D118" s="69"/>
      <c r="E118" s="57"/>
      <c r="G118" s="66"/>
    </row>
    <row r="119" spans="1:7" x14ac:dyDescent="0.25">
      <c r="C119" s="70"/>
      <c r="D119" s="70"/>
    </row>
    <row r="120" spans="1:7" ht="15.75" thickBot="1" x14ac:dyDescent="0.3"/>
    <row r="121" spans="1:7" ht="16.5" thickTop="1" thickBot="1" x14ac:dyDescent="0.3">
      <c r="B121" s="318" t="s">
        <v>198</v>
      </c>
      <c r="C121" s="319"/>
      <c r="D121" s="319"/>
      <c r="E121" s="320"/>
    </row>
    <row r="122" spans="1:7" ht="15.75" thickTop="1" x14ac:dyDescent="0.25">
      <c r="B122" s="49" t="s">
        <v>398</v>
      </c>
      <c r="D122" s="71"/>
    </row>
    <row r="124" spans="1:7" x14ac:dyDescent="0.25">
      <c r="B124" s="49" t="s">
        <v>399</v>
      </c>
      <c r="D124" s="72"/>
    </row>
    <row r="126" spans="1:7" ht="15.75" thickBot="1" x14ac:dyDescent="0.3"/>
    <row r="127" spans="1:7" ht="16.5" thickTop="1" thickBot="1" x14ac:dyDescent="0.3">
      <c r="B127" s="318" t="s">
        <v>199</v>
      </c>
      <c r="C127" s="319"/>
      <c r="D127" s="319"/>
      <c r="E127" s="320"/>
    </row>
    <row r="128" spans="1:7" ht="15.75" thickTop="1" x14ac:dyDescent="0.25">
      <c r="B128" s="49" t="s">
        <v>200</v>
      </c>
      <c r="D128" s="73"/>
    </row>
    <row r="130" spans="2:4" x14ac:dyDescent="0.25">
      <c r="B130" s="49" t="s">
        <v>201</v>
      </c>
      <c r="D130" s="74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41F9-3795-45EC-9160-A6F6E3A27EC4}">
  <sheetPr>
    <tabColor rgb="FF0000FF"/>
  </sheetPr>
  <dimension ref="A1:G76"/>
  <sheetViews>
    <sheetView showGridLines="0" zoomScaleNormal="100" workbookViewId="0"/>
  </sheetViews>
  <sheetFormatPr defaultColWidth="9.140625" defaultRowHeight="15" x14ac:dyDescent="0.25"/>
  <cols>
    <col min="1" max="1" width="9.140625" style="1"/>
    <col min="2" max="2" width="12.28515625" style="1" customWidth="1"/>
    <col min="3" max="5" width="13.85546875" style="1" customWidth="1"/>
    <col min="6" max="6" width="24.140625" style="1" customWidth="1"/>
    <col min="7" max="7" width="11.85546875" style="1" customWidth="1"/>
    <col min="8" max="16384" width="9.140625" style="1"/>
  </cols>
  <sheetData>
    <row r="1" spans="1:6" ht="13.9" x14ac:dyDescent="0.25">
      <c r="A1" s="22" t="s">
        <v>132</v>
      </c>
    </row>
    <row r="2" spans="1:6" ht="13.9" x14ac:dyDescent="0.25">
      <c r="A2" s="22" t="s">
        <v>133</v>
      </c>
    </row>
    <row r="3" spans="1:6" x14ac:dyDescent="0.25">
      <c r="A3" s="22" t="s">
        <v>134</v>
      </c>
    </row>
    <row r="4" spans="1:6" x14ac:dyDescent="0.25">
      <c r="A4" s="22" t="s">
        <v>135</v>
      </c>
    </row>
    <row r="5" spans="1:6" ht="13.9" x14ac:dyDescent="0.25">
      <c r="A5" s="22" t="s">
        <v>136</v>
      </c>
    </row>
    <row r="6" spans="1:6" ht="13.9" x14ac:dyDescent="0.25">
      <c r="A6" s="22" t="s">
        <v>137</v>
      </c>
    </row>
    <row r="7" spans="1:6" ht="13.9" x14ac:dyDescent="0.25">
      <c r="A7" s="22"/>
    </row>
    <row r="8" spans="1:6" ht="13.9" x14ac:dyDescent="0.25">
      <c r="A8" s="2"/>
    </row>
    <row r="9" spans="1:6" ht="13.9" x14ac:dyDescent="0.25">
      <c r="A9" s="10" t="s">
        <v>396</v>
      </c>
    </row>
    <row r="10" spans="1:6" ht="13.9" x14ac:dyDescent="0.25">
      <c r="B10" s="10" t="s">
        <v>360</v>
      </c>
    </row>
    <row r="11" spans="1:6" ht="13.9" x14ac:dyDescent="0.25">
      <c r="B11" s="10" t="s">
        <v>361</v>
      </c>
    </row>
    <row r="12" spans="1:6" ht="13.9" x14ac:dyDescent="0.25">
      <c r="B12" s="10" t="s">
        <v>362</v>
      </c>
    </row>
    <row r="13" spans="1:6" ht="14.45" thickBot="1" x14ac:dyDescent="0.3">
      <c r="A13" s="10"/>
    </row>
    <row r="14" spans="1:6" ht="14.45" thickBot="1" x14ac:dyDescent="0.3">
      <c r="B14" s="269"/>
      <c r="C14" s="324" t="s">
        <v>363</v>
      </c>
      <c r="D14" s="325"/>
      <c r="E14" s="326"/>
      <c r="F14" s="270"/>
    </row>
    <row r="15" spans="1:6" x14ac:dyDescent="0.25">
      <c r="B15" s="327" t="s">
        <v>364</v>
      </c>
      <c r="C15" s="271" t="s">
        <v>365</v>
      </c>
      <c r="D15" s="271" t="s">
        <v>366</v>
      </c>
      <c r="E15" s="271" t="s">
        <v>367</v>
      </c>
      <c r="F15" s="329" t="s">
        <v>368</v>
      </c>
    </row>
    <row r="16" spans="1:6" ht="15.75" thickBot="1" x14ac:dyDescent="0.3">
      <c r="B16" s="328"/>
      <c r="C16" s="271" t="s">
        <v>369</v>
      </c>
      <c r="D16" s="271" t="s">
        <v>369</v>
      </c>
      <c r="E16" s="271" t="s">
        <v>369</v>
      </c>
      <c r="F16" s="330"/>
    </row>
    <row r="17" spans="1:7" ht="13.9" x14ac:dyDescent="0.25">
      <c r="B17" s="272">
        <v>1</v>
      </c>
      <c r="C17" s="273">
        <v>103</v>
      </c>
      <c r="D17" s="274">
        <v>4</v>
      </c>
      <c r="E17" s="275">
        <v>5</v>
      </c>
      <c r="F17" s="276">
        <v>0.97089999999999999</v>
      </c>
    </row>
    <row r="18" spans="1:7" ht="13.9" x14ac:dyDescent="0.25">
      <c r="B18" s="277">
        <v>2</v>
      </c>
      <c r="C18" s="278"/>
      <c r="D18" s="279">
        <v>104</v>
      </c>
      <c r="E18" s="280">
        <v>5</v>
      </c>
      <c r="F18" s="281">
        <v>0.92420000000000002</v>
      </c>
    </row>
    <row r="19" spans="1:7" ht="14.45" thickBot="1" x14ac:dyDescent="0.3">
      <c r="B19" s="282">
        <v>3</v>
      </c>
      <c r="C19" s="283"/>
      <c r="D19" s="284"/>
      <c r="E19" s="285">
        <v>105</v>
      </c>
      <c r="F19" s="286">
        <v>0.86209999999999998</v>
      </c>
    </row>
    <row r="20" spans="1:7" ht="13.9" x14ac:dyDescent="0.25">
      <c r="B20" s="287"/>
    </row>
    <row r="21" spans="1:7" ht="13.9" x14ac:dyDescent="0.25">
      <c r="B21" s="1" t="s">
        <v>370</v>
      </c>
    </row>
    <row r="22" spans="1:7" ht="14.45" thickBot="1" x14ac:dyDescent="0.3"/>
    <row r="23" spans="1:7" ht="14.45" thickBot="1" x14ac:dyDescent="0.3">
      <c r="A23" s="287"/>
      <c r="B23" s="331" t="s">
        <v>371</v>
      </c>
      <c r="C23" s="332"/>
      <c r="D23" s="332"/>
      <c r="E23" s="333"/>
      <c r="F23" s="288"/>
    </row>
    <row r="24" spans="1:7" ht="30" customHeight="1" thickBot="1" x14ac:dyDescent="0.3">
      <c r="B24" s="289" t="s">
        <v>372</v>
      </c>
      <c r="C24" s="290" t="s">
        <v>373</v>
      </c>
      <c r="D24" s="284" t="s">
        <v>374</v>
      </c>
      <c r="E24" s="283" t="s">
        <v>375</v>
      </c>
      <c r="F24" s="291" t="s">
        <v>376</v>
      </c>
    </row>
    <row r="25" spans="1:7" ht="15.75" customHeight="1" x14ac:dyDescent="0.25">
      <c r="B25" s="272" t="s">
        <v>373</v>
      </c>
      <c r="C25" s="292">
        <v>1</v>
      </c>
      <c r="D25" s="292">
        <v>0.9</v>
      </c>
      <c r="E25" s="271">
        <v>0.8</v>
      </c>
      <c r="F25" s="293">
        <v>3.4000000000000002E-2</v>
      </c>
    </row>
    <row r="26" spans="1:7" ht="15.75" customHeight="1" x14ac:dyDescent="0.25">
      <c r="B26" s="277" t="s">
        <v>374</v>
      </c>
      <c r="C26" s="292">
        <v>0.9</v>
      </c>
      <c r="D26" s="292">
        <v>1</v>
      </c>
      <c r="E26" s="271">
        <v>0.92</v>
      </c>
      <c r="F26" s="294">
        <v>3.9E-2</v>
      </c>
    </row>
    <row r="27" spans="1:7" ht="15.75" customHeight="1" thickBot="1" x14ac:dyDescent="0.3">
      <c r="B27" s="282" t="s">
        <v>375</v>
      </c>
      <c r="C27" s="295">
        <v>0.8</v>
      </c>
      <c r="D27" s="295">
        <v>0.92</v>
      </c>
      <c r="E27" s="296">
        <v>1</v>
      </c>
      <c r="F27" s="297">
        <v>4.2000000000000003E-2</v>
      </c>
    </row>
    <row r="29" spans="1:7" x14ac:dyDescent="0.25">
      <c r="A29" s="298" t="s">
        <v>383</v>
      </c>
    </row>
    <row r="30" spans="1:7" ht="15.75" thickBot="1" x14ac:dyDescent="0.3">
      <c r="B30" s="22" t="s">
        <v>395</v>
      </c>
    </row>
    <row r="31" spans="1:7" x14ac:dyDescent="0.25">
      <c r="B31" s="299"/>
      <c r="C31" s="300"/>
      <c r="D31" s="300"/>
      <c r="E31" s="300"/>
      <c r="F31" s="300"/>
      <c r="G31" s="301"/>
    </row>
    <row r="32" spans="1:7" x14ac:dyDescent="0.25">
      <c r="B32" s="302"/>
      <c r="C32" s="303"/>
      <c r="D32" s="303"/>
      <c r="E32" s="303"/>
      <c r="F32" s="303"/>
      <c r="G32" s="304"/>
    </row>
    <row r="33" spans="2:7" x14ac:dyDescent="0.25">
      <c r="B33" s="302"/>
      <c r="C33" s="303"/>
      <c r="D33" s="303"/>
      <c r="E33" s="303"/>
      <c r="F33" s="303"/>
      <c r="G33" s="304"/>
    </row>
    <row r="34" spans="2:7" x14ac:dyDescent="0.25">
      <c r="B34" s="302"/>
      <c r="C34" s="303"/>
      <c r="D34" s="303"/>
      <c r="E34" s="303"/>
      <c r="F34" s="303"/>
      <c r="G34" s="304"/>
    </row>
    <row r="35" spans="2:7" x14ac:dyDescent="0.25">
      <c r="B35" s="302"/>
      <c r="C35" s="303"/>
      <c r="D35" s="303"/>
      <c r="E35" s="303"/>
      <c r="F35" s="303"/>
      <c r="G35" s="304"/>
    </row>
    <row r="36" spans="2:7" x14ac:dyDescent="0.25">
      <c r="B36" s="302"/>
      <c r="C36" s="303"/>
      <c r="D36" s="303"/>
      <c r="E36" s="303"/>
      <c r="F36" s="303"/>
      <c r="G36" s="304"/>
    </row>
    <row r="37" spans="2:7" x14ac:dyDescent="0.25">
      <c r="B37" s="302"/>
      <c r="C37" s="303"/>
      <c r="D37" s="303"/>
      <c r="E37" s="303"/>
      <c r="F37" s="303"/>
      <c r="G37" s="304"/>
    </row>
    <row r="38" spans="2:7" x14ac:dyDescent="0.25">
      <c r="B38" s="302"/>
      <c r="C38" s="303"/>
      <c r="D38" s="303"/>
      <c r="E38" s="303"/>
      <c r="F38" s="303"/>
      <c r="G38" s="304"/>
    </row>
    <row r="39" spans="2:7" x14ac:dyDescent="0.25">
      <c r="B39" s="302"/>
      <c r="C39" s="303"/>
      <c r="D39" s="303"/>
      <c r="E39" s="303"/>
      <c r="F39" s="303"/>
      <c r="G39" s="304"/>
    </row>
    <row r="40" spans="2:7" x14ac:dyDescent="0.25">
      <c r="B40" s="305"/>
      <c r="C40" s="303"/>
      <c r="D40" s="303"/>
      <c r="E40" s="303"/>
      <c r="F40" s="303"/>
      <c r="G40" s="304"/>
    </row>
    <row r="41" spans="2:7" x14ac:dyDescent="0.25">
      <c r="B41" s="306"/>
      <c r="C41" s="303"/>
      <c r="D41" s="303"/>
      <c r="E41" s="303"/>
      <c r="F41" s="303"/>
      <c r="G41" s="304"/>
    </row>
    <row r="42" spans="2:7" x14ac:dyDescent="0.25">
      <c r="B42" s="306"/>
      <c r="C42" s="303"/>
      <c r="D42" s="303"/>
      <c r="E42" s="303"/>
      <c r="F42" s="303"/>
      <c r="G42" s="304"/>
    </row>
    <row r="43" spans="2:7" x14ac:dyDescent="0.25">
      <c r="B43" s="306"/>
      <c r="C43" s="303"/>
      <c r="D43" s="303"/>
      <c r="E43" s="303"/>
      <c r="F43" s="303"/>
      <c r="G43" s="304"/>
    </row>
    <row r="44" spans="2:7" x14ac:dyDescent="0.25">
      <c r="B44" s="306"/>
      <c r="C44" s="303"/>
      <c r="D44" s="303"/>
      <c r="E44" s="303"/>
      <c r="F44" s="303"/>
      <c r="G44" s="304"/>
    </row>
    <row r="45" spans="2:7" ht="15.75" thickBot="1" x14ac:dyDescent="0.3">
      <c r="B45" s="307"/>
      <c r="C45" s="308"/>
      <c r="D45" s="308"/>
      <c r="E45" s="308"/>
      <c r="F45" s="308"/>
      <c r="G45" s="309"/>
    </row>
    <row r="46" spans="2:7" ht="15.75" thickBot="1" x14ac:dyDescent="0.3"/>
    <row r="47" spans="2:7" ht="15.75" thickBot="1" x14ac:dyDescent="0.3">
      <c r="B47" s="1" t="s">
        <v>377</v>
      </c>
      <c r="F47" s="310"/>
    </row>
    <row r="49" spans="1:7" x14ac:dyDescent="0.25">
      <c r="B49" s="10" t="s">
        <v>378</v>
      </c>
    </row>
    <row r="50" spans="1:7" x14ac:dyDescent="0.25">
      <c r="B50" s="10" t="s">
        <v>362</v>
      </c>
    </row>
    <row r="51" spans="1:7" x14ac:dyDescent="0.25">
      <c r="B51" s="10"/>
    </row>
    <row r="52" spans="1:7" x14ac:dyDescent="0.25">
      <c r="B52" s="311" t="s">
        <v>384</v>
      </c>
    </row>
    <row r="53" spans="1:7" x14ac:dyDescent="0.25">
      <c r="B53" s="311" t="s">
        <v>385</v>
      </c>
    </row>
    <row r="54" spans="1:7" x14ac:dyDescent="0.25">
      <c r="B54" s="311" t="s">
        <v>386</v>
      </c>
    </row>
    <row r="55" spans="1:7" x14ac:dyDescent="0.25">
      <c r="B55" s="311" t="s">
        <v>387</v>
      </c>
    </row>
    <row r="57" spans="1:7" x14ac:dyDescent="0.25">
      <c r="A57" s="298" t="s">
        <v>388</v>
      </c>
    </row>
    <row r="58" spans="1:7" ht="15.75" thickBot="1" x14ac:dyDescent="0.3">
      <c r="B58" s="22" t="s">
        <v>395</v>
      </c>
    </row>
    <row r="59" spans="1:7" x14ac:dyDescent="0.25">
      <c r="B59" s="299"/>
      <c r="C59" s="300"/>
      <c r="D59" s="300"/>
      <c r="E59" s="300"/>
      <c r="F59" s="300"/>
      <c r="G59" s="301"/>
    </row>
    <row r="60" spans="1:7" x14ac:dyDescent="0.25">
      <c r="B60" s="302"/>
      <c r="C60" s="303"/>
      <c r="D60" s="303"/>
      <c r="E60" s="303"/>
      <c r="F60" s="303"/>
      <c r="G60" s="304"/>
    </row>
    <row r="61" spans="1:7" x14ac:dyDescent="0.25">
      <c r="B61" s="302"/>
      <c r="C61" s="303"/>
      <c r="D61" s="303"/>
      <c r="E61" s="303"/>
      <c r="F61" s="303"/>
      <c r="G61" s="304"/>
    </row>
    <row r="62" spans="1:7" x14ac:dyDescent="0.25">
      <c r="B62" s="302"/>
      <c r="C62" s="303"/>
      <c r="D62" s="303"/>
      <c r="E62" s="303"/>
      <c r="F62" s="303"/>
      <c r="G62" s="304"/>
    </row>
    <row r="63" spans="1:7" x14ac:dyDescent="0.25">
      <c r="B63" s="302"/>
      <c r="C63" s="303"/>
      <c r="D63" s="303"/>
      <c r="E63" s="303"/>
      <c r="F63" s="303"/>
      <c r="G63" s="304"/>
    </row>
    <row r="64" spans="1:7" x14ac:dyDescent="0.25">
      <c r="B64" s="302"/>
      <c r="C64" s="303"/>
      <c r="D64" s="303"/>
      <c r="E64" s="303"/>
      <c r="F64" s="303"/>
      <c r="G64" s="304"/>
    </row>
    <row r="65" spans="2:7" x14ac:dyDescent="0.25">
      <c r="B65" s="302"/>
      <c r="C65" s="303"/>
      <c r="D65" s="303"/>
      <c r="E65" s="303"/>
      <c r="F65" s="303"/>
      <c r="G65" s="304"/>
    </row>
    <row r="66" spans="2:7" x14ac:dyDescent="0.25">
      <c r="B66" s="302"/>
      <c r="C66" s="303"/>
      <c r="D66" s="303"/>
      <c r="E66" s="303"/>
      <c r="F66" s="303"/>
      <c r="G66" s="304"/>
    </row>
    <row r="67" spans="2:7" x14ac:dyDescent="0.25">
      <c r="B67" s="302"/>
      <c r="C67" s="303"/>
      <c r="D67" s="303"/>
      <c r="E67" s="303"/>
      <c r="F67" s="303"/>
      <c r="G67" s="304"/>
    </row>
    <row r="68" spans="2:7" x14ac:dyDescent="0.25">
      <c r="B68" s="305"/>
      <c r="C68" s="303"/>
      <c r="D68" s="303"/>
      <c r="E68" s="303"/>
      <c r="F68" s="303"/>
      <c r="G68" s="304"/>
    </row>
    <row r="69" spans="2:7" x14ac:dyDescent="0.25">
      <c r="B69" s="306"/>
      <c r="C69" s="303"/>
      <c r="D69" s="303"/>
      <c r="E69" s="303"/>
      <c r="F69" s="303"/>
      <c r="G69" s="304"/>
    </row>
    <row r="70" spans="2:7" x14ac:dyDescent="0.25">
      <c r="B70" s="306"/>
      <c r="C70" s="303"/>
      <c r="D70" s="303"/>
      <c r="E70" s="303"/>
      <c r="F70" s="303"/>
      <c r="G70" s="304"/>
    </row>
    <row r="71" spans="2:7" x14ac:dyDescent="0.25">
      <c r="B71" s="306"/>
      <c r="C71" s="303"/>
      <c r="D71" s="303"/>
      <c r="E71" s="303"/>
      <c r="F71" s="303"/>
      <c r="G71" s="304"/>
    </row>
    <row r="72" spans="2:7" x14ac:dyDescent="0.25">
      <c r="B72" s="306"/>
      <c r="C72" s="303"/>
      <c r="D72" s="303"/>
      <c r="E72" s="303"/>
      <c r="F72" s="303"/>
      <c r="G72" s="304"/>
    </row>
    <row r="73" spans="2:7" ht="15.75" thickBot="1" x14ac:dyDescent="0.3">
      <c r="B73" s="307"/>
      <c r="C73" s="308"/>
      <c r="D73" s="308"/>
      <c r="E73" s="308"/>
      <c r="F73" s="308"/>
      <c r="G73" s="309"/>
    </row>
    <row r="74" spans="2:7" ht="15.75" thickBot="1" x14ac:dyDescent="0.3"/>
    <row r="75" spans="2:7" ht="15.75" thickBot="1" x14ac:dyDescent="0.3">
      <c r="B75" s="1" t="s">
        <v>379</v>
      </c>
      <c r="D75" s="310"/>
    </row>
    <row r="76" spans="2:7" ht="15.75" thickBot="1" x14ac:dyDescent="0.3">
      <c r="B76" s="1" t="s">
        <v>380</v>
      </c>
      <c r="D76" s="310"/>
    </row>
  </sheetData>
  <mergeCells count="4">
    <mergeCell ref="C14:E14"/>
    <mergeCell ref="B15:B16"/>
    <mergeCell ref="F15:F16"/>
    <mergeCell ref="B23:E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F676-9F47-4C04-B423-FE5B53EAF1E7}">
  <sheetPr>
    <tabColor rgb="FF0000FF"/>
  </sheetPr>
  <dimension ref="A1:G44"/>
  <sheetViews>
    <sheetView showGridLines="0" zoomScaleNormal="100" workbookViewId="0"/>
  </sheetViews>
  <sheetFormatPr defaultColWidth="9.140625" defaultRowHeight="15" x14ac:dyDescent="0.25"/>
  <cols>
    <col min="1" max="1" width="9.140625" style="1"/>
    <col min="2" max="2" width="52.140625" style="1" customWidth="1"/>
    <col min="3" max="3" width="9.140625" style="1"/>
    <col min="4" max="7" width="11.85546875" style="1" customWidth="1"/>
    <col min="8" max="16384" width="9.140625" style="1"/>
  </cols>
  <sheetData>
    <row r="1" spans="1:7" ht="13.9" x14ac:dyDescent="0.25">
      <c r="A1" s="22" t="s">
        <v>132</v>
      </c>
    </row>
    <row r="2" spans="1:7" ht="13.9" x14ac:dyDescent="0.25">
      <c r="A2" s="22" t="s">
        <v>133</v>
      </c>
    </row>
    <row r="3" spans="1:7" x14ac:dyDescent="0.25">
      <c r="A3" s="22" t="s">
        <v>134</v>
      </c>
    </row>
    <row r="4" spans="1:7" x14ac:dyDescent="0.25">
      <c r="A4" s="22" t="s">
        <v>135</v>
      </c>
    </row>
    <row r="5" spans="1:7" ht="13.9" x14ac:dyDescent="0.25">
      <c r="A5" s="22" t="s">
        <v>136</v>
      </c>
    </row>
    <row r="6" spans="1:7" ht="13.9" x14ac:dyDescent="0.25">
      <c r="A6" s="22" t="s">
        <v>137</v>
      </c>
    </row>
    <row r="7" spans="1:7" ht="13.9" x14ac:dyDescent="0.25">
      <c r="A7" s="22"/>
    </row>
    <row r="8" spans="1:7" ht="13.9" x14ac:dyDescent="0.25">
      <c r="A8" s="2"/>
    </row>
    <row r="9" spans="1:7" x14ac:dyDescent="0.25">
      <c r="A9" s="312" t="s">
        <v>389</v>
      </c>
    </row>
    <row r="10" spans="1:7" ht="13.9" x14ac:dyDescent="0.25">
      <c r="B10" s="313"/>
    </row>
    <row r="11" spans="1:7" ht="13.9" x14ac:dyDescent="0.25">
      <c r="B11" s="313"/>
    </row>
    <row r="12" spans="1:7" x14ac:dyDescent="0.25">
      <c r="A12" s="298" t="s">
        <v>390</v>
      </c>
    </row>
    <row r="13" spans="1:7" ht="14.45" thickBot="1" x14ac:dyDescent="0.3">
      <c r="B13" s="22" t="s">
        <v>395</v>
      </c>
    </row>
    <row r="14" spans="1:7" ht="13.9" x14ac:dyDescent="0.25">
      <c r="B14" s="299"/>
      <c r="C14" s="300"/>
      <c r="D14" s="300"/>
      <c r="E14" s="300"/>
      <c r="F14" s="300"/>
      <c r="G14" s="301"/>
    </row>
    <row r="15" spans="1:7" ht="13.9" x14ac:dyDescent="0.25">
      <c r="B15" s="302"/>
      <c r="C15" s="303"/>
      <c r="D15" s="303"/>
      <c r="E15" s="303"/>
      <c r="F15" s="303"/>
      <c r="G15" s="304"/>
    </row>
    <row r="16" spans="1:7" ht="13.9" x14ac:dyDescent="0.25">
      <c r="B16" s="302"/>
      <c r="C16" s="303"/>
      <c r="D16" s="303"/>
      <c r="E16" s="303"/>
      <c r="F16" s="303"/>
      <c r="G16" s="304"/>
    </row>
    <row r="17" spans="1:7" ht="13.9" x14ac:dyDescent="0.25">
      <c r="B17" s="302"/>
      <c r="C17" s="303"/>
      <c r="D17" s="303"/>
      <c r="E17" s="303"/>
      <c r="F17" s="303"/>
      <c r="G17" s="304"/>
    </row>
    <row r="18" spans="1:7" ht="13.9" x14ac:dyDescent="0.25">
      <c r="B18" s="305"/>
      <c r="C18" s="303"/>
      <c r="D18" s="303"/>
      <c r="E18" s="303"/>
      <c r="F18" s="303"/>
      <c r="G18" s="304"/>
    </row>
    <row r="19" spans="1:7" ht="13.9" x14ac:dyDescent="0.25">
      <c r="B19" s="306"/>
      <c r="C19" s="303"/>
      <c r="D19" s="303"/>
      <c r="E19" s="303"/>
      <c r="F19" s="303"/>
      <c r="G19" s="304"/>
    </row>
    <row r="20" spans="1:7" ht="13.9" x14ac:dyDescent="0.25">
      <c r="B20" s="306"/>
      <c r="C20" s="303"/>
      <c r="D20" s="303"/>
      <c r="E20" s="303"/>
      <c r="F20" s="303"/>
      <c r="G20" s="304"/>
    </row>
    <row r="21" spans="1:7" ht="13.9" x14ac:dyDescent="0.25">
      <c r="B21" s="306"/>
      <c r="C21" s="303"/>
      <c r="D21" s="303"/>
      <c r="E21" s="303"/>
      <c r="F21" s="303"/>
      <c r="G21" s="304"/>
    </row>
    <row r="22" spans="1:7" ht="13.9" x14ac:dyDescent="0.25">
      <c r="B22" s="306"/>
      <c r="C22" s="303"/>
      <c r="D22" s="303"/>
      <c r="E22" s="303"/>
      <c r="F22" s="303"/>
      <c r="G22" s="304"/>
    </row>
    <row r="23" spans="1:7" ht="14.45" thickBot="1" x14ac:dyDescent="0.3">
      <c r="B23" s="307"/>
      <c r="C23" s="308"/>
      <c r="D23" s="308"/>
      <c r="E23" s="308"/>
      <c r="F23" s="308"/>
      <c r="G23" s="309"/>
    </row>
    <row r="25" spans="1:7" ht="13.9" x14ac:dyDescent="0.25">
      <c r="A25" s="10"/>
    </row>
    <row r="26" spans="1:7" ht="13.9" x14ac:dyDescent="0.25">
      <c r="A26" s="298"/>
    </row>
    <row r="27" spans="1:7" x14ac:dyDescent="0.25">
      <c r="A27" s="298" t="s">
        <v>391</v>
      </c>
    </row>
    <row r="28" spans="1:7" x14ac:dyDescent="0.25">
      <c r="A28" s="298"/>
    </row>
    <row r="29" spans="1:7" x14ac:dyDescent="0.25">
      <c r="A29" s="298"/>
      <c r="B29" s="1" t="s">
        <v>392</v>
      </c>
    </row>
    <row r="30" spans="1:7" x14ac:dyDescent="0.25">
      <c r="A30" s="298"/>
      <c r="B30" s="1" t="s">
        <v>393</v>
      </c>
    </row>
    <row r="31" spans="1:7" x14ac:dyDescent="0.25">
      <c r="A31" s="298"/>
      <c r="B31" s="1" t="s">
        <v>394</v>
      </c>
    </row>
    <row r="32" spans="1:7" x14ac:dyDescent="0.25">
      <c r="A32" s="298"/>
    </row>
    <row r="33" spans="1:7" x14ac:dyDescent="0.25">
      <c r="A33" s="1" t="s">
        <v>381</v>
      </c>
    </row>
    <row r="34" spans="1:7" ht="15.75" thickBot="1" x14ac:dyDescent="0.3">
      <c r="B34" s="22" t="s">
        <v>395</v>
      </c>
    </row>
    <row r="35" spans="1:7" x14ac:dyDescent="0.25">
      <c r="B35" s="314"/>
      <c r="C35" s="300"/>
      <c r="D35" s="300"/>
      <c r="E35" s="300"/>
      <c r="F35" s="300"/>
      <c r="G35" s="301"/>
    </row>
    <row r="36" spans="1:7" x14ac:dyDescent="0.25">
      <c r="B36" s="306"/>
      <c r="C36" s="303"/>
      <c r="D36" s="303"/>
      <c r="E36" s="303"/>
      <c r="F36" s="303"/>
      <c r="G36" s="304"/>
    </row>
    <row r="37" spans="1:7" x14ac:dyDescent="0.25">
      <c r="B37" s="306"/>
      <c r="C37" s="303"/>
      <c r="D37" s="303"/>
      <c r="E37" s="303"/>
      <c r="F37" s="303"/>
      <c r="G37" s="304"/>
    </row>
    <row r="38" spans="1:7" x14ac:dyDescent="0.25">
      <c r="B38" s="306"/>
      <c r="C38" s="303"/>
      <c r="D38" s="303"/>
      <c r="E38" s="303"/>
      <c r="F38" s="303"/>
      <c r="G38" s="304"/>
    </row>
    <row r="39" spans="1:7" x14ac:dyDescent="0.25">
      <c r="B39" s="306"/>
      <c r="C39" s="303"/>
      <c r="D39" s="303"/>
      <c r="E39" s="303"/>
      <c r="F39" s="303"/>
      <c r="G39" s="304"/>
    </row>
    <row r="40" spans="1:7" x14ac:dyDescent="0.25">
      <c r="B40" s="306"/>
      <c r="C40" s="303"/>
      <c r="D40" s="303"/>
      <c r="E40" s="303"/>
      <c r="F40" s="303"/>
      <c r="G40" s="304"/>
    </row>
    <row r="41" spans="1:7" x14ac:dyDescent="0.25">
      <c r="B41" s="306"/>
      <c r="C41" s="303"/>
      <c r="D41" s="303"/>
      <c r="E41" s="303"/>
      <c r="F41" s="303"/>
      <c r="G41" s="304"/>
    </row>
    <row r="42" spans="1:7" ht="15.75" thickBot="1" x14ac:dyDescent="0.3">
      <c r="B42" s="307"/>
      <c r="C42" s="308"/>
      <c r="D42" s="308"/>
      <c r="E42" s="308"/>
      <c r="F42" s="308"/>
      <c r="G42" s="309"/>
    </row>
    <row r="43" spans="1:7" ht="15.75" thickBot="1" x14ac:dyDescent="0.3"/>
    <row r="44" spans="1:7" ht="15.75" thickBot="1" x14ac:dyDescent="0.3">
      <c r="B44" s="1" t="s">
        <v>382</v>
      </c>
      <c r="C44" s="31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2B4E-5552-4E99-9BB5-3AF4E63285A1}">
  <sheetPr>
    <tabColor rgb="FFFFC000"/>
  </sheetPr>
  <dimension ref="A1:AZ27"/>
  <sheetViews>
    <sheetView zoomScaleNormal="100" workbookViewId="0"/>
  </sheetViews>
  <sheetFormatPr defaultColWidth="11.42578125" defaultRowHeight="15" x14ac:dyDescent="0.25"/>
  <cols>
    <col min="1" max="1" width="61.28515625" style="17" customWidth="1"/>
    <col min="2" max="3" width="12.7109375" style="77" customWidth="1"/>
    <col min="4" max="4" width="12.7109375" style="17" customWidth="1"/>
    <col min="5" max="16384" width="11.42578125" style="17"/>
  </cols>
  <sheetData>
    <row r="1" spans="1:52" ht="14.45" thickBot="1" x14ac:dyDescent="0.3">
      <c r="A1" s="76"/>
    </row>
    <row r="2" spans="1:52" s="78" customFormat="1" thickBot="1" x14ac:dyDescent="0.25">
      <c r="A2" s="334" t="s">
        <v>128</v>
      </c>
      <c r="B2" s="335"/>
      <c r="C2" s="335"/>
      <c r="D2" s="336"/>
    </row>
    <row r="3" spans="1:52" s="78" customFormat="1" ht="14.45" thickBot="1" x14ac:dyDescent="0.3">
      <c r="A3" s="337" t="s">
        <v>58</v>
      </c>
      <c r="B3" s="338"/>
      <c r="C3" s="338"/>
      <c r="D3" s="339"/>
    </row>
    <row r="4" spans="1:52" ht="13.9" x14ac:dyDescent="0.25">
      <c r="A4" s="79"/>
      <c r="B4" s="80"/>
      <c r="C4" s="80"/>
      <c r="D4" s="81"/>
    </row>
    <row r="5" spans="1:52" ht="14.45" thickBot="1" x14ac:dyDescent="0.3">
      <c r="A5" s="82" t="s">
        <v>59</v>
      </c>
      <c r="B5" s="83">
        <v>2021</v>
      </c>
      <c r="C5" s="83">
        <v>2020</v>
      </c>
      <c r="D5" s="84">
        <v>2019</v>
      </c>
      <c r="AZ5" s="85"/>
    </row>
    <row r="6" spans="1:52" ht="14.45" thickBot="1" x14ac:dyDescent="0.3">
      <c r="A6" s="86" t="s">
        <v>60</v>
      </c>
      <c r="B6" s="87">
        <v>692.8648648648649</v>
      </c>
      <c r="C6" s="88">
        <v>701.81081081081084</v>
      </c>
      <c r="D6" s="88">
        <v>675.70270270270271</v>
      </c>
      <c r="AZ6" s="85"/>
    </row>
    <row r="7" spans="1:52" ht="13.9" x14ac:dyDescent="0.25">
      <c r="A7" s="86" t="s">
        <v>61</v>
      </c>
      <c r="B7" s="87">
        <v>295.37837837837839</v>
      </c>
      <c r="C7" s="88">
        <v>272.59459459459458</v>
      </c>
      <c r="D7" s="88">
        <v>289.97297297297297</v>
      </c>
    </row>
    <row r="8" spans="1:52" s="14" customFormat="1" ht="18" customHeight="1" thickBot="1" x14ac:dyDescent="0.3">
      <c r="A8" s="89" t="s">
        <v>62</v>
      </c>
      <c r="B8" s="90">
        <v>397.48648648648651</v>
      </c>
      <c r="C8" s="91">
        <v>429.21621621621625</v>
      </c>
      <c r="D8" s="91">
        <v>385.72972972972974</v>
      </c>
    </row>
    <row r="9" spans="1:52" ht="13.9" x14ac:dyDescent="0.25">
      <c r="A9" s="92" t="s">
        <v>63</v>
      </c>
      <c r="B9" s="93">
        <v>37.378378378378379</v>
      </c>
      <c r="C9" s="94">
        <v>25.837837837837839</v>
      </c>
      <c r="D9" s="94">
        <v>30.648648648648649</v>
      </c>
    </row>
    <row r="10" spans="1:52" s="14" customFormat="1" ht="14.45" thickBot="1" x14ac:dyDescent="0.3">
      <c r="A10" s="89" t="s">
        <v>64</v>
      </c>
      <c r="B10" s="90">
        <v>360.10810810810813</v>
      </c>
      <c r="C10" s="91">
        <v>403.37837837837844</v>
      </c>
      <c r="D10" s="91">
        <v>355.08108108108109</v>
      </c>
    </row>
    <row r="11" spans="1:52" ht="13.9" x14ac:dyDescent="0.25">
      <c r="A11" s="92" t="s">
        <v>65</v>
      </c>
      <c r="B11" s="87">
        <v>317.40540540540542</v>
      </c>
      <c r="C11" s="88">
        <v>345</v>
      </c>
      <c r="D11" s="88">
        <v>335.37837837837839</v>
      </c>
    </row>
    <row r="12" spans="1:52" ht="27.6" x14ac:dyDescent="0.25">
      <c r="A12" s="86" t="s">
        <v>66</v>
      </c>
      <c r="B12" s="87">
        <v>37.864864864864863</v>
      </c>
      <c r="C12" s="88">
        <v>103.83783783783784</v>
      </c>
      <c r="D12" s="88">
        <v>116.18918918918919</v>
      </c>
    </row>
    <row r="13" spans="1:52" ht="13.9" x14ac:dyDescent="0.25">
      <c r="A13" s="86" t="s">
        <v>67</v>
      </c>
      <c r="B13" s="95">
        <v>17.648648648648649</v>
      </c>
      <c r="C13" s="96">
        <v>5.4864864864864868</v>
      </c>
      <c r="D13" s="96">
        <v>6.5405405405405403</v>
      </c>
    </row>
    <row r="14" spans="1:52" ht="13.9" x14ac:dyDescent="0.25">
      <c r="A14" s="86" t="s">
        <v>68</v>
      </c>
      <c r="B14" s="95">
        <v>12.297297297297296</v>
      </c>
      <c r="C14" s="96">
        <v>4.4324324324324325</v>
      </c>
      <c r="D14" s="96">
        <v>16.72972972972973</v>
      </c>
    </row>
    <row r="15" spans="1:52" ht="13.9" x14ac:dyDescent="0.25">
      <c r="A15" s="86" t="s">
        <v>69</v>
      </c>
      <c r="B15" s="87">
        <v>28.45945945945946</v>
      </c>
      <c r="C15" s="96">
        <v>18.081081081081081</v>
      </c>
      <c r="D15" s="96">
        <v>2.9189189189189189</v>
      </c>
    </row>
    <row r="16" spans="1:52" s="14" customFormat="1" ht="14.45" thickBot="1" x14ac:dyDescent="0.3">
      <c r="A16" s="89" t="s">
        <v>70</v>
      </c>
      <c r="B16" s="90">
        <v>413.67567567567568</v>
      </c>
      <c r="C16" s="91">
        <v>476.83783783783787</v>
      </c>
      <c r="D16" s="91">
        <v>477.75675675675677</v>
      </c>
    </row>
    <row r="17" spans="1:4" ht="13.9" x14ac:dyDescent="0.25">
      <c r="A17" s="92" t="s">
        <v>71</v>
      </c>
      <c r="B17" s="93">
        <v>320.91891891891891</v>
      </c>
      <c r="C17" s="97">
        <v>359.27027027027026</v>
      </c>
      <c r="D17" s="97">
        <v>338.16216216216219</v>
      </c>
    </row>
    <row r="18" spans="1:4" ht="13.9" x14ac:dyDescent="0.25">
      <c r="A18" s="86" t="s">
        <v>72</v>
      </c>
      <c r="B18" s="87">
        <v>427.7837837837838</v>
      </c>
      <c r="C18" s="88">
        <v>510.48648648648646</v>
      </c>
      <c r="D18" s="88">
        <v>403.8648648648649</v>
      </c>
    </row>
    <row r="19" spans="1:4" ht="13.9" x14ac:dyDescent="0.25">
      <c r="A19" s="86" t="s">
        <v>73</v>
      </c>
      <c r="B19" s="87">
        <v>33.945945945945944</v>
      </c>
      <c r="C19" s="88">
        <v>156.1081081081081</v>
      </c>
      <c r="D19" s="88">
        <v>3</v>
      </c>
    </row>
    <row r="20" spans="1:4" ht="13.9" x14ac:dyDescent="0.25">
      <c r="A20" s="86" t="s">
        <v>74</v>
      </c>
      <c r="B20" s="95">
        <v>13.081081081081081</v>
      </c>
      <c r="C20" s="96">
        <v>19.189189189189189</v>
      </c>
      <c r="D20" s="96">
        <v>3.5945945945945947</v>
      </c>
    </row>
    <row r="21" spans="1:4" s="14" customFormat="1" ht="14.45" thickBot="1" x14ac:dyDescent="0.3">
      <c r="A21" s="89" t="s">
        <v>75</v>
      </c>
      <c r="B21" s="98">
        <v>795.72972972972968</v>
      </c>
      <c r="C21" s="99">
        <v>1045.0540540540539</v>
      </c>
      <c r="D21" s="99">
        <v>748.62162162162167</v>
      </c>
    </row>
    <row r="22" spans="1:4" s="14" customFormat="1" ht="14.45" thickBot="1" x14ac:dyDescent="0.3">
      <c r="A22" s="100" t="s">
        <v>76</v>
      </c>
      <c r="B22" s="101">
        <v>-21.945945945945937</v>
      </c>
      <c r="C22" s="102">
        <v>-164.8378378378377</v>
      </c>
      <c r="D22" s="102">
        <v>84.216216216216253</v>
      </c>
    </row>
    <row r="23" spans="1:4" s="14" customFormat="1" ht="14.45" thickBot="1" x14ac:dyDescent="0.3">
      <c r="A23" s="103" t="s">
        <v>77</v>
      </c>
      <c r="B23" s="104">
        <v>14.756756756756756</v>
      </c>
      <c r="C23" s="105">
        <v>18.243243243243242</v>
      </c>
      <c r="D23" s="105">
        <v>38.513513513513516</v>
      </c>
    </row>
    <row r="24" spans="1:4" s="14" customFormat="1" ht="14.45" thickBot="1" x14ac:dyDescent="0.3">
      <c r="A24" s="103" t="s">
        <v>78</v>
      </c>
      <c r="B24" s="106">
        <v>-36.702702702702695</v>
      </c>
      <c r="C24" s="102">
        <v>-183.08108108108092</v>
      </c>
      <c r="D24" s="102">
        <v>45.702702702702737</v>
      </c>
    </row>
    <row r="25" spans="1:4" ht="13.9" x14ac:dyDescent="0.25">
      <c r="A25" s="107"/>
      <c r="B25" s="108"/>
      <c r="C25" s="108"/>
      <c r="D25" s="107"/>
    </row>
    <row r="27" spans="1:4" x14ac:dyDescent="0.25">
      <c r="B27" s="109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Exam Questions --&gt;</vt:lpstr>
      <vt:lpstr>Q2(a)(cash flow)</vt:lpstr>
      <vt:lpstr>Q2(a)(rank)</vt:lpstr>
      <vt:lpstr>Q6(a)(i)(ii)</vt:lpstr>
      <vt:lpstr>Q6(b)(i)(ii)(iii)</vt:lpstr>
      <vt:lpstr>Q7 (a) (b)</vt:lpstr>
      <vt:lpstr>Q8 (d) (f)(i)</vt:lpstr>
      <vt:lpstr>Case Study Exhibits --&gt;</vt:lpstr>
      <vt:lpstr>Big Ben Inc St 1.5 </vt:lpstr>
      <vt:lpstr>Big Ben BS 1.5</vt:lpstr>
      <vt:lpstr>Lyon Sect 2.11</vt:lpstr>
      <vt:lpstr>SLIC 4.10 Term</vt:lpstr>
      <vt:lpstr>SLIC 4.10 UL</vt:lpstr>
      <vt:lpstr>SLIC 4.10 VA</vt:lpstr>
      <vt:lpstr>SLIC 4.10 SPIA</vt:lpstr>
      <vt:lpstr>SLIC 4.10 Corp</vt:lpstr>
      <vt:lpstr>SLIC 4.10 Total</vt:lpstr>
      <vt:lpstr>SLIC 4.14 Pens Val</vt:lpstr>
      <vt:lpstr>SLIC 4.14 Pens Recon</vt:lpstr>
      <vt:lpstr>SLIC 4.14 Pens Svc</vt:lpstr>
      <vt:lpstr>SLIC 4.14 Pens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2019-04-11T00:37:29Z</cp:lastPrinted>
  <dcterms:created xsi:type="dcterms:W3CDTF">2017-02-06T22:20:22Z</dcterms:created>
  <dcterms:modified xsi:type="dcterms:W3CDTF">2022-10-04T21:16:44Z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