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M:\Education\Exams\0-Examinations\Exams\2025\NOV 25\"/>
    </mc:Choice>
  </mc:AlternateContent>
  <xr:revisionPtr revIDLastSave="0" documentId="13_ncr:1_{6301F23B-451F-4315-B7C5-29538C063F8A}" xr6:coauthVersionLast="47" xr6:coauthVersionMax="47" xr10:uidLastSave="{00000000-0000-0000-0000-000000000000}"/>
  <bookViews>
    <workbookView xWindow="-120" yWindow="-120" windowWidth="29040" windowHeight="15720" tabRatio="797" xr2:uid="{00000000-000D-0000-FFFF-FFFF00000000}"/>
  </bookViews>
  <sheets>
    <sheet name="Exam Questions --&gt;" sheetId="9" r:id="rId1"/>
    <sheet name="Q2.b" sheetId="18" r:id="rId2"/>
    <sheet name="Q2.c" sheetId="19" r:id="rId3"/>
    <sheet name="Q3" sheetId="22" r:id="rId4"/>
    <sheet name="Case Study Exhibits" sheetId="11" r:id="rId5"/>
    <sheet name="Big Ben Inc St 1.5" sheetId="24" r:id="rId6"/>
    <sheet name="Big Ben BS 1.5" sheetId="25" r:id="rId7"/>
    <sheet name="Lyon 4.1" sheetId="26" r:id="rId8"/>
    <sheet name="SLIC 4.1" sheetId="27" r:id="rId9"/>
    <sheet name="AHA 4.1" sheetId="28" r:id="rId10"/>
    <sheet name="Pryde 4.1" sheetId="29" r:id="rId11"/>
  </sheets>
  <externalReferences>
    <externalReference r:id="rId12"/>
  </externalReferences>
  <definedNames>
    <definedName name="CognitiveLevels">#REF!</definedName>
    <definedName name="CommonGuidance">#REF!</definedName>
    <definedName name="Divisor">[1]Inputs!$B$2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 localSheetId="5">[1]Inputs!$B$1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2" l="1"/>
  <c r="J23" i="22"/>
  <c r="J22" i="22"/>
  <c r="I22" i="22"/>
  <c r="J21" i="22"/>
  <c r="I21" i="22"/>
  <c r="H21" i="22"/>
  <c r="J20" i="22"/>
  <c r="I20" i="22"/>
  <c r="H20" i="22"/>
  <c r="G20" i="22"/>
  <c r="C35" i="19" l="1"/>
  <c r="E18" i="18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0" i="18" s="1"/>
  <c r="E31" i="18" s="1"/>
  <c r="E32" i="18" s="1"/>
  <c r="E33" i="18" s="1"/>
  <c r="E34" i="18" s="1"/>
  <c r="E35" i="18" s="1"/>
  <c r="E36" i="18" s="1"/>
  <c r="E37" i="18" s="1"/>
  <c r="E38" i="18" s="1"/>
  <c r="E39" i="18" s="1"/>
  <c r="E40" i="18" s="1"/>
  <c r="E41" i="18" s="1"/>
  <c r="E42" i="18" s="1"/>
  <c r="E43" i="18" s="1"/>
  <c r="E44" i="18" s="1"/>
  <c r="E45" i="18" s="1"/>
  <c r="E46" i="18" s="1"/>
  <c r="E47" i="18" s="1"/>
  <c r="E48" i="18" s="1"/>
  <c r="E49" i="18" s="1"/>
  <c r="E50" i="18" s="1"/>
  <c r="E51" i="18" s="1"/>
  <c r="E52" i="18" s="1"/>
  <c r="E53" i="18" s="1"/>
  <c r="E54" i="18" s="1"/>
  <c r="E55" i="18" s="1"/>
  <c r="E56" i="18" s="1"/>
  <c r="E57" i="18" s="1"/>
  <c r="E58" i="18" s="1"/>
  <c r="E59" i="18" s="1"/>
  <c r="E60" i="18" s="1"/>
  <c r="E61" i="18" s="1"/>
  <c r="E62" i="18" s="1"/>
  <c r="E63" i="18" s="1"/>
  <c r="E64" i="18" s="1"/>
  <c r="E65" i="18" s="1"/>
  <c r="E66" i="18" s="1"/>
  <c r="E67" i="18" s="1"/>
  <c r="E68" i="18" s="1"/>
  <c r="E69" i="18" s="1"/>
  <c r="E70" i="18" s="1"/>
  <c r="E71" i="18" s="1"/>
  <c r="E72" i="18" s="1"/>
  <c r="E73" i="18" s="1"/>
  <c r="E74" i="18" s="1"/>
  <c r="E75" i="18" s="1"/>
  <c r="E76" i="18" s="1"/>
  <c r="E77" i="18" s="1"/>
  <c r="E78" i="18" s="1"/>
  <c r="E79" i="18" s="1"/>
  <c r="E80" i="18" s="1"/>
  <c r="E81" i="18" s="1"/>
  <c r="E82" i="18" s="1"/>
  <c r="E83" i="18" s="1"/>
  <c r="E84" i="18" s="1"/>
  <c r="E85" i="18" s="1"/>
  <c r="E86" i="18" s="1"/>
  <c r="E87" i="18" s="1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E100" i="18" s="1"/>
  <c r="E101" i="18" s="1"/>
  <c r="E102" i="18" s="1"/>
  <c r="E103" i="18" s="1"/>
  <c r="E104" i="18" s="1"/>
  <c r="E105" i="18" s="1"/>
  <c r="E106" i="18" s="1"/>
  <c r="E107" i="18" s="1"/>
  <c r="E108" i="18" s="1"/>
  <c r="E109" i="18" s="1"/>
  <c r="E110" i="18" s="1"/>
  <c r="E111" i="18" s="1"/>
  <c r="E112" i="18" s="1"/>
  <c r="E113" i="18" s="1"/>
  <c r="E114" i="18" s="1"/>
  <c r="E115" i="18" s="1"/>
  <c r="E116" i="18" s="1"/>
</calcChain>
</file>

<file path=xl/sharedStrings.xml><?xml version="1.0" encoding="utf-8"?>
<sst xmlns="http://schemas.openxmlformats.org/spreadsheetml/2006/main" count="297" uniqueCount="218">
  <si>
    <t>Economic Capital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</si>
  <si>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</si>
  <si>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</si>
  <si>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</si>
  <si>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</si>
  <si>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</si>
  <si>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</si>
  <si>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</si>
  <si>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</si>
  <si>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</si>
  <si>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</si>
  <si>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</si>
  <si>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</si>
  <si>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</si>
  <si>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</si>
  <si>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</si>
  <si>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</si>
  <si>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</si>
  <si>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</si>
  <si>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</si>
  <si>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</si>
  <si>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</si>
  <si>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</si>
  <si>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</si>
  <si>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</si>
  <si>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</si>
  <si>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</si>
  <si>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</si>
  <si>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Consolidated Balance Sheet</t>
  </si>
  <si>
    <t>Dec 31,2023</t>
  </si>
  <si>
    <t>Dec 31,2022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</si>
  <si>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</si>
  <si>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</si>
  <si>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</si>
  <si>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</si>
  <si>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</si>
  <si>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</si>
  <si>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</si>
  <si>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</si>
  <si>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</si>
  <si>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</si>
  <si>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</si>
  <si>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</si>
  <si>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</si>
  <si>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</si>
  <si>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</si>
  <si>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</si>
  <si>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</si>
  <si>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</si>
  <si>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</si>
  <si>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</si>
  <si>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</si>
  <si>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</si>
  <si>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</si>
  <si>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</si>
  <si>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</si>
  <si>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</si>
  <si>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</si>
  <si>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</si>
  <si>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</si>
  <si>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</si>
  <si>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</si>
  <si>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</si>
  <si>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</si>
  <si>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</si>
  <si>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</si>
  <si>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</si>
  <si>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</si>
  <si>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</si>
  <si>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</si>
  <si>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</si>
  <si>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</si>
  <si>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</si>
  <si>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</si>
  <si>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</si>
  <si>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</si>
  <si>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</si>
  <si>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</si>
  <si>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SLIC</t>
  </si>
  <si>
    <t>AHA</t>
  </si>
  <si>
    <t>Pryde</t>
  </si>
  <si>
    <t>Helios</t>
  </si>
  <si>
    <t>Lyon 
Corporate *</t>
  </si>
  <si>
    <t>Combined
Financials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</si>
  <si>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</si>
  <si>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</si>
  <si>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</si>
  <si>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</si>
  <si>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</si>
  <si>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</si>
  <si>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</si>
  <si>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</si>
  <si>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</si>
  <si>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</si>
  <si>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</si>
  <si>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</si>
  <si>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</si>
  <si>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</si>
  <si>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</si>
  <si>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</si>
  <si>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</si>
  <si>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</si>
  <si>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Total Liabilities</t>
  </si>
  <si>
    <t>Surplus</t>
  </si>
  <si>
    <t xml:space="preserve">  RBC Ratio**</t>
  </si>
  <si>
    <t>Total Liabilities and Surplus</t>
  </si>
  <si>
    <t>Additional Balance Sheet Information</t>
  </si>
  <si>
    <t>Dividend/Capital Transfer from/(to) Lyon</t>
  </si>
  <si>
    <t>Required Economic Capital</t>
  </si>
  <si>
    <t>Excess Capital</t>
  </si>
  <si>
    <t>Avalable Economic Capital</t>
  </si>
  <si>
    <t>* Excluding investments in subsidiaries</t>
  </si>
  <si>
    <t>** RBC Ratio reduced by any dividend to Lyon paid in following year</t>
  </si>
  <si>
    <t>SLIC Financial Statements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</si>
  <si>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</si>
  <si>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</si>
  <si>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</si>
  <si>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</si>
  <si>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</si>
  <si>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</si>
  <si>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</si>
  <si>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</si>
  <si>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</si>
  <si>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</si>
  <si>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</si>
  <si>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</si>
  <si>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</si>
  <si>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</si>
  <si>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</si>
  <si>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</si>
  <si>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</si>
  <si>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</si>
  <si>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</si>
  <si>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</si>
  <si>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* RBC Ratio reduced by any dividend to Lyon paid in following year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</si>
  <si>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</si>
  <si>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</si>
  <si>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</si>
  <si>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</si>
  <si>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</si>
  <si>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</si>
  <si>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Surplus Transfer from/(to) Corporate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</si>
  <si>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</si>
  <si>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</si>
  <si>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</si>
  <si>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</si>
  <si>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</si>
  <si>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</si>
  <si>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 xml:space="preserve">  RBC Ratio*</t>
  </si>
  <si>
    <t>List</t>
  </si>
  <si>
    <t>F(x)</t>
  </si>
  <si>
    <t>Weibull Distribution Parameters</t>
  </si>
  <si>
    <t>Parameters</t>
  </si>
  <si>
    <t>Number of Simulated Losses</t>
  </si>
  <si>
    <t>Alpha</t>
  </si>
  <si>
    <t>Expected Shortfall</t>
  </si>
  <si>
    <t>Tau τ</t>
  </si>
  <si>
    <t>Theta θ</t>
  </si>
  <si>
    <t>Date</t>
  </si>
  <si>
    <t>Hurdle Rate</t>
  </si>
  <si>
    <t>Risk-Free Rate</t>
  </si>
  <si>
    <t>Equality</t>
  </si>
  <si>
    <t>Locked-In Capital ($Millions)</t>
  </si>
  <si>
    <t>PV of Increase In Capital ($Millions)</t>
  </si>
  <si>
    <t>PV of Hurdle Rate x Change in Capital ($Millions)</t>
  </si>
  <si>
    <t>Capital</t>
  </si>
  <si>
    <t>($Millions)</t>
  </si>
  <si>
    <t>Basic Solvency Capital Requirement Correlation Factors Matrix</t>
  </si>
  <si>
    <t>Economic Capital Estimates by Risk</t>
  </si>
  <si>
    <t>Prior to Inclusion of Political Risk Provision</t>
  </si>
  <si>
    <t>After Inclusion of Political Risk Provision</t>
  </si>
  <si>
    <t>Risk</t>
  </si>
  <si>
    <t>Solvency Capital Requirement (Market risk)</t>
  </si>
  <si>
    <t>Market risk</t>
  </si>
  <si>
    <t>Solvency Capital Requirement (Counterparty Default risk)</t>
  </si>
  <si>
    <t>Counterparty Default risk</t>
  </si>
  <si>
    <t>Solvency Capital Requirement (Life Underwriting risk)</t>
  </si>
  <si>
    <t>Life Underwriting risk</t>
  </si>
  <si>
    <t>Solvency Capital Requirement (Health Underwriting risk)</t>
  </si>
  <si>
    <t>Health Underwriting risk</t>
  </si>
  <si>
    <t>Balance Sheet</t>
  </si>
  <si>
    <t>Market Value</t>
  </si>
  <si>
    <t>Assets</t>
  </si>
  <si>
    <t>Liabilities</t>
  </si>
  <si>
    <t>Change</t>
  </si>
  <si>
    <t xml:space="preserve">Basic Solvency Capital Requirement </t>
  </si>
  <si>
    <t>Solvency Ratio</t>
  </si>
  <si>
    <t xml:space="preserve"> Part c(i)</t>
  </si>
  <si>
    <t>Part c(ii)</t>
  </si>
  <si>
    <t>Part (c)(ii)</t>
  </si>
  <si>
    <t>Part (c)(iii)</t>
  </si>
  <si>
    <t>2024 Annual Report – Big Ben</t>
  </si>
  <si>
    <t>Dec 31,2024</t>
  </si>
  <si>
    <t>2024 FINANCIAL STATEMENTS</t>
  </si>
  <si>
    <t>Note:  Lyon uses Company Action Level RBC; AHA uses Authorized Control Level RBC</t>
  </si>
  <si>
    <t>Part (c)(i)</t>
  </si>
  <si>
    <t>Part 3(c)(i) - Calculate the change in the Basic Solvency Capital Requirement because of including the political risk provision. Show your work.</t>
  </si>
  <si>
    <t>Part c(iii)</t>
  </si>
  <si>
    <t>Part (c)(iv)</t>
  </si>
  <si>
    <t>The Profits to Shareholders Method and the Cost of Capital Method are two approaches for calculating Embedded Value.</t>
  </si>
  <si>
    <t>Your manager asks you to use the given information to demonstrate the following equality by performing the calculations of each of the following components:</t>
  </si>
  <si>
    <t>You are given the following assumptions:</t>
  </si>
  <si>
    <t>·        Hurdle Rate: 15%</t>
  </si>
  <si>
    <t>·        Risk-Free Rate: 10%</t>
  </si>
  <si>
    <t>·        Projected Capital: Provided for each year over 100 years; the projected capital on and after 12/31/2124 is assumed to be 0</t>
  </si>
  <si>
    <t>Part c(iv)</t>
  </si>
  <si>
    <t>Part 3(c)(iv) - Critique the approach Helios has chosen to use to include a political risk provision.</t>
  </si>
  <si>
    <t>Part 3(c)(ii) - Calculate Basic Solvency Capital ratios after the inclusion of the political risk provision in c(i). Show your work.</t>
  </si>
  <si>
    <t>Part 3(c)(iii) - Assess, using the results from c(ii), the need for regulatory intervention according to the European defined capital requirement actions.</t>
  </si>
  <si>
    <t>Loss</t>
  </si>
  <si>
    <t>Amounts</t>
  </si>
  <si>
    <t>Question 2(c)(iv) - Evaluate what additional information is needed to make a recommendation about whether to purchase ABC.</t>
  </si>
  <si>
    <t>Question 2(b)(i) - Calculate the loss amounts based on the Weibull distribution with the given parameters by using the simulated percentiles in the Excel workbook. Show your work.</t>
  </si>
  <si>
    <t>Question 2(b)(ii) - Calculate the Expected Shortfall at the 90% confidence level by using the losses calculated in part (i). Show your work.</t>
  </si>
  <si>
    <t>PV of Increase in Capital = LockedIn Capital + PV of Hurdle Rate Multiplied by the Change in Capital</t>
  </si>
  <si>
    <t>Question 2(c)(i) - Calculate the present value of increase in capital. Show your work.</t>
  </si>
  <si>
    <t>Question 2(c)(ii) - Calculate the present value of hurdle rate multiplied by the change in capital. Show your work.</t>
  </si>
  <si>
    <t>Question 2(c)(iii) - Calculate the locked-in capital. Show your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</si>
</sst>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mm/dd/yy;@"/>
    <numFmt numFmtId="167" formatCode="#,##0.000000"/>
    <numFmt numFmtId="168" formatCode="0.000"/>
  </numFmts>
  <fonts count="25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 val="singleAccounting"/>
      <sz val="11"/>
      <name val="Calibri"/>
      <family val="2"/>
      <scheme val="minor"/>
    </font>
    <font>
      <u/>
      <sz val="11"/>
      <color indexed="39"/>
      <name val="Calibri"/>
      <family val="2"/>
      <scheme val="minor"/>
    </font>
    <font>
      <sz val="11"/>
      <color theme="0" tint="-0.899990844447157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</cellStyleXfs>
  <cellXfs count="141">
    <xf numFmtId="0" fontId="0" fillId="0" borderId="0" xfId="0"/>
    <xf numFmtId="0" fontId="11" fillId="0" borderId="1" xfId="3" applyFont="1" applyBorder="1"/>
    <xf numFmtId="1" fontId="9" fillId="0" borderId="1" xfId="3" applyNumberFormat="1" applyFont="1" applyBorder="1" applyAlignment="1" applyProtection="1">
      <alignment horizontal="right" wrapText="1"/>
      <protection locked="0"/>
    </xf>
    <xf numFmtId="49" fontId="7" fillId="0" borderId="1" xfId="3" applyNumberFormat="1" applyFont="1" applyBorder="1" applyAlignment="1" applyProtection="1">
      <alignment wrapText="1"/>
      <protection locked="0"/>
    </xf>
    <xf numFmtId="37" fontId="7" fillId="0" borderId="1" xfId="3" applyNumberFormat="1" applyFont="1" applyBorder="1" applyAlignment="1" applyProtection="1">
      <alignment horizontal="right" wrapText="1"/>
      <protection locked="0"/>
    </xf>
    <xf numFmtId="49" fontId="9" fillId="0" borderId="1" xfId="3" applyNumberFormat="1" applyFont="1" applyBorder="1" applyAlignment="1" applyProtection="1">
      <alignment wrapText="1"/>
      <protection locked="0"/>
    </xf>
    <xf numFmtId="37" fontId="9" fillId="0" borderId="1" xfId="3" applyNumberFormat="1" applyFont="1" applyBorder="1" applyAlignment="1" applyProtection="1">
      <alignment horizontal="right" wrapText="1"/>
      <protection locked="0"/>
    </xf>
    <xf numFmtId="0" fontId="8" fillId="0" borderId="0" xfId="0" applyFont="1"/>
    <xf numFmtId="37" fontId="8" fillId="0" borderId="0" xfId="15" applyNumberFormat="1" applyFont="1" applyFill="1"/>
    <xf numFmtId="0" fontId="9" fillId="0" borderId="0" xfId="0" applyFont="1"/>
    <xf numFmtId="0" fontId="5" fillId="0" borderId="0" xfId="0" applyFont="1"/>
    <xf numFmtId="0" fontId="12" fillId="0" borderId="0" xfId="0" applyFont="1"/>
    <xf numFmtId="0" fontId="7" fillId="0" borderId="0" xfId="0" applyFont="1"/>
    <xf numFmtId="37" fontId="8" fillId="0" borderId="0" xfId="0" applyNumberFormat="1" applyFont="1"/>
    <xf numFmtId="37" fontId="8" fillId="0" borderId="0" xfId="15" applyNumberFormat="1" applyFont="1"/>
    <xf numFmtId="9" fontId="8" fillId="0" borderId="0" xfId="8" applyFont="1" applyFill="1"/>
    <xf numFmtId="9" fontId="8" fillId="0" borderId="0" xfId="8" applyFont="1"/>
    <xf numFmtId="0" fontId="4" fillId="0" borderId="0" xfId="0" applyFont="1"/>
    <xf numFmtId="0" fontId="14" fillId="0" borderId="0" xfId="6" applyFont="1"/>
    <xf numFmtId="0" fontId="1" fillId="0" borderId="0" xfId="3" applyFont="1"/>
    <xf numFmtId="0" fontId="1" fillId="0" borderId="0" xfId="3" applyFont="1" applyAlignment="1">
      <alignment horizontal="center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10" xfId="0" applyFont="1" applyBorder="1"/>
    <xf numFmtId="0" fontId="7" fillId="0" borderId="11" xfId="0" applyFont="1" applyBorder="1"/>
    <xf numFmtId="0" fontId="1" fillId="0" borderId="0" xfId="0" applyFont="1"/>
    <xf numFmtId="10" fontId="1" fillId="0" borderId="0" xfId="0" applyNumberFormat="1" applyFont="1"/>
    <xf numFmtId="4" fontId="1" fillId="2" borderId="0" xfId="0" applyNumberFormat="1" applyFont="1" applyFill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7" fillId="0" borderId="10" xfId="0" applyFont="1" applyBorder="1"/>
    <xf numFmtId="9" fontId="1" fillId="0" borderId="15" xfId="0" applyNumberFormat="1" applyFont="1" applyBorder="1"/>
    <xf numFmtId="0" fontId="1" fillId="0" borderId="0" xfId="0" quotePrefix="1" applyFont="1"/>
    <xf numFmtId="0" fontId="16" fillId="0" borderId="0" xfId="0" applyFont="1"/>
    <xf numFmtId="43" fontId="7" fillId="0" borderId="0" xfId="22" applyFont="1"/>
    <xf numFmtId="0" fontId="8" fillId="0" borderId="16" xfId="0" applyFont="1" applyBorder="1"/>
    <xf numFmtId="4" fontId="1" fillId="2" borderId="17" xfId="0" applyNumberFormat="1" applyFont="1" applyFill="1" applyBorder="1"/>
    <xf numFmtId="37" fontId="1" fillId="0" borderId="0" xfId="0" applyNumberFormat="1" applyFont="1"/>
    <xf numFmtId="37" fontId="1" fillId="0" borderId="0" xfId="15" applyNumberFormat="1" applyFont="1" applyFill="1" applyBorder="1"/>
    <xf numFmtId="0" fontId="7" fillId="0" borderId="0" xfId="0" applyFont="1" applyAlignment="1">
      <alignment wrapText="1"/>
    </xf>
    <xf numFmtId="37" fontId="8" fillId="0" borderId="0" xfId="15" applyNumberFormat="1" applyFont="1" applyFill="1" applyBorder="1"/>
    <xf numFmtId="37" fontId="17" fillId="0" borderId="0" xfId="15" applyNumberFormat="1" applyFont="1" applyFill="1" applyBorder="1"/>
    <xf numFmtId="0" fontId="17" fillId="0" borderId="0" xfId="0" applyFont="1"/>
    <xf numFmtId="9" fontId="17" fillId="0" borderId="0" xfId="8" applyFont="1" applyFill="1" applyBorder="1"/>
    <xf numFmtId="0" fontId="1" fillId="0" borderId="0" xfId="0" applyFont="1" applyAlignment="1">
      <alignment wrapText="1"/>
    </xf>
    <xf numFmtId="9" fontId="9" fillId="0" borderId="0" xfId="8" applyFont="1" applyFill="1" applyBorder="1"/>
    <xf numFmtId="37" fontId="1" fillId="0" borderId="0" xfId="15" applyNumberFormat="1" applyFont="1"/>
    <xf numFmtId="0" fontId="18" fillId="0" borderId="0" xfId="0" applyFo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5" fontId="1" fillId="0" borderId="1" xfId="16" applyNumberFormat="1" applyFont="1" applyFill="1" applyBorder="1" applyAlignment="1">
      <alignment horizontal="right"/>
    </xf>
    <xf numFmtId="168" fontId="16" fillId="0" borderId="1" xfId="0" applyNumberFormat="1" applyFont="1" applyBorder="1" applyAlignment="1">
      <alignment horizontal="left" vertical="center" wrapText="1"/>
    </xf>
    <xf numFmtId="39" fontId="16" fillId="0" borderId="1" xfId="15" applyNumberFormat="1" applyFont="1" applyFill="1" applyBorder="1" applyAlignment="1">
      <alignment vertical="center" wrapText="1"/>
    </xf>
    <xf numFmtId="39" fontId="16" fillId="0" borderId="1" xfId="0" applyNumberFormat="1" applyFont="1" applyBorder="1" applyAlignment="1">
      <alignment horizontal="right" vertical="center" wrapText="1"/>
    </xf>
    <xf numFmtId="9" fontId="1" fillId="0" borderId="0" xfId="8" applyFont="1"/>
    <xf numFmtId="39" fontId="16" fillId="0" borderId="1" xfId="15" applyNumberFormat="1" applyFont="1" applyFill="1" applyBorder="1" applyAlignment="1">
      <alignment horizontal="right" vertical="center" wrapText="1"/>
    </xf>
    <xf numFmtId="5" fontId="1" fillId="0" borderId="0" xfId="16" applyNumberFormat="1" applyFont="1" applyFill="1" applyAlignment="1">
      <alignment horizontal="right"/>
    </xf>
    <xf numFmtId="0" fontId="19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5" fontId="1" fillId="0" borderId="1" xfId="15" applyNumberFormat="1" applyFont="1" applyFill="1" applyBorder="1"/>
    <xf numFmtId="5" fontId="1" fillId="0" borderId="0" xfId="15" applyNumberFormat="1" applyFont="1" applyFill="1"/>
    <xf numFmtId="5" fontId="8" fillId="0" borderId="0" xfId="15" applyNumberFormat="1" applyFont="1" applyFill="1"/>
    <xf numFmtId="164" fontId="1" fillId="0" borderId="0" xfId="0" applyNumberFormat="1" applyFont="1"/>
    <xf numFmtId="0" fontId="20" fillId="0" borderId="0" xfId="0" applyFont="1"/>
    <xf numFmtId="0" fontId="8" fillId="0" borderId="1" xfId="0" applyFont="1" applyBorder="1" applyAlignment="1">
      <alignment horizontal="center" vertical="center"/>
    </xf>
    <xf numFmtId="5" fontId="1" fillId="2" borderId="1" xfId="0" applyNumberFormat="1" applyFont="1" applyFill="1" applyBorder="1"/>
    <xf numFmtId="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center" indent="9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4" fontId="1" fillId="0" borderId="0" xfId="0" applyNumberFormat="1" applyFont="1"/>
    <xf numFmtId="2" fontId="1" fillId="0" borderId="0" xfId="4" applyNumberFormat="1" applyFont="1"/>
    <xf numFmtId="0" fontId="1" fillId="0" borderId="18" xfId="0" applyFont="1" applyBorder="1"/>
    <xf numFmtId="9" fontId="1" fillId="0" borderId="18" xfId="0" applyNumberFormat="1" applyFont="1" applyBorder="1"/>
    <xf numFmtId="0" fontId="9" fillId="0" borderId="0" xfId="0" applyFont="1" applyAlignment="1">
      <alignment horizontal="center"/>
    </xf>
    <xf numFmtId="167" fontId="1" fillId="2" borderId="18" xfId="0" applyNumberFormat="1" applyFont="1" applyFill="1" applyBorder="1"/>
    <xf numFmtId="167" fontId="1" fillId="0" borderId="18" xfId="0" applyNumberFormat="1" applyFont="1" applyBorder="1"/>
    <xf numFmtId="0" fontId="21" fillId="0" borderId="0" xfId="0" applyFont="1"/>
    <xf numFmtId="37" fontId="7" fillId="0" borderId="0" xfId="15" applyNumberFormat="1" applyFont="1"/>
    <xf numFmtId="37" fontId="7" fillId="0" borderId="0" xfId="0" applyNumberFormat="1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37" fontId="7" fillId="0" borderId="0" xfId="15" applyNumberFormat="1" applyFont="1" applyFill="1"/>
    <xf numFmtId="37" fontId="7" fillId="0" borderId="0" xfId="15" quotePrefix="1" applyNumberFormat="1" applyFont="1" applyFill="1"/>
    <xf numFmtId="9" fontId="7" fillId="0" borderId="0" xfId="8" applyFont="1" applyFill="1"/>
    <xf numFmtId="165" fontId="7" fillId="0" borderId="0" xfId="15" applyNumberFormat="1" applyFont="1" applyFill="1"/>
    <xf numFmtId="0" fontId="9" fillId="0" borderId="0" xfId="3" applyFont="1"/>
    <xf numFmtId="166" fontId="9" fillId="0" borderId="1" xfId="1" applyNumberFormat="1" applyFont="1" applyBorder="1" applyAlignment="1">
      <alignment horizontal="center" wrapText="1"/>
    </xf>
    <xf numFmtId="0" fontId="7" fillId="0" borderId="1" xfId="3" applyFont="1" applyBorder="1"/>
    <xf numFmtId="37" fontId="7" fillId="0" borderId="1" xfId="1" applyNumberFormat="1" applyFont="1" applyBorder="1" applyAlignment="1"/>
    <xf numFmtId="37" fontId="22" fillId="0" borderId="1" xfId="1" applyNumberFormat="1" applyFont="1" applyBorder="1" applyAlignment="1"/>
    <xf numFmtId="37" fontId="7" fillId="0" borderId="1" xfId="1" applyNumberFormat="1" applyFont="1" applyBorder="1"/>
    <xf numFmtId="0" fontId="9" fillId="0" borderId="1" xfId="3" applyFont="1" applyBorder="1"/>
    <xf numFmtId="37" fontId="9" fillId="0" borderId="1" xfId="1" applyNumberFormat="1" applyFont="1" applyBorder="1"/>
    <xf numFmtId="37" fontId="9" fillId="0" borderId="1" xfId="1" applyNumberFormat="1" applyFont="1" applyBorder="1" applyAlignment="1"/>
    <xf numFmtId="0" fontId="7" fillId="2" borderId="1" xfId="3" applyFont="1" applyFill="1" applyBorder="1"/>
    <xf numFmtId="37" fontId="7" fillId="2" borderId="1" xfId="1" applyNumberFormat="1" applyFont="1" applyFill="1" applyBorder="1" applyAlignment="1"/>
    <xf numFmtId="0" fontId="7" fillId="0" borderId="0" xfId="3" applyFont="1"/>
    <xf numFmtId="165" fontId="7" fillId="0" borderId="0" xfId="1" applyNumberFormat="1" applyFont="1" applyBorder="1" applyAlignment="1"/>
    <xf numFmtId="3" fontId="7" fillId="0" borderId="0" xfId="3" applyNumberFormat="1" applyFont="1"/>
    <xf numFmtId="0" fontId="23" fillId="0" borderId="0" xfId="21" applyNumberFormat="1" applyFont="1" applyBorder="1" applyAlignment="1" applyProtection="1">
      <alignment horizontal="center" wrapText="1"/>
    </xf>
    <xf numFmtId="0" fontId="24" fillId="0" borderId="0" xfId="3" applyFont="1"/>
    <xf numFmtId="0" fontId="15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9" fillId="0" borderId="0" xfId="3" quotePrefix="1" applyFont="1" applyAlignment="1" applyProtection="1">
      <alignment horizontal="center" wrapText="1"/>
      <protection locked="0"/>
    </xf>
    <xf numFmtId="0" fontId="9" fillId="0" borderId="0" xfId="3" applyFont="1" applyAlignment="1" applyProtection="1">
      <alignment horizontal="center" wrapText="1"/>
      <protection locked="0"/>
    </xf>
    <xf numFmtId="0" fontId="11" fillId="0" borderId="2" xfId="3" applyFont="1" applyBorder="1" applyAlignment="1" applyProtection="1">
      <alignment horizontal="center" wrapText="1"/>
      <protection locked="0"/>
    </xf>
    <xf numFmtId="0" fontId="9" fillId="0" borderId="0" xfId="3" applyFont="1" applyAlignment="1">
      <alignment horizontal="center"/>
    </xf>
    <xf numFmtId="49" fontId="11" fillId="0" borderId="0" xfId="3" applyNumberFormat="1" applyFont="1" applyAlignment="1" applyProtection="1">
      <alignment horizontal="center"/>
      <protection locked="0"/>
    </xf>
  </cellXfs>
  <cellStyles count="23">
    <cellStyle name="Comma" xfId="22" builtinId="3"/>
    <cellStyle name="Comma 2" xfId="1" xr:uid="{00000000-0005-0000-0000-000031000000}"/>
    <cellStyle name="Comma 2 2" xfId="15" xr:uid="{6417667D-44B0-475B-BF10-BB6E014B67D3}"/>
    <cellStyle name="Comma 2 3" xfId="12" xr:uid="{20F608E5-449E-43F8-9198-F3DE853E64E4}"/>
    <cellStyle name="Comma 3" xfId="19" xr:uid="{2E465ABD-3960-4F2D-85A5-1EA98D24C734}"/>
    <cellStyle name="Comma 4" xfId="7" xr:uid="{B5BF705C-BCFC-464A-AFB5-BE478C4B6FF4}"/>
    <cellStyle name="Currency 2" xfId="2" xr:uid="{00000000-0005-0000-0000-000032000000}"/>
    <cellStyle name="Currency 2 2" xfId="16" xr:uid="{8A8E7620-5635-42DC-B575-47C70E2EE05D}"/>
    <cellStyle name="Currency 2 3" xfId="11" xr:uid="{037F9BFA-C366-4D77-A92A-FC13E2C04958}"/>
    <cellStyle name="Hyperlink 2" xfId="21" xr:uid="{ED02476E-470A-44B6-96BD-CC25B3AA3A33}"/>
    <cellStyle name="Normal" xfId="0" builtinId="0"/>
    <cellStyle name="Normal 2" xfId="3" xr:uid="{00000000-0005-0000-0000-000033000000}"/>
    <cellStyle name="Normal 2 2" xfId="4" xr:uid="{00000000-0005-0000-0000-000034000000}"/>
    <cellStyle name="Normal 2 2 2" xfId="14" xr:uid="{A0A20404-22AA-43BD-8F9F-DC633775ADFF}"/>
    <cellStyle name="Normal 2 3" xfId="10" xr:uid="{99A3BB4B-4871-4E9C-B711-561739376CF8}"/>
    <cellStyle name="Normal 2 4" xfId="9" xr:uid="{3860BCE1-966D-4C6D-8373-617E605E0860}"/>
    <cellStyle name="Normal 3" xfId="18" xr:uid="{E702403F-C609-4D5E-8549-E6680C27E84F}"/>
    <cellStyle name="Normal 4" xfId="20" xr:uid="{C149E0B1-9A40-49F7-8324-0D750A0F7975}"/>
    <cellStyle name="Normal 5" xfId="6" xr:uid="{2C5083FE-E518-431A-965D-8C8857F3AE7A}"/>
    <cellStyle name="Percent 2" xfId="5" xr:uid="{00000000-0005-0000-0000-000035000000}"/>
    <cellStyle name="Percent 2 2" xfId="13" xr:uid="{04054AFF-1CA5-4C88-8579-7839B45318F3}"/>
    <cellStyle name="Percent 3" xfId="17" xr:uid="{0FB7AFB8-4C11-4C33-9446-ECEF0FDB575C}"/>
    <cellStyle name="Percent 4" xfId="8" xr:uid="{1EE96A51-B6BE-4B95-B34E-A4A422957EF0}"/>
  </cellStyles>
  <dxfs count="0"/>
  <tableStyles count="0" defaultTableStyle="TableStyleMedium2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rwon\Downloads\BigBen_Financials-%20Fall%202025_CFE101_ERM%20(1).xlsx" TargetMode="External"/><Relationship Id="rId1" Type="http://schemas.openxmlformats.org/officeDocument/2006/relationships/externalLinkPath" Target="file:///C:\Users\krwon\Downloads\BigBen_Financials-%20Fall%202025_CFE101_ER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Income_Stmt ERM"/>
      <sheetName val="Balance_Sheet ERM"/>
      <sheetName val="Value at Risk ERM"/>
      <sheetName val="Economic Capital ERM"/>
      <sheetName val="Liability Maturity ERM"/>
      <sheetName val="Asset Maturity ERM"/>
      <sheetName val="Engagement ERM"/>
      <sheetName val="Income_Stmt for FD"/>
      <sheetName val="Balance_Sheet for FD"/>
      <sheetName val="Income_Stmt for SDM"/>
      <sheetName val="Balance_Sheet for SDM"/>
      <sheetName val="Changes in Equity for SDM"/>
      <sheetName val="AUM for SDM"/>
      <sheetName val="Trading Income for SDM"/>
      <sheetName val="DB_IS"/>
      <sheetName val="DB_BS"/>
      <sheetName val="DB_CF"/>
      <sheetName val="DB_EC"/>
      <sheetName val="DB_Financial Summary"/>
      <sheetName val="DB_Net Revenues"/>
      <sheetName val="DB_Asset Maturity"/>
      <sheetName val="DB Liab Maturity"/>
      <sheetName val="Sheet4"/>
      <sheetName val="earnings_per_common_share"/>
    </sheetNames>
    <sheetDataSet>
      <sheetData sheetId="0" refreshError="1">
        <row r="1">
          <cell r="B1">
            <v>2021</v>
          </cell>
        </row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206E-CA37-4F6E-B1ED-3F58C4C61D2C}">
  <dimension ref="A1"/>
  <sheetViews>
    <sheetView tabSelected="1" workbookViewId="0"/>
  </sheetViews>
  <sheetFormatPr defaultRowHeight="12.75"/>
  <sheetData>
    <row r="1" spans="1:1">
      <c r="A1" s="1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6F81-06CF-4EF3-8D5F-DBB8C9523E41}">
  <sheetPr>
    <tabColor rgb="FFFFFF00"/>
  </sheetPr>
  <dimension ref="A1:F38"/>
  <sheetViews>
    <sheetView workbookViewId="0">
      <selection activeCell="B9" sqref="B9"/>
    </sheetView>
  </sheetViews>
  <sheetFormatPr defaultColWidth="8.7109375" defaultRowHeight="15"/>
  <cols>
    <col min="1" max="1" width="30.7109375" style="12" customWidth="1"/>
    <col min="2" max="6" width="11.7109375" style="12" customWidth="1"/>
    <col min="7" max="16384" width="8.7109375" style="12"/>
  </cols>
  <sheetData>
    <row r="1" spans="1:6">
      <c r="A1" s="90" t="s">
        <v>114</v>
      </c>
      <c r="B1" s="7">
        <v>2023</v>
      </c>
      <c r="C1" s="7">
        <v>2024</v>
      </c>
      <c r="D1" s="7">
        <v>2025</v>
      </c>
      <c r="E1" s="7">
        <v>2026</v>
      </c>
      <c r="F1" s="7">
        <v>2027</v>
      </c>
    </row>
    <row r="2" spans="1:6">
      <c r="A2" s="90" t="s">
        <v>115</v>
      </c>
      <c r="B2" s="90"/>
      <c r="C2" s="43"/>
      <c r="D2" s="43"/>
      <c r="E2" s="43"/>
      <c r="F2" s="43"/>
    </row>
    <row r="3" spans="1:6">
      <c r="A3" s="28" t="s">
        <v>135</v>
      </c>
      <c r="B3" s="43">
        <v>5609546</v>
      </c>
      <c r="C3" s="43">
        <v>6088018</v>
      </c>
      <c r="D3" s="43">
        <v>6700167</v>
      </c>
      <c r="E3" s="43">
        <v>7286846</v>
      </c>
      <c r="F3" s="43">
        <v>7800484</v>
      </c>
    </row>
    <row r="4" spans="1:6">
      <c r="B4" s="43"/>
      <c r="C4" s="43"/>
      <c r="D4" s="43"/>
      <c r="E4" s="43"/>
      <c r="F4" s="43"/>
    </row>
    <row r="5" spans="1:6">
      <c r="A5" s="12" t="s">
        <v>136</v>
      </c>
      <c r="B5" s="43">
        <v>4563399</v>
      </c>
      <c r="C5" s="43">
        <v>4908047</v>
      </c>
      <c r="D5" s="43">
        <v>5375381</v>
      </c>
      <c r="E5" s="43">
        <v>5845790</v>
      </c>
      <c r="F5" s="43">
        <v>6257843</v>
      </c>
    </row>
    <row r="6" spans="1:6">
      <c r="A6" s="12" t="s">
        <v>137</v>
      </c>
      <c r="B6" s="43">
        <v>779809</v>
      </c>
      <c r="C6" s="43">
        <v>787172</v>
      </c>
      <c r="D6" s="43">
        <v>835707</v>
      </c>
      <c r="E6" s="43">
        <v>910767</v>
      </c>
      <c r="F6" s="43">
        <v>975021</v>
      </c>
    </row>
    <row r="7" spans="1:6">
      <c r="A7" s="9" t="s">
        <v>138</v>
      </c>
      <c r="B7" s="46">
        <v>5343208</v>
      </c>
      <c r="C7" s="46">
        <v>5695219</v>
      </c>
      <c r="D7" s="46">
        <v>6211088</v>
      </c>
      <c r="E7" s="46">
        <v>6756557</v>
      </c>
      <c r="F7" s="46">
        <v>7232864</v>
      </c>
    </row>
    <row r="8" spans="1:6">
      <c r="A8" s="9"/>
      <c r="B8" s="46"/>
      <c r="C8" s="46"/>
      <c r="D8" s="46"/>
      <c r="E8" s="46"/>
      <c r="F8" s="46"/>
    </row>
    <row r="9" spans="1:6">
      <c r="A9" s="9" t="s">
        <v>86</v>
      </c>
      <c r="B9" s="46">
        <v>43510</v>
      </c>
      <c r="C9" s="46">
        <v>52468</v>
      </c>
      <c r="D9" s="46">
        <v>62708</v>
      </c>
      <c r="E9" s="46">
        <v>70668</v>
      </c>
      <c r="F9" s="46">
        <v>77504</v>
      </c>
    </row>
    <row r="10" spans="1:6">
      <c r="A10" s="9"/>
      <c r="B10" s="46"/>
      <c r="C10" s="46"/>
      <c r="D10" s="46"/>
      <c r="E10" s="46"/>
      <c r="F10" s="46"/>
    </row>
    <row r="11" spans="1:6">
      <c r="A11" s="9" t="s">
        <v>92</v>
      </c>
      <c r="B11" s="46">
        <v>309848</v>
      </c>
      <c r="C11" s="46">
        <v>445267</v>
      </c>
      <c r="D11" s="46">
        <v>551787</v>
      </c>
      <c r="E11" s="46">
        <v>600957</v>
      </c>
      <c r="F11" s="46">
        <v>645124</v>
      </c>
    </row>
    <row r="12" spans="1:6">
      <c r="A12" s="9" t="s">
        <v>126</v>
      </c>
      <c r="B12" s="46">
        <v>86757</v>
      </c>
      <c r="C12" s="46">
        <v>124675</v>
      </c>
      <c r="D12" s="46">
        <v>154500</v>
      </c>
      <c r="E12" s="46">
        <v>168268</v>
      </c>
      <c r="F12" s="46">
        <v>180635</v>
      </c>
    </row>
    <row r="13" spans="1:6">
      <c r="A13" s="9" t="s">
        <v>94</v>
      </c>
      <c r="B13" s="46">
        <v>223091</v>
      </c>
      <c r="C13" s="46">
        <v>320592</v>
      </c>
      <c r="D13" s="46">
        <v>397287</v>
      </c>
      <c r="E13" s="46">
        <v>432689</v>
      </c>
      <c r="F13" s="46">
        <v>464489</v>
      </c>
    </row>
    <row r="14" spans="1:6">
      <c r="A14" s="9"/>
      <c r="B14" s="43"/>
      <c r="C14" s="43"/>
      <c r="D14" s="43"/>
      <c r="E14" s="43"/>
      <c r="F14" s="43"/>
    </row>
    <row r="15" spans="1:6">
      <c r="A15" s="90" t="s">
        <v>127</v>
      </c>
      <c r="B15" s="43"/>
      <c r="C15" s="43"/>
      <c r="D15" s="43"/>
      <c r="E15" s="43"/>
      <c r="F15" s="43"/>
    </row>
    <row r="16" spans="1:6">
      <c r="A16" s="47" t="s">
        <v>98</v>
      </c>
      <c r="B16" s="46">
        <v>2542033</v>
      </c>
      <c r="C16" s="46">
        <v>2950945</v>
      </c>
      <c r="D16" s="46">
        <v>3325558</v>
      </c>
      <c r="E16" s="46">
        <v>3647225</v>
      </c>
      <c r="F16" s="46">
        <v>3942206</v>
      </c>
    </row>
    <row r="17" spans="1:6">
      <c r="A17" s="28"/>
      <c r="B17" s="43"/>
      <c r="C17" s="43"/>
      <c r="D17" s="43"/>
      <c r="E17" s="43"/>
      <c r="F17" s="43"/>
    </row>
    <row r="18" spans="1:6" ht="30">
      <c r="A18" s="23" t="s">
        <v>139</v>
      </c>
      <c r="B18" s="43">
        <v>603026</v>
      </c>
      <c r="C18" s="43">
        <v>669682</v>
      </c>
      <c r="D18" s="43">
        <v>737018</v>
      </c>
      <c r="E18" s="43">
        <v>801553</v>
      </c>
      <c r="F18" s="43">
        <v>858053</v>
      </c>
    </row>
    <row r="19" spans="1:6">
      <c r="A19" s="12" t="s">
        <v>140</v>
      </c>
      <c r="B19" s="43">
        <v>325353</v>
      </c>
      <c r="C19" s="43">
        <v>347017</v>
      </c>
      <c r="D19" s="43">
        <v>381910</v>
      </c>
      <c r="E19" s="43">
        <v>415350</v>
      </c>
      <c r="F19" s="43">
        <v>444627</v>
      </c>
    </row>
    <row r="20" spans="1:6">
      <c r="A20" s="47" t="s">
        <v>102</v>
      </c>
      <c r="B20" s="46">
        <v>928379</v>
      </c>
      <c r="C20" s="46">
        <v>1016699</v>
      </c>
      <c r="D20" s="46">
        <v>1118928</v>
      </c>
      <c r="E20" s="46">
        <v>1216903</v>
      </c>
      <c r="F20" s="46">
        <v>1302680</v>
      </c>
    </row>
    <row r="21" spans="1:6">
      <c r="A21" s="47"/>
      <c r="B21" s="43"/>
      <c r="C21" s="43"/>
      <c r="D21" s="43"/>
      <c r="E21" s="43"/>
      <c r="F21" s="43"/>
    </row>
    <row r="22" spans="1:6">
      <c r="A22" s="47" t="s">
        <v>103</v>
      </c>
      <c r="B22" s="46">
        <v>1613654</v>
      </c>
      <c r="C22" s="46">
        <v>1934246</v>
      </c>
      <c r="D22" s="46">
        <v>2206630</v>
      </c>
      <c r="E22" s="46">
        <v>2430322</v>
      </c>
      <c r="F22" s="46">
        <v>2639526</v>
      </c>
    </row>
    <row r="23" spans="1:6">
      <c r="A23" s="47" t="s">
        <v>148</v>
      </c>
      <c r="B23" s="50">
        <v>6.8318351650290188</v>
      </c>
      <c r="C23" s="50">
        <v>7</v>
      </c>
      <c r="D23" s="50">
        <v>7.0000011680510017</v>
      </c>
      <c r="E23" s="50">
        <v>6.9999994636099583</v>
      </c>
      <c r="F23" s="50">
        <v>6.9999989991893434</v>
      </c>
    </row>
    <row r="24" spans="1:6">
      <c r="A24" s="47" t="s">
        <v>105</v>
      </c>
      <c r="B24" s="46">
        <v>2542033</v>
      </c>
      <c r="C24" s="46">
        <v>2950945</v>
      </c>
      <c r="D24" s="46">
        <v>3325558</v>
      </c>
      <c r="E24" s="46">
        <v>3647225</v>
      </c>
      <c r="F24" s="46">
        <v>3942206</v>
      </c>
    </row>
    <row r="25" spans="1:6">
      <c r="A25" s="28"/>
      <c r="B25" s="43"/>
      <c r="C25" s="43"/>
      <c r="D25" s="43"/>
      <c r="E25" s="43"/>
      <c r="F25" s="43"/>
    </row>
    <row r="26" spans="1:6">
      <c r="A26" s="47" t="s">
        <v>106</v>
      </c>
      <c r="B26" s="43"/>
      <c r="C26" s="43"/>
      <c r="D26" s="43"/>
      <c r="E26" s="43"/>
      <c r="F26" s="43"/>
    </row>
    <row r="27" spans="1:6">
      <c r="A27" s="28" t="s">
        <v>141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</row>
    <row r="28" spans="1:6" ht="30">
      <c r="A28" s="49" t="s">
        <v>130</v>
      </c>
      <c r="B28" s="43">
        <v>0</v>
      </c>
      <c r="C28" s="43">
        <v>0</v>
      </c>
      <c r="D28" s="43">
        <v>-124902</v>
      </c>
      <c r="E28" s="43">
        <v>-208997</v>
      </c>
      <c r="F28" s="43">
        <v>-255286</v>
      </c>
    </row>
    <row r="29" spans="1:6">
      <c r="A29" s="28"/>
      <c r="B29" s="43"/>
      <c r="C29" s="43"/>
      <c r="D29" s="43"/>
      <c r="E29" s="43"/>
      <c r="F29" s="43"/>
    </row>
    <row r="30" spans="1:6">
      <c r="A30" s="90" t="s">
        <v>131</v>
      </c>
      <c r="B30" s="90"/>
      <c r="C30" s="43"/>
      <c r="D30" s="43"/>
      <c r="E30" s="43"/>
      <c r="F30" s="43"/>
    </row>
    <row r="31" spans="1:6">
      <c r="A31" s="47" t="s">
        <v>132</v>
      </c>
      <c r="B31" s="46">
        <v>3090276</v>
      </c>
      <c r="C31" s="46">
        <v>3571101</v>
      </c>
      <c r="D31" s="46">
        <v>4024253</v>
      </c>
      <c r="E31" s="46">
        <v>4417531</v>
      </c>
      <c r="F31" s="46">
        <v>4777389</v>
      </c>
    </row>
    <row r="32" spans="1:6">
      <c r="A32" s="47"/>
      <c r="B32" s="43"/>
      <c r="C32" s="43"/>
      <c r="D32" s="43"/>
      <c r="E32" s="43"/>
      <c r="F32" s="43"/>
    </row>
    <row r="33" spans="1:6">
      <c r="A33" s="38" t="s">
        <v>133</v>
      </c>
      <c r="B33" s="43">
        <v>1204041</v>
      </c>
      <c r="C33" s="43">
        <v>1322730</v>
      </c>
      <c r="D33" s="43">
        <v>1460379</v>
      </c>
      <c r="E33" s="43">
        <v>1592967</v>
      </c>
      <c r="F33" s="43">
        <v>1710671</v>
      </c>
    </row>
    <row r="34" spans="1:6">
      <c r="A34" s="38" t="s">
        <v>108</v>
      </c>
      <c r="B34" s="43">
        <v>1700188</v>
      </c>
      <c r="C34" s="43">
        <v>2029980</v>
      </c>
      <c r="D34" s="43">
        <v>2318429</v>
      </c>
      <c r="E34" s="43">
        <v>2558092</v>
      </c>
      <c r="F34" s="43">
        <v>2781484</v>
      </c>
    </row>
    <row r="35" spans="1:6">
      <c r="A35" s="38" t="s">
        <v>109</v>
      </c>
      <c r="B35" s="43">
        <v>186048</v>
      </c>
      <c r="C35" s="43">
        <v>218392</v>
      </c>
      <c r="D35" s="43">
        <v>245446</v>
      </c>
      <c r="E35" s="43">
        <v>266474</v>
      </c>
      <c r="F35" s="43">
        <v>285233</v>
      </c>
    </row>
    <row r="36" spans="1:6">
      <c r="A36" s="47" t="s">
        <v>105</v>
      </c>
      <c r="B36" s="46">
        <v>3090277</v>
      </c>
      <c r="C36" s="46">
        <v>3571102</v>
      </c>
      <c r="D36" s="46">
        <v>4024254</v>
      </c>
      <c r="E36" s="46">
        <v>4417533</v>
      </c>
      <c r="F36" s="46">
        <v>4777388</v>
      </c>
    </row>
    <row r="37" spans="1:6">
      <c r="A37" s="28"/>
      <c r="B37" s="43"/>
      <c r="C37" s="43"/>
      <c r="D37" s="43"/>
      <c r="E37" s="43"/>
      <c r="F37" s="43"/>
    </row>
    <row r="38" spans="1:6">
      <c r="A38" s="1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7E84-E57F-4097-A4EB-1EB4406AA546}">
  <sheetPr>
    <tabColor rgb="FFFFFF00"/>
  </sheetPr>
  <dimension ref="A1:F41"/>
  <sheetViews>
    <sheetView workbookViewId="0">
      <selection activeCell="B9" sqref="B9"/>
    </sheetView>
  </sheetViews>
  <sheetFormatPr defaultColWidth="8.7109375" defaultRowHeight="15"/>
  <cols>
    <col min="1" max="1" width="32.7109375" style="12" customWidth="1"/>
    <col min="2" max="6" width="11.7109375" style="12" customWidth="1"/>
    <col min="7" max="16384" width="8.7109375" style="12"/>
  </cols>
  <sheetData>
    <row r="1" spans="1:6">
      <c r="A1" s="90" t="s">
        <v>114</v>
      </c>
      <c r="B1" s="7">
        <v>2023</v>
      </c>
      <c r="C1" s="7">
        <v>2024</v>
      </c>
      <c r="D1" s="7">
        <v>2025</v>
      </c>
      <c r="E1" s="7">
        <v>2026</v>
      </c>
      <c r="F1" s="7">
        <v>2027</v>
      </c>
    </row>
    <row r="2" spans="1:6">
      <c r="A2" s="90" t="s">
        <v>115</v>
      </c>
      <c r="B2" s="90"/>
      <c r="C2" s="42"/>
      <c r="D2" s="42"/>
      <c r="E2" s="42"/>
      <c r="F2" s="42"/>
    </row>
    <row r="3" spans="1:6">
      <c r="A3" s="9" t="s">
        <v>142</v>
      </c>
      <c r="B3" s="42"/>
      <c r="C3" s="42"/>
      <c r="D3" s="42"/>
      <c r="E3" s="42"/>
      <c r="F3" s="42"/>
    </row>
    <row r="4" spans="1:6">
      <c r="A4" s="28" t="s">
        <v>143</v>
      </c>
      <c r="B4" s="43">
        <v>828134</v>
      </c>
      <c r="C4" s="43">
        <v>810608</v>
      </c>
      <c r="D4" s="43">
        <v>793639</v>
      </c>
      <c r="E4" s="43">
        <v>813480</v>
      </c>
      <c r="F4" s="43">
        <v>833817</v>
      </c>
    </row>
    <row r="5" spans="1:6" ht="30">
      <c r="A5" s="44" t="s">
        <v>144</v>
      </c>
      <c r="B5" s="43">
        <v>539498</v>
      </c>
      <c r="C5" s="43">
        <v>618908</v>
      </c>
      <c r="D5" s="43">
        <v>598919</v>
      </c>
      <c r="E5" s="43">
        <v>606161</v>
      </c>
      <c r="F5" s="43">
        <v>612958</v>
      </c>
    </row>
    <row r="6" spans="1:6">
      <c r="B6" s="45"/>
      <c r="C6" s="45"/>
      <c r="D6" s="45"/>
      <c r="E6" s="45"/>
      <c r="F6" s="45"/>
    </row>
    <row r="7" spans="1:6">
      <c r="A7" s="9" t="s">
        <v>123</v>
      </c>
      <c r="B7" s="45">
        <v>227975</v>
      </c>
      <c r="C7" s="45">
        <v>209136</v>
      </c>
      <c r="D7" s="45">
        <v>210632</v>
      </c>
      <c r="E7" s="45">
        <v>211761</v>
      </c>
      <c r="F7" s="45">
        <v>212837</v>
      </c>
    </row>
    <row r="8" spans="1:6">
      <c r="A8" s="9"/>
      <c r="B8" s="45"/>
      <c r="C8" s="45"/>
      <c r="D8" s="45"/>
      <c r="E8" s="45"/>
      <c r="F8" s="45"/>
    </row>
    <row r="9" spans="1:6">
      <c r="A9" s="9" t="s">
        <v>145</v>
      </c>
      <c r="B9" s="45">
        <v>60661</v>
      </c>
      <c r="C9" s="45">
        <v>-17436</v>
      </c>
      <c r="D9" s="45">
        <v>-15912</v>
      </c>
      <c r="E9" s="45">
        <v>-4442</v>
      </c>
      <c r="F9" s="45">
        <v>8022</v>
      </c>
    </row>
    <row r="10" spans="1:6">
      <c r="B10" s="45"/>
      <c r="C10" s="45"/>
      <c r="D10" s="45"/>
      <c r="E10" s="45"/>
      <c r="F10" s="45"/>
    </row>
    <row r="11" spans="1:6">
      <c r="A11" s="9" t="s">
        <v>86</v>
      </c>
      <c r="B11" s="45">
        <v>50490</v>
      </c>
      <c r="C11" s="45">
        <v>53985</v>
      </c>
      <c r="D11" s="45">
        <v>60085</v>
      </c>
      <c r="E11" s="45">
        <v>64348</v>
      </c>
      <c r="F11" s="45">
        <v>64825</v>
      </c>
    </row>
    <row r="12" spans="1:6">
      <c r="A12" s="9"/>
      <c r="B12" s="46"/>
      <c r="C12" s="46"/>
      <c r="D12" s="46"/>
      <c r="E12" s="46"/>
      <c r="F12" s="46"/>
    </row>
    <row r="13" spans="1:6">
      <c r="A13" s="9" t="s">
        <v>92</v>
      </c>
      <c r="B13" s="45">
        <v>111151</v>
      </c>
      <c r="C13" s="45">
        <v>36549</v>
      </c>
      <c r="D13" s="45">
        <v>44173</v>
      </c>
      <c r="E13" s="45">
        <v>59906</v>
      </c>
      <c r="F13" s="45">
        <v>72847</v>
      </c>
    </row>
    <row r="14" spans="1:6">
      <c r="A14" s="9" t="s">
        <v>126</v>
      </c>
      <c r="B14" s="45">
        <v>27788</v>
      </c>
      <c r="C14" s="45">
        <v>9137</v>
      </c>
      <c r="D14" s="45">
        <v>11043</v>
      </c>
      <c r="E14" s="45">
        <v>14977</v>
      </c>
      <c r="F14" s="45">
        <v>18212</v>
      </c>
    </row>
    <row r="15" spans="1:6">
      <c r="A15" s="9" t="s">
        <v>94</v>
      </c>
      <c r="B15" s="45">
        <v>83363</v>
      </c>
      <c r="C15" s="45">
        <v>27412</v>
      </c>
      <c r="D15" s="45">
        <v>33130</v>
      </c>
      <c r="E15" s="45">
        <v>44930</v>
      </c>
      <c r="F15" s="45">
        <v>54635</v>
      </c>
    </row>
    <row r="16" spans="1:6">
      <c r="A16" s="9"/>
      <c r="B16" s="45"/>
      <c r="C16" s="45"/>
      <c r="D16" s="45"/>
      <c r="E16" s="45"/>
      <c r="F16" s="45"/>
    </row>
    <row r="17" spans="1:6">
      <c r="A17" s="90" t="s">
        <v>127</v>
      </c>
      <c r="B17" s="45"/>
      <c r="C17" s="45"/>
      <c r="D17" s="45"/>
      <c r="E17" s="45"/>
      <c r="F17" s="45"/>
    </row>
    <row r="18" spans="1:6">
      <c r="A18" s="47" t="s">
        <v>98</v>
      </c>
      <c r="B18" s="45">
        <v>3493796</v>
      </c>
      <c r="C18" s="45">
        <v>3552195</v>
      </c>
      <c r="D18" s="45">
        <v>3800271</v>
      </c>
      <c r="E18" s="45">
        <v>3828589</v>
      </c>
      <c r="F18" s="45">
        <v>3896129</v>
      </c>
    </row>
    <row r="19" spans="1:6">
      <c r="A19" s="28"/>
      <c r="B19" s="43"/>
      <c r="C19" s="43"/>
      <c r="D19" s="43"/>
      <c r="E19" s="43"/>
      <c r="F19" s="43"/>
    </row>
    <row r="20" spans="1:6">
      <c r="A20" s="38" t="s">
        <v>146</v>
      </c>
      <c r="B20" s="43">
        <v>1749914</v>
      </c>
      <c r="C20" s="43">
        <v>1882776</v>
      </c>
      <c r="D20" s="43">
        <v>2128487</v>
      </c>
      <c r="E20" s="43">
        <v>2149364</v>
      </c>
      <c r="F20" s="43">
        <v>2169090</v>
      </c>
    </row>
    <row r="21" spans="1:6">
      <c r="A21" s="12" t="s">
        <v>147</v>
      </c>
      <c r="B21" s="43">
        <v>418688</v>
      </c>
      <c r="C21" s="43">
        <v>391920</v>
      </c>
      <c r="D21" s="43">
        <v>401719</v>
      </c>
      <c r="E21" s="43">
        <v>411761</v>
      </c>
      <c r="F21" s="43">
        <v>422056</v>
      </c>
    </row>
    <row r="22" spans="1:6">
      <c r="A22" s="12" t="s">
        <v>140</v>
      </c>
      <c r="B22" s="43">
        <v>237815</v>
      </c>
      <c r="C22" s="43">
        <v>220260</v>
      </c>
      <c r="D22" s="43">
        <v>228979</v>
      </c>
      <c r="E22" s="43">
        <v>234704</v>
      </c>
      <c r="F22" s="43">
        <v>240571</v>
      </c>
    </row>
    <row r="23" spans="1:6">
      <c r="A23" s="47" t="s">
        <v>102</v>
      </c>
      <c r="B23" s="46">
        <v>2406417</v>
      </c>
      <c r="C23" s="46">
        <v>2494956</v>
      </c>
      <c r="D23" s="46">
        <v>2759185</v>
      </c>
      <c r="E23" s="46">
        <v>2795829</v>
      </c>
      <c r="F23" s="46">
        <v>2831717</v>
      </c>
    </row>
    <row r="24" spans="1:6">
      <c r="A24" s="47"/>
      <c r="B24" s="43"/>
      <c r="C24" s="43"/>
      <c r="D24" s="43"/>
      <c r="E24" s="43"/>
      <c r="F24" s="43"/>
    </row>
    <row r="25" spans="1:6">
      <c r="A25" s="47" t="s">
        <v>103</v>
      </c>
      <c r="B25" s="46">
        <v>1087379</v>
      </c>
      <c r="C25" s="46">
        <v>1057239</v>
      </c>
      <c r="D25" s="46">
        <v>1041086</v>
      </c>
      <c r="E25" s="46">
        <v>1032760</v>
      </c>
      <c r="F25" s="46">
        <v>1064412</v>
      </c>
    </row>
    <row r="26" spans="1:6">
      <c r="A26" s="47" t="s">
        <v>148</v>
      </c>
      <c r="B26" s="48">
        <v>4.0000016646321157</v>
      </c>
      <c r="C26" s="48">
        <v>4.0000011338344121</v>
      </c>
      <c r="D26" s="48">
        <v>4.0000005784680317</v>
      </c>
      <c r="E26" s="48">
        <v>3.9999994341042719</v>
      </c>
      <c r="F26" s="48">
        <v>4</v>
      </c>
    </row>
    <row r="27" spans="1:6">
      <c r="A27" s="47" t="s">
        <v>105</v>
      </c>
      <c r="B27" s="46">
        <v>3493796</v>
      </c>
      <c r="C27" s="46">
        <v>3552195</v>
      </c>
      <c r="D27" s="46">
        <v>3800271</v>
      </c>
      <c r="E27" s="46">
        <v>3828589</v>
      </c>
      <c r="F27" s="46">
        <v>3896129</v>
      </c>
    </row>
    <row r="28" spans="1:6">
      <c r="A28" s="28"/>
      <c r="B28" s="43"/>
      <c r="C28" s="43"/>
      <c r="D28" s="43"/>
      <c r="E28" s="43"/>
      <c r="F28" s="43"/>
    </row>
    <row r="29" spans="1:6">
      <c r="A29" s="47" t="s">
        <v>106</v>
      </c>
      <c r="B29" s="43"/>
      <c r="C29" s="43"/>
      <c r="D29" s="43"/>
      <c r="E29" s="43"/>
      <c r="F29" s="43"/>
    </row>
    <row r="30" spans="1:6">
      <c r="A30" s="28" t="s">
        <v>141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</row>
    <row r="31" spans="1:6" ht="30">
      <c r="A31" s="49" t="s">
        <v>130</v>
      </c>
      <c r="B31" s="43">
        <v>-35657</v>
      </c>
      <c r="C31" s="43">
        <v>-57552</v>
      </c>
      <c r="D31" s="43">
        <v>-49282</v>
      </c>
      <c r="E31" s="43">
        <v>-53256</v>
      </c>
      <c r="F31" s="43">
        <v>-22983</v>
      </c>
    </row>
    <row r="32" spans="1:6">
      <c r="A32" s="28"/>
      <c r="B32" s="43"/>
      <c r="C32" s="43"/>
      <c r="D32" s="43"/>
      <c r="E32" s="43"/>
      <c r="F32" s="43"/>
    </row>
    <row r="33" spans="1:6">
      <c r="A33" s="90" t="s">
        <v>131</v>
      </c>
      <c r="B33" s="90"/>
      <c r="C33" s="90"/>
      <c r="D33" s="90"/>
      <c r="E33" s="90"/>
      <c r="F33" s="90"/>
    </row>
    <row r="34" spans="1:6">
      <c r="A34" s="47" t="s">
        <v>132</v>
      </c>
      <c r="B34" s="46">
        <v>3437913</v>
      </c>
      <c r="C34" s="46">
        <v>3509273</v>
      </c>
      <c r="D34" s="46">
        <v>3759609</v>
      </c>
      <c r="E34" s="46">
        <v>3814751</v>
      </c>
      <c r="F34" s="46">
        <v>3892294</v>
      </c>
    </row>
    <row r="35" spans="1:6">
      <c r="A35" s="47"/>
      <c r="B35" s="43"/>
      <c r="C35" s="43"/>
      <c r="D35" s="43"/>
      <c r="E35" s="43"/>
      <c r="F35" s="43"/>
    </row>
    <row r="36" spans="1:6">
      <c r="A36" s="38" t="s">
        <v>133</v>
      </c>
      <c r="B36" s="43">
        <v>2300292</v>
      </c>
      <c r="C36" s="43">
        <v>2394326</v>
      </c>
      <c r="D36" s="43">
        <v>2659245</v>
      </c>
      <c r="E36" s="43">
        <v>2705684</v>
      </c>
      <c r="F36" s="43">
        <v>2751682</v>
      </c>
    </row>
    <row r="37" spans="1:6">
      <c r="A37" s="38" t="s">
        <v>108</v>
      </c>
      <c r="B37" s="43">
        <v>932733</v>
      </c>
      <c r="C37" s="43">
        <v>919089</v>
      </c>
      <c r="D37" s="43">
        <v>906790</v>
      </c>
      <c r="E37" s="43">
        <v>929122</v>
      </c>
      <c r="F37" s="43">
        <v>954900</v>
      </c>
    </row>
    <row r="38" spans="1:6">
      <c r="A38" s="38" t="s">
        <v>109</v>
      </c>
      <c r="B38" s="43">
        <v>204888</v>
      </c>
      <c r="C38" s="43">
        <v>195858</v>
      </c>
      <c r="D38" s="43">
        <v>193574</v>
      </c>
      <c r="E38" s="43">
        <v>179945</v>
      </c>
      <c r="F38" s="43">
        <v>185712</v>
      </c>
    </row>
    <row r="39" spans="1:6">
      <c r="A39" s="47" t="s">
        <v>105</v>
      </c>
      <c r="B39" s="46">
        <v>3437913</v>
      </c>
      <c r="C39" s="46">
        <v>3509273</v>
      </c>
      <c r="D39" s="46">
        <v>3759609</v>
      </c>
      <c r="E39" s="46">
        <v>3814751</v>
      </c>
      <c r="F39" s="46">
        <v>3892294</v>
      </c>
    </row>
    <row r="41" spans="1:6">
      <c r="A41" s="12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1D89-3463-44B7-9AD4-BAF9751D778D}">
  <dimension ref="A1:L116"/>
  <sheetViews>
    <sheetView workbookViewId="0">
      <selection activeCell="B13" sqref="B13"/>
    </sheetView>
  </sheetViews>
  <sheetFormatPr defaultColWidth="8.7109375" defaultRowHeight="15"/>
  <cols>
    <col min="1" max="1" width="12.7109375" style="12" customWidth="1"/>
    <col min="2" max="2" width="30.7109375" style="12" customWidth="1"/>
    <col min="3" max="7" width="12.7109375" style="12" customWidth="1"/>
    <col min="8" max="16384" width="8.7109375" style="12"/>
  </cols>
  <sheetData>
    <row r="1" spans="1:12">
      <c r="A1" s="18" t="s">
        <v>1</v>
      </c>
      <c r="B1" s="19"/>
      <c r="C1" s="19"/>
      <c r="D1" s="20"/>
      <c r="E1" s="20"/>
      <c r="F1" s="19"/>
      <c r="G1" s="19"/>
    </row>
    <row r="2" spans="1:12">
      <c r="A2" s="18" t="s">
        <v>2</v>
      </c>
      <c r="B2" s="19"/>
      <c r="C2" s="19"/>
      <c r="D2" s="20"/>
      <c r="E2" s="20"/>
      <c r="F2" s="19"/>
      <c r="G2" s="19"/>
    </row>
    <row r="3" spans="1:12">
      <c r="A3" s="18" t="s">
        <v>3</v>
      </c>
      <c r="B3" s="19"/>
      <c r="C3" s="19"/>
      <c r="D3" s="20"/>
      <c r="E3" s="20"/>
      <c r="F3" s="19"/>
      <c r="G3" s="19"/>
    </row>
    <row r="4" spans="1:12">
      <c r="A4" s="18" t="s">
        <v>4</v>
      </c>
      <c r="B4" s="19"/>
      <c r="C4" s="19"/>
      <c r="D4" s="20"/>
      <c r="E4" s="20"/>
      <c r="F4" s="19"/>
      <c r="G4" s="19"/>
    </row>
    <row r="5" spans="1:12">
      <c r="A5" s="18" t="s">
        <v>5</v>
      </c>
      <c r="B5" s="19"/>
      <c r="C5" s="19"/>
      <c r="D5" s="20"/>
      <c r="E5" s="20"/>
      <c r="F5" s="19"/>
      <c r="G5" s="19"/>
    </row>
    <row r="6" spans="1:12">
      <c r="A6" s="18" t="s">
        <v>6</v>
      </c>
      <c r="B6" s="19"/>
      <c r="C6" s="19"/>
      <c r="D6" s="20"/>
      <c r="E6" s="20"/>
      <c r="F6" s="19"/>
      <c r="G6" s="19"/>
    </row>
    <row r="10" spans="1:12">
      <c r="B10" s="21" t="s">
        <v>212</v>
      </c>
      <c r="C10" s="21"/>
      <c r="D10" s="21"/>
      <c r="E10" s="21"/>
      <c r="F10" s="21"/>
      <c r="G10" s="21"/>
      <c r="H10" s="21"/>
      <c r="I10" s="21"/>
      <c r="J10" s="21"/>
      <c r="K10" s="21"/>
      <c r="L10" s="22"/>
    </row>
    <row r="11" spans="1:12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1:12">
      <c r="B12" s="116" t="s">
        <v>213</v>
      </c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2">
      <c r="B13" s="23"/>
    </row>
    <row r="14" spans="1:12">
      <c r="B14" s="23"/>
    </row>
    <row r="15" spans="1:12">
      <c r="G15" s="24" t="s">
        <v>209</v>
      </c>
    </row>
    <row r="16" spans="1:12" ht="15.75" thickBot="1">
      <c r="E16" s="24" t="s">
        <v>149</v>
      </c>
      <c r="F16" s="25" t="s">
        <v>150</v>
      </c>
      <c r="G16" s="24" t="s">
        <v>210</v>
      </c>
    </row>
    <row r="17" spans="2:7">
      <c r="B17" s="26" t="s">
        <v>151</v>
      </c>
      <c r="C17" s="27"/>
      <c r="E17" s="28">
        <v>1</v>
      </c>
      <c r="F17" s="29">
        <v>0.82941122890519359</v>
      </c>
      <c r="G17" s="30"/>
    </row>
    <row r="18" spans="2:7">
      <c r="B18" s="31" t="s">
        <v>156</v>
      </c>
      <c r="C18" s="32">
        <v>2</v>
      </c>
      <c r="E18" s="28">
        <f t="shared" ref="E18:E81" si="0">1+E17</f>
        <v>2</v>
      </c>
      <c r="F18" s="29">
        <v>0.1777779589889007</v>
      </c>
      <c r="G18" s="30"/>
    </row>
    <row r="19" spans="2:7" ht="15.75" thickBot="1">
      <c r="B19" s="33" t="s">
        <v>157</v>
      </c>
      <c r="C19" s="34">
        <v>3</v>
      </c>
      <c r="E19" s="28">
        <f t="shared" si="0"/>
        <v>3</v>
      </c>
      <c r="F19" s="29">
        <v>0.91999035277290364</v>
      </c>
      <c r="G19" s="30"/>
    </row>
    <row r="20" spans="2:7">
      <c r="E20" s="28">
        <f t="shared" si="0"/>
        <v>4</v>
      </c>
      <c r="F20" s="29">
        <v>0.46647875118297721</v>
      </c>
      <c r="G20" s="30"/>
    </row>
    <row r="21" spans="2:7" ht="15.75" thickBot="1">
      <c r="E21" s="28">
        <f t="shared" si="0"/>
        <v>5</v>
      </c>
      <c r="F21" s="29">
        <v>0.4532586229855361</v>
      </c>
      <c r="G21" s="30"/>
    </row>
    <row r="22" spans="2:7">
      <c r="B22" s="35" t="s">
        <v>152</v>
      </c>
      <c r="C22" s="27"/>
      <c r="E22" s="28">
        <f t="shared" si="0"/>
        <v>6</v>
      </c>
      <c r="F22" s="29">
        <v>0.35503971793766465</v>
      </c>
      <c r="G22" s="30"/>
    </row>
    <row r="23" spans="2:7">
      <c r="B23" s="31" t="s">
        <v>153</v>
      </c>
      <c r="C23" s="32">
        <v>100</v>
      </c>
      <c r="E23" s="28">
        <f t="shared" si="0"/>
        <v>7</v>
      </c>
      <c r="F23" s="29">
        <v>0.36632913855990923</v>
      </c>
      <c r="G23" s="30"/>
    </row>
    <row r="24" spans="2:7" ht="15.75" thickBot="1">
      <c r="B24" s="33" t="s">
        <v>154</v>
      </c>
      <c r="C24" s="36">
        <v>0.9</v>
      </c>
      <c r="E24" s="28">
        <f t="shared" si="0"/>
        <v>8</v>
      </c>
      <c r="F24" s="29">
        <v>0.63612363392228455</v>
      </c>
      <c r="G24" s="30"/>
    </row>
    <row r="25" spans="2:7">
      <c r="E25" s="28">
        <f t="shared" si="0"/>
        <v>9</v>
      </c>
      <c r="F25" s="29">
        <v>0.30799723555153724</v>
      </c>
      <c r="G25" s="30"/>
    </row>
    <row r="26" spans="2:7">
      <c r="D26" s="37"/>
      <c r="E26" s="28">
        <f t="shared" si="0"/>
        <v>10</v>
      </c>
      <c r="F26" s="29">
        <v>0.11173952118695729</v>
      </c>
      <c r="G26" s="30"/>
    </row>
    <row r="27" spans="2:7">
      <c r="B27" s="28"/>
      <c r="C27" s="28"/>
      <c r="E27" s="28">
        <f t="shared" si="0"/>
        <v>11</v>
      </c>
      <c r="F27" s="29">
        <v>0.78836157632683601</v>
      </c>
      <c r="G27" s="30"/>
    </row>
    <row r="28" spans="2:7">
      <c r="E28" s="28">
        <f t="shared" si="0"/>
        <v>12</v>
      </c>
      <c r="F28" s="29">
        <v>1.1546531067921806E-2</v>
      </c>
      <c r="G28" s="30"/>
    </row>
    <row r="29" spans="2:7">
      <c r="B29" s="38"/>
      <c r="C29" s="39"/>
      <c r="E29" s="28">
        <f t="shared" si="0"/>
        <v>13</v>
      </c>
      <c r="F29" s="29">
        <v>0.12072896783738896</v>
      </c>
      <c r="G29" s="30"/>
    </row>
    <row r="30" spans="2:7" ht="15.75" thickBot="1">
      <c r="B30" s="38"/>
      <c r="C30" s="39"/>
      <c r="E30" s="28">
        <f t="shared" si="0"/>
        <v>14</v>
      </c>
      <c r="F30" s="29">
        <v>0.19025066151710146</v>
      </c>
      <c r="G30" s="30"/>
    </row>
    <row r="31" spans="2:7" ht="15.75" thickBot="1">
      <c r="B31" s="40" t="s">
        <v>155</v>
      </c>
      <c r="C31" s="41"/>
      <c r="E31" s="28">
        <f t="shared" si="0"/>
        <v>15</v>
      </c>
      <c r="F31" s="29">
        <v>0.73959044353646952</v>
      </c>
      <c r="G31" s="30"/>
    </row>
    <row r="32" spans="2:7">
      <c r="B32" s="38"/>
      <c r="C32" s="39"/>
      <c r="E32" s="28">
        <f t="shared" si="0"/>
        <v>16</v>
      </c>
      <c r="F32" s="29">
        <v>0.39953121706458827</v>
      </c>
      <c r="G32" s="30"/>
    </row>
    <row r="33" spans="2:7">
      <c r="B33" s="38"/>
      <c r="C33" s="39"/>
      <c r="E33" s="28">
        <f t="shared" si="0"/>
        <v>17</v>
      </c>
      <c r="F33" s="29">
        <v>0.73453423357678471</v>
      </c>
      <c r="G33" s="30"/>
    </row>
    <row r="34" spans="2:7">
      <c r="B34" s="38"/>
      <c r="C34" s="39"/>
      <c r="E34" s="28">
        <f t="shared" si="0"/>
        <v>18</v>
      </c>
      <c r="F34" s="29">
        <v>0.37464045932737455</v>
      </c>
      <c r="G34" s="30"/>
    </row>
    <row r="35" spans="2:7">
      <c r="B35" s="38"/>
      <c r="C35" s="39"/>
      <c r="E35" s="28">
        <f t="shared" si="0"/>
        <v>19</v>
      </c>
      <c r="F35" s="29">
        <v>0.58135165439074044</v>
      </c>
      <c r="G35" s="30"/>
    </row>
    <row r="36" spans="2:7">
      <c r="B36" s="38"/>
      <c r="C36" s="39"/>
      <c r="E36" s="28">
        <f t="shared" si="0"/>
        <v>20</v>
      </c>
      <c r="F36" s="29">
        <v>0.28484385091398301</v>
      </c>
      <c r="G36" s="30"/>
    </row>
    <row r="37" spans="2:7">
      <c r="B37" s="38"/>
      <c r="C37" s="39"/>
      <c r="E37" s="28">
        <f t="shared" si="0"/>
        <v>21</v>
      </c>
      <c r="F37" s="29">
        <v>0.10271414570300941</v>
      </c>
      <c r="G37" s="30"/>
    </row>
    <row r="38" spans="2:7">
      <c r="B38" s="38"/>
      <c r="C38" s="39"/>
      <c r="E38" s="28">
        <f t="shared" si="0"/>
        <v>22</v>
      </c>
      <c r="F38" s="29">
        <v>0.333689467037383</v>
      </c>
      <c r="G38" s="30"/>
    </row>
    <row r="39" spans="2:7">
      <c r="E39" s="28">
        <f t="shared" si="0"/>
        <v>23</v>
      </c>
      <c r="F39" s="29">
        <v>0.81668701820443079</v>
      </c>
      <c r="G39" s="30"/>
    </row>
    <row r="40" spans="2:7">
      <c r="E40" s="28">
        <f t="shared" si="0"/>
        <v>24</v>
      </c>
      <c r="F40" s="29">
        <v>0.78881140224345481</v>
      </c>
      <c r="G40" s="30"/>
    </row>
    <row r="41" spans="2:7">
      <c r="E41" s="28">
        <f t="shared" si="0"/>
        <v>25</v>
      </c>
      <c r="F41" s="29">
        <v>0.58766782348321456</v>
      </c>
      <c r="G41" s="30"/>
    </row>
    <row r="42" spans="2:7">
      <c r="E42" s="28">
        <f t="shared" si="0"/>
        <v>26</v>
      </c>
      <c r="F42" s="29">
        <v>0.31631352644252231</v>
      </c>
      <c r="G42" s="30"/>
    </row>
    <row r="43" spans="2:7">
      <c r="E43" s="28">
        <f t="shared" si="0"/>
        <v>27</v>
      </c>
      <c r="F43" s="29">
        <v>7.7378226482036294E-2</v>
      </c>
      <c r="G43" s="30"/>
    </row>
    <row r="44" spans="2:7">
      <c r="E44" s="28">
        <f t="shared" si="0"/>
        <v>28</v>
      </c>
      <c r="F44" s="29">
        <v>0.30209529033398586</v>
      </c>
      <c r="G44" s="30"/>
    </row>
    <row r="45" spans="2:7">
      <c r="E45" s="28">
        <f t="shared" si="0"/>
        <v>29</v>
      </c>
      <c r="F45" s="29">
        <v>0.99021650139260908</v>
      </c>
      <c r="G45" s="30"/>
    </row>
    <row r="46" spans="2:7">
      <c r="E46" s="28">
        <f t="shared" si="0"/>
        <v>30</v>
      </c>
      <c r="F46" s="29">
        <v>0.48774888138337713</v>
      </c>
      <c r="G46" s="30"/>
    </row>
    <row r="47" spans="2:7">
      <c r="E47" s="28">
        <f t="shared" si="0"/>
        <v>31</v>
      </c>
      <c r="F47" s="29">
        <v>0.74512917756193875</v>
      </c>
      <c r="G47" s="30"/>
    </row>
    <row r="48" spans="2:7">
      <c r="E48" s="28">
        <f t="shared" si="0"/>
        <v>32</v>
      </c>
      <c r="F48" s="29">
        <v>0.12347791655574636</v>
      </c>
      <c r="G48" s="30"/>
    </row>
    <row r="49" spans="5:7">
      <c r="E49" s="28">
        <f t="shared" si="0"/>
        <v>33</v>
      </c>
      <c r="F49" s="29">
        <v>0.60335015566738004</v>
      </c>
      <c r="G49" s="30"/>
    </row>
    <row r="50" spans="5:7">
      <c r="E50" s="28">
        <f t="shared" si="0"/>
        <v>34</v>
      </c>
      <c r="F50" s="29">
        <v>0.35208794710576208</v>
      </c>
      <c r="G50" s="30"/>
    </row>
    <row r="51" spans="5:7">
      <c r="E51" s="28">
        <f t="shared" si="0"/>
        <v>35</v>
      </c>
      <c r="F51" s="29">
        <v>0.69667377814179021</v>
      </c>
      <c r="G51" s="30"/>
    </row>
    <row r="52" spans="5:7">
      <c r="E52" s="28">
        <f t="shared" si="0"/>
        <v>36</v>
      </c>
      <c r="F52" s="29">
        <v>0.35933148352440181</v>
      </c>
      <c r="G52" s="30"/>
    </row>
    <row r="53" spans="5:7">
      <c r="E53" s="28">
        <f t="shared" si="0"/>
        <v>37</v>
      </c>
      <c r="F53" s="29">
        <v>0.98378685964725154</v>
      </c>
      <c r="G53" s="30"/>
    </row>
    <row r="54" spans="5:7">
      <c r="E54" s="28">
        <f t="shared" si="0"/>
        <v>38</v>
      </c>
      <c r="F54" s="29">
        <v>0.14522921911481634</v>
      </c>
      <c r="G54" s="30"/>
    </row>
    <row r="55" spans="5:7">
      <c r="E55" s="28">
        <f t="shared" si="0"/>
        <v>39</v>
      </c>
      <c r="F55" s="29">
        <v>0.20262444545023539</v>
      </c>
      <c r="G55" s="30"/>
    </row>
    <row r="56" spans="5:7">
      <c r="E56" s="28">
        <f t="shared" si="0"/>
        <v>40</v>
      </c>
      <c r="F56" s="29">
        <v>0.54253941227247193</v>
      </c>
      <c r="G56" s="30"/>
    </row>
    <row r="57" spans="5:7">
      <c r="E57" s="28">
        <f t="shared" si="0"/>
        <v>41</v>
      </c>
      <c r="F57" s="29">
        <v>6.5398529712420217E-2</v>
      </c>
      <c r="G57" s="30"/>
    </row>
    <row r="58" spans="5:7">
      <c r="E58" s="28">
        <f t="shared" si="0"/>
        <v>42</v>
      </c>
      <c r="F58" s="29">
        <v>0.30203138843615795</v>
      </c>
      <c r="G58" s="30"/>
    </row>
    <row r="59" spans="5:7">
      <c r="E59" s="28">
        <f t="shared" si="0"/>
        <v>43</v>
      </c>
      <c r="F59" s="29">
        <v>0.58116633796845929</v>
      </c>
      <c r="G59" s="30"/>
    </row>
    <row r="60" spans="5:7">
      <c r="E60" s="28">
        <f t="shared" si="0"/>
        <v>44</v>
      </c>
      <c r="F60" s="29">
        <v>0.91499314621081917</v>
      </c>
      <c r="G60" s="30"/>
    </row>
    <row r="61" spans="5:7">
      <c r="E61" s="28">
        <f t="shared" si="0"/>
        <v>45</v>
      </c>
      <c r="F61" s="29">
        <v>0.70047121599773143</v>
      </c>
      <c r="G61" s="30"/>
    </row>
    <row r="62" spans="5:7">
      <c r="E62" s="28">
        <f t="shared" si="0"/>
        <v>46</v>
      </c>
      <c r="F62" s="29">
        <v>0.10243913619887235</v>
      </c>
      <c r="G62" s="30"/>
    </row>
    <row r="63" spans="5:7">
      <c r="E63" s="28">
        <f t="shared" si="0"/>
        <v>47</v>
      </c>
      <c r="F63" s="29">
        <v>0.81024088619829859</v>
      </c>
      <c r="G63" s="30"/>
    </row>
    <row r="64" spans="5:7">
      <c r="E64" s="28">
        <f t="shared" si="0"/>
        <v>48</v>
      </c>
      <c r="F64" s="29">
        <v>8.4387889380303061E-2</v>
      </c>
      <c r="G64" s="30"/>
    </row>
    <row r="65" spans="5:7">
      <c r="E65" s="28">
        <f t="shared" si="0"/>
        <v>49</v>
      </c>
      <c r="F65" s="29">
        <v>0.70793189759469011</v>
      </c>
      <c r="G65" s="30"/>
    </row>
    <row r="66" spans="5:7">
      <c r="E66" s="28">
        <f t="shared" si="0"/>
        <v>50</v>
      </c>
      <c r="F66" s="29">
        <v>0.38357326851216067</v>
      </c>
      <c r="G66" s="30"/>
    </row>
    <row r="67" spans="5:7">
      <c r="E67" s="28">
        <f t="shared" si="0"/>
        <v>51</v>
      </c>
      <c r="F67" s="29">
        <v>0.93565174299831344</v>
      </c>
      <c r="G67" s="30"/>
    </row>
    <row r="68" spans="5:7">
      <c r="E68" s="28">
        <f t="shared" si="0"/>
        <v>52</v>
      </c>
      <c r="F68" s="29">
        <v>0.81389287649735176</v>
      </c>
      <c r="G68" s="30"/>
    </row>
    <row r="69" spans="5:7">
      <c r="E69" s="28">
        <f t="shared" si="0"/>
        <v>53</v>
      </c>
      <c r="F69" s="29">
        <v>3.2088157030254472E-2</v>
      </c>
      <c r="G69" s="30"/>
    </row>
    <row r="70" spans="5:7">
      <c r="E70" s="28">
        <f t="shared" si="0"/>
        <v>54</v>
      </c>
      <c r="F70" s="29">
        <v>0.76825572520185337</v>
      </c>
      <c r="G70" s="30"/>
    </row>
    <row r="71" spans="5:7">
      <c r="E71" s="28">
        <f t="shared" si="0"/>
        <v>55</v>
      </c>
      <c r="F71" s="29">
        <v>0.77756479890733421</v>
      </c>
      <c r="G71" s="30"/>
    </row>
    <row r="72" spans="5:7">
      <c r="E72" s="28">
        <f t="shared" si="0"/>
        <v>56</v>
      </c>
      <c r="F72" s="29">
        <v>3.2373072120578161E-2</v>
      </c>
      <c r="G72" s="30"/>
    </row>
    <row r="73" spans="5:7">
      <c r="E73" s="28">
        <f t="shared" si="0"/>
        <v>57</v>
      </c>
      <c r="F73" s="29">
        <v>0.67109064332422119</v>
      </c>
      <c r="G73" s="30"/>
    </row>
    <row r="74" spans="5:7">
      <c r="E74" s="28">
        <f t="shared" si="0"/>
        <v>58</v>
      </c>
      <c r="F74" s="29">
        <v>0.20516572512846343</v>
      </c>
      <c r="G74" s="30"/>
    </row>
    <row r="75" spans="5:7">
      <c r="E75" s="28">
        <f t="shared" si="0"/>
        <v>59</v>
      </c>
      <c r="F75" s="29">
        <v>0.1341635425126555</v>
      </c>
      <c r="G75" s="30"/>
    </row>
    <row r="76" spans="5:7">
      <c r="E76" s="28">
        <f t="shared" si="0"/>
        <v>60</v>
      </c>
      <c r="F76" s="29">
        <v>0.76319108701312144</v>
      </c>
      <c r="G76" s="30"/>
    </row>
    <row r="77" spans="5:7">
      <c r="E77" s="28">
        <f t="shared" si="0"/>
        <v>61</v>
      </c>
      <c r="F77" s="29">
        <v>0.62124289853113412</v>
      </c>
      <c r="G77" s="30"/>
    </row>
    <row r="78" spans="5:7">
      <c r="E78" s="28">
        <f t="shared" si="0"/>
        <v>62</v>
      </c>
      <c r="F78" s="29">
        <v>0.74180020458280271</v>
      </c>
      <c r="G78" s="30"/>
    </row>
    <row r="79" spans="5:7">
      <c r="E79" s="28">
        <f t="shared" si="0"/>
        <v>63</v>
      </c>
      <c r="F79" s="29">
        <v>0.40875944981491508</v>
      </c>
      <c r="G79" s="30"/>
    </row>
    <row r="80" spans="5:7">
      <c r="E80" s="28">
        <f t="shared" si="0"/>
        <v>64</v>
      </c>
      <c r="F80" s="29">
        <v>0.56121903172635346</v>
      </c>
      <c r="G80" s="30"/>
    </row>
    <row r="81" spans="5:7">
      <c r="E81" s="28">
        <f t="shared" si="0"/>
        <v>65</v>
      </c>
      <c r="F81" s="29">
        <v>0.20144655008341816</v>
      </c>
      <c r="G81" s="30"/>
    </row>
    <row r="82" spans="5:7">
      <c r="E82" s="28">
        <f t="shared" ref="E82:E116" si="1">1+E81</f>
        <v>66</v>
      </c>
      <c r="F82" s="29">
        <v>0.35863830333461921</v>
      </c>
      <c r="G82" s="30"/>
    </row>
    <row r="83" spans="5:7">
      <c r="E83" s="28">
        <f t="shared" si="1"/>
        <v>67</v>
      </c>
      <c r="F83" s="29">
        <v>0.3454470164086022</v>
      </c>
      <c r="G83" s="30"/>
    </row>
    <row r="84" spans="5:7">
      <c r="E84" s="28">
        <f t="shared" si="1"/>
        <v>68</v>
      </c>
      <c r="F84" s="29">
        <v>0.22054247417772332</v>
      </c>
      <c r="G84" s="30"/>
    </row>
    <row r="85" spans="5:7">
      <c r="E85" s="28">
        <f t="shared" si="1"/>
        <v>69</v>
      </c>
      <c r="F85" s="29">
        <v>0.77148459366723621</v>
      </c>
      <c r="G85" s="30"/>
    </row>
    <row r="86" spans="5:7">
      <c r="E86" s="28">
        <f t="shared" si="1"/>
        <v>70</v>
      </c>
      <c r="F86" s="29">
        <v>0.38138586588726231</v>
      </c>
      <c r="G86" s="30"/>
    </row>
    <row r="87" spans="5:7">
      <c r="E87" s="28">
        <f t="shared" si="1"/>
        <v>71</v>
      </c>
      <c r="F87" s="29">
        <v>0.34843092585740176</v>
      </c>
      <c r="G87" s="30"/>
    </row>
    <row r="88" spans="5:7">
      <c r="E88" s="28">
        <f t="shared" si="1"/>
        <v>72</v>
      </c>
      <c r="F88" s="29">
        <v>0.96943936618450199</v>
      </c>
      <c r="G88" s="30"/>
    </row>
    <row r="89" spans="5:7">
      <c r="E89" s="28">
        <f t="shared" si="1"/>
        <v>73</v>
      </c>
      <c r="F89" s="29">
        <v>3.8508886177048285E-2</v>
      </c>
      <c r="G89" s="30"/>
    </row>
    <row r="90" spans="5:7">
      <c r="E90" s="28">
        <f t="shared" si="1"/>
        <v>74</v>
      </c>
      <c r="F90" s="29">
        <v>0.4579030199657429</v>
      </c>
      <c r="G90" s="30"/>
    </row>
    <row r="91" spans="5:7">
      <c r="E91" s="28">
        <f t="shared" si="1"/>
        <v>75</v>
      </c>
      <c r="F91" s="29">
        <v>0.68144340056528729</v>
      </c>
      <c r="G91" s="30"/>
    </row>
    <row r="92" spans="5:7">
      <c r="E92" s="28">
        <f t="shared" si="1"/>
        <v>76</v>
      </c>
      <c r="F92" s="29">
        <v>0.1045690169003568</v>
      </c>
      <c r="G92" s="30"/>
    </row>
    <row r="93" spans="5:7">
      <c r="E93" s="28">
        <f t="shared" si="1"/>
        <v>77</v>
      </c>
      <c r="F93" s="29">
        <v>0.8580127475203253</v>
      </c>
      <c r="G93" s="30"/>
    </row>
    <row r="94" spans="5:7">
      <c r="E94" s="28">
        <f t="shared" si="1"/>
        <v>78</v>
      </c>
      <c r="F94" s="29">
        <v>0.33739400759159599</v>
      </c>
      <c r="G94" s="30"/>
    </row>
    <row r="95" spans="5:7">
      <c r="E95" s="28">
        <f t="shared" si="1"/>
        <v>79</v>
      </c>
      <c r="F95" s="29">
        <v>0.69620727078037814</v>
      </c>
      <c r="G95" s="30"/>
    </row>
    <row r="96" spans="5:7">
      <c r="E96" s="28">
        <f t="shared" si="1"/>
        <v>80</v>
      </c>
      <c r="F96" s="29">
        <v>3.290726647632114E-2</v>
      </c>
      <c r="G96" s="30"/>
    </row>
    <row r="97" spans="5:7">
      <c r="E97" s="28">
        <f t="shared" si="1"/>
        <v>81</v>
      </c>
      <c r="F97" s="29">
        <v>0.67873284285509361</v>
      </c>
      <c r="G97" s="30"/>
    </row>
    <row r="98" spans="5:7">
      <c r="E98" s="28">
        <f t="shared" si="1"/>
        <v>82</v>
      </c>
      <c r="F98" s="29">
        <v>0.72166531971150483</v>
      </c>
      <c r="G98" s="30"/>
    </row>
    <row r="99" spans="5:7">
      <c r="E99" s="28">
        <f t="shared" si="1"/>
        <v>83</v>
      </c>
      <c r="F99" s="29">
        <v>0.12269065378122068</v>
      </c>
      <c r="G99" s="30"/>
    </row>
    <row r="100" spans="5:7">
      <c r="E100" s="28">
        <f t="shared" si="1"/>
        <v>84</v>
      </c>
      <c r="F100" s="29">
        <v>0.98781602229324184</v>
      </c>
      <c r="G100" s="30"/>
    </row>
    <row r="101" spans="5:7">
      <c r="E101" s="28">
        <f t="shared" si="1"/>
        <v>85</v>
      </c>
      <c r="F101" s="29">
        <v>0.55533936778029835</v>
      </c>
      <c r="G101" s="30"/>
    </row>
    <row r="102" spans="5:7">
      <c r="E102" s="28">
        <f t="shared" si="1"/>
        <v>86</v>
      </c>
      <c r="F102" s="29">
        <v>0.27173439273626476</v>
      </c>
      <c r="G102" s="30"/>
    </row>
    <row r="103" spans="5:7">
      <c r="E103" s="28">
        <f t="shared" si="1"/>
        <v>87</v>
      </c>
      <c r="F103" s="29">
        <v>0.36893739669767156</v>
      </c>
      <c r="G103" s="30"/>
    </row>
    <row r="104" spans="5:7">
      <c r="E104" s="28">
        <f t="shared" si="1"/>
        <v>88</v>
      </c>
      <c r="F104" s="29">
        <v>0.26473648955100948</v>
      </c>
      <c r="G104" s="30"/>
    </row>
    <row r="105" spans="5:7">
      <c r="E105" s="28">
        <f t="shared" si="1"/>
        <v>89</v>
      </c>
      <c r="F105" s="29">
        <v>0.95843688862087317</v>
      </c>
      <c r="G105" s="30"/>
    </row>
    <row r="106" spans="5:7">
      <c r="E106" s="28">
        <f t="shared" si="1"/>
        <v>90</v>
      </c>
      <c r="F106" s="29">
        <v>0.44779810992496316</v>
      </c>
      <c r="G106" s="30"/>
    </row>
    <row r="107" spans="5:7">
      <c r="E107" s="28">
        <f t="shared" si="1"/>
        <v>91</v>
      </c>
      <c r="F107" s="29">
        <v>0.72454686616524144</v>
      </c>
      <c r="G107" s="30"/>
    </row>
    <row r="108" spans="5:7">
      <c r="E108" s="28">
        <f t="shared" si="1"/>
        <v>92</v>
      </c>
      <c r="F108" s="29">
        <v>0.68234723306574541</v>
      </c>
      <c r="G108" s="30"/>
    </row>
    <row r="109" spans="5:7">
      <c r="E109" s="28">
        <f t="shared" si="1"/>
        <v>93</v>
      </c>
      <c r="F109" s="29">
        <v>0.44831287417997678</v>
      </c>
      <c r="G109" s="30"/>
    </row>
    <row r="110" spans="5:7">
      <c r="E110" s="28">
        <f t="shared" si="1"/>
        <v>94</v>
      </c>
      <c r="F110" s="29">
        <v>0.23654654769431649</v>
      </c>
      <c r="G110" s="30"/>
    </row>
    <row r="111" spans="5:7">
      <c r="E111" s="28">
        <f t="shared" si="1"/>
        <v>95</v>
      </c>
      <c r="F111" s="29">
        <v>0.33941567167836717</v>
      </c>
      <c r="G111" s="30"/>
    </row>
    <row r="112" spans="5:7">
      <c r="E112" s="28">
        <f t="shared" si="1"/>
        <v>96</v>
      </c>
      <c r="F112" s="29">
        <v>0.11662966434301791</v>
      </c>
      <c r="G112" s="30"/>
    </row>
    <row r="113" spans="5:7">
      <c r="E113" s="28">
        <f t="shared" si="1"/>
        <v>97</v>
      </c>
      <c r="F113" s="29">
        <v>0.64703474409478445</v>
      </c>
      <c r="G113" s="30"/>
    </row>
    <row r="114" spans="5:7">
      <c r="E114" s="28">
        <f t="shared" si="1"/>
        <v>98</v>
      </c>
      <c r="F114" s="29">
        <v>0.97703430676105296</v>
      </c>
      <c r="G114" s="30"/>
    </row>
    <row r="115" spans="5:7">
      <c r="E115" s="28">
        <f t="shared" si="1"/>
        <v>99</v>
      </c>
      <c r="F115" s="29">
        <v>0.85814280001899368</v>
      </c>
      <c r="G115" s="30"/>
    </row>
    <row r="116" spans="5:7">
      <c r="E116" s="28">
        <f t="shared" si="1"/>
        <v>100</v>
      </c>
      <c r="F116" s="29">
        <v>0.37813526831067779</v>
      </c>
      <c r="G116" s="30"/>
    </row>
  </sheetData>
  <mergeCells count="1">
    <mergeCell ref="B12:K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31FBB-9497-4AD5-8A15-AD7DF7631CAD}">
  <dimension ref="A1:J129"/>
  <sheetViews>
    <sheetView workbookViewId="0">
      <selection activeCell="B24" sqref="B24"/>
    </sheetView>
  </sheetViews>
  <sheetFormatPr defaultColWidth="8.7109375" defaultRowHeight="15"/>
  <cols>
    <col min="1" max="1" width="12.7109375" style="12" customWidth="1"/>
    <col min="2" max="2" width="40.7109375" style="12" customWidth="1"/>
    <col min="3" max="4" width="12.7109375" style="12" customWidth="1"/>
    <col min="5" max="6" width="15.7109375" style="12" customWidth="1"/>
    <col min="7" max="16384" width="8.7109375" style="12"/>
  </cols>
  <sheetData>
    <row r="1" spans="1:10">
      <c r="A1" s="18" t="s">
        <v>1</v>
      </c>
      <c r="B1" s="19"/>
      <c r="C1" s="19"/>
      <c r="D1" s="20"/>
      <c r="E1" s="20"/>
      <c r="F1" s="19"/>
      <c r="G1" s="19"/>
    </row>
    <row r="2" spans="1:10">
      <c r="A2" s="18" t="s">
        <v>2</v>
      </c>
      <c r="B2" s="19"/>
      <c r="C2" s="19"/>
      <c r="D2" s="20"/>
      <c r="E2" s="20"/>
      <c r="F2" s="19"/>
      <c r="G2" s="19"/>
    </row>
    <row r="3" spans="1:10">
      <c r="A3" s="18" t="s">
        <v>3</v>
      </c>
      <c r="B3" s="19"/>
      <c r="C3" s="19"/>
      <c r="D3" s="20"/>
      <c r="E3" s="20"/>
      <c r="F3" s="19"/>
      <c r="G3" s="19"/>
    </row>
    <row r="4" spans="1:10">
      <c r="A4" s="18" t="s">
        <v>4</v>
      </c>
      <c r="B4" s="19"/>
      <c r="C4" s="19"/>
      <c r="D4" s="20"/>
      <c r="E4" s="20"/>
      <c r="F4" s="19"/>
      <c r="G4" s="19"/>
    </row>
    <row r="5" spans="1:10">
      <c r="A5" s="18" t="s">
        <v>5</v>
      </c>
      <c r="B5" s="19"/>
      <c r="C5" s="19"/>
      <c r="D5" s="20"/>
      <c r="E5" s="20"/>
      <c r="F5" s="19"/>
      <c r="G5" s="19"/>
    </row>
    <row r="6" spans="1:10">
      <c r="A6" s="18" t="s">
        <v>6</v>
      </c>
      <c r="B6" s="19"/>
      <c r="C6" s="19"/>
      <c r="D6" s="20"/>
      <c r="E6" s="20"/>
      <c r="F6" s="19"/>
      <c r="G6" s="19"/>
    </row>
    <row r="10" spans="1:10">
      <c r="B10" s="9" t="s">
        <v>199</v>
      </c>
    </row>
    <row r="11" spans="1:10">
      <c r="B11" s="9" t="s">
        <v>200</v>
      </c>
    </row>
    <row r="12" spans="1:10">
      <c r="B12" s="117" t="s">
        <v>214</v>
      </c>
      <c r="C12" s="117"/>
      <c r="D12" s="117"/>
      <c r="E12" s="117"/>
      <c r="F12" s="117"/>
      <c r="G12" s="117"/>
      <c r="H12" s="117"/>
      <c r="I12" s="52"/>
      <c r="J12" s="52"/>
    </row>
    <row r="14" spans="1:10">
      <c r="B14" s="9" t="s">
        <v>201</v>
      </c>
    </row>
    <row r="15" spans="1:10">
      <c r="B15" s="80" t="s">
        <v>202</v>
      </c>
    </row>
    <row r="16" spans="1:10">
      <c r="B16" s="80" t="s">
        <v>203</v>
      </c>
    </row>
    <row r="17" spans="1:9">
      <c r="B17" s="80" t="s">
        <v>204</v>
      </c>
    </row>
    <row r="19" spans="1:9">
      <c r="B19" s="81" t="s">
        <v>215</v>
      </c>
      <c r="I19" s="82"/>
    </row>
    <row r="20" spans="1:9">
      <c r="B20" s="81"/>
      <c r="I20" s="82"/>
    </row>
    <row r="21" spans="1:9">
      <c r="B21" s="81" t="s">
        <v>216</v>
      </c>
      <c r="I21" s="82"/>
    </row>
    <row r="22" spans="1:9">
      <c r="B22" s="81"/>
      <c r="I22" s="82"/>
    </row>
    <row r="23" spans="1:9">
      <c r="B23" s="81" t="s">
        <v>217</v>
      </c>
      <c r="I23" s="82"/>
    </row>
    <row r="24" spans="1:9">
      <c r="B24" s="82"/>
      <c r="I24" s="82"/>
    </row>
    <row r="25" spans="1:9">
      <c r="B25" s="52" t="s">
        <v>211</v>
      </c>
      <c r="I25" s="82"/>
    </row>
    <row r="27" spans="1:9">
      <c r="F27" s="54" t="s">
        <v>165</v>
      </c>
    </row>
    <row r="28" spans="1:9">
      <c r="D28" s="7"/>
      <c r="E28" s="24" t="s">
        <v>158</v>
      </c>
      <c r="F28" s="54" t="s">
        <v>166</v>
      </c>
    </row>
    <row r="29" spans="1:9">
      <c r="D29" s="83"/>
      <c r="E29" s="83">
        <v>45657</v>
      </c>
      <c r="F29" s="84">
        <v>100</v>
      </c>
    </row>
    <row r="30" spans="1:9">
      <c r="B30" s="85" t="s">
        <v>159</v>
      </c>
      <c r="C30" s="86">
        <v>0.15</v>
      </c>
      <c r="D30" s="83"/>
      <c r="E30" s="83">
        <v>46022</v>
      </c>
      <c r="F30" s="84">
        <v>80.260861111578365</v>
      </c>
    </row>
    <row r="31" spans="1:9">
      <c r="B31" s="85" t="s">
        <v>160</v>
      </c>
      <c r="C31" s="86">
        <v>0.1</v>
      </c>
      <c r="D31" s="83"/>
      <c r="E31" s="83">
        <v>46387</v>
      </c>
      <c r="F31" s="84">
        <v>80.766734555618541</v>
      </c>
    </row>
    <row r="32" spans="1:9">
      <c r="A32" s="87" t="s">
        <v>195</v>
      </c>
      <c r="B32" s="85" t="s">
        <v>163</v>
      </c>
      <c r="C32" s="88"/>
      <c r="D32" s="83"/>
      <c r="E32" s="83">
        <v>46752</v>
      </c>
      <c r="F32" s="84">
        <v>79.977188644855659</v>
      </c>
    </row>
    <row r="33" spans="1:6">
      <c r="A33" s="87" t="s">
        <v>189</v>
      </c>
      <c r="B33" s="85" t="s">
        <v>164</v>
      </c>
      <c r="C33" s="88"/>
      <c r="D33" s="83"/>
      <c r="E33" s="83">
        <v>47118</v>
      </c>
      <c r="F33" s="84">
        <v>93.324035363921453</v>
      </c>
    </row>
    <row r="34" spans="1:6">
      <c r="A34" s="87" t="s">
        <v>190</v>
      </c>
      <c r="B34" s="85" t="s">
        <v>162</v>
      </c>
      <c r="C34" s="88"/>
      <c r="D34" s="83"/>
      <c r="E34" s="83">
        <v>47483</v>
      </c>
      <c r="F34" s="84">
        <v>97.233121795944541</v>
      </c>
    </row>
    <row r="35" spans="1:6">
      <c r="B35" s="85" t="s">
        <v>161</v>
      </c>
      <c r="C35" s="89">
        <f>C33-(C32+C34)</f>
        <v>0</v>
      </c>
      <c r="D35" s="83"/>
      <c r="E35" s="83">
        <v>47848</v>
      </c>
      <c r="F35" s="84">
        <v>79.172355563068194</v>
      </c>
    </row>
    <row r="36" spans="1:6">
      <c r="D36" s="83"/>
      <c r="E36" s="83">
        <v>48213</v>
      </c>
      <c r="F36" s="84">
        <v>71.668740499366592</v>
      </c>
    </row>
    <row r="37" spans="1:6">
      <c r="A37" s="87" t="s">
        <v>198</v>
      </c>
      <c r="B37" s="118"/>
      <c r="C37" s="119"/>
      <c r="D37" s="120"/>
      <c r="E37" s="83">
        <v>48579</v>
      </c>
      <c r="F37" s="84">
        <v>66.01424665895992</v>
      </c>
    </row>
    <row r="38" spans="1:6">
      <c r="B38" s="121"/>
      <c r="C38" s="122"/>
      <c r="D38" s="123"/>
      <c r="E38" s="83">
        <v>48944</v>
      </c>
      <c r="F38" s="84">
        <v>59.572095308642979</v>
      </c>
    </row>
    <row r="39" spans="1:6">
      <c r="B39" s="121"/>
      <c r="C39" s="122"/>
      <c r="D39" s="123"/>
      <c r="E39" s="83">
        <v>49309</v>
      </c>
      <c r="F39" s="84">
        <v>59.206472178016156</v>
      </c>
    </row>
    <row r="40" spans="1:6">
      <c r="B40" s="121"/>
      <c r="C40" s="122"/>
      <c r="D40" s="123"/>
      <c r="E40" s="83">
        <v>49674</v>
      </c>
      <c r="F40" s="84">
        <v>48.269673701726681</v>
      </c>
    </row>
    <row r="41" spans="1:6">
      <c r="B41" s="121"/>
      <c r="C41" s="122"/>
      <c r="D41" s="123"/>
      <c r="E41" s="83">
        <v>50040</v>
      </c>
      <c r="F41" s="84">
        <v>47.962722080298953</v>
      </c>
    </row>
    <row r="42" spans="1:6">
      <c r="B42" s="121"/>
      <c r="C42" s="122"/>
      <c r="D42" s="123"/>
      <c r="E42" s="83">
        <v>50405</v>
      </c>
      <c r="F42" s="84">
        <v>54.394505208811808</v>
      </c>
    </row>
    <row r="43" spans="1:6">
      <c r="B43" s="121"/>
      <c r="C43" s="122"/>
      <c r="D43" s="123"/>
      <c r="E43" s="83">
        <v>50770</v>
      </c>
      <c r="F43" s="84">
        <v>62.055455856286947</v>
      </c>
    </row>
    <row r="44" spans="1:6">
      <c r="B44" s="121"/>
      <c r="C44" s="122"/>
      <c r="D44" s="123"/>
      <c r="E44" s="83">
        <v>51135</v>
      </c>
      <c r="F44" s="84">
        <v>62.684257944041505</v>
      </c>
    </row>
    <row r="45" spans="1:6">
      <c r="B45" s="121"/>
      <c r="C45" s="122"/>
      <c r="D45" s="123"/>
      <c r="E45" s="83">
        <v>51501</v>
      </c>
      <c r="F45" s="84">
        <v>54.571322008716521</v>
      </c>
    </row>
    <row r="46" spans="1:6">
      <c r="B46" s="121"/>
      <c r="C46" s="122"/>
      <c r="D46" s="123"/>
      <c r="E46" s="83">
        <v>51866</v>
      </c>
      <c r="F46" s="84">
        <v>63.656337320356187</v>
      </c>
    </row>
    <row r="47" spans="1:6">
      <c r="B47" s="121"/>
      <c r="C47" s="122"/>
      <c r="D47" s="123"/>
      <c r="E47" s="83">
        <v>52231</v>
      </c>
      <c r="F47" s="84">
        <v>65.532374738129221</v>
      </c>
    </row>
    <row r="48" spans="1:6">
      <c r="B48" s="121"/>
      <c r="C48" s="122"/>
      <c r="D48" s="123"/>
      <c r="E48" s="83">
        <v>52596</v>
      </c>
      <c r="F48" s="84">
        <v>65.589821679628628</v>
      </c>
    </row>
    <row r="49" spans="2:6">
      <c r="B49" s="121"/>
      <c r="C49" s="122"/>
      <c r="D49" s="123"/>
      <c r="E49" s="83">
        <v>52962</v>
      </c>
      <c r="F49" s="84">
        <v>57.707544631609274</v>
      </c>
    </row>
    <row r="50" spans="2:6">
      <c r="B50" s="121"/>
      <c r="C50" s="122"/>
      <c r="D50" s="123"/>
      <c r="E50" s="83">
        <v>53327</v>
      </c>
      <c r="F50" s="84">
        <v>54.976016437653321</v>
      </c>
    </row>
    <row r="51" spans="2:6">
      <c r="B51" s="121"/>
      <c r="C51" s="122"/>
      <c r="D51" s="123"/>
      <c r="E51" s="83">
        <v>53692</v>
      </c>
      <c r="F51" s="84">
        <v>52.398535988511917</v>
      </c>
    </row>
    <row r="52" spans="2:6">
      <c r="B52" s="121"/>
      <c r="C52" s="122"/>
      <c r="D52" s="123"/>
      <c r="E52" s="83">
        <v>54057</v>
      </c>
      <c r="F52" s="84">
        <v>48.826786751665992</v>
      </c>
    </row>
    <row r="53" spans="2:6">
      <c r="B53" s="121"/>
      <c r="C53" s="122"/>
      <c r="D53" s="123"/>
      <c r="E53" s="83">
        <v>54423</v>
      </c>
      <c r="F53" s="84">
        <v>53.79686144845931</v>
      </c>
    </row>
    <row r="54" spans="2:6">
      <c r="B54" s="121"/>
      <c r="C54" s="122"/>
      <c r="D54" s="123"/>
      <c r="E54" s="83">
        <v>54788</v>
      </c>
      <c r="F54" s="84">
        <v>52.647745714132377</v>
      </c>
    </row>
    <row r="55" spans="2:6">
      <c r="B55" s="121"/>
      <c r="C55" s="122"/>
      <c r="D55" s="123"/>
      <c r="E55" s="83">
        <v>55153</v>
      </c>
      <c r="F55" s="84">
        <v>55.129036162309085</v>
      </c>
    </row>
    <row r="56" spans="2:6">
      <c r="B56" s="121"/>
      <c r="C56" s="122"/>
      <c r="D56" s="123"/>
      <c r="E56" s="83">
        <v>55518</v>
      </c>
      <c r="F56" s="84">
        <v>62.156141018894175</v>
      </c>
    </row>
    <row r="57" spans="2:6">
      <c r="B57" s="124"/>
      <c r="C57" s="125"/>
      <c r="D57" s="126"/>
      <c r="E57" s="83">
        <v>55884</v>
      </c>
      <c r="F57" s="84">
        <v>50.020624989687825</v>
      </c>
    </row>
    <row r="58" spans="2:6">
      <c r="E58" s="83">
        <v>56249</v>
      </c>
      <c r="F58" s="84">
        <v>40.462424181636969</v>
      </c>
    </row>
    <row r="59" spans="2:6">
      <c r="E59" s="83">
        <v>56614</v>
      </c>
      <c r="F59" s="84">
        <v>34.855951589673026</v>
      </c>
    </row>
    <row r="60" spans="2:6">
      <c r="E60" s="83">
        <v>56979</v>
      </c>
      <c r="F60" s="84">
        <v>34.562409813029035</v>
      </c>
    </row>
    <row r="61" spans="2:6">
      <c r="E61" s="83">
        <v>57345</v>
      </c>
      <c r="F61" s="84">
        <v>35.692388612742761</v>
      </c>
    </row>
    <row r="62" spans="2:6">
      <c r="E62" s="83">
        <v>57710</v>
      </c>
      <c r="F62" s="84">
        <v>40.076930262228366</v>
      </c>
    </row>
    <row r="63" spans="2:6">
      <c r="E63" s="83">
        <v>58075</v>
      </c>
      <c r="F63" s="84">
        <v>43.538201130766929</v>
      </c>
    </row>
    <row r="64" spans="2:6">
      <c r="E64" s="83">
        <v>58440</v>
      </c>
      <c r="F64" s="84">
        <v>47.485810105540388</v>
      </c>
    </row>
    <row r="65" spans="4:6">
      <c r="D65" s="83"/>
      <c r="E65" s="83">
        <v>58806</v>
      </c>
      <c r="F65" s="84">
        <v>42.290471991049564</v>
      </c>
    </row>
    <row r="66" spans="4:6">
      <c r="D66" s="83"/>
      <c r="E66" s="83">
        <v>59171</v>
      </c>
      <c r="F66" s="84">
        <v>39.81723772393552</v>
      </c>
    </row>
    <row r="67" spans="4:6">
      <c r="D67" s="83"/>
      <c r="E67" s="83">
        <v>59536</v>
      </c>
      <c r="F67" s="84">
        <v>41.174300774705728</v>
      </c>
    </row>
    <row r="68" spans="4:6">
      <c r="D68" s="83"/>
      <c r="E68" s="83">
        <v>59901</v>
      </c>
      <c r="F68" s="84">
        <v>34.181053918134793</v>
      </c>
    </row>
    <row r="69" spans="4:6">
      <c r="D69" s="83"/>
      <c r="E69" s="83">
        <v>60267</v>
      </c>
      <c r="F69" s="84">
        <v>29.143882374600789</v>
      </c>
    </row>
    <row r="70" spans="4:6">
      <c r="D70" s="83"/>
      <c r="E70" s="83">
        <v>60632</v>
      </c>
      <c r="F70" s="84">
        <v>30.701798387998394</v>
      </c>
    </row>
    <row r="71" spans="4:6">
      <c r="D71" s="83"/>
      <c r="E71" s="83">
        <v>60997</v>
      </c>
      <c r="F71" s="84">
        <v>31.913368509134674</v>
      </c>
    </row>
    <row r="72" spans="4:6">
      <c r="D72" s="83"/>
      <c r="E72" s="83">
        <v>61362</v>
      </c>
      <c r="F72" s="84">
        <v>34.200577541743343</v>
      </c>
    </row>
    <row r="73" spans="4:6">
      <c r="D73" s="83"/>
      <c r="E73" s="83">
        <v>61728</v>
      </c>
      <c r="F73" s="84">
        <v>29.446560646242428</v>
      </c>
    </row>
    <row r="74" spans="4:6">
      <c r="D74" s="83"/>
      <c r="E74" s="83">
        <v>62093</v>
      </c>
      <c r="F74" s="84">
        <v>27.029165121959739</v>
      </c>
    </row>
    <row r="75" spans="4:6">
      <c r="D75" s="83"/>
      <c r="E75" s="83">
        <v>62458</v>
      </c>
      <c r="F75" s="84">
        <v>31.566176617242515</v>
      </c>
    </row>
    <row r="76" spans="4:6">
      <c r="D76" s="83"/>
      <c r="E76" s="83">
        <v>62823</v>
      </c>
      <c r="F76" s="84">
        <v>36.03660894126412</v>
      </c>
    </row>
    <row r="77" spans="4:6">
      <c r="D77" s="83"/>
      <c r="E77" s="83">
        <v>63189</v>
      </c>
      <c r="F77" s="84">
        <v>39.216132060058897</v>
      </c>
    </row>
    <row r="78" spans="4:6">
      <c r="D78" s="83"/>
      <c r="E78" s="83">
        <v>63554</v>
      </c>
      <c r="F78" s="84">
        <v>45.407402627167819</v>
      </c>
    </row>
    <row r="79" spans="4:6">
      <c r="D79" s="83"/>
      <c r="E79" s="83">
        <v>63919</v>
      </c>
      <c r="F79" s="84">
        <v>41.034574637285012</v>
      </c>
    </row>
    <row r="80" spans="4:6">
      <c r="D80" s="83"/>
      <c r="E80" s="83">
        <v>64284</v>
      </c>
      <c r="F80" s="84">
        <v>38.802149028086419</v>
      </c>
    </row>
    <row r="81" spans="4:6">
      <c r="D81" s="83"/>
      <c r="E81" s="83">
        <v>64650</v>
      </c>
      <c r="F81" s="84">
        <v>38.944767677727519</v>
      </c>
    </row>
    <row r="82" spans="4:6">
      <c r="D82" s="83"/>
      <c r="E82" s="83">
        <v>65015</v>
      </c>
      <c r="F82" s="84">
        <v>44.811694096116682</v>
      </c>
    </row>
    <row r="83" spans="4:6">
      <c r="D83" s="83"/>
      <c r="E83" s="83">
        <v>65380</v>
      </c>
      <c r="F83" s="84">
        <v>37.76102386595614</v>
      </c>
    </row>
    <row r="84" spans="4:6">
      <c r="D84" s="83"/>
      <c r="E84" s="83">
        <v>65745</v>
      </c>
      <c r="F84" s="84">
        <v>35.124793680970662</v>
      </c>
    </row>
    <row r="85" spans="4:6">
      <c r="D85" s="83"/>
      <c r="E85" s="83">
        <v>66111</v>
      </c>
      <c r="F85" s="84">
        <v>35.634292417732468</v>
      </c>
    </row>
    <row r="86" spans="4:6">
      <c r="D86" s="83"/>
      <c r="E86" s="83">
        <v>66476</v>
      </c>
      <c r="F86" s="84">
        <v>42.11098593425627</v>
      </c>
    </row>
    <row r="87" spans="4:6">
      <c r="D87" s="83"/>
      <c r="E87" s="83">
        <v>66841</v>
      </c>
      <c r="F87" s="84">
        <v>34.589769394323085</v>
      </c>
    </row>
    <row r="88" spans="4:6">
      <c r="D88" s="83"/>
      <c r="E88" s="83">
        <v>67206</v>
      </c>
      <c r="F88" s="84">
        <v>35.393977048960359</v>
      </c>
    </row>
    <row r="89" spans="4:6">
      <c r="D89" s="83"/>
      <c r="E89" s="83">
        <v>67572</v>
      </c>
      <c r="F89" s="84">
        <v>29.891560330163887</v>
      </c>
    </row>
    <row r="90" spans="4:6">
      <c r="D90" s="83"/>
      <c r="E90" s="83">
        <v>67937</v>
      </c>
      <c r="F90" s="84">
        <v>34.348702619411867</v>
      </c>
    </row>
    <row r="91" spans="4:6">
      <c r="D91" s="83"/>
      <c r="E91" s="83">
        <v>68302</v>
      </c>
      <c r="F91" s="84">
        <v>34.099482278067278</v>
      </c>
    </row>
    <row r="92" spans="4:6">
      <c r="D92" s="83"/>
      <c r="E92" s="83">
        <v>68667</v>
      </c>
      <c r="F92" s="84">
        <v>28.493093721690187</v>
      </c>
    </row>
    <row r="93" spans="4:6">
      <c r="D93" s="83"/>
      <c r="E93" s="83">
        <v>69033</v>
      </c>
      <c r="F93" s="84">
        <v>33.309525126324438</v>
      </c>
    </row>
    <row r="94" spans="4:6">
      <c r="D94" s="83"/>
      <c r="E94" s="83">
        <v>69398</v>
      </c>
      <c r="F94" s="84">
        <v>29.551189830472747</v>
      </c>
    </row>
    <row r="95" spans="4:6">
      <c r="D95" s="83"/>
      <c r="E95" s="83">
        <v>69763</v>
      </c>
      <c r="F95" s="84">
        <v>32.228757035983946</v>
      </c>
    </row>
    <row r="96" spans="4:6">
      <c r="D96" s="83"/>
      <c r="E96" s="83">
        <v>70128</v>
      </c>
      <c r="F96" s="84">
        <v>29.697132026714911</v>
      </c>
    </row>
    <row r="97" spans="4:6">
      <c r="D97" s="83"/>
      <c r="E97" s="83">
        <v>70494</v>
      </c>
      <c r="F97" s="84">
        <v>30.924137549445355</v>
      </c>
    </row>
    <row r="98" spans="4:6">
      <c r="D98" s="83"/>
      <c r="E98" s="83">
        <v>70859</v>
      </c>
      <c r="F98" s="84">
        <v>25.565296520578791</v>
      </c>
    </row>
    <row r="99" spans="4:6">
      <c r="D99" s="83"/>
      <c r="E99" s="83">
        <v>71224</v>
      </c>
      <c r="F99" s="84">
        <v>23.71217960548616</v>
      </c>
    </row>
    <row r="100" spans="4:6">
      <c r="D100" s="83"/>
      <c r="E100" s="83">
        <v>71589</v>
      </c>
      <c r="F100" s="84">
        <v>27.796591385254477</v>
      </c>
    </row>
    <row r="101" spans="4:6">
      <c r="D101" s="83"/>
      <c r="E101" s="83">
        <v>71955</v>
      </c>
      <c r="F101" s="84">
        <v>25.767594568237278</v>
      </c>
    </row>
    <row r="102" spans="4:6">
      <c r="D102" s="83"/>
      <c r="E102" s="83">
        <v>72320</v>
      </c>
      <c r="F102" s="84">
        <v>28.705938349717169</v>
      </c>
    </row>
    <row r="103" spans="4:6">
      <c r="D103" s="83"/>
      <c r="E103" s="83">
        <v>72685</v>
      </c>
      <c r="F103" s="84">
        <v>23.804186469289931</v>
      </c>
    </row>
    <row r="104" spans="4:6">
      <c r="D104" s="83"/>
      <c r="E104" s="83">
        <v>73050</v>
      </c>
      <c r="F104" s="84">
        <v>25.169000856134222</v>
      </c>
    </row>
    <row r="105" spans="4:6">
      <c r="D105" s="83"/>
      <c r="E105" s="83">
        <v>73415</v>
      </c>
      <c r="F105" s="84">
        <v>22.764541048318463</v>
      </c>
    </row>
    <row r="106" spans="4:6">
      <c r="D106" s="83"/>
      <c r="E106" s="83">
        <v>73780</v>
      </c>
      <c r="F106" s="84">
        <v>20.125283925650262</v>
      </c>
    </row>
    <row r="107" spans="4:6">
      <c r="D107" s="83"/>
      <c r="E107" s="83">
        <v>74145</v>
      </c>
      <c r="F107" s="84">
        <v>20.823249053667343</v>
      </c>
    </row>
    <row r="108" spans="4:6">
      <c r="D108" s="83"/>
      <c r="E108" s="83">
        <v>74510</v>
      </c>
      <c r="F108" s="84">
        <v>21.397166782648306</v>
      </c>
    </row>
    <row r="109" spans="4:6">
      <c r="D109" s="83"/>
      <c r="E109" s="83">
        <v>74876</v>
      </c>
      <c r="F109" s="84">
        <v>21.287744407839803</v>
      </c>
    </row>
    <row r="110" spans="4:6">
      <c r="D110" s="83"/>
      <c r="E110" s="83">
        <v>75241</v>
      </c>
      <c r="F110" s="84">
        <v>23.737201815882578</v>
      </c>
    </row>
    <row r="111" spans="4:6">
      <c r="D111" s="83"/>
      <c r="E111" s="83">
        <v>75606</v>
      </c>
      <c r="F111" s="84">
        <v>20.78055373360943</v>
      </c>
    </row>
    <row r="112" spans="4:6">
      <c r="D112" s="83"/>
      <c r="E112" s="83">
        <v>75971</v>
      </c>
      <c r="F112" s="84">
        <v>19.989756424574324</v>
      </c>
    </row>
    <row r="113" spans="4:6">
      <c r="D113" s="83"/>
      <c r="E113" s="83">
        <v>76337</v>
      </c>
      <c r="F113" s="84">
        <v>17.054062059911967</v>
      </c>
    </row>
    <row r="114" spans="4:6">
      <c r="D114" s="83"/>
      <c r="E114" s="83">
        <v>76702</v>
      </c>
      <c r="F114" s="84">
        <v>20.266278278296976</v>
      </c>
    </row>
    <row r="115" spans="4:6">
      <c r="D115" s="83"/>
      <c r="E115" s="83">
        <v>77067</v>
      </c>
      <c r="F115" s="84">
        <v>20.237376354879473</v>
      </c>
    </row>
    <row r="116" spans="4:6">
      <c r="D116" s="83"/>
      <c r="E116" s="83">
        <v>77432</v>
      </c>
      <c r="F116" s="84">
        <v>17.496498578009934</v>
      </c>
    </row>
    <row r="117" spans="4:6">
      <c r="D117" s="83"/>
      <c r="E117" s="83">
        <v>77798</v>
      </c>
      <c r="F117" s="84">
        <v>20.657460458624737</v>
      </c>
    </row>
    <row r="118" spans="4:6">
      <c r="D118" s="83"/>
      <c r="E118" s="83">
        <v>78163</v>
      </c>
      <c r="F118" s="84">
        <v>19.307215049173109</v>
      </c>
    </row>
    <row r="119" spans="4:6">
      <c r="D119" s="83"/>
      <c r="E119" s="83">
        <v>78528</v>
      </c>
      <c r="F119" s="84">
        <v>19.442995832860287</v>
      </c>
    </row>
    <row r="120" spans="4:6">
      <c r="D120" s="83"/>
      <c r="E120" s="83">
        <v>78893</v>
      </c>
      <c r="F120" s="84">
        <v>21.549603421962765</v>
      </c>
    </row>
    <row r="121" spans="4:6">
      <c r="D121" s="83"/>
      <c r="E121" s="83">
        <v>79259</v>
      </c>
      <c r="F121" s="84">
        <v>17.542611830867099</v>
      </c>
    </row>
    <row r="122" spans="4:6">
      <c r="D122" s="83"/>
      <c r="E122" s="83">
        <v>79624</v>
      </c>
      <c r="F122" s="84">
        <v>17.003003061733729</v>
      </c>
    </row>
    <row r="123" spans="4:6">
      <c r="D123" s="83"/>
      <c r="E123" s="83">
        <v>79989</v>
      </c>
      <c r="F123" s="84">
        <v>18.132463008891932</v>
      </c>
    </row>
    <row r="124" spans="4:6">
      <c r="D124" s="83"/>
      <c r="E124" s="83">
        <v>80354</v>
      </c>
      <c r="F124" s="84">
        <v>21.294243997546378</v>
      </c>
    </row>
    <row r="125" spans="4:6">
      <c r="D125" s="83"/>
      <c r="E125" s="83">
        <v>80720</v>
      </c>
      <c r="F125" s="84">
        <v>23.387888365666665</v>
      </c>
    </row>
    <row r="126" spans="4:6">
      <c r="D126" s="83"/>
      <c r="E126" s="83">
        <v>81085</v>
      </c>
      <c r="F126" s="84">
        <v>21.091237809224346</v>
      </c>
    </row>
    <row r="127" spans="4:6">
      <c r="D127" s="83"/>
      <c r="E127" s="83">
        <v>81450</v>
      </c>
      <c r="F127" s="84">
        <v>18.198551065667722</v>
      </c>
    </row>
    <row r="128" spans="4:6">
      <c r="D128" s="83"/>
      <c r="E128" s="83">
        <v>81815</v>
      </c>
      <c r="F128" s="84">
        <v>19.102569276059995</v>
      </c>
    </row>
    <row r="129" spans="4:6">
      <c r="D129" s="83"/>
      <c r="E129" s="83">
        <v>82181</v>
      </c>
      <c r="F129" s="84">
        <v>0</v>
      </c>
    </row>
  </sheetData>
  <mergeCells count="2">
    <mergeCell ref="B12:H12"/>
    <mergeCell ref="B37:D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DF4F-B5BF-4A4B-B44E-E38DEA7F1026}">
  <dimension ref="A1:K61"/>
  <sheetViews>
    <sheetView workbookViewId="0">
      <selection activeCell="B9" sqref="B9"/>
    </sheetView>
  </sheetViews>
  <sheetFormatPr defaultColWidth="8.7109375" defaultRowHeight="15"/>
  <cols>
    <col min="1" max="1" width="15.7109375" style="12" customWidth="1"/>
    <col min="2" max="2" width="55.7109375" style="12" customWidth="1"/>
    <col min="3" max="4" width="23.7109375" style="12" customWidth="1"/>
    <col min="5" max="5" width="16.7109375" style="12" customWidth="1"/>
    <col min="6" max="6" width="30.7109375" style="12" customWidth="1"/>
    <col min="7" max="10" width="18.7109375" style="12" customWidth="1"/>
    <col min="11" max="16384" width="8.7109375" style="12"/>
  </cols>
  <sheetData>
    <row r="1" spans="1:7">
      <c r="A1" s="18" t="s">
        <v>1</v>
      </c>
      <c r="B1" s="19"/>
      <c r="C1" s="19"/>
      <c r="D1" s="20"/>
      <c r="E1" s="20"/>
      <c r="F1" s="19"/>
      <c r="G1" s="19"/>
    </row>
    <row r="2" spans="1:7">
      <c r="A2" s="18" t="s">
        <v>2</v>
      </c>
      <c r="B2" s="19"/>
      <c r="C2" s="19"/>
      <c r="D2" s="20"/>
      <c r="E2" s="20"/>
      <c r="F2" s="19"/>
      <c r="G2" s="19"/>
    </row>
    <row r="3" spans="1:7">
      <c r="A3" s="18" t="s">
        <v>3</v>
      </c>
      <c r="B3" s="19"/>
      <c r="C3" s="19"/>
      <c r="D3" s="20"/>
      <c r="E3" s="20"/>
      <c r="F3" s="19"/>
      <c r="G3" s="19"/>
    </row>
    <row r="4" spans="1:7">
      <c r="A4" s="18" t="s">
        <v>4</v>
      </c>
      <c r="B4" s="19"/>
      <c r="C4" s="19"/>
      <c r="D4" s="20"/>
      <c r="E4" s="20"/>
      <c r="F4" s="19"/>
      <c r="G4" s="19"/>
    </row>
    <row r="5" spans="1:7">
      <c r="A5" s="18" t="s">
        <v>5</v>
      </c>
      <c r="B5" s="19"/>
      <c r="C5" s="19"/>
      <c r="D5" s="20"/>
      <c r="E5" s="20"/>
      <c r="F5" s="19"/>
      <c r="G5" s="19"/>
    </row>
    <row r="6" spans="1:7">
      <c r="A6" s="18" t="s">
        <v>6</v>
      </c>
      <c r="B6" s="19"/>
      <c r="C6" s="19"/>
      <c r="D6" s="20"/>
      <c r="E6" s="20"/>
      <c r="F6" s="19"/>
      <c r="G6" s="19"/>
    </row>
    <row r="10" spans="1:7">
      <c r="B10" s="52" t="s">
        <v>196</v>
      </c>
    </row>
    <row r="12" spans="1:7">
      <c r="B12" s="52" t="s">
        <v>207</v>
      </c>
    </row>
    <row r="13" spans="1:7">
      <c r="B13" s="52"/>
    </row>
    <row r="14" spans="1:7">
      <c r="B14" s="52" t="s">
        <v>208</v>
      </c>
    </row>
    <row r="15" spans="1:7">
      <c r="B15" s="52"/>
    </row>
    <row r="16" spans="1:7">
      <c r="B16" s="52" t="s">
        <v>206</v>
      </c>
    </row>
    <row r="17" spans="1:11">
      <c r="B17" s="52"/>
    </row>
    <row r="19" spans="1:11">
      <c r="A19" s="53"/>
      <c r="B19" s="28"/>
      <c r="C19" s="54"/>
      <c r="D19" s="28"/>
      <c r="E19" s="28"/>
      <c r="F19" s="7" t="s">
        <v>167</v>
      </c>
      <c r="G19" s="55"/>
      <c r="H19" s="55"/>
      <c r="I19" s="55"/>
      <c r="J19" s="55"/>
      <c r="K19" s="28"/>
    </row>
    <row r="20" spans="1:11" ht="30">
      <c r="A20" s="53"/>
      <c r="B20" s="56" t="s">
        <v>168</v>
      </c>
      <c r="C20" s="57" t="s">
        <v>169</v>
      </c>
      <c r="D20" s="57" t="s">
        <v>170</v>
      </c>
      <c r="E20" s="28"/>
      <c r="F20" s="58" t="s">
        <v>171</v>
      </c>
      <c r="G20" s="59" t="str">
        <f>F21</f>
        <v>Market risk</v>
      </c>
      <c r="H20" s="59" t="str">
        <f>F22</f>
        <v>Counterparty Default risk</v>
      </c>
      <c r="I20" s="59" t="str">
        <f>F23</f>
        <v>Life Underwriting risk</v>
      </c>
      <c r="J20" s="59" t="str">
        <f>F24</f>
        <v>Health Underwriting risk</v>
      </c>
      <c r="K20" s="28"/>
    </row>
    <row r="21" spans="1:11">
      <c r="A21" s="53"/>
      <c r="B21" s="60" t="s">
        <v>172</v>
      </c>
      <c r="C21" s="61">
        <v>88340</v>
      </c>
      <c r="D21" s="61">
        <v>88340</v>
      </c>
      <c r="E21" s="28"/>
      <c r="F21" s="62" t="s">
        <v>173</v>
      </c>
      <c r="G21" s="63">
        <v>1</v>
      </c>
      <c r="H21" s="64">
        <f>G22</f>
        <v>0.25</v>
      </c>
      <c r="I21" s="64">
        <f>G23</f>
        <v>0.25</v>
      </c>
      <c r="J21" s="64">
        <f>G24</f>
        <v>0.25</v>
      </c>
      <c r="K21" s="28"/>
    </row>
    <row r="22" spans="1:11">
      <c r="A22" s="53"/>
      <c r="B22" s="60" t="s">
        <v>174</v>
      </c>
      <c r="C22" s="61">
        <v>77080</v>
      </c>
      <c r="D22" s="61">
        <v>133210</v>
      </c>
      <c r="E22" s="65"/>
      <c r="F22" s="62" t="s">
        <v>175</v>
      </c>
      <c r="G22" s="64">
        <v>0.25</v>
      </c>
      <c r="H22" s="64">
        <v>1</v>
      </c>
      <c r="I22" s="66">
        <f>H23</f>
        <v>0.25</v>
      </c>
      <c r="J22" s="64">
        <f>H24</f>
        <v>0.25</v>
      </c>
      <c r="K22" s="28"/>
    </row>
    <row r="23" spans="1:11">
      <c r="A23" s="53"/>
      <c r="B23" s="60" t="s">
        <v>176</v>
      </c>
      <c r="C23" s="61">
        <v>98001</v>
      </c>
      <c r="D23" s="61">
        <v>98001</v>
      </c>
      <c r="E23" s="28"/>
      <c r="F23" s="62" t="s">
        <v>177</v>
      </c>
      <c r="G23" s="64">
        <v>0.25</v>
      </c>
      <c r="H23" s="64">
        <v>0.25</v>
      </c>
      <c r="I23" s="66">
        <v>1</v>
      </c>
      <c r="J23" s="64">
        <f>I24</f>
        <v>0.25</v>
      </c>
      <c r="K23" s="28"/>
    </row>
    <row r="24" spans="1:11">
      <c r="A24" s="53"/>
      <c r="B24" s="60" t="s">
        <v>178</v>
      </c>
      <c r="C24" s="61">
        <v>56093</v>
      </c>
      <c r="D24" s="61">
        <v>56093</v>
      </c>
      <c r="E24" s="28"/>
      <c r="F24" s="62" t="s">
        <v>179</v>
      </c>
      <c r="G24" s="64">
        <v>0.25</v>
      </c>
      <c r="H24" s="64">
        <v>0.25</v>
      </c>
      <c r="I24" s="64">
        <v>0.25</v>
      </c>
      <c r="J24" s="64">
        <v>1</v>
      </c>
      <c r="K24" s="28"/>
    </row>
    <row r="25" spans="1:11">
      <c r="A25" s="53"/>
      <c r="B25" s="28"/>
      <c r="C25" s="28"/>
      <c r="D25" s="67"/>
      <c r="E25" s="28"/>
      <c r="F25" s="28"/>
      <c r="G25" s="28"/>
      <c r="H25" s="28"/>
      <c r="I25" s="28"/>
      <c r="J25" s="28"/>
      <c r="K25" s="28"/>
    </row>
    <row r="26" spans="1:11">
      <c r="A26" s="53"/>
      <c r="B26" s="28"/>
      <c r="C26" s="67"/>
      <c r="D26" s="67"/>
      <c r="E26" s="28"/>
      <c r="F26" s="68"/>
      <c r="G26" s="28"/>
      <c r="H26" s="28"/>
      <c r="I26" s="28"/>
      <c r="J26" s="28"/>
      <c r="K26" s="28"/>
    </row>
    <row r="27" spans="1:11">
      <c r="A27" s="53"/>
      <c r="B27" s="69" t="s">
        <v>180</v>
      </c>
      <c r="C27" s="70" t="s">
        <v>181</v>
      </c>
      <c r="D27" s="28"/>
      <c r="E27" s="28"/>
      <c r="F27" s="28"/>
      <c r="G27" s="28"/>
      <c r="H27" s="28"/>
      <c r="I27" s="28"/>
      <c r="J27" s="28"/>
      <c r="K27" s="28"/>
    </row>
    <row r="28" spans="1:11">
      <c r="A28" s="53"/>
      <c r="B28" s="60" t="s">
        <v>182</v>
      </c>
      <c r="C28" s="71">
        <v>1581999</v>
      </c>
      <c r="D28" s="72"/>
      <c r="E28" s="28"/>
      <c r="F28" s="28"/>
      <c r="G28" s="28"/>
      <c r="H28" s="28"/>
      <c r="I28" s="28"/>
      <c r="J28" s="28"/>
      <c r="K28" s="28"/>
    </row>
    <row r="29" spans="1:11">
      <c r="A29" s="53"/>
      <c r="B29" s="60" t="s">
        <v>183</v>
      </c>
      <c r="C29" s="71">
        <v>1397199</v>
      </c>
      <c r="D29" s="73"/>
      <c r="E29" s="28"/>
      <c r="F29" s="28"/>
      <c r="G29" s="28"/>
      <c r="H29" s="28"/>
      <c r="I29" s="28"/>
      <c r="J29" s="28"/>
      <c r="K29" s="28"/>
    </row>
    <row r="30" spans="1:11">
      <c r="A30" s="53"/>
      <c r="B30" s="60" t="s">
        <v>165</v>
      </c>
      <c r="C30" s="71">
        <f>C28-C29</f>
        <v>184800</v>
      </c>
      <c r="D30" s="73"/>
      <c r="E30" s="28"/>
      <c r="F30" s="28"/>
      <c r="G30" s="28"/>
      <c r="H30" s="28"/>
      <c r="I30" s="28"/>
      <c r="J30" s="28"/>
      <c r="K30" s="28"/>
    </row>
    <row r="31" spans="1:11">
      <c r="A31" s="53"/>
      <c r="B31" s="28"/>
      <c r="C31" s="74"/>
      <c r="D31" s="74"/>
      <c r="E31" s="28"/>
      <c r="F31" s="28"/>
      <c r="G31" s="28"/>
      <c r="H31" s="28"/>
      <c r="I31" s="28"/>
      <c r="J31" s="28"/>
      <c r="K31" s="28"/>
    </row>
    <row r="32" spans="1:11">
      <c r="A32" s="53"/>
      <c r="B32" s="75"/>
      <c r="C32" s="74"/>
      <c r="D32" s="74"/>
      <c r="E32" s="28"/>
      <c r="F32" s="28"/>
      <c r="G32" s="28"/>
      <c r="H32" s="28"/>
      <c r="I32" s="28"/>
      <c r="J32" s="28"/>
      <c r="K32" s="28"/>
    </row>
    <row r="33" spans="1:11" ht="30">
      <c r="A33" s="53"/>
      <c r="B33" s="28"/>
      <c r="C33" s="57" t="s">
        <v>169</v>
      </c>
      <c r="D33" s="57" t="s">
        <v>170</v>
      </c>
      <c r="E33" s="76" t="s">
        <v>184</v>
      </c>
      <c r="F33" s="28"/>
      <c r="G33" s="28"/>
      <c r="H33" s="28"/>
      <c r="I33" s="28"/>
      <c r="J33" s="28"/>
      <c r="K33" s="28"/>
    </row>
    <row r="34" spans="1:11">
      <c r="A34" s="24" t="s">
        <v>187</v>
      </c>
      <c r="B34" s="7" t="s">
        <v>185</v>
      </c>
      <c r="C34" s="77"/>
      <c r="D34" s="77"/>
      <c r="E34" s="77"/>
      <c r="F34" s="28"/>
      <c r="G34" s="28"/>
      <c r="H34" s="28"/>
      <c r="I34" s="28"/>
      <c r="J34" s="28"/>
      <c r="K34" s="28"/>
    </row>
    <row r="35" spans="1:11">
      <c r="A35" s="53"/>
      <c r="B35" s="7"/>
      <c r="C35" s="7"/>
      <c r="D35" s="7"/>
      <c r="E35" s="7"/>
      <c r="F35" s="7"/>
      <c r="G35" s="28"/>
      <c r="H35" s="28"/>
      <c r="I35" s="28"/>
      <c r="J35" s="28"/>
      <c r="K35" s="28"/>
    </row>
    <row r="36" spans="1:11">
      <c r="A36" s="53"/>
      <c r="B36" s="7"/>
      <c r="C36" s="7"/>
      <c r="D36" s="7"/>
      <c r="E36" s="7"/>
      <c r="F36" s="7"/>
      <c r="G36" s="28"/>
      <c r="H36" s="28"/>
      <c r="I36" s="28"/>
      <c r="J36" s="28"/>
      <c r="K36" s="28"/>
    </row>
    <row r="37" spans="1:11">
      <c r="A37" s="53"/>
      <c r="B37" s="7"/>
      <c r="C37" s="7"/>
      <c r="D37" s="7"/>
      <c r="E37" s="7"/>
      <c r="F37" s="7"/>
      <c r="G37" s="28"/>
      <c r="H37" s="28"/>
      <c r="I37" s="28"/>
      <c r="J37" s="28"/>
      <c r="K37" s="28"/>
    </row>
    <row r="38" spans="1:11" ht="30">
      <c r="A38" s="53"/>
      <c r="B38" s="7"/>
      <c r="C38" s="57" t="s">
        <v>169</v>
      </c>
      <c r="D38" s="57" t="s">
        <v>170</v>
      </c>
      <c r="E38" s="76" t="s">
        <v>184</v>
      </c>
      <c r="F38" s="28"/>
      <c r="G38" s="28"/>
      <c r="H38" s="28"/>
      <c r="I38" s="28"/>
      <c r="J38" s="28"/>
      <c r="K38" s="28"/>
    </row>
    <row r="39" spans="1:11">
      <c r="A39" s="24" t="s">
        <v>188</v>
      </c>
      <c r="B39" s="7" t="s">
        <v>186</v>
      </c>
      <c r="C39" s="78"/>
      <c r="D39" s="78"/>
      <c r="E39" s="78"/>
      <c r="F39" s="28"/>
      <c r="G39" s="28"/>
      <c r="H39" s="28"/>
      <c r="I39" s="28"/>
      <c r="J39" s="28"/>
      <c r="K39" s="28"/>
    </row>
    <row r="40" spans="1:11">
      <c r="A40" s="53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>
      <c r="A41" s="53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>
      <c r="B42" s="7"/>
      <c r="C42" s="28"/>
      <c r="D42" s="28"/>
      <c r="E42" s="28"/>
      <c r="F42" s="28"/>
      <c r="G42" s="28"/>
      <c r="H42" s="28"/>
      <c r="I42" s="28"/>
      <c r="J42" s="28"/>
      <c r="K42" s="28"/>
    </row>
    <row r="43" spans="1:11">
      <c r="A43" s="24" t="s">
        <v>197</v>
      </c>
      <c r="B43" s="127"/>
      <c r="C43" s="128"/>
      <c r="D43" s="128"/>
      <c r="E43" s="128"/>
      <c r="F43" s="129"/>
      <c r="G43" s="28"/>
      <c r="H43" s="28"/>
      <c r="I43" s="28"/>
      <c r="J43" s="28"/>
      <c r="K43" s="28"/>
    </row>
    <row r="44" spans="1:11">
      <c r="A44" s="53"/>
      <c r="B44" s="130"/>
      <c r="C44" s="131"/>
      <c r="D44" s="131"/>
      <c r="E44" s="131"/>
      <c r="F44" s="132"/>
      <c r="G44" s="28"/>
      <c r="H44" s="28"/>
      <c r="I44" s="28"/>
      <c r="J44" s="28"/>
      <c r="K44" s="28"/>
    </row>
    <row r="45" spans="1:11">
      <c r="A45" s="53"/>
      <c r="B45" s="130"/>
      <c r="C45" s="131"/>
      <c r="D45" s="131"/>
      <c r="E45" s="131"/>
      <c r="F45" s="132"/>
      <c r="G45" s="28"/>
      <c r="H45" s="28"/>
      <c r="I45" s="28"/>
      <c r="J45" s="28"/>
      <c r="K45" s="28"/>
    </row>
    <row r="46" spans="1:11">
      <c r="A46" s="53"/>
      <c r="B46" s="130"/>
      <c r="C46" s="131"/>
      <c r="D46" s="131"/>
      <c r="E46" s="131"/>
      <c r="F46" s="132"/>
      <c r="G46" s="28"/>
      <c r="H46" s="28"/>
      <c r="I46" s="28"/>
      <c r="J46" s="28"/>
      <c r="K46" s="28"/>
    </row>
    <row r="47" spans="1:11">
      <c r="A47" s="53"/>
      <c r="B47" s="130"/>
      <c r="C47" s="131"/>
      <c r="D47" s="131"/>
      <c r="E47" s="131"/>
      <c r="F47" s="132"/>
      <c r="G47" s="28"/>
      <c r="H47" s="28"/>
      <c r="I47" s="28"/>
      <c r="J47" s="28"/>
      <c r="K47" s="28"/>
    </row>
    <row r="48" spans="1:11">
      <c r="A48" s="53"/>
      <c r="B48" s="130"/>
      <c r="C48" s="131"/>
      <c r="D48" s="131"/>
      <c r="E48" s="131"/>
      <c r="F48" s="132"/>
      <c r="G48" s="28"/>
      <c r="H48" s="28"/>
      <c r="I48" s="28"/>
      <c r="J48" s="28"/>
      <c r="K48" s="28"/>
    </row>
    <row r="49" spans="1:11">
      <c r="A49" s="53"/>
      <c r="B49" s="130"/>
      <c r="C49" s="131"/>
      <c r="D49" s="131"/>
      <c r="E49" s="131"/>
      <c r="F49" s="132"/>
      <c r="G49" s="28"/>
      <c r="H49" s="28"/>
      <c r="I49" s="28"/>
      <c r="J49" s="28"/>
      <c r="K49" s="28"/>
    </row>
    <row r="50" spans="1:11">
      <c r="A50" s="53"/>
      <c r="B50" s="133"/>
      <c r="C50" s="134"/>
      <c r="D50" s="134"/>
      <c r="E50" s="134"/>
      <c r="F50" s="135"/>
      <c r="G50" s="28"/>
      <c r="H50" s="28"/>
      <c r="I50" s="28"/>
      <c r="J50" s="28"/>
      <c r="K50" s="28"/>
    </row>
    <row r="51" spans="1:11">
      <c r="A51" s="53"/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>
      <c r="A52" s="53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>
      <c r="A53" s="53"/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>
      <c r="A54" s="24" t="s">
        <v>205</v>
      </c>
      <c r="B54" s="127"/>
      <c r="C54" s="128"/>
      <c r="D54" s="128"/>
      <c r="E54" s="128"/>
      <c r="F54" s="129"/>
      <c r="G54" s="79"/>
      <c r="H54" s="79"/>
      <c r="I54" s="79"/>
      <c r="J54" s="28"/>
      <c r="K54" s="28"/>
    </row>
    <row r="55" spans="1:11">
      <c r="A55" s="53"/>
      <c r="B55" s="130"/>
      <c r="C55" s="131"/>
      <c r="D55" s="131"/>
      <c r="E55" s="131"/>
      <c r="F55" s="132"/>
      <c r="G55" s="79"/>
      <c r="H55" s="79"/>
      <c r="I55" s="79"/>
      <c r="J55" s="28"/>
      <c r="K55" s="28"/>
    </row>
    <row r="56" spans="1:11">
      <c r="A56" s="53"/>
      <c r="B56" s="130"/>
      <c r="C56" s="131"/>
      <c r="D56" s="131"/>
      <c r="E56" s="131"/>
      <c r="F56" s="132"/>
      <c r="G56" s="79"/>
      <c r="H56" s="79"/>
      <c r="I56" s="79"/>
      <c r="J56" s="28"/>
      <c r="K56" s="28"/>
    </row>
    <row r="57" spans="1:11">
      <c r="A57" s="53"/>
      <c r="B57" s="130"/>
      <c r="C57" s="131"/>
      <c r="D57" s="131"/>
      <c r="E57" s="131"/>
      <c r="F57" s="132"/>
      <c r="G57" s="79"/>
      <c r="H57" s="79"/>
      <c r="I57" s="79"/>
      <c r="J57" s="28"/>
      <c r="K57" s="28"/>
    </row>
    <row r="58" spans="1:11">
      <c r="B58" s="130"/>
      <c r="C58" s="131"/>
      <c r="D58" s="131"/>
      <c r="E58" s="131"/>
      <c r="F58" s="132"/>
      <c r="G58" s="79"/>
      <c r="H58" s="79"/>
      <c r="I58" s="79"/>
    </row>
    <row r="59" spans="1:11">
      <c r="B59" s="130"/>
      <c r="C59" s="131"/>
      <c r="D59" s="131"/>
      <c r="E59" s="131"/>
      <c r="F59" s="132"/>
    </row>
    <row r="60" spans="1:11">
      <c r="B60" s="130"/>
      <c r="C60" s="131"/>
      <c r="D60" s="131"/>
      <c r="E60" s="131"/>
      <c r="F60" s="132"/>
    </row>
    <row r="61" spans="1:11">
      <c r="B61" s="133"/>
      <c r="C61" s="134"/>
      <c r="D61" s="134"/>
      <c r="E61" s="134"/>
      <c r="F61" s="135"/>
    </row>
  </sheetData>
  <mergeCells count="2">
    <mergeCell ref="B43:F50"/>
    <mergeCell ref="B54:F6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B033-E8B5-4810-AFAD-BAF872277C54}">
  <sheetPr>
    <tabColor rgb="FFFFFF00"/>
  </sheetPr>
  <dimension ref="A1"/>
  <sheetViews>
    <sheetView workbookViewId="0">
      <selection activeCell="B9" sqref="B9"/>
    </sheetView>
  </sheetViews>
  <sheetFormatPr defaultColWidth="8.7109375" defaultRowHeight="15"/>
  <cols>
    <col min="1" max="16384" width="8.7109375" style="12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69F1-2361-4868-B4B8-E0B5B550309E}">
  <sheetPr>
    <tabColor rgb="FFFFFF00"/>
  </sheetPr>
  <dimension ref="A1:D24"/>
  <sheetViews>
    <sheetView workbookViewId="0"/>
  </sheetViews>
  <sheetFormatPr defaultColWidth="8.7109375" defaultRowHeight="15"/>
  <cols>
    <col min="1" max="1" width="60.7109375" style="12" customWidth="1"/>
    <col min="2" max="4" width="9.7109375" style="12" customWidth="1"/>
    <col min="5" max="16384" width="8.7109375" style="12"/>
  </cols>
  <sheetData>
    <row r="1" spans="1:4">
      <c r="A1" s="114"/>
      <c r="B1" s="114"/>
      <c r="C1" s="115"/>
      <c r="D1" s="115"/>
    </row>
    <row r="2" spans="1:4">
      <c r="A2" s="136" t="s">
        <v>191</v>
      </c>
      <c r="B2" s="136"/>
      <c r="C2" s="136"/>
      <c r="D2" s="136"/>
    </row>
    <row r="3" spans="1:4">
      <c r="A3" s="137" t="s">
        <v>7</v>
      </c>
      <c r="B3" s="137"/>
      <c r="C3" s="137"/>
      <c r="D3" s="137"/>
    </row>
    <row r="4" spans="1:4">
      <c r="A4" s="138"/>
      <c r="B4" s="138"/>
      <c r="C4" s="138"/>
      <c r="D4" s="138"/>
    </row>
    <row r="5" spans="1:4">
      <c r="A5" s="1" t="s">
        <v>8</v>
      </c>
      <c r="B5" s="2">
        <v>2024</v>
      </c>
      <c r="C5" s="2">
        <v>2023</v>
      </c>
      <c r="D5" s="2">
        <v>2022</v>
      </c>
    </row>
    <row r="6" spans="1:4">
      <c r="A6" s="3" t="s">
        <v>9</v>
      </c>
      <c r="B6" s="4">
        <v>656.72649000000001</v>
      </c>
      <c r="C6" s="4">
        <v>448.62623600000001</v>
      </c>
      <c r="D6" s="4">
        <v>481.24619300000001</v>
      </c>
    </row>
    <row r="7" spans="1:4">
      <c r="A7" s="3" t="s">
        <v>10</v>
      </c>
      <c r="B7" s="4">
        <v>287.80449599999997</v>
      </c>
      <c r="C7" s="4">
        <v>147.13786500000001</v>
      </c>
      <c r="D7" s="4">
        <v>169.74127200000001</v>
      </c>
    </row>
    <row r="8" spans="1:4">
      <c r="A8" s="5" t="s">
        <v>11</v>
      </c>
      <c r="B8" s="6">
        <v>368.92199400000004</v>
      </c>
      <c r="C8" s="6">
        <v>301.48837100000003</v>
      </c>
      <c r="D8" s="6">
        <v>311.50492099999997</v>
      </c>
    </row>
    <row r="9" spans="1:4">
      <c r="A9" s="3" t="s">
        <v>12</v>
      </c>
      <c r="B9" s="4">
        <v>33.122593000000002</v>
      </c>
      <c r="C9" s="4">
        <v>13.926753</v>
      </c>
      <c r="D9" s="4">
        <v>48.426026999999998</v>
      </c>
    </row>
    <row r="10" spans="1:4">
      <c r="A10" s="5" t="s">
        <v>13</v>
      </c>
      <c r="B10" s="6">
        <v>335.79940100000005</v>
      </c>
      <c r="C10" s="6">
        <v>287.56161800000001</v>
      </c>
      <c r="D10" s="6">
        <v>263.07889399999999</v>
      </c>
    </row>
    <row r="11" spans="1:4">
      <c r="A11" s="3" t="s">
        <v>14</v>
      </c>
      <c r="B11" s="4">
        <v>265.88386100000002</v>
      </c>
      <c r="C11" s="4">
        <v>295.50255700000002</v>
      </c>
      <c r="D11" s="4">
        <v>254.69798900000001</v>
      </c>
    </row>
    <row r="12" spans="1:4" ht="30">
      <c r="A12" s="3" t="s">
        <v>15</v>
      </c>
      <c r="B12" s="4">
        <v>81.059168999999997</v>
      </c>
      <c r="C12" s="4">
        <v>82.286174000000003</v>
      </c>
      <c r="D12" s="4">
        <v>66.618500999999995</v>
      </c>
    </row>
    <row r="13" spans="1:4">
      <c r="A13" s="3" t="s">
        <v>16</v>
      </c>
      <c r="B13" s="4">
        <v>-5.8935760000000004</v>
      </c>
      <c r="C13" s="4">
        <v>6.4151600000000002</v>
      </c>
      <c r="D13" s="4">
        <v>17.147797000000001</v>
      </c>
    </row>
    <row r="14" spans="1:4">
      <c r="A14" s="3" t="s">
        <v>17</v>
      </c>
      <c r="B14" s="4">
        <v>4.106948</v>
      </c>
      <c r="C14" s="4">
        <v>2.6406179999999999</v>
      </c>
      <c r="D14" s="4">
        <v>3.2552669999999999</v>
      </c>
    </row>
    <row r="15" spans="1:4">
      <c r="A15" s="3" t="s">
        <v>18</v>
      </c>
      <c r="B15" s="4">
        <v>21.332174999999999</v>
      </c>
      <c r="C15" s="4">
        <v>-1.5763689999999999</v>
      </c>
      <c r="D15" s="4">
        <v>-3.806219</v>
      </c>
    </row>
    <row r="16" spans="1:4">
      <c r="A16" s="5" t="s">
        <v>19</v>
      </c>
      <c r="B16" s="6">
        <v>366.48857700000002</v>
      </c>
      <c r="C16" s="6">
        <v>385.26814000000007</v>
      </c>
      <c r="D16" s="6">
        <v>337.91333500000002</v>
      </c>
    </row>
    <row r="17" spans="1:4">
      <c r="A17" s="3" t="s">
        <v>20</v>
      </c>
      <c r="B17" s="4">
        <v>289.520532</v>
      </c>
      <c r="C17" s="4">
        <v>281.57468699999998</v>
      </c>
      <c r="D17" s="4">
        <v>283.00700399999999</v>
      </c>
    </row>
    <row r="18" spans="1:4">
      <c r="A18" s="3" t="s">
        <v>21</v>
      </c>
      <c r="B18" s="4">
        <v>262.90948900000001</v>
      </c>
      <c r="C18" s="4">
        <v>292.45000900000002</v>
      </c>
      <c r="D18" s="4">
        <v>277.27827100000002</v>
      </c>
    </row>
    <row r="19" spans="1:4">
      <c r="A19" s="3" t="s">
        <v>22</v>
      </c>
      <c r="B19" s="4">
        <v>1.8484780000000001</v>
      </c>
      <c r="C19" s="4">
        <v>0.126946</v>
      </c>
      <c r="D19" s="4">
        <v>1.2295E-2</v>
      </c>
    </row>
    <row r="20" spans="1:4">
      <c r="A20" s="3" t="s">
        <v>23</v>
      </c>
      <c r="B20" s="4">
        <v>-3.191481</v>
      </c>
      <c r="C20" s="4">
        <v>7.0585000000000004</v>
      </c>
      <c r="D20" s="4">
        <v>13.107535</v>
      </c>
    </row>
    <row r="21" spans="1:4">
      <c r="A21" s="5" t="s">
        <v>24</v>
      </c>
      <c r="B21" s="6">
        <v>551.08701800000006</v>
      </c>
      <c r="C21" s="6">
        <v>581.21014199999991</v>
      </c>
      <c r="D21" s="6">
        <v>573.40510499999993</v>
      </c>
    </row>
    <row r="22" spans="1:4">
      <c r="A22" s="5" t="s">
        <v>25</v>
      </c>
      <c r="B22" s="6">
        <v>151.20096000000001</v>
      </c>
      <c r="C22" s="6">
        <v>91.619616000000178</v>
      </c>
      <c r="D22" s="6">
        <v>27.587124000000017</v>
      </c>
    </row>
    <row r="23" spans="1:4">
      <c r="A23" s="5" t="s">
        <v>26</v>
      </c>
      <c r="B23" s="6">
        <v>-1.74227</v>
      </c>
      <c r="C23" s="6">
        <v>23.794744999999999</v>
      </c>
      <c r="D23" s="6">
        <v>10.732756</v>
      </c>
    </row>
    <row r="24" spans="1:4">
      <c r="A24" s="5" t="s">
        <v>27</v>
      </c>
      <c r="B24" s="6">
        <v>152.94323</v>
      </c>
      <c r="C24" s="6">
        <v>67.824871000000172</v>
      </c>
      <c r="D24" s="6">
        <v>16.854368000000015</v>
      </c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07A6-0D8F-4F14-9C4A-E46CC85A4BE7}">
  <sheetPr>
    <tabColor rgb="FFFFFF00"/>
  </sheetPr>
  <dimension ref="A1:D61"/>
  <sheetViews>
    <sheetView workbookViewId="0"/>
  </sheetViews>
  <sheetFormatPr defaultColWidth="8.7109375" defaultRowHeight="15"/>
  <cols>
    <col min="1" max="1" width="62.7109375" style="12" customWidth="1"/>
    <col min="2" max="4" width="11.7109375" style="12" customWidth="1"/>
    <col min="5" max="16384" width="8.7109375" style="12"/>
  </cols>
  <sheetData>
    <row r="1" spans="1:4">
      <c r="A1" s="100"/>
      <c r="B1" s="100"/>
      <c r="C1" s="100"/>
      <c r="D1" s="100"/>
    </row>
    <row r="2" spans="1:4">
      <c r="A2" s="139" t="s">
        <v>191</v>
      </c>
      <c r="B2" s="139"/>
      <c r="C2" s="139"/>
      <c r="D2" s="139"/>
    </row>
    <row r="3" spans="1:4">
      <c r="A3" s="139" t="s">
        <v>28</v>
      </c>
      <c r="B3" s="139"/>
      <c r="C3" s="139"/>
      <c r="D3" s="139"/>
    </row>
    <row r="4" spans="1:4">
      <c r="A4" s="140"/>
      <c r="B4" s="140"/>
      <c r="C4" s="140"/>
      <c r="D4" s="140"/>
    </row>
    <row r="5" spans="1:4">
      <c r="A5" s="1" t="s">
        <v>8</v>
      </c>
      <c r="B5" s="101" t="s">
        <v>192</v>
      </c>
      <c r="C5" s="101" t="s">
        <v>29</v>
      </c>
      <c r="D5" s="101" t="s">
        <v>30</v>
      </c>
    </row>
    <row r="6" spans="1:4">
      <c r="A6" s="5" t="s">
        <v>31</v>
      </c>
      <c r="B6" s="5"/>
      <c r="C6" s="102"/>
      <c r="D6" s="102"/>
    </row>
    <row r="7" spans="1:4">
      <c r="A7" s="102" t="s">
        <v>32</v>
      </c>
      <c r="B7" s="103">
        <v>4835.0404920000001</v>
      </c>
      <c r="C7" s="103">
        <v>5189.7557699999998</v>
      </c>
      <c r="D7" s="103">
        <v>4492.1152970000003</v>
      </c>
    </row>
    <row r="8" spans="1:4">
      <c r="A8" s="102" t="s">
        <v>33</v>
      </c>
      <c r="B8" s="103">
        <v>194.45315500000001</v>
      </c>
      <c r="C8" s="103">
        <v>198.42831699999999</v>
      </c>
      <c r="D8" s="103">
        <v>246.76633100000001</v>
      </c>
    </row>
    <row r="9" spans="1:4">
      <c r="A9" s="102" t="s">
        <v>34</v>
      </c>
      <c r="B9" s="103">
        <v>310.221362</v>
      </c>
      <c r="C9" s="103">
        <v>226.17473200000001</v>
      </c>
      <c r="D9" s="103">
        <v>230.610444</v>
      </c>
    </row>
    <row r="10" spans="1:4">
      <c r="A10" s="102" t="s">
        <v>35</v>
      </c>
      <c r="B10" s="103">
        <v>-1.8220000000000001E-3</v>
      </c>
      <c r="C10" s="103">
        <v>1.703973</v>
      </c>
      <c r="D10" s="103">
        <v>5.2030000000000002E-3</v>
      </c>
    </row>
    <row r="11" spans="1:4">
      <c r="A11" s="102" t="s">
        <v>36</v>
      </c>
      <c r="B11" s="103"/>
      <c r="C11" s="103"/>
      <c r="D11" s="103"/>
    </row>
    <row r="12" spans="1:4">
      <c r="A12" s="102" t="s">
        <v>37</v>
      </c>
      <c r="B12" s="103">
        <v>2509.9162529999999</v>
      </c>
      <c r="C12" s="103">
        <v>2767.4671090000002</v>
      </c>
      <c r="D12" s="103">
        <v>2916.9869629999998</v>
      </c>
    </row>
    <row r="13" spans="1:4">
      <c r="A13" s="102" t="s">
        <v>38</v>
      </c>
      <c r="B13" s="103">
        <v>8099.6272779999999</v>
      </c>
      <c r="C13" s="103">
        <v>8100.8527160000003</v>
      </c>
      <c r="D13" s="103">
        <v>9282.5587039999991</v>
      </c>
    </row>
    <row r="14" spans="1:4" ht="17.25">
      <c r="A14" s="102" t="s">
        <v>39</v>
      </c>
      <c r="B14" s="104">
        <v>2427.6395499999999</v>
      </c>
      <c r="C14" s="104">
        <v>2408.239466</v>
      </c>
      <c r="D14" s="104">
        <v>2069.1379609999999</v>
      </c>
    </row>
    <row r="15" spans="1:4">
      <c r="A15" s="102" t="s">
        <v>40</v>
      </c>
      <c r="B15" s="103">
        <v>13037.183080999999</v>
      </c>
      <c r="C15" s="103">
        <v>13276.559291000001</v>
      </c>
      <c r="D15" s="103">
        <v>14268.683627999999</v>
      </c>
    </row>
    <row r="16" spans="1:4">
      <c r="A16" s="102" t="s">
        <v>41</v>
      </c>
      <c r="B16" s="103">
        <v>856.08508200000006</v>
      </c>
      <c r="C16" s="103">
        <v>783.21012199999996</v>
      </c>
      <c r="D16" s="103">
        <v>1509.035022</v>
      </c>
    </row>
    <row r="17" spans="1:4">
      <c r="A17" s="102" t="s">
        <v>42</v>
      </c>
      <c r="B17" s="103">
        <v>30.373860000000001</v>
      </c>
      <c r="C17" s="103">
        <v>29.488617999999999</v>
      </c>
      <c r="D17" s="103">
        <v>24.351199000000001</v>
      </c>
    </row>
    <row r="18" spans="1:4">
      <c r="A18" s="102" t="s">
        <v>43</v>
      </c>
      <c r="B18" s="103">
        <v>13072.966182</v>
      </c>
      <c r="C18" s="103">
        <v>12738.343977</v>
      </c>
      <c r="D18" s="103">
        <v>11540.395989000001</v>
      </c>
    </row>
    <row r="19" spans="1:4">
      <c r="A19" s="102" t="s">
        <v>44</v>
      </c>
      <c r="B19" s="103">
        <v>0</v>
      </c>
      <c r="C19" s="103">
        <v>0</v>
      </c>
      <c r="D19" s="103">
        <v>0</v>
      </c>
    </row>
    <row r="20" spans="1:4">
      <c r="A20" s="102" t="s">
        <v>45</v>
      </c>
      <c r="B20" s="103">
        <v>164.94359600000001</v>
      </c>
      <c r="C20" s="103">
        <v>149.62388999999999</v>
      </c>
      <c r="D20" s="103">
        <v>149.96120199999999</v>
      </c>
    </row>
    <row r="21" spans="1:4">
      <c r="A21" s="102" t="s">
        <v>46</v>
      </c>
      <c r="B21" s="103">
        <v>191.68700100000001</v>
      </c>
      <c r="C21" s="103">
        <v>184.43875199999999</v>
      </c>
      <c r="D21" s="103">
        <v>181.754738</v>
      </c>
    </row>
    <row r="22" spans="1:4">
      <c r="A22" s="102" t="s">
        <v>47</v>
      </c>
      <c r="B22" s="103">
        <v>3197.1160319999999</v>
      </c>
      <c r="C22" s="103">
        <v>2804.9925539999999</v>
      </c>
      <c r="D22" s="103">
        <v>2983.7570740000001</v>
      </c>
    </row>
    <row r="23" spans="1:4">
      <c r="A23" s="102" t="s">
        <v>48</v>
      </c>
      <c r="B23" s="103">
        <v>42.806916999999999</v>
      </c>
      <c r="C23" s="103">
        <v>32.811759000000002</v>
      </c>
      <c r="D23" s="103">
        <v>26.651662000000002</v>
      </c>
    </row>
    <row r="24" spans="1:4">
      <c r="A24" s="102" t="s">
        <v>49</v>
      </c>
      <c r="B24" s="105">
        <v>196.540932</v>
      </c>
      <c r="C24" s="105">
        <v>168.05359100000001</v>
      </c>
      <c r="D24" s="105">
        <v>163.725978</v>
      </c>
    </row>
    <row r="25" spans="1:4">
      <c r="A25" s="106" t="s">
        <v>50</v>
      </c>
      <c r="B25" s="107">
        <v>36129.415869999997</v>
      </c>
      <c r="C25" s="107">
        <v>35783.585345999993</v>
      </c>
      <c r="D25" s="107">
        <v>35817.813766999992</v>
      </c>
    </row>
    <row r="26" spans="1:4">
      <c r="A26" s="106"/>
      <c r="B26" s="103"/>
      <c r="C26" s="103"/>
      <c r="D26" s="103"/>
    </row>
    <row r="27" spans="1:4">
      <c r="A27" s="106" t="s">
        <v>51</v>
      </c>
      <c r="B27" s="103"/>
      <c r="C27" s="103"/>
      <c r="D27" s="103"/>
    </row>
    <row r="28" spans="1:4">
      <c r="A28" s="102" t="s">
        <v>52</v>
      </c>
      <c r="B28" s="103">
        <v>16796.112739</v>
      </c>
      <c r="C28" s="103">
        <v>16317.568337999999</v>
      </c>
      <c r="D28" s="103">
        <v>15352.189824999999</v>
      </c>
    </row>
    <row r="29" spans="1:4">
      <c r="A29" s="102" t="s">
        <v>53</v>
      </c>
      <c r="B29" s="103">
        <v>15.475476</v>
      </c>
      <c r="C29" s="103">
        <v>20.197171999999998</v>
      </c>
      <c r="D29" s="103">
        <v>62.848523999999998</v>
      </c>
    </row>
    <row r="30" spans="1:4">
      <c r="A30" s="102" t="s">
        <v>54</v>
      </c>
      <c r="B30" s="103">
        <v>0.33970400000000001</v>
      </c>
      <c r="C30" s="103">
        <v>0.65905999999999998</v>
      </c>
      <c r="D30" s="103">
        <v>45.877591000000002</v>
      </c>
    </row>
    <row r="31" spans="1:4">
      <c r="A31" s="102" t="s">
        <v>55</v>
      </c>
      <c r="B31" s="103"/>
      <c r="C31" s="103"/>
      <c r="D31" s="103"/>
    </row>
    <row r="32" spans="1:4">
      <c r="A32" s="102" t="s">
        <v>56</v>
      </c>
      <c r="B32" s="103">
        <v>1368.001252</v>
      </c>
      <c r="C32" s="103">
        <v>1478.8743119999999</v>
      </c>
      <c r="D32" s="103">
        <v>1197.716414</v>
      </c>
    </row>
    <row r="33" spans="1:4">
      <c r="A33" s="102" t="s">
        <v>57</v>
      </c>
      <c r="B33" s="103">
        <v>7631.1502959999998</v>
      </c>
      <c r="C33" s="103">
        <v>7759.6853929999997</v>
      </c>
      <c r="D33" s="103">
        <v>8858.7738850000005</v>
      </c>
    </row>
    <row r="34" spans="1:4">
      <c r="A34" s="102" t="s">
        <v>58</v>
      </c>
      <c r="B34" s="103">
        <v>1476.605487</v>
      </c>
      <c r="C34" s="103">
        <v>1580.2164069999999</v>
      </c>
      <c r="D34" s="103">
        <v>1258.986103</v>
      </c>
    </row>
    <row r="35" spans="1:4" ht="17.25">
      <c r="A35" s="102" t="s">
        <v>59</v>
      </c>
      <c r="B35" s="104">
        <v>12.682361999999999</v>
      </c>
      <c r="C35" s="104">
        <v>15.186711000000001</v>
      </c>
      <c r="D35" s="104">
        <v>14.217675</v>
      </c>
    </row>
    <row r="36" spans="1:4">
      <c r="A36" s="102" t="s">
        <v>60</v>
      </c>
      <c r="B36" s="103">
        <v>10488.439397</v>
      </c>
      <c r="C36" s="103">
        <v>10833.962823</v>
      </c>
      <c r="D36" s="103">
        <v>11329.694077</v>
      </c>
    </row>
    <row r="37" spans="1:4">
      <c r="A37" s="102" t="s">
        <v>61</v>
      </c>
      <c r="B37" s="103">
        <v>138.433269</v>
      </c>
      <c r="C37" s="103">
        <v>109.01428300000001</v>
      </c>
      <c r="D37" s="103">
        <v>96.023921999999999</v>
      </c>
    </row>
    <row r="38" spans="1:4">
      <c r="A38" s="102" t="s">
        <v>62</v>
      </c>
      <c r="B38" s="103">
        <v>3073.353795</v>
      </c>
      <c r="C38" s="103">
        <v>2643.1363799999999</v>
      </c>
      <c r="D38" s="103">
        <v>3086.7146590000002</v>
      </c>
    </row>
    <row r="39" spans="1:4">
      <c r="A39" s="102" t="s">
        <v>63</v>
      </c>
      <c r="B39" s="103">
        <v>66.176535999999999</v>
      </c>
      <c r="C39" s="103">
        <v>71.375711999999993</v>
      </c>
      <c r="D39" s="103">
        <v>65.672248999999994</v>
      </c>
    </row>
    <row r="40" spans="1:4">
      <c r="A40" s="102" t="s">
        <v>64</v>
      </c>
      <c r="B40" s="103">
        <v>10.475721</v>
      </c>
      <c r="C40" s="103">
        <v>16.225439999999999</v>
      </c>
      <c r="D40" s="103">
        <v>15.510652</v>
      </c>
    </row>
    <row r="41" spans="1:4">
      <c r="A41" s="102" t="s">
        <v>65</v>
      </c>
      <c r="B41" s="103">
        <v>17.55837</v>
      </c>
      <c r="C41" s="103">
        <v>13.53321</v>
      </c>
      <c r="D41" s="103">
        <v>15.155263</v>
      </c>
    </row>
    <row r="42" spans="1:4">
      <c r="A42" s="102" t="s">
        <v>66</v>
      </c>
      <c r="B42" s="103">
        <v>3554.7314649999998</v>
      </c>
      <c r="C42" s="103">
        <v>3904.9879219999998</v>
      </c>
      <c r="D42" s="103">
        <v>4031.4354109999999</v>
      </c>
    </row>
    <row r="43" spans="1:4">
      <c r="A43" s="102" t="s">
        <v>67</v>
      </c>
      <c r="B43" s="103">
        <v>13.511231</v>
      </c>
      <c r="C43" s="103">
        <v>14.269754000000001</v>
      </c>
      <c r="D43" s="103">
        <v>35.708671000000002</v>
      </c>
    </row>
    <row r="44" spans="1:4">
      <c r="A44" s="106" t="s">
        <v>68</v>
      </c>
      <c r="B44" s="108">
        <v>34174.607703000001</v>
      </c>
      <c r="C44" s="108">
        <v>33944.930094000003</v>
      </c>
      <c r="D44" s="108">
        <v>34136.830843999989</v>
      </c>
    </row>
    <row r="45" spans="1:4">
      <c r="A45" s="102" t="s">
        <v>69</v>
      </c>
      <c r="B45" s="103">
        <v>0</v>
      </c>
      <c r="C45" s="103">
        <v>0</v>
      </c>
      <c r="D45" s="103">
        <v>0</v>
      </c>
    </row>
    <row r="46" spans="1:4">
      <c r="A46" s="102" t="s">
        <v>70</v>
      </c>
      <c r="B46" s="103">
        <v>0</v>
      </c>
      <c r="C46" s="103">
        <v>0</v>
      </c>
      <c r="D46" s="103">
        <v>0</v>
      </c>
    </row>
    <row r="47" spans="1:4">
      <c r="A47" s="102" t="s">
        <v>71</v>
      </c>
      <c r="B47" s="103">
        <v>0</v>
      </c>
      <c r="C47" s="103">
        <v>0</v>
      </c>
      <c r="D47" s="103">
        <v>0</v>
      </c>
    </row>
    <row r="48" spans="1:4">
      <c r="A48" s="102" t="s">
        <v>72</v>
      </c>
      <c r="B48" s="103">
        <v>0</v>
      </c>
      <c r="C48" s="103">
        <v>0</v>
      </c>
      <c r="D48" s="103">
        <v>0</v>
      </c>
    </row>
    <row r="49" spans="1:4">
      <c r="A49" s="106" t="s">
        <v>73</v>
      </c>
      <c r="B49" s="108">
        <v>1674.565165</v>
      </c>
      <c r="C49" s="108">
        <v>1568.306812</v>
      </c>
      <c r="D49" s="108">
        <v>1480.691941</v>
      </c>
    </row>
    <row r="50" spans="1:4">
      <c r="A50" s="109" t="s">
        <v>74</v>
      </c>
      <c r="B50" s="110">
        <v>231.83122399999999</v>
      </c>
      <c r="C50" s="110">
        <v>224.46423799999999</v>
      </c>
      <c r="D50" s="110">
        <v>157.40838199999999</v>
      </c>
    </row>
    <row r="51" spans="1:4">
      <c r="A51" s="109" t="s">
        <v>75</v>
      </c>
      <c r="B51" s="110">
        <v>48.411709000000002</v>
      </c>
      <c r="C51" s="110">
        <v>45.884140000000002</v>
      </c>
      <c r="D51" s="110">
        <v>42.882592000000002</v>
      </c>
    </row>
    <row r="52" spans="1:4">
      <c r="A52" s="106" t="s">
        <v>76</v>
      </c>
      <c r="B52" s="108">
        <v>1954.808098</v>
      </c>
      <c r="C52" s="108">
        <v>1838.6551899999999</v>
      </c>
      <c r="D52" s="108">
        <v>1680.982915</v>
      </c>
    </row>
    <row r="53" spans="1:4">
      <c r="A53" s="106" t="s">
        <v>77</v>
      </c>
      <c r="B53" s="108">
        <v>36129.415801000003</v>
      </c>
      <c r="C53" s="108">
        <v>35783.585284000001</v>
      </c>
      <c r="D53" s="108">
        <v>35817.81375899999</v>
      </c>
    </row>
    <row r="54" spans="1:4">
      <c r="A54" s="111"/>
      <c r="B54" s="111"/>
      <c r="C54" s="112"/>
      <c r="D54" s="112"/>
    </row>
    <row r="55" spans="1:4">
      <c r="A55" s="111"/>
      <c r="B55" s="111"/>
      <c r="C55" s="112"/>
      <c r="D55" s="112"/>
    </row>
    <row r="56" spans="1:4">
      <c r="A56" s="111"/>
      <c r="B56" s="111"/>
      <c r="C56" s="112"/>
      <c r="D56" s="112"/>
    </row>
    <row r="57" spans="1:4">
      <c r="A57" s="111"/>
      <c r="B57" s="111"/>
      <c r="C57" s="112"/>
      <c r="D57" s="112"/>
    </row>
    <row r="58" spans="1:4">
      <c r="A58" s="111"/>
      <c r="B58" s="111"/>
      <c r="C58" s="112"/>
      <c r="D58" s="112"/>
    </row>
    <row r="59" spans="1:4">
      <c r="A59" s="111"/>
      <c r="B59" s="111"/>
      <c r="C59" s="112"/>
      <c r="D59" s="112"/>
    </row>
    <row r="60" spans="1:4">
      <c r="A60" s="111"/>
    </row>
    <row r="61" spans="1:4">
      <c r="A61" s="113"/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6207-B8A1-4532-9306-B68DF2CBDB97}">
  <sheetPr>
    <tabColor rgb="FFFFFF00"/>
  </sheetPr>
  <dimension ref="A1:G43"/>
  <sheetViews>
    <sheetView workbookViewId="0"/>
  </sheetViews>
  <sheetFormatPr defaultColWidth="8.7109375" defaultRowHeight="15"/>
  <cols>
    <col min="1" max="1" width="45.7109375" style="12" customWidth="1"/>
    <col min="2" max="7" width="13.7109375" style="12" customWidth="1"/>
    <col min="8" max="16384" width="8.7109375" style="12"/>
  </cols>
  <sheetData>
    <row r="1" spans="1:7" ht="30">
      <c r="A1" s="93" t="s">
        <v>193</v>
      </c>
      <c r="B1" s="94" t="s">
        <v>78</v>
      </c>
      <c r="C1" s="94" t="s">
        <v>79</v>
      </c>
      <c r="D1" s="94" t="s">
        <v>80</v>
      </c>
      <c r="E1" s="95" t="s">
        <v>81</v>
      </c>
      <c r="F1" s="95" t="s">
        <v>82</v>
      </c>
      <c r="G1" s="95" t="s">
        <v>83</v>
      </c>
    </row>
    <row r="2" spans="1:7">
      <c r="A2" s="90" t="s">
        <v>84</v>
      </c>
    </row>
    <row r="3" spans="1:7">
      <c r="A3" s="12" t="s">
        <v>85</v>
      </c>
      <c r="B3" s="96">
        <v>969797</v>
      </c>
      <c r="C3" s="97">
        <v>6088018</v>
      </c>
      <c r="D3" s="96">
        <v>810608</v>
      </c>
      <c r="E3" s="96">
        <v>166675</v>
      </c>
      <c r="F3" s="96">
        <v>0</v>
      </c>
      <c r="G3" s="96">
        <v>8035098</v>
      </c>
    </row>
    <row r="4" spans="1:7">
      <c r="A4" s="12" t="s">
        <v>86</v>
      </c>
      <c r="B4" s="96">
        <v>292016</v>
      </c>
      <c r="C4" s="96">
        <v>52468</v>
      </c>
      <c r="D4" s="96">
        <v>53985</v>
      </c>
      <c r="E4" s="96">
        <v>89947</v>
      </c>
      <c r="F4" s="96">
        <v>11246</v>
      </c>
      <c r="G4" s="96">
        <v>499662</v>
      </c>
    </row>
    <row r="5" spans="1:7">
      <c r="A5" s="7" t="s">
        <v>87</v>
      </c>
      <c r="B5" s="8">
        <v>1261813</v>
      </c>
      <c r="C5" s="8">
        <v>6140486</v>
      </c>
      <c r="D5" s="8">
        <v>864593</v>
      </c>
      <c r="E5" s="8">
        <v>256622</v>
      </c>
      <c r="F5" s="8">
        <v>11246</v>
      </c>
      <c r="G5" s="8">
        <v>8534760</v>
      </c>
    </row>
    <row r="6" spans="1:7">
      <c r="B6" s="96"/>
      <c r="C6" s="96"/>
      <c r="D6" s="96"/>
      <c r="E6" s="96"/>
      <c r="F6" s="96"/>
      <c r="G6" s="96"/>
    </row>
    <row r="7" spans="1:7">
      <c r="A7" s="12" t="s">
        <v>88</v>
      </c>
      <c r="B7" s="96">
        <v>0</v>
      </c>
      <c r="C7" s="96">
        <v>0</v>
      </c>
      <c r="D7" s="96">
        <v>618908</v>
      </c>
      <c r="E7" s="96">
        <v>0</v>
      </c>
      <c r="F7" s="96">
        <v>0</v>
      </c>
      <c r="G7" s="96">
        <v>618908</v>
      </c>
    </row>
    <row r="8" spans="1:7">
      <c r="A8" s="12" t="s">
        <v>89</v>
      </c>
      <c r="B8" s="96">
        <v>558002</v>
      </c>
      <c r="C8" s="96">
        <v>4908047</v>
      </c>
      <c r="D8" s="96">
        <v>0</v>
      </c>
      <c r="E8" s="96">
        <v>114655</v>
      </c>
      <c r="F8" s="96">
        <v>0</v>
      </c>
      <c r="G8" s="96">
        <v>5580704</v>
      </c>
    </row>
    <row r="9" spans="1:7">
      <c r="A9" s="12" t="s">
        <v>90</v>
      </c>
      <c r="B9" s="96">
        <v>603770</v>
      </c>
      <c r="C9" s="96">
        <v>787172</v>
      </c>
      <c r="D9" s="96">
        <v>209136</v>
      </c>
      <c r="E9" s="96">
        <v>118026</v>
      </c>
      <c r="F9" s="96">
        <v>5281</v>
      </c>
      <c r="G9" s="96">
        <v>1723385</v>
      </c>
    </row>
    <row r="10" spans="1:7">
      <c r="A10" s="7" t="s">
        <v>91</v>
      </c>
      <c r="B10" s="8">
        <v>1161772</v>
      </c>
      <c r="C10" s="8">
        <v>5695219</v>
      </c>
      <c r="D10" s="8">
        <v>828044</v>
      </c>
      <c r="E10" s="8">
        <v>232681</v>
      </c>
      <c r="F10" s="8">
        <v>5281</v>
      </c>
      <c r="G10" s="8">
        <v>7922997</v>
      </c>
    </row>
    <row r="11" spans="1:7">
      <c r="B11" s="96"/>
      <c r="C11" s="96"/>
      <c r="D11" s="96"/>
      <c r="E11" s="96"/>
      <c r="F11" s="96"/>
      <c r="G11" s="96"/>
    </row>
    <row r="12" spans="1:7">
      <c r="A12" s="9" t="s">
        <v>92</v>
      </c>
      <c r="B12" s="96">
        <v>100041</v>
      </c>
      <c r="C12" s="96">
        <v>445267</v>
      </c>
      <c r="D12" s="96">
        <v>36549</v>
      </c>
      <c r="E12" s="96">
        <v>23941</v>
      </c>
      <c r="F12" s="96">
        <v>5965</v>
      </c>
      <c r="G12" s="96">
        <v>611763</v>
      </c>
    </row>
    <row r="13" spans="1:7">
      <c r="A13" s="9" t="s">
        <v>93</v>
      </c>
      <c r="B13" s="96">
        <v>28011</v>
      </c>
      <c r="C13" s="96">
        <v>124675</v>
      </c>
      <c r="D13" s="96">
        <v>9137</v>
      </c>
      <c r="E13" s="96">
        <v>5253</v>
      </c>
      <c r="F13" s="96">
        <v>1611</v>
      </c>
      <c r="G13" s="96">
        <v>168687</v>
      </c>
    </row>
    <row r="14" spans="1:7">
      <c r="A14" s="9" t="s">
        <v>94</v>
      </c>
      <c r="B14" s="96">
        <v>72030</v>
      </c>
      <c r="C14" s="96">
        <v>320592</v>
      </c>
      <c r="D14" s="96">
        <v>27412</v>
      </c>
      <c r="E14" s="96">
        <v>18688</v>
      </c>
      <c r="F14" s="96">
        <v>4354</v>
      </c>
      <c r="G14" s="96">
        <v>443076</v>
      </c>
    </row>
    <row r="15" spans="1:7">
      <c r="A15" s="9"/>
      <c r="B15" s="96"/>
      <c r="C15" s="96"/>
      <c r="D15" s="96"/>
      <c r="E15" s="96"/>
      <c r="F15" s="96"/>
      <c r="G15" s="96"/>
    </row>
    <row r="16" spans="1:7">
      <c r="B16" s="96"/>
      <c r="C16" s="96"/>
      <c r="D16" s="96"/>
      <c r="E16" s="96"/>
      <c r="F16" s="96"/>
      <c r="G16" s="96"/>
    </row>
    <row r="17" spans="1:7">
      <c r="A17" s="90" t="s">
        <v>95</v>
      </c>
      <c r="B17" s="96"/>
      <c r="C17" s="96"/>
      <c r="D17" s="96"/>
      <c r="E17" s="96"/>
      <c r="F17" s="96"/>
      <c r="G17" s="96"/>
    </row>
    <row r="18" spans="1:7">
      <c r="A18" s="10" t="s">
        <v>96</v>
      </c>
      <c r="B18" s="96">
        <v>4860197</v>
      </c>
      <c r="C18" s="96">
        <v>2950945</v>
      </c>
      <c r="D18" s="96">
        <v>3552195</v>
      </c>
      <c r="E18" s="96">
        <v>1581999</v>
      </c>
      <c r="F18" s="96">
        <v>249452</v>
      </c>
      <c r="G18" s="96">
        <v>13194788</v>
      </c>
    </row>
    <row r="19" spans="1:7">
      <c r="A19" s="10" t="s">
        <v>97</v>
      </c>
      <c r="B19" s="96">
        <v>2083652</v>
      </c>
      <c r="C19" s="96">
        <v>0</v>
      </c>
      <c r="D19" s="96">
        <v>0</v>
      </c>
      <c r="E19" s="96">
        <v>0</v>
      </c>
      <c r="F19" s="96">
        <v>0</v>
      </c>
      <c r="G19" s="96">
        <v>2083652</v>
      </c>
    </row>
    <row r="20" spans="1:7">
      <c r="A20" s="11" t="s">
        <v>98</v>
      </c>
      <c r="B20" s="8">
        <v>6943849</v>
      </c>
      <c r="C20" s="8">
        <v>2950945</v>
      </c>
      <c r="D20" s="8">
        <v>3552195</v>
      </c>
      <c r="E20" s="8">
        <v>1581999</v>
      </c>
      <c r="F20" s="8">
        <v>249452</v>
      </c>
      <c r="G20" s="8">
        <v>15278440</v>
      </c>
    </row>
    <row r="21" spans="1:7">
      <c r="B21" s="96"/>
      <c r="C21" s="96"/>
      <c r="D21" s="96"/>
      <c r="E21" s="96"/>
      <c r="F21" s="96"/>
      <c r="G21" s="96"/>
    </row>
    <row r="22" spans="1:7">
      <c r="A22" s="10" t="s">
        <v>99</v>
      </c>
      <c r="B22" s="96">
        <v>0</v>
      </c>
      <c r="C22" s="96">
        <v>0</v>
      </c>
      <c r="D22" s="96">
        <v>2494956</v>
      </c>
      <c r="E22" s="96">
        <v>0</v>
      </c>
      <c r="F22" s="96">
        <v>0</v>
      </c>
      <c r="G22" s="96">
        <v>2494956</v>
      </c>
    </row>
    <row r="23" spans="1:7">
      <c r="A23" s="10" t="s">
        <v>100</v>
      </c>
      <c r="B23" s="96">
        <v>2083652</v>
      </c>
      <c r="C23" s="96">
        <v>0</v>
      </c>
      <c r="D23" s="96">
        <v>0</v>
      </c>
      <c r="E23" s="96">
        <v>0</v>
      </c>
      <c r="F23" s="96">
        <v>0</v>
      </c>
      <c r="G23" s="96">
        <v>2083652</v>
      </c>
    </row>
    <row r="24" spans="1:7">
      <c r="A24" s="12" t="s">
        <v>101</v>
      </c>
      <c r="B24" s="96">
        <v>4298301</v>
      </c>
      <c r="C24" s="96">
        <v>1016699</v>
      </c>
      <c r="D24" s="96">
        <v>0</v>
      </c>
      <c r="E24" s="96">
        <v>1397199</v>
      </c>
      <c r="F24" s="96">
        <v>0</v>
      </c>
      <c r="G24" s="96">
        <v>6712199</v>
      </c>
    </row>
    <row r="25" spans="1:7">
      <c r="A25" s="12" t="s">
        <v>62</v>
      </c>
      <c r="B25" s="96">
        <v>0</v>
      </c>
      <c r="C25" s="96">
        <v>0</v>
      </c>
      <c r="D25" s="96">
        <v>0</v>
      </c>
      <c r="E25" s="96">
        <v>0</v>
      </c>
      <c r="F25" s="96">
        <v>52235</v>
      </c>
      <c r="G25" s="96">
        <v>52235</v>
      </c>
    </row>
    <row r="26" spans="1:7">
      <c r="A26" s="7" t="s">
        <v>102</v>
      </c>
      <c r="B26" s="8">
        <v>6381953</v>
      </c>
      <c r="C26" s="8">
        <v>1016699</v>
      </c>
      <c r="D26" s="8">
        <v>2494956</v>
      </c>
      <c r="E26" s="8">
        <v>1397199</v>
      </c>
      <c r="F26" s="8">
        <v>52235</v>
      </c>
      <c r="G26" s="8">
        <v>11343042</v>
      </c>
    </row>
    <row r="27" spans="1:7">
      <c r="A27" s="7"/>
      <c r="B27" s="96"/>
      <c r="C27" s="96"/>
      <c r="D27" s="96"/>
      <c r="E27" s="96"/>
      <c r="F27" s="96"/>
      <c r="G27" s="96"/>
    </row>
    <row r="28" spans="1:7">
      <c r="A28" s="7" t="s">
        <v>103</v>
      </c>
      <c r="B28" s="8">
        <v>561896</v>
      </c>
      <c r="C28" s="8">
        <v>1934246</v>
      </c>
      <c r="D28" s="8">
        <v>1057239</v>
      </c>
      <c r="E28" s="8">
        <v>184799</v>
      </c>
      <c r="F28" s="8">
        <v>197217</v>
      </c>
      <c r="G28" s="8">
        <v>3935397</v>
      </c>
    </row>
    <row r="29" spans="1:7">
      <c r="A29" s="7" t="s">
        <v>104</v>
      </c>
      <c r="B29" s="15">
        <v>4.1631986285203171</v>
      </c>
      <c r="C29" s="15">
        <v>7</v>
      </c>
      <c r="D29" s="15">
        <v>4.0000011338344121</v>
      </c>
      <c r="E29" s="98"/>
      <c r="F29" s="98"/>
      <c r="G29" s="98"/>
    </row>
    <row r="30" spans="1:7">
      <c r="A30" s="11" t="s">
        <v>105</v>
      </c>
      <c r="B30" s="8">
        <v>6943849</v>
      </c>
      <c r="C30" s="8">
        <v>2950945</v>
      </c>
      <c r="D30" s="8">
        <v>3552195</v>
      </c>
      <c r="E30" s="8">
        <v>1581999</v>
      </c>
      <c r="F30" s="8">
        <v>249452</v>
      </c>
      <c r="G30" s="8">
        <v>15278440</v>
      </c>
    </row>
    <row r="31" spans="1:7">
      <c r="A31" s="11"/>
      <c r="B31" s="8"/>
      <c r="C31" s="8"/>
      <c r="D31" s="8"/>
      <c r="E31" s="8"/>
      <c r="F31" s="8"/>
      <c r="G31" s="8"/>
    </row>
    <row r="32" spans="1:7">
      <c r="A32" s="7" t="s">
        <v>106</v>
      </c>
      <c r="B32" s="8"/>
      <c r="C32" s="8"/>
      <c r="D32" s="8"/>
      <c r="E32" s="8"/>
      <c r="F32" s="8"/>
      <c r="G32" s="8"/>
    </row>
    <row r="33" spans="1:7">
      <c r="A33" s="12" t="s">
        <v>107</v>
      </c>
      <c r="B33" s="96">
        <v>0</v>
      </c>
      <c r="C33" s="96">
        <v>0</v>
      </c>
      <c r="D33" s="96">
        <v>-57552</v>
      </c>
      <c r="E33" s="96">
        <v>0</v>
      </c>
      <c r="F33" s="96">
        <v>57552</v>
      </c>
      <c r="G33" s="96">
        <v>0</v>
      </c>
    </row>
    <row r="34" spans="1:7">
      <c r="B34" s="96"/>
      <c r="C34" s="96"/>
      <c r="D34" s="96"/>
      <c r="E34" s="96"/>
      <c r="F34" s="96"/>
      <c r="G34" s="96"/>
    </row>
    <row r="35" spans="1:7">
      <c r="A35" s="90" t="s">
        <v>0</v>
      </c>
      <c r="B35" s="96"/>
      <c r="C35" s="96"/>
      <c r="D35" s="96"/>
      <c r="E35" s="96"/>
      <c r="F35" s="96"/>
      <c r="G35" s="96"/>
    </row>
    <row r="36" spans="1:7">
      <c r="A36" s="10" t="s">
        <v>108</v>
      </c>
      <c r="B36" s="96">
        <v>416672</v>
      </c>
      <c r="C36" s="96">
        <v>2029980</v>
      </c>
      <c r="D36" s="96">
        <v>919089</v>
      </c>
      <c r="E36" s="96">
        <v>170109</v>
      </c>
      <c r="F36" s="96">
        <v>20705</v>
      </c>
      <c r="G36" s="96">
        <v>3556555</v>
      </c>
    </row>
    <row r="37" spans="1:7">
      <c r="A37" s="10" t="s">
        <v>109</v>
      </c>
      <c r="B37" s="96">
        <v>124813</v>
      </c>
      <c r="C37" s="96">
        <v>218392</v>
      </c>
      <c r="D37" s="96">
        <v>195858</v>
      </c>
      <c r="E37" s="96">
        <v>63810</v>
      </c>
      <c r="F37" s="96">
        <v>184006</v>
      </c>
      <c r="G37" s="96">
        <v>786879</v>
      </c>
    </row>
    <row r="38" spans="1:7">
      <c r="A38" s="11" t="s">
        <v>110</v>
      </c>
      <c r="B38" s="8">
        <v>541485</v>
      </c>
      <c r="C38" s="8">
        <v>2248372</v>
      </c>
      <c r="D38" s="8">
        <v>1114947</v>
      </c>
      <c r="E38" s="8">
        <v>233919</v>
      </c>
      <c r="F38" s="8">
        <v>204711</v>
      </c>
      <c r="G38" s="8">
        <v>4343434</v>
      </c>
    </row>
    <row r="39" spans="1:7">
      <c r="B39" s="99"/>
      <c r="C39" s="99"/>
      <c r="D39" s="99"/>
      <c r="E39" s="99"/>
      <c r="F39" s="99"/>
      <c r="G39" s="99"/>
    </row>
    <row r="41" spans="1:7">
      <c r="A41" s="12" t="s">
        <v>111</v>
      </c>
    </row>
    <row r="42" spans="1:7">
      <c r="A42" s="12" t="s">
        <v>112</v>
      </c>
    </row>
    <row r="43" spans="1:7">
      <c r="A43" s="12" t="s">
        <v>194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1E8C-605F-40AB-AD91-0219E73D264F}">
  <sheetPr>
    <tabColor rgb="FFFFFF00"/>
  </sheetPr>
  <dimension ref="A1:F45"/>
  <sheetViews>
    <sheetView workbookViewId="0">
      <selection activeCell="B9" sqref="B9"/>
    </sheetView>
  </sheetViews>
  <sheetFormatPr defaultColWidth="8.7109375" defaultRowHeight="15"/>
  <cols>
    <col min="1" max="1" width="40.7109375" style="12" customWidth="1"/>
    <col min="2" max="6" width="11.7109375" style="12" customWidth="1"/>
    <col min="7" max="16384" width="8.7109375" style="12"/>
  </cols>
  <sheetData>
    <row r="1" spans="1:6">
      <c r="A1" s="9" t="s">
        <v>113</v>
      </c>
    </row>
    <row r="2" spans="1:6">
      <c r="A2" s="90" t="s">
        <v>114</v>
      </c>
      <c r="B2" s="7">
        <v>2023</v>
      </c>
      <c r="C2" s="7">
        <v>2024</v>
      </c>
      <c r="D2" s="7">
        <v>2025</v>
      </c>
      <c r="E2" s="7">
        <v>2026</v>
      </c>
      <c r="F2" s="7">
        <v>2027</v>
      </c>
    </row>
    <row r="3" spans="1:6">
      <c r="A3" s="90" t="s">
        <v>115</v>
      </c>
      <c r="B3" s="90"/>
    </row>
    <row r="4" spans="1:6">
      <c r="A4" s="12" t="s">
        <v>85</v>
      </c>
      <c r="B4" s="91">
        <v>1429513</v>
      </c>
      <c r="C4" s="91">
        <v>1550086</v>
      </c>
      <c r="D4" s="91">
        <v>1688155</v>
      </c>
      <c r="E4" s="91">
        <v>1843926</v>
      </c>
      <c r="F4" s="91">
        <v>2019803</v>
      </c>
    </row>
    <row r="5" spans="1:6">
      <c r="A5" s="12" t="s">
        <v>116</v>
      </c>
      <c r="B5" s="91">
        <v>-524307</v>
      </c>
      <c r="C5" s="91">
        <v>-580289</v>
      </c>
      <c r="D5" s="91">
        <v>-645074</v>
      </c>
      <c r="E5" s="91">
        <v>-720144</v>
      </c>
      <c r="F5" s="91">
        <v>-807247</v>
      </c>
    </row>
    <row r="6" spans="1:6">
      <c r="A6" s="12" t="s">
        <v>117</v>
      </c>
      <c r="B6" s="91">
        <v>270591</v>
      </c>
      <c r="C6" s="91">
        <v>292016</v>
      </c>
      <c r="D6" s="91">
        <v>323905</v>
      </c>
      <c r="E6" s="91">
        <v>355104</v>
      </c>
      <c r="F6" s="91">
        <v>394687</v>
      </c>
    </row>
    <row r="7" spans="1:6">
      <c r="A7" s="7" t="s">
        <v>118</v>
      </c>
      <c r="B7" s="13">
        <v>1175797</v>
      </c>
      <c r="C7" s="13">
        <v>1261813</v>
      </c>
      <c r="D7" s="13">
        <v>1366986</v>
      </c>
      <c r="E7" s="13">
        <v>1478886</v>
      </c>
      <c r="F7" s="13">
        <v>1607243</v>
      </c>
    </row>
    <row r="8" spans="1:6">
      <c r="A8" s="7"/>
      <c r="B8" s="92"/>
      <c r="C8" s="92"/>
      <c r="D8" s="92"/>
      <c r="E8" s="92"/>
      <c r="F8" s="92"/>
    </row>
    <row r="9" spans="1:6">
      <c r="A9" s="12" t="s">
        <v>119</v>
      </c>
      <c r="B9" s="91">
        <v>131408</v>
      </c>
      <c r="C9" s="91">
        <v>142159</v>
      </c>
      <c r="D9" s="91">
        <v>154919</v>
      </c>
      <c r="E9" s="91">
        <v>169392</v>
      </c>
      <c r="F9" s="91">
        <v>183696</v>
      </c>
    </row>
    <row r="10" spans="1:6">
      <c r="A10" s="12" t="s">
        <v>120</v>
      </c>
      <c r="B10" s="91">
        <v>700301</v>
      </c>
      <c r="C10" s="91">
        <v>772896</v>
      </c>
      <c r="D10" s="91">
        <v>851804</v>
      </c>
      <c r="E10" s="91">
        <v>946282</v>
      </c>
      <c r="F10" s="91">
        <v>1047576</v>
      </c>
    </row>
    <row r="11" spans="1:6">
      <c r="A11" s="12" t="s">
        <v>121</v>
      </c>
      <c r="B11" s="91">
        <v>-320464</v>
      </c>
      <c r="C11" s="91">
        <v>-357053</v>
      </c>
      <c r="D11" s="91">
        <v>-395939</v>
      </c>
      <c r="E11" s="91">
        <v>-443709</v>
      </c>
      <c r="F11" s="91">
        <v>-494816</v>
      </c>
    </row>
    <row r="12" spans="1:6">
      <c r="A12" s="12" t="s">
        <v>122</v>
      </c>
      <c r="B12" s="91">
        <v>306689</v>
      </c>
      <c r="C12" s="91">
        <v>333910</v>
      </c>
      <c r="D12" s="91">
        <v>362970</v>
      </c>
      <c r="E12" s="91">
        <v>389010</v>
      </c>
      <c r="F12" s="91">
        <v>419720</v>
      </c>
    </row>
    <row r="13" spans="1:6">
      <c r="A13" s="12" t="s">
        <v>123</v>
      </c>
      <c r="B13" s="91">
        <v>168762</v>
      </c>
      <c r="C13" s="91">
        <v>183180</v>
      </c>
      <c r="D13" s="91">
        <v>198725</v>
      </c>
      <c r="E13" s="91">
        <v>216683</v>
      </c>
      <c r="F13" s="91">
        <v>237495</v>
      </c>
    </row>
    <row r="14" spans="1:6">
      <c r="A14" s="12" t="s">
        <v>124</v>
      </c>
      <c r="B14" s="92">
        <v>97248</v>
      </c>
      <c r="C14" s="92">
        <v>86680</v>
      </c>
      <c r="D14" s="92">
        <v>76950</v>
      </c>
      <c r="E14" s="92">
        <v>66297</v>
      </c>
      <c r="F14" s="92">
        <v>54607</v>
      </c>
    </row>
    <row r="15" spans="1:6">
      <c r="A15" s="7" t="s">
        <v>125</v>
      </c>
      <c r="B15" s="13">
        <v>1083944</v>
      </c>
      <c r="C15" s="13">
        <v>1161772</v>
      </c>
      <c r="D15" s="13">
        <v>1249429</v>
      </c>
      <c r="E15" s="13">
        <v>1343955</v>
      </c>
      <c r="F15" s="13">
        <v>1448278</v>
      </c>
    </row>
    <row r="16" spans="1:6">
      <c r="A16" s="7"/>
      <c r="B16" s="92"/>
      <c r="C16" s="92"/>
      <c r="D16" s="92"/>
      <c r="E16" s="92"/>
      <c r="F16" s="92"/>
    </row>
    <row r="17" spans="1:6">
      <c r="A17" s="12" t="s">
        <v>92</v>
      </c>
      <c r="B17" s="91">
        <v>91853</v>
      </c>
      <c r="C17" s="91">
        <v>100041</v>
      </c>
      <c r="D17" s="91">
        <v>117557</v>
      </c>
      <c r="E17" s="91">
        <v>134931</v>
      </c>
      <c r="F17" s="91">
        <v>158965</v>
      </c>
    </row>
    <row r="18" spans="1:6">
      <c r="A18" s="12" t="s">
        <v>126</v>
      </c>
      <c r="B18" s="91">
        <v>25719</v>
      </c>
      <c r="C18" s="91">
        <v>28011</v>
      </c>
      <c r="D18" s="91">
        <v>32916</v>
      </c>
      <c r="E18" s="91">
        <v>37781</v>
      </c>
      <c r="F18" s="91">
        <v>44510</v>
      </c>
    </row>
    <row r="19" spans="1:6">
      <c r="A19" s="7" t="s">
        <v>94</v>
      </c>
      <c r="B19" s="14">
        <v>66134</v>
      </c>
      <c r="C19" s="14">
        <v>72030</v>
      </c>
      <c r="D19" s="14">
        <v>84641</v>
      </c>
      <c r="E19" s="14">
        <v>97150</v>
      </c>
      <c r="F19" s="14">
        <v>114455</v>
      </c>
    </row>
    <row r="20" spans="1:6">
      <c r="B20" s="92"/>
      <c r="C20" s="92"/>
      <c r="D20" s="92"/>
      <c r="E20" s="92"/>
      <c r="F20" s="92"/>
    </row>
    <row r="21" spans="1:6">
      <c r="A21" s="90" t="s">
        <v>127</v>
      </c>
      <c r="B21" s="92"/>
      <c r="C21" s="92"/>
      <c r="D21" s="92"/>
      <c r="E21" s="92"/>
      <c r="F21" s="92"/>
    </row>
    <row r="22" spans="1:6">
      <c r="A22" s="10" t="s">
        <v>96</v>
      </c>
      <c r="B22" s="91">
        <v>4454256</v>
      </c>
      <c r="C22" s="91">
        <v>4860197</v>
      </c>
      <c r="D22" s="91">
        <v>5224662</v>
      </c>
      <c r="E22" s="91">
        <v>5646600</v>
      </c>
      <c r="F22" s="91">
        <v>6116882</v>
      </c>
    </row>
    <row r="23" spans="1:6">
      <c r="A23" s="10" t="s">
        <v>97</v>
      </c>
      <c r="B23" s="91">
        <v>1826762</v>
      </c>
      <c r="C23" s="91">
        <v>2083652</v>
      </c>
      <c r="D23" s="91">
        <v>2352945</v>
      </c>
      <c r="E23" s="91">
        <v>2634781</v>
      </c>
      <c r="F23" s="91">
        <v>2929193</v>
      </c>
    </row>
    <row r="24" spans="1:6">
      <c r="A24" s="11" t="s">
        <v>98</v>
      </c>
      <c r="B24" s="14">
        <v>6281018</v>
      </c>
      <c r="C24" s="14">
        <v>6943849</v>
      </c>
      <c r="D24" s="14">
        <v>7577607</v>
      </c>
      <c r="E24" s="14">
        <v>8281381</v>
      </c>
      <c r="F24" s="14">
        <v>9046075</v>
      </c>
    </row>
    <row r="25" spans="1:6">
      <c r="A25" s="90"/>
      <c r="B25" s="92"/>
      <c r="C25" s="92"/>
      <c r="D25" s="92"/>
      <c r="E25" s="92"/>
      <c r="F25" s="92"/>
    </row>
    <row r="26" spans="1:6">
      <c r="A26" s="12" t="s">
        <v>128</v>
      </c>
      <c r="B26" s="91">
        <v>3964390</v>
      </c>
      <c r="C26" s="91">
        <v>4298301</v>
      </c>
      <c r="D26" s="91">
        <v>4661271</v>
      </c>
      <c r="E26" s="91">
        <v>5050281</v>
      </c>
      <c r="F26" s="91">
        <v>5470001</v>
      </c>
    </row>
    <row r="27" spans="1:6">
      <c r="A27" s="12" t="s">
        <v>129</v>
      </c>
      <c r="B27" s="91">
        <v>1826762</v>
      </c>
      <c r="C27" s="91">
        <v>2083652</v>
      </c>
      <c r="D27" s="91">
        <v>2352945</v>
      </c>
      <c r="E27" s="91">
        <v>2634781</v>
      </c>
      <c r="F27" s="91">
        <v>2929193</v>
      </c>
    </row>
    <row r="28" spans="1:6">
      <c r="A28" s="7" t="s">
        <v>102</v>
      </c>
      <c r="B28" s="14">
        <v>5791152</v>
      </c>
      <c r="C28" s="14">
        <v>6381953</v>
      </c>
      <c r="D28" s="14">
        <v>7014216</v>
      </c>
      <c r="E28" s="14">
        <v>7685062</v>
      </c>
      <c r="F28" s="14">
        <v>8399194</v>
      </c>
    </row>
    <row r="29" spans="1:6">
      <c r="A29" s="7"/>
      <c r="B29" s="92"/>
      <c r="C29" s="92"/>
      <c r="D29" s="92"/>
      <c r="E29" s="92"/>
      <c r="F29" s="92"/>
    </row>
    <row r="30" spans="1:6">
      <c r="A30" s="7" t="s">
        <v>103</v>
      </c>
      <c r="B30" s="14">
        <v>489866</v>
      </c>
      <c r="C30" s="14">
        <v>561896</v>
      </c>
      <c r="D30" s="14">
        <v>563391</v>
      </c>
      <c r="E30" s="14">
        <v>596319</v>
      </c>
      <c r="F30" s="14">
        <v>646881</v>
      </c>
    </row>
    <row r="31" spans="1:6">
      <c r="A31" s="7" t="s">
        <v>148</v>
      </c>
      <c r="B31" s="16">
        <v>4.6409293059439092</v>
      </c>
      <c r="C31" s="16">
        <v>4.1631986285203171</v>
      </c>
      <c r="D31" s="16">
        <v>4.045691691367173</v>
      </c>
      <c r="E31" s="16">
        <v>3.9999989267438267</v>
      </c>
      <c r="F31" s="16">
        <v>3.9999980155501493</v>
      </c>
    </row>
    <row r="32" spans="1:6">
      <c r="A32" s="7" t="s">
        <v>105</v>
      </c>
      <c r="B32" s="14">
        <v>6281018</v>
      </c>
      <c r="C32" s="14">
        <v>6943849</v>
      </c>
      <c r="D32" s="14">
        <v>7577607</v>
      </c>
      <c r="E32" s="14">
        <v>8281381</v>
      </c>
      <c r="F32" s="14">
        <v>9046075</v>
      </c>
    </row>
    <row r="33" spans="1:6">
      <c r="A33" s="7"/>
      <c r="B33" s="14"/>
      <c r="C33" s="14"/>
      <c r="D33" s="14"/>
      <c r="E33" s="14"/>
      <c r="F33" s="14"/>
    </row>
    <row r="34" spans="1:6">
      <c r="A34" s="7" t="s">
        <v>106</v>
      </c>
      <c r="B34" s="14"/>
      <c r="C34" s="14"/>
      <c r="D34" s="14"/>
      <c r="E34" s="14"/>
      <c r="F34" s="14"/>
    </row>
    <row r="35" spans="1:6">
      <c r="A35" s="12" t="s">
        <v>130</v>
      </c>
      <c r="B35" s="51">
        <v>0</v>
      </c>
      <c r="C35" s="51">
        <v>0</v>
      </c>
      <c r="D35" s="51">
        <v>-83146</v>
      </c>
      <c r="E35" s="51">
        <v>-64222</v>
      </c>
      <c r="F35" s="51">
        <v>-63894</v>
      </c>
    </row>
    <row r="36" spans="1:6">
      <c r="B36" s="92"/>
      <c r="C36" s="92"/>
      <c r="D36" s="92"/>
      <c r="E36" s="92"/>
      <c r="F36" s="92"/>
    </row>
    <row r="37" spans="1:6">
      <c r="A37" s="90" t="s">
        <v>131</v>
      </c>
      <c r="B37" s="90"/>
      <c r="C37" s="90"/>
      <c r="D37" s="90"/>
      <c r="E37" s="90"/>
      <c r="F37" s="90"/>
    </row>
    <row r="38" spans="1:6">
      <c r="A38" s="11" t="s">
        <v>132</v>
      </c>
      <c r="B38" s="14">
        <v>6406638</v>
      </c>
      <c r="C38" s="14">
        <v>7256322</v>
      </c>
      <c r="D38" s="14">
        <v>7918599</v>
      </c>
      <c r="E38" s="14">
        <v>8654043</v>
      </c>
      <c r="F38" s="14">
        <v>9453148</v>
      </c>
    </row>
    <row r="39" spans="1:6">
      <c r="A39" s="11"/>
      <c r="B39" s="91"/>
      <c r="C39" s="91"/>
      <c r="D39" s="91"/>
      <c r="E39" s="91"/>
      <c r="F39" s="91"/>
    </row>
    <row r="40" spans="1:6">
      <c r="A40" s="10" t="s">
        <v>133</v>
      </c>
      <c r="B40" s="91">
        <v>6105682</v>
      </c>
      <c r="C40" s="91">
        <v>6714837</v>
      </c>
      <c r="D40" s="91">
        <v>7361001</v>
      </c>
      <c r="E40" s="91">
        <v>8037837</v>
      </c>
      <c r="F40" s="91">
        <v>8754776</v>
      </c>
    </row>
    <row r="41" spans="1:6">
      <c r="A41" s="10" t="s">
        <v>108</v>
      </c>
      <c r="B41" s="91">
        <v>382728</v>
      </c>
      <c r="C41" s="91">
        <v>416672</v>
      </c>
      <c r="D41" s="91">
        <v>448524</v>
      </c>
      <c r="E41" s="91">
        <v>484344</v>
      </c>
      <c r="F41" s="91">
        <v>524010</v>
      </c>
    </row>
    <row r="42" spans="1:6">
      <c r="A42" s="10" t="s">
        <v>109</v>
      </c>
      <c r="B42" s="91">
        <v>-81772</v>
      </c>
      <c r="C42" s="91">
        <v>124813</v>
      </c>
      <c r="D42" s="91">
        <v>109074</v>
      </c>
      <c r="E42" s="91">
        <v>131862</v>
      </c>
      <c r="F42" s="91">
        <v>174362</v>
      </c>
    </row>
    <row r="43" spans="1:6">
      <c r="A43" s="11" t="s">
        <v>105</v>
      </c>
      <c r="B43" s="14">
        <v>6406638</v>
      </c>
      <c r="C43" s="14">
        <v>7256322</v>
      </c>
      <c r="D43" s="14">
        <v>7918599</v>
      </c>
      <c r="E43" s="14">
        <v>8654043</v>
      </c>
      <c r="F43" s="14">
        <v>9453148</v>
      </c>
    </row>
    <row r="45" spans="1:6">
      <c r="A45" s="1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Exam Questions --&gt;</vt:lpstr>
      <vt:lpstr>Q2.b</vt:lpstr>
      <vt:lpstr>Q2.c</vt:lpstr>
      <vt:lpstr>Q3</vt:lpstr>
      <vt:lpstr>Case Study Exhibits</vt:lpstr>
      <vt:lpstr>Big Ben Inc St 1.5</vt:lpstr>
      <vt:lpstr>Big Ben BS 1.5</vt:lpstr>
      <vt:lpstr>Lyon 4.1</vt:lpstr>
      <vt:lpstr>SLIC 4.1</vt:lpstr>
      <vt:lpstr>AHA 4.1</vt:lpstr>
      <vt:lpstr>Pryde 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2023-03-02T00:24:00Z</dcterms:created>
  <dcterms:modified xsi:type="dcterms:W3CDTF">2025-08-26T17:17:52Z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2023-05-09T16:51:59Z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5242e7ef-c39e-4c6c-b73a-ea2f6f8ea606</vt:lpwstr>
  </property>
  <property fmtid="{D5CDD505-2E9C-101B-9397-08002B2CF9AE}" pid="8" name="MSIP_Label_d347b247-e90e-43a3-9d7b-004f14ae6873_ContentBits">
    <vt:lpwstr>0</vt:lpwstr>
  </property>
  <property fmtid="{D5CDD505-2E9C-101B-9397-08002B2CF9AE}" pid="9" name="ICV">
    <vt:lpwstr>1B9792EE193E4DD584B64477313D5793_13</vt:lpwstr>
  </property>
  <property fmtid="{D5CDD505-2E9C-101B-9397-08002B2CF9AE}" pid="10" name="KSOProductBuildVer">
    <vt:lpwstr>1033-12.2.0.17119</vt:lpwstr>
  </property>
  <property fmtid="{D5CDD505-2E9C-101B-9397-08002B2CF9AE}" pid="11" name="MSIP_Label_ba23421a-7fda-4459-ae61-b7f524f8ccc3_Enabled">
    <vt:lpwstr>true</vt:lpwstr>
  </property>
  <property fmtid="{D5CDD505-2E9C-101B-9397-08002B2CF9AE}" pid="12" name="MSIP_Label_ba23421a-7fda-4459-ae61-b7f524f8ccc3_SetDate">
    <vt:lpwstr>2025-07-03T14:39:48Z</vt:lpwstr>
  </property>
  <property fmtid="{D5CDD505-2E9C-101B-9397-08002B2CF9AE}" pid="13" name="MSIP_Label_ba23421a-7fda-4459-ae61-b7f524f8ccc3_Method">
    <vt:lpwstr>Standard</vt:lpwstr>
  </property>
  <property fmtid="{D5CDD505-2E9C-101B-9397-08002B2CF9AE}" pid="14" name="MSIP_Label_ba23421a-7fda-4459-ae61-b7f524f8ccc3_Name">
    <vt:lpwstr>Internal</vt:lpwstr>
  </property>
  <property fmtid="{D5CDD505-2E9C-101B-9397-08002B2CF9AE}" pid="15" name="MSIP_Label_ba23421a-7fda-4459-ae61-b7f524f8ccc3_SiteId">
    <vt:lpwstr>24f7f5ea-7293-4170-97b5-7223797f2984</vt:lpwstr>
  </property>
  <property fmtid="{D5CDD505-2E9C-101B-9397-08002B2CF9AE}" pid="16" name="MSIP_Label_ba23421a-7fda-4459-ae61-b7f524f8ccc3_ActionId">
    <vt:lpwstr>47b3f45a-7501-499e-9ab0-e0d979a900f7</vt:lpwstr>
  </property>
  <property fmtid="{D5CDD505-2E9C-101B-9397-08002B2CF9AE}" pid="17" name="MSIP_Label_ba23421a-7fda-4459-ae61-b7f524f8ccc3_ContentBits">
    <vt:lpwstr>0</vt:lpwstr>
  </property>
  <property fmtid="{D5CDD505-2E9C-101B-9397-08002B2CF9AE}" pid="18" name="MSIP_Label_ba23421a-7fda-4459-ae61-b7f524f8ccc3_Tag">
    <vt:lpwstr>10, 3, 0, 1</vt:lpwstr>
  </property>
  <property fmtid="{D5CDD505-2E9C-101B-9397-08002B2CF9AE}" pid="19" name="{A44787D4-0540-4523-9961-78E4036D8C6D}">
    <vt:lpwstr>{E5F4C07B-4011-4D13-B085-0C5521046623}</vt:lpwstr>
  </property>
</Properties>
</file>