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slicerCaches/slicerCache19.xml" ContentType="application/vnd.ms-excel.slicerCache+xml"/>
  <Override PartName="/xl/slicerCaches/slicerCache20.xml" ContentType="application/vnd.ms-excel.slicerCache+xml"/>
  <Override PartName="/xl/slicerCaches/slicerCache21.xml" ContentType="application/vnd.ms-excel.slicerCache+xml"/>
  <Override PartName="/xl/slicerCaches/slicerCache22.xml" ContentType="application/vnd.ms-excel.slicerCache+xml"/>
  <Override PartName="/xl/slicerCaches/slicerCache23.xml" ContentType="application/vnd.ms-excel.slicerCache+xml"/>
  <Override PartName="/xl/slicerCaches/slicerCache24.xml" ContentType="application/vnd.ms-excel.slicerCache+xml"/>
  <Override PartName="/xl/slicerCaches/slicerCache25.xml" ContentType="application/vnd.ms-excel.slicerCache+xml"/>
  <Override PartName="/xl/slicerCaches/slicerCache26.xml" ContentType="application/vnd.ms-excel.slicerCache+xml"/>
  <Override PartName="/xl/slicerCaches/slicerCache27.xml" ContentType="application/vnd.ms-excel.slicerCache+xml"/>
  <Override PartName="/xl/slicerCaches/slicerCache28.xml" ContentType="application/vnd.ms-excel.slicerCache+xml"/>
  <Override PartName="/xl/slicerCaches/slicerCache29.xml" ContentType="application/vnd.ms-excel.slicerCache+xml"/>
  <Override PartName="/xl/slicerCaches/slicerCache30.xml" ContentType="application/vnd.ms-excel.slicerCache+xml"/>
  <Override PartName="/xl/slicerCaches/slicerCache31.xml" ContentType="application/vnd.ms-excel.slicerCache+xml"/>
  <Override PartName="/xl/slicerCaches/slicerCache32.xml" ContentType="application/vnd.ms-excel.slicerCache+xml"/>
  <Override PartName="/xl/slicerCaches/slicerCache33.xml" ContentType="application/vnd.ms-excel.slicerCache+xml"/>
  <Override PartName="/xl/slicerCaches/slicerCache34.xml" ContentType="application/vnd.ms-excel.slicerCache+xml"/>
  <Override PartName="/xl/slicerCaches/slicerCache35.xml" ContentType="application/vnd.ms-excel.slicerCache+xml"/>
  <Override PartName="/xl/slicerCaches/slicerCache36.xml" ContentType="application/vnd.ms-excel.slicerCache+xml"/>
  <Override PartName="/xl/slicerCaches/slicerCache37.xml" ContentType="application/vnd.ms-excel.slicerCache+xml"/>
  <Override PartName="/xl/slicerCaches/slicerCache38.xml" ContentType="application/vnd.ms-excel.slicerCache+xml"/>
  <Override PartName="/xl/slicerCaches/slicerCache39.xml" ContentType="application/vnd.ms-excel.slicerCache+xml"/>
  <Override PartName="/xl/slicerCaches/slicerCache40.xml" ContentType="application/vnd.ms-excel.slicerCache+xml"/>
  <Override PartName="/xl/slicerCaches/slicerCache41.xml" ContentType="application/vnd.ms-excel.slicerCache+xml"/>
  <Override PartName="/xl/slicerCaches/slicerCache42.xml" ContentType="application/vnd.ms-excel.slicerCache+xml"/>
  <Override PartName="/xl/slicerCaches/slicerCache43.xml" ContentType="application/vnd.ms-excel.slicerCache+xml"/>
  <Override PartName="/xl/slicerCaches/slicerCache44.xml" ContentType="application/vnd.ms-excel.slicerCache+xml"/>
  <Override PartName="/xl/slicerCaches/slicerCache45.xml" ContentType="application/vnd.ms-excel.slicerCache+xml"/>
  <Override PartName="/xl/slicerCaches/slicerCache46.xml" ContentType="application/vnd.ms-excel.slicerCache+xml"/>
  <Override PartName="/xl/slicerCaches/slicerCache47.xml" ContentType="application/vnd.ms-excel.slicerCache+xml"/>
  <Override PartName="/xl/slicerCaches/slicerCache48.xml" ContentType="application/vnd.ms-excel.slicerCache+xml"/>
  <Override PartName="/xl/slicerCaches/slicerCache49.xml" ContentType="application/vnd.ms-excel.slicerCache+xml"/>
  <Override PartName="/xl/slicerCaches/slicerCache50.xml" ContentType="application/vnd.ms-excel.slicerCache+xml"/>
  <Override PartName="/xl/slicerCaches/slicerCache51.xml" ContentType="application/vnd.ms-excel.slicerCache+xml"/>
  <Override PartName="/xl/slicerCaches/slicerCache52.xml" ContentType="application/vnd.ms-excel.slicerCache+xml"/>
  <Override PartName="/xl/slicerCaches/slicerCache53.xml" ContentType="application/vnd.ms-excel.slicerCache+xml"/>
  <Override PartName="/xl/slicerCaches/slicerCache54.xml" ContentType="application/vnd.ms-excel.slicerCache+xml"/>
  <Override PartName="/xl/slicerCaches/slicerCache55.xml" ContentType="application/vnd.ms-excel.slicerCache+xml"/>
  <Override PartName="/xl/slicerCaches/slicerCache56.xml" ContentType="application/vnd.ms-excel.slicerCache+xml"/>
  <Override PartName="/xl/slicerCaches/slicerCache57.xml" ContentType="application/vnd.ms-excel.slicerCache+xml"/>
  <Override PartName="/xl/slicerCaches/slicerCache58.xml" ContentType="application/vnd.ms-excel.slicerCache+xml"/>
  <Override PartName="/xl/slicerCaches/slicerCache59.xml" ContentType="application/vnd.ms-excel.slicerCache+xml"/>
  <Override PartName="/xl/slicerCaches/slicerCache60.xml" ContentType="application/vnd.ms-excel.slicerCache+xml"/>
  <Override PartName="/xl/slicerCaches/slicerCache61.xml" ContentType="application/vnd.ms-excel.slicerCache+xml"/>
  <Override PartName="/xl/slicerCaches/slicerCache62.xml" ContentType="application/vnd.ms-excel.slicerCache+xml"/>
  <Override PartName="/xl/slicerCaches/slicerCache63.xml" ContentType="application/vnd.ms-excel.slicerCache+xml"/>
  <Override PartName="/xl/slicerCaches/slicerCache64.xml" ContentType="application/vnd.ms-excel.slicerCache+xml"/>
  <Override PartName="/xl/slicerCaches/slicerCache65.xml" ContentType="application/vnd.ms-excel.slicerCache+xml"/>
  <Override PartName="/xl/slicerCaches/slicerCache66.xml" ContentType="application/vnd.ms-excel.slicerCache+xml"/>
  <Override PartName="/xl/slicerCaches/slicerCache67.xml" ContentType="application/vnd.ms-excel.slicerCache+xml"/>
  <Override PartName="/xl/slicerCaches/slicerCache68.xml" ContentType="application/vnd.ms-excel.slicerCache+xml"/>
  <Override PartName="/xl/slicerCaches/slicerCache69.xml" ContentType="application/vnd.ms-excel.slicerCache+xml"/>
  <Override PartName="/xl/slicerCaches/slicerCache70.xml" ContentType="application/vnd.ms-excel.slicerCache+xml"/>
  <Override PartName="/xl/slicerCaches/slicerCache71.xml" ContentType="application/vnd.ms-excel.slicerCache+xml"/>
  <Override PartName="/xl/slicerCaches/slicerCache72.xml" ContentType="application/vnd.ms-excel.slicerCache+xml"/>
  <Override PartName="/xl/slicerCaches/slicerCache73.xml" ContentType="application/vnd.ms-excel.slicerCache+xml"/>
  <Override PartName="/xl/slicerCaches/slicerCache74.xml" ContentType="application/vnd.ms-excel.slicerCache+xml"/>
  <Override PartName="/xl/slicerCaches/slicerCache75.xml" ContentType="application/vnd.ms-excel.slicerCache+xml"/>
  <Override PartName="/xl/slicerCaches/slicerCache76.xml" ContentType="application/vnd.ms-excel.slicerCache+xml"/>
  <Override PartName="/xl/slicerCaches/slicerCache77.xml" ContentType="application/vnd.ms-excel.slicerCache+xml"/>
  <Override PartName="/xl/slicerCaches/slicerCache78.xml" ContentType="application/vnd.ms-excel.slicerCache+xml"/>
  <Override PartName="/xl/slicerCaches/slicerCache79.xml" ContentType="application/vnd.ms-excel.slicerCache+xml"/>
  <Override PartName="/xl/slicerCaches/slicerCache80.xml" ContentType="application/vnd.ms-excel.slicerCache+xml"/>
  <Override PartName="/xl/slicerCaches/slicerCache81.xml" ContentType="application/vnd.ms-excel.slicerCache+xml"/>
  <Override PartName="/xl/slicerCaches/slicerCache82.xml" ContentType="application/vnd.ms-excel.slicerCache+xml"/>
  <Override PartName="/xl/slicerCaches/slicerCache83.xml" ContentType="application/vnd.ms-excel.slicerCache+xml"/>
  <Override PartName="/xl/slicerCaches/slicerCache84.xml" ContentType="application/vnd.ms-excel.slicerCache+xml"/>
  <Override PartName="/xl/slicerCaches/slicerCache85.xml" ContentType="application/vnd.ms-excel.slicerCache+xml"/>
  <Override PartName="/xl/slicerCaches/slicerCache86.xml" ContentType="application/vnd.ms-excel.slicerCache+xml"/>
  <Override PartName="/xl/slicerCaches/slicerCache87.xml" ContentType="application/vnd.ms-excel.slicerCache+xml"/>
  <Override PartName="/xl/slicerCaches/slicerCache88.xml" ContentType="application/vnd.ms-excel.slicerCache+xml"/>
  <Override PartName="/xl/slicerCaches/slicerCache89.xml" ContentType="application/vnd.ms-excel.slicerCache+xml"/>
  <Override PartName="/xl/slicerCaches/slicerCache90.xml" ContentType="application/vnd.ms-excel.slicerCache+xml"/>
  <Override PartName="/xl/slicerCaches/slicerCache91.xml" ContentType="application/vnd.ms-excel.slicerCache+xml"/>
  <Override PartName="/xl/slicerCaches/slicerCache92.xml" ContentType="application/vnd.ms-excel.slicerCache+xml"/>
  <Override PartName="/xl/slicerCaches/slicerCache93.xml" ContentType="application/vnd.ms-excel.slicerCache+xml"/>
  <Override PartName="/xl/slicerCaches/slicerCache94.xml" ContentType="application/vnd.ms-excel.slicerCache+xml"/>
  <Override PartName="/xl/slicerCaches/slicerCache95.xml" ContentType="application/vnd.ms-excel.slicerCache+xml"/>
  <Override PartName="/xl/slicerCaches/slicerCache96.xml" ContentType="application/vnd.ms-excel.slicerCache+xml"/>
  <Override PartName="/xl/slicerCaches/slicerCache97.xml" ContentType="application/vnd.ms-excel.slicerCache+xml"/>
  <Override PartName="/xl/slicerCaches/slicerCache98.xml" ContentType="application/vnd.ms-excel.slicerCache+xml"/>
  <Override PartName="/xl/slicerCaches/slicerCache99.xml" ContentType="application/vnd.ms-excel.slicerCache+xml"/>
  <Override PartName="/xl/slicerCaches/slicerCache100.xml" ContentType="application/vnd.ms-excel.slicerCache+xml"/>
  <Override PartName="/xl/slicerCaches/slicerCache101.xml" ContentType="application/vnd.ms-excel.slicerCache+xml"/>
  <Override PartName="/xl/slicerCaches/slicerCache102.xml" ContentType="application/vnd.ms-excel.slicerCache+xml"/>
  <Override PartName="/xl/slicerCaches/slicerCache103.xml" ContentType="application/vnd.ms-excel.slicerCache+xml"/>
  <Override PartName="/xl/slicerCaches/slicerCache104.xml" ContentType="application/vnd.ms-excel.slicerCache+xml"/>
  <Override PartName="/xl/slicerCaches/slicerCache105.xml" ContentType="application/vnd.ms-excel.slicerCache+xml"/>
  <Override PartName="/xl/slicerCaches/slicerCache106.xml" ContentType="application/vnd.ms-excel.slicerCache+xml"/>
  <Override PartName="/xl/slicerCaches/slicerCache107.xml" ContentType="application/vnd.ms-excel.slicerCache+xml"/>
  <Override PartName="/xl/slicerCaches/slicerCache108.xml" ContentType="application/vnd.ms-excel.slicerCache+xml"/>
  <Override PartName="/xl/slicerCaches/slicerCache109.xml" ContentType="application/vnd.ms-excel.slicerCache+xml"/>
  <Override PartName="/xl/slicerCaches/slicerCache110.xml" ContentType="application/vnd.ms-excel.slicerCache+xml"/>
  <Override PartName="/xl/slicerCaches/slicerCache111.xml" ContentType="application/vnd.ms-excel.slicerCache+xml"/>
  <Override PartName="/xl/slicerCaches/slicerCache112.xml" ContentType="application/vnd.ms-excel.slicerCache+xml"/>
  <Override PartName="/xl/slicerCaches/slicerCache113.xml" ContentType="application/vnd.ms-excel.slicerCache+xml"/>
  <Override PartName="/xl/slicerCaches/slicerCache114.xml" ContentType="application/vnd.ms-excel.slicerCache+xml"/>
  <Override PartName="/xl/slicerCaches/slicerCache115.xml" ContentType="application/vnd.ms-excel.slicerCache+xml"/>
  <Override PartName="/xl/slicerCaches/slicerCache116.xml" ContentType="application/vnd.ms-excel.slicerCache+xml"/>
  <Override PartName="/xl/slicerCaches/slicerCache117.xml" ContentType="application/vnd.ms-excel.slicerCache+xml"/>
  <Override PartName="/xl/slicerCaches/slicerCache118.xml" ContentType="application/vnd.ms-excel.slicerCache+xml"/>
  <Override PartName="/xl/slicerCaches/slicerCache119.xml" ContentType="application/vnd.ms-excel.slicerCache+xml"/>
  <Override PartName="/xl/slicerCaches/slicerCache120.xml" ContentType="application/vnd.ms-excel.slicerCache+xml"/>
  <Override PartName="/xl/slicerCaches/slicerCache121.xml" ContentType="application/vnd.ms-excel.slicerCache+xml"/>
  <Override PartName="/xl/slicerCaches/slicerCache122.xml" ContentType="application/vnd.ms-excel.slicerCache+xml"/>
  <Override PartName="/xl/slicerCaches/slicerCache123.xml" ContentType="application/vnd.ms-excel.slicerCache+xml"/>
  <Override PartName="/xl/slicerCaches/slicerCache124.xml" ContentType="application/vnd.ms-excel.slicerCache+xml"/>
  <Override PartName="/xl/slicerCaches/slicerCache125.xml" ContentType="application/vnd.ms-excel.slicerCache+xml"/>
  <Override PartName="/xl/slicerCaches/slicerCache126.xml" ContentType="application/vnd.ms-excel.slicerCache+xml"/>
  <Override PartName="/xl/slicerCaches/slicerCache127.xml" ContentType="application/vnd.ms-excel.slicerCache+xml"/>
  <Override PartName="/xl/slicerCaches/slicerCache128.xml" ContentType="application/vnd.ms-excel.slicerCache+xml"/>
  <Override PartName="/xl/slicerCaches/slicerCache129.xml" ContentType="application/vnd.ms-excel.slicerCache+xml"/>
  <Override PartName="/xl/slicerCaches/slicerCache130.xml" ContentType="application/vnd.ms-excel.slicerCache+xml"/>
  <Override PartName="/xl/slicerCaches/slicerCache131.xml" ContentType="application/vnd.ms-excel.slicerCache+xml"/>
  <Override PartName="/xl/slicerCaches/slicerCache132.xml" ContentType="application/vnd.ms-excel.slicerCache+xml"/>
  <Override PartName="/xl/slicerCaches/slicerCache133.xml" ContentType="application/vnd.ms-excel.slicerCache+xml"/>
  <Override PartName="/xl/slicerCaches/slicerCache134.xml" ContentType="application/vnd.ms-excel.slicerCache+xml"/>
  <Override PartName="/xl/slicerCaches/slicerCache135.xml" ContentType="application/vnd.ms-excel.slicerCache+xml"/>
  <Override PartName="/xl/slicerCaches/slicerCache136.xml" ContentType="application/vnd.ms-excel.slicerCache+xml"/>
  <Override PartName="/xl/slicerCaches/slicerCache137.xml" ContentType="application/vnd.ms-excel.slicerCache+xml"/>
  <Override PartName="/xl/slicerCaches/slicerCache138.xml" ContentType="application/vnd.ms-excel.slicerCache+xml"/>
  <Override PartName="/xl/slicerCaches/slicerCache139.xml" ContentType="application/vnd.ms-excel.slicerCache+xml"/>
  <Override PartName="/xl/slicerCaches/slicerCache140.xml" ContentType="application/vnd.ms-excel.slicerCache+xml"/>
  <Override PartName="/xl/slicerCaches/slicerCache141.xml" ContentType="application/vnd.ms-excel.slicerCache+xml"/>
  <Override PartName="/xl/slicerCaches/slicerCache142.xml" ContentType="application/vnd.ms-excel.slicerCache+xml"/>
  <Override PartName="/xl/slicerCaches/slicerCache143.xml" ContentType="application/vnd.ms-excel.slicerCache+xml"/>
  <Override PartName="/xl/slicerCaches/slicerCache144.xml" ContentType="application/vnd.ms-excel.slicerCache+xml"/>
  <Override PartName="/xl/slicerCaches/slicerCache145.xml" ContentType="application/vnd.ms-excel.slicerCache+xml"/>
  <Override PartName="/xl/slicerCaches/slicerCache146.xml" ContentType="application/vnd.ms-excel.slicerCache+xml"/>
  <Override PartName="/xl/slicerCaches/slicerCache147.xml" ContentType="application/vnd.ms-excel.slicerCache+xml"/>
  <Override PartName="/xl/slicerCaches/slicerCache148.xml" ContentType="application/vnd.ms-excel.slicerCache+xml"/>
  <Override PartName="/xl/slicerCaches/slicerCache149.xml" ContentType="application/vnd.ms-excel.slicerCache+xml"/>
  <Override PartName="/xl/slicerCaches/slicerCache150.xml" ContentType="application/vnd.ms-excel.slicerCache+xml"/>
  <Override PartName="/xl/slicerCaches/slicerCache151.xml" ContentType="application/vnd.ms-excel.slicerCache+xml"/>
  <Override PartName="/xl/slicerCaches/slicerCache152.xml" ContentType="application/vnd.ms-excel.slicerCache+xml"/>
  <Override PartName="/xl/slicerCaches/slicerCache153.xml" ContentType="application/vnd.ms-excel.slicerCache+xml"/>
  <Override PartName="/xl/slicerCaches/slicerCache154.xml" ContentType="application/vnd.ms-excel.slicerCache+xml"/>
  <Override PartName="/xl/slicerCaches/slicerCache155.xml" ContentType="application/vnd.ms-excel.slicerCache+xml"/>
  <Override PartName="/xl/slicerCaches/slicerCache156.xml" ContentType="application/vnd.ms-excel.slicerCache+xml"/>
  <Override PartName="/xl/slicerCaches/slicerCache157.xml" ContentType="application/vnd.ms-excel.slicerCache+xml"/>
  <Override PartName="/xl/slicerCaches/slicerCache158.xml" ContentType="application/vnd.ms-excel.slicerCache+xml"/>
  <Override PartName="/xl/slicerCaches/slicerCache159.xml" ContentType="application/vnd.ms-excel.slicerCache+xml"/>
  <Override PartName="/xl/slicerCaches/slicerCache160.xml" ContentType="application/vnd.ms-excel.slicerCache+xml"/>
  <Override PartName="/xl/slicerCaches/slicerCache161.xml" ContentType="application/vnd.ms-excel.slicerCache+xml"/>
  <Override PartName="/xl/slicerCaches/slicerCache162.xml" ContentType="application/vnd.ms-excel.slicerCache+xml"/>
  <Override PartName="/xl/slicerCaches/slicerCache163.xml" ContentType="application/vnd.ms-excel.slicerCache+xml"/>
  <Override PartName="/xl/slicerCaches/slicerCache164.xml" ContentType="application/vnd.ms-excel.slicerCache+xml"/>
  <Override PartName="/xl/slicerCaches/slicerCache165.xml" ContentType="application/vnd.ms-excel.slicerCache+xml"/>
  <Override PartName="/xl/slicerCaches/slicerCache166.xml" ContentType="application/vnd.ms-excel.slicerCache+xml"/>
  <Override PartName="/xl/slicerCaches/slicerCache167.xml" ContentType="application/vnd.ms-excel.slicerCache+xml"/>
  <Override PartName="/xl/slicerCaches/slicerCache168.xml" ContentType="application/vnd.ms-excel.slicerCache+xml"/>
  <Override PartName="/xl/slicerCaches/slicerCache169.xml" ContentType="application/vnd.ms-excel.slicerCache+xml"/>
  <Override PartName="/xl/slicerCaches/slicerCache170.xml" ContentType="application/vnd.ms-excel.slicerCache+xml"/>
  <Override PartName="/xl/slicerCaches/slicerCache171.xml" ContentType="application/vnd.ms-excel.slicerCache+xml"/>
  <Override PartName="/xl/slicerCaches/slicerCache172.xml" ContentType="application/vnd.ms-excel.slicerCache+xml"/>
  <Override PartName="/xl/slicerCaches/slicerCache173.xml" ContentType="application/vnd.ms-excel.slicerCache+xml"/>
  <Override PartName="/xl/slicerCaches/slicerCache174.xml" ContentType="application/vnd.ms-excel.slicerCache+xml"/>
  <Override PartName="/xl/slicerCaches/slicerCache175.xml" ContentType="application/vnd.ms-excel.slicerCache+xml"/>
  <Override PartName="/xl/slicerCaches/slicerCache176.xml" ContentType="application/vnd.ms-excel.slicerCache+xml"/>
  <Override PartName="/xl/slicerCaches/slicerCache177.xml" ContentType="application/vnd.ms-excel.slicerCache+xml"/>
  <Override PartName="/xl/slicerCaches/slicerCache178.xml" ContentType="application/vnd.ms-excel.slicerCache+xml"/>
  <Override PartName="/xl/slicerCaches/slicerCache179.xml" ContentType="application/vnd.ms-excel.slicerCache+xml"/>
  <Override PartName="/xl/slicerCaches/slicerCache180.xml" ContentType="application/vnd.ms-excel.slicerCache+xml"/>
  <Override PartName="/xl/slicerCaches/slicerCache181.xml" ContentType="application/vnd.ms-excel.slicerCache+xml"/>
  <Override PartName="/xl/slicerCaches/slicerCache182.xml" ContentType="application/vnd.ms-excel.slicerCache+xml"/>
  <Override PartName="/xl/slicerCaches/slicerCache183.xml" ContentType="application/vnd.ms-excel.slicerCache+xml"/>
  <Override PartName="/xl/slicerCaches/slicerCache184.xml" ContentType="application/vnd.ms-excel.slicerCache+xml"/>
  <Override PartName="/xl/slicerCaches/slicerCache185.xml" ContentType="application/vnd.ms-excel.slicerCache+xml"/>
  <Override PartName="/xl/slicerCaches/slicerCache186.xml" ContentType="application/vnd.ms-excel.slicerCache+xml"/>
  <Override PartName="/xl/slicerCaches/slicerCache187.xml" ContentType="application/vnd.ms-excel.slicerCache+xml"/>
  <Override PartName="/xl/slicerCaches/slicerCache188.xml" ContentType="application/vnd.ms-excel.slicerCache+xml"/>
  <Override PartName="/xl/slicerCaches/slicerCache189.xml" ContentType="application/vnd.ms-excel.slicerCache+xml"/>
  <Override PartName="/xl/slicerCaches/slicerCache190.xml" ContentType="application/vnd.ms-excel.slicerCache+xml"/>
  <Override PartName="/xl/slicerCaches/slicerCache191.xml" ContentType="application/vnd.ms-excel.slicerCache+xml"/>
  <Override PartName="/xl/slicerCaches/slicerCache192.xml" ContentType="application/vnd.ms-excel.slicerCache+xml"/>
  <Override PartName="/xl/slicerCaches/slicerCache193.xml" ContentType="application/vnd.ms-excel.slicerCache+xml"/>
  <Override PartName="/xl/slicerCaches/slicerCache194.xml" ContentType="application/vnd.ms-excel.slicerCache+xml"/>
  <Override PartName="/xl/slicerCaches/slicerCache195.xml" ContentType="application/vnd.ms-excel.slicerCache+xml"/>
  <Override PartName="/xl/slicerCaches/slicerCache196.xml" ContentType="application/vnd.ms-excel.slicerCache+xml"/>
  <Override PartName="/xl/slicerCaches/slicerCache197.xml" ContentType="application/vnd.ms-excel.slicerCache+xml"/>
  <Override PartName="/xl/slicerCaches/slicerCache198.xml" ContentType="application/vnd.ms-excel.slicerCache+xml"/>
  <Override PartName="/xl/slicerCaches/slicerCache199.xml" ContentType="application/vnd.ms-excel.slicerCache+xml"/>
  <Override PartName="/xl/slicerCaches/slicerCache200.xml" ContentType="application/vnd.ms-excel.slicerCache+xml"/>
  <Override PartName="/xl/slicerCaches/slicerCache201.xml" ContentType="application/vnd.ms-excel.slicerCache+xml"/>
  <Override PartName="/xl/slicerCaches/slicerCache202.xml" ContentType="application/vnd.ms-excel.slicerCache+xml"/>
  <Override PartName="/xl/slicerCaches/slicerCache203.xml" ContentType="application/vnd.ms-excel.slicerCache+xml"/>
  <Override PartName="/xl/slicerCaches/slicerCache204.xml" ContentType="application/vnd.ms-excel.slicerCache+xml"/>
  <Override PartName="/xl/slicerCaches/slicerCache205.xml" ContentType="application/vnd.ms-excel.slicerCache+xml"/>
  <Override PartName="/xl/slicerCaches/slicerCache206.xml" ContentType="application/vnd.ms-excel.slicerCache+xml"/>
  <Override PartName="/xl/slicerCaches/slicerCache207.xml" ContentType="application/vnd.ms-excel.slicerCache+xml"/>
  <Override PartName="/xl/slicerCaches/slicerCache208.xml" ContentType="application/vnd.ms-excel.slicerCache+xml"/>
  <Override PartName="/xl/slicerCaches/slicerCache209.xml" ContentType="application/vnd.ms-excel.slicerCache+xml"/>
  <Override PartName="/xl/slicerCaches/slicerCache210.xml" ContentType="application/vnd.ms-excel.slicerCache+xml"/>
  <Override PartName="/xl/slicerCaches/slicerCache211.xml" ContentType="application/vnd.ms-excel.slicerCache+xml"/>
  <Override PartName="/xl/slicerCaches/slicerCache212.xml" ContentType="application/vnd.ms-excel.slicerCache+xml"/>
  <Override PartName="/xl/slicerCaches/slicerCache213.xml" ContentType="application/vnd.ms-excel.slicerCache+xml"/>
  <Override PartName="/xl/slicerCaches/slicerCache214.xml" ContentType="application/vnd.ms-excel.slicerCache+xml"/>
  <Override PartName="/xl/slicerCaches/slicerCache215.xml" ContentType="application/vnd.ms-excel.slicerCache+xml"/>
  <Override PartName="/xl/slicerCaches/slicerCache21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tables/table1.xml" ContentType="application/vnd.openxmlformats-officedocument.spreadsheetml.table+xml"/>
  <Override PartName="/xl/pivotTables/pivotTable1.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pivotTables/pivotTable2.xml" ContentType="application/vnd.openxmlformats-officedocument.spreadsheetml.pivotTable+xml"/>
  <Override PartName="/xl/drawings/drawing5.xml" ContentType="application/vnd.openxmlformats-officedocument.drawing+xml"/>
  <Override PartName="/xl/slicers/slicer2.xml" ContentType="application/vnd.ms-excel.slicer+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pivotTables/pivotTable3.xml" ContentType="application/vnd.openxmlformats-officedocument.spreadsheetml.pivotTable+xml"/>
  <Override PartName="/xl/drawings/drawing7.xml" ContentType="application/vnd.openxmlformats-officedocument.drawing+xml"/>
  <Override PartName="/xl/slicers/slicer3.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pivotTables/pivotTable4.xml" ContentType="application/vnd.openxmlformats-officedocument.spreadsheetml.pivotTable+xml"/>
  <Override PartName="/xl/drawings/drawing9.xml" ContentType="application/vnd.openxmlformats-officedocument.drawing+xml"/>
  <Override PartName="/xl/slicers/slicer4.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ml.chartshapes+xml"/>
  <Override PartName="/xl/pivotTables/pivotTable5.xml" ContentType="application/vnd.openxmlformats-officedocument.spreadsheetml.pivotTable+xml"/>
  <Override PartName="/xl/drawings/drawing11.xml" ContentType="application/vnd.openxmlformats-officedocument.drawing+xml"/>
  <Override PartName="/xl/slicers/slicer5.xml" ContentType="application/vnd.ms-excel.slicer+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pivotTables/pivotTable6.xml" ContentType="application/vnd.openxmlformats-officedocument.spreadsheetml.pivotTable+xml"/>
  <Override PartName="/xl/drawings/drawing13.xml" ContentType="application/vnd.openxmlformats-officedocument.drawing+xml"/>
  <Override PartName="/xl/slicers/slicer6.xml" ContentType="application/vnd.ms-excel.slicer+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4.xml" ContentType="application/vnd.openxmlformats-officedocument.drawingml.chartshapes+xml"/>
  <Override PartName="/xl/pivotTables/pivotTable7.xml" ContentType="application/vnd.openxmlformats-officedocument.spreadsheetml.pivotTable+xml"/>
  <Override PartName="/xl/drawings/drawing15.xml" ContentType="application/vnd.openxmlformats-officedocument.drawing+xml"/>
  <Override PartName="/xl/slicers/slicer7.xml" ContentType="application/vnd.ms-excel.slicer+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6.xml" ContentType="application/vnd.openxmlformats-officedocument.drawingml.chartshapes+xml"/>
  <Override PartName="/xl/pivotTables/pivotTable8.xml" ContentType="application/vnd.openxmlformats-officedocument.spreadsheetml.pivotTable+xml"/>
  <Override PartName="/xl/drawings/drawing17.xml" ContentType="application/vnd.openxmlformats-officedocument.drawing+xml"/>
  <Override PartName="/xl/slicers/slicer8.xml" ContentType="application/vnd.ms-excel.slicer+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8.xml" ContentType="application/vnd.openxmlformats-officedocument.drawingml.chartshapes+xml"/>
  <Override PartName="/xl/pivotTables/pivotTable9.xml" ContentType="application/vnd.openxmlformats-officedocument.spreadsheetml.pivotTable+xml"/>
  <Override PartName="/xl/drawings/drawing19.xml" ContentType="application/vnd.openxmlformats-officedocument.drawing+xml"/>
  <Override PartName="/xl/slicers/slicer9.xml" ContentType="application/vnd.ms-excel.slicer+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0.xml" ContentType="application/vnd.openxmlformats-officedocument.drawingml.chartshapes+xml"/>
  <Override PartName="/xl/pivotTables/pivotTable10.xml" ContentType="application/vnd.openxmlformats-officedocument.spreadsheetml.pivotTable+xml"/>
  <Override PartName="/xl/drawings/drawing21.xml" ContentType="application/vnd.openxmlformats-officedocument.drawing+xml"/>
  <Override PartName="/xl/slicers/slicer10.xml" ContentType="application/vnd.ms-excel.slicer+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2.xml" ContentType="application/vnd.openxmlformats-officedocument.drawingml.chartshapes+xml"/>
  <Override PartName="/xl/pivotTables/pivotTable11.xml" ContentType="application/vnd.openxmlformats-officedocument.spreadsheetml.pivotTable+xml"/>
  <Override PartName="/xl/drawings/drawing23.xml" ContentType="application/vnd.openxmlformats-officedocument.drawing+xml"/>
  <Override PartName="/xl/slicers/slicer11.xml" ContentType="application/vnd.ms-excel.slicer+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4.xml" ContentType="application/vnd.openxmlformats-officedocument.drawingml.chartshapes+xml"/>
  <Override PartName="/xl/pivotTables/pivotTable12.xml" ContentType="application/vnd.openxmlformats-officedocument.spreadsheetml.pivotTable+xml"/>
  <Override PartName="/xl/drawings/drawing25.xml" ContentType="application/vnd.openxmlformats-officedocument.drawing+xml"/>
  <Override PartName="/xl/slicers/slicer12.xml" ContentType="application/vnd.ms-excel.slicer+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6.xml" ContentType="application/vnd.openxmlformats-officedocument.drawingml.chartshapes+xml"/>
  <Override PartName="/xl/pivotTables/pivotTable13.xml" ContentType="application/vnd.openxmlformats-officedocument.spreadsheetml.pivotTable+xml"/>
  <Override PartName="/xl/drawings/drawing27.xml" ContentType="application/vnd.openxmlformats-officedocument.drawing+xml"/>
  <Override PartName="/xl/slicers/slicer13.xml" ContentType="application/vnd.ms-excel.slicer+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8.xml" ContentType="application/vnd.openxmlformats-officedocument.drawingml.chartshapes+xml"/>
  <Override PartName="/xl/pivotTables/pivotTable14.xml" ContentType="application/vnd.openxmlformats-officedocument.spreadsheetml.pivotTable+xml"/>
  <Override PartName="/xl/drawings/drawing29.xml" ContentType="application/vnd.openxmlformats-officedocument.drawing+xml"/>
  <Override PartName="/xl/slicers/slicer14.xml" ContentType="application/vnd.ms-excel.slicer+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30.xml" ContentType="application/vnd.openxmlformats-officedocument.drawingml.chartshapes+xml"/>
  <Override PartName="/xl/pivotTables/pivotTable15.xml" ContentType="application/vnd.openxmlformats-officedocument.spreadsheetml.pivotTable+xml"/>
  <Override PartName="/xl/drawings/drawing31.xml" ContentType="application/vnd.openxmlformats-officedocument.drawing+xml"/>
  <Override PartName="/xl/slicers/slicer15.xml" ContentType="application/vnd.ms-excel.slicer+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2.xml" ContentType="application/vnd.openxmlformats-officedocument.drawingml.chartshapes+xml"/>
  <Override PartName="/xl/pivotTables/pivotTable16.xml" ContentType="application/vnd.openxmlformats-officedocument.spreadsheetml.pivotTable+xml"/>
  <Override PartName="/xl/drawings/drawing33.xml" ContentType="application/vnd.openxmlformats-officedocument.drawing+xml"/>
  <Override PartName="/xl/slicers/slicer16.xml" ContentType="application/vnd.ms-excel.slicer+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4.xml" ContentType="application/vnd.openxmlformats-officedocument.drawingml.chartshapes+xml"/>
  <Override PartName="/xl/pivotTables/pivotTable17.xml" ContentType="application/vnd.openxmlformats-officedocument.spreadsheetml.pivotTable+xml"/>
  <Override PartName="/xl/drawings/drawing35.xml" ContentType="application/vnd.openxmlformats-officedocument.drawing+xml"/>
  <Override PartName="/xl/slicers/slicer17.xml" ContentType="application/vnd.ms-excel.slicer+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6.xml" ContentType="application/vnd.openxmlformats-officedocument.drawingml.chartshapes+xml"/>
  <Override PartName="/xl/pivotTables/pivotTable18.xml" ContentType="application/vnd.openxmlformats-officedocument.spreadsheetml.pivotTable+xml"/>
  <Override PartName="/xl/drawings/drawing37.xml" ContentType="application/vnd.openxmlformats-officedocument.drawing+xml"/>
  <Override PartName="/xl/slicers/slicer18.xml" ContentType="application/vnd.ms-excel.slicer+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8.xml" ContentType="application/vnd.openxmlformats-officedocument.drawingml.chartshapes+xml"/>
  <Override PartName="/xl/pivotTables/pivotTable19.xml" ContentType="application/vnd.openxmlformats-officedocument.spreadsheetml.pivotTable+xml"/>
  <Override PartName="/xl/drawings/drawing39.xml" ContentType="application/vnd.openxmlformats-officedocument.drawing+xml"/>
  <Override PartName="/xl/slicers/slicer19.xml" ContentType="application/vnd.ms-excel.slicer+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40.xml" ContentType="application/vnd.openxmlformats-officedocument.drawingml.chartshapes+xml"/>
  <Override PartName="/xl/pivotTables/pivotTable20.xml" ContentType="application/vnd.openxmlformats-officedocument.spreadsheetml.pivotTable+xml"/>
  <Override PartName="/xl/drawings/drawing41.xml" ContentType="application/vnd.openxmlformats-officedocument.drawing+xml"/>
  <Override PartName="/xl/slicers/slicer20.xml" ContentType="application/vnd.ms-excel.slicer+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42.xml" ContentType="application/vnd.openxmlformats-officedocument.drawingml.chartshapes+xml"/>
  <Override PartName="/xl/pivotTables/pivotTable21.xml" ContentType="application/vnd.openxmlformats-officedocument.spreadsheetml.pivotTable+xml"/>
  <Override PartName="/xl/drawings/drawing43.xml" ContentType="application/vnd.openxmlformats-officedocument.drawing+xml"/>
  <Override PartName="/xl/slicers/slicer21.xml" ContentType="application/vnd.ms-excel.slicer+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44.xml" ContentType="application/vnd.openxmlformats-officedocument.drawingml.chartshapes+xml"/>
  <Override PartName="/xl/pivotTables/pivotTable22.xml" ContentType="application/vnd.openxmlformats-officedocument.spreadsheetml.pivotTable+xml"/>
  <Override PartName="/xl/drawings/drawing45.xml" ContentType="application/vnd.openxmlformats-officedocument.drawing+xml"/>
  <Override PartName="/xl/slicers/slicer22.xml" ContentType="application/vnd.ms-excel.slicer+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46.xml" ContentType="application/vnd.openxmlformats-officedocument.drawingml.chartshapes+xml"/>
  <Override PartName="/xl/pivotTables/pivotTable23.xml" ContentType="application/vnd.openxmlformats-officedocument.spreadsheetml.pivotTable+xml"/>
  <Override PartName="/xl/drawings/drawing47.xml" ContentType="application/vnd.openxmlformats-officedocument.drawing+xml"/>
  <Override PartName="/xl/slicers/slicer23.xml" ContentType="application/vnd.ms-excel.slicer+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48.xml" ContentType="application/vnd.openxmlformats-officedocument.drawingml.chartshapes+xml"/>
  <Override PartName="/xl/pivotTables/pivotTable24.xml" ContentType="application/vnd.openxmlformats-officedocument.spreadsheetml.pivotTable+xml"/>
  <Override PartName="/xl/drawings/drawing49.xml" ContentType="application/vnd.openxmlformats-officedocument.drawing+xml"/>
  <Override PartName="/xl/slicers/slicer24.xml" ContentType="application/vnd.ms-excel.slicer+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50.xml" ContentType="application/vnd.openxmlformats-officedocument.drawingml.chartshapes+xml"/>
  <Override PartName="/xl/pivotTables/pivotTable25.xml" ContentType="application/vnd.openxmlformats-officedocument.spreadsheetml.pivotTable+xml"/>
  <Override PartName="/xl/drawings/drawing51.xml" ContentType="application/vnd.openxmlformats-officedocument.drawing+xml"/>
  <Override PartName="/xl/slicers/slicer25.xml" ContentType="application/vnd.ms-excel.slicer+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52.xml" ContentType="application/vnd.openxmlformats-officedocument.drawingml.chartshapes+xml"/>
  <Override PartName="/xl/pivotTables/pivotTable26.xml" ContentType="application/vnd.openxmlformats-officedocument.spreadsheetml.pivotTable+xml"/>
  <Override PartName="/xl/drawings/drawing53.xml" ContentType="application/vnd.openxmlformats-officedocument.drawing+xml"/>
  <Override PartName="/xl/slicers/slicer26.xml" ContentType="application/vnd.ms-excel.slicer+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54.xml" ContentType="application/vnd.openxmlformats-officedocument.drawingml.chartshapes+xml"/>
  <Override PartName="/xl/pivotTables/pivotTable27.xml" ContentType="application/vnd.openxmlformats-officedocument.spreadsheetml.pivotTable+xml"/>
  <Override PartName="/xl/drawings/drawing55.xml" ContentType="application/vnd.openxmlformats-officedocument.drawing+xml"/>
  <Override PartName="/xl/slicers/slicer27.xml" ContentType="application/vnd.ms-excel.slicer+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56.xml" ContentType="application/vnd.openxmlformats-officedocument.drawingml.chartshapes+xml"/>
  <Override PartName="/xl/pivotTables/pivotTable28.xml" ContentType="application/vnd.openxmlformats-officedocument.spreadsheetml.pivotTable+xml"/>
  <Override PartName="/xl/drawings/drawing57.xml" ContentType="application/vnd.openxmlformats-officedocument.drawing+xml"/>
  <Override PartName="/xl/slicers/slicer28.xml" ContentType="application/vnd.ms-excel.slicer+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58.xml" ContentType="application/vnd.openxmlformats-officedocument.drawingml.chartshapes+xml"/>
  <Override PartName="/xl/pivotTables/pivotTable29.xml" ContentType="application/vnd.openxmlformats-officedocument.spreadsheetml.pivotTable+xml"/>
  <Override PartName="/xl/drawings/drawing59.xml" ContentType="application/vnd.openxmlformats-officedocument.drawing+xml"/>
  <Override PartName="/xl/slicers/slicer29.xml" ContentType="application/vnd.ms-excel.slicer+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60.xml" ContentType="application/vnd.openxmlformats-officedocument.drawingml.chartshapes+xml"/>
  <Override PartName="/xl/pivotTables/pivotTable30.xml" ContentType="application/vnd.openxmlformats-officedocument.spreadsheetml.pivotTable+xml"/>
  <Override PartName="/xl/drawings/drawing61.xml" ContentType="application/vnd.openxmlformats-officedocument.drawing+xml"/>
  <Override PartName="/xl/slicers/slicer30.xml" ContentType="application/vnd.ms-excel.slicer+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62.xml" ContentType="application/vnd.openxmlformats-officedocument.drawingml.chartshapes+xml"/>
  <Override PartName="/xl/pivotTables/pivotTable31.xml" ContentType="application/vnd.openxmlformats-officedocument.spreadsheetml.pivotTable+xml"/>
  <Override PartName="/xl/drawings/drawing63.xml" ContentType="application/vnd.openxmlformats-officedocument.drawing+xml"/>
  <Override PartName="/xl/slicers/slicer31.xml" ContentType="application/vnd.ms-excel.slicer+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64.xml" ContentType="application/vnd.openxmlformats-officedocument.drawingml.chartshapes+xml"/>
  <Override PartName="/xl/pivotTables/pivotTable32.xml" ContentType="application/vnd.openxmlformats-officedocument.spreadsheetml.pivotTable+xml"/>
  <Override PartName="/xl/drawings/drawing65.xml" ContentType="application/vnd.openxmlformats-officedocument.drawing+xml"/>
  <Override PartName="/xl/slicers/slicer32.xml" ContentType="application/vnd.ms-excel.slicer+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66.xml" ContentType="application/vnd.openxmlformats-officedocument.drawingml.chartshapes+xml"/>
  <Override PartName="/xl/pivotTables/pivotTable33.xml" ContentType="application/vnd.openxmlformats-officedocument.spreadsheetml.pivotTable+xml"/>
  <Override PartName="/xl/drawings/drawing67.xml" ContentType="application/vnd.openxmlformats-officedocument.drawing+xml"/>
  <Override PartName="/xl/slicers/slicer33.xml" ContentType="application/vnd.ms-excel.slicer+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68.xml" ContentType="application/vnd.openxmlformats-officedocument.drawingml.chartshapes+xml"/>
  <Override PartName="/xl/pivotTables/pivotTable34.xml" ContentType="application/vnd.openxmlformats-officedocument.spreadsheetml.pivotTable+xml"/>
  <Override PartName="/xl/drawings/drawing69.xml" ContentType="application/vnd.openxmlformats-officedocument.drawing+xml"/>
  <Override PartName="/xl/slicers/slicer34.xml" ContentType="application/vnd.ms-excel.slicer+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70.xml" ContentType="application/vnd.openxmlformats-officedocument.drawingml.chartshapes+xml"/>
  <Override PartName="/xl/pivotTables/pivotTable35.xml" ContentType="application/vnd.openxmlformats-officedocument.spreadsheetml.pivotTable+xml"/>
  <Override PartName="/xl/drawings/drawing71.xml" ContentType="application/vnd.openxmlformats-officedocument.drawing+xml"/>
  <Override PartName="/xl/slicers/slicer35.xml" ContentType="application/vnd.ms-excel.slicer+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72.xml" ContentType="application/vnd.openxmlformats-officedocument.drawingml.chartshapes+xml"/>
  <Override PartName="/xl/pivotTables/pivotTable36.xml" ContentType="application/vnd.openxmlformats-officedocument.spreadsheetml.pivotTable+xml"/>
  <Override PartName="/xl/drawings/drawing73.xml" ContentType="application/vnd.openxmlformats-officedocument.drawing+xml"/>
  <Override PartName="/xl/slicers/slicer36.xml" ContentType="application/vnd.ms-excel.slicer+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7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hidePivotFieldList="1"/>
  <mc:AlternateContent xmlns:mc="http://schemas.openxmlformats.org/markup-compatibility/2006">
    <mc:Choice Requires="x15">
      <x15ac:absPath xmlns:x15ac="http://schemas.microsoft.com/office/spreadsheetml/2010/11/ac" url="C:\Users\pmiller\Desktop\Review\"/>
    </mc:Choice>
  </mc:AlternateContent>
  <xr:revisionPtr revIDLastSave="0" documentId="13_ncr:1_{246B114C-5A76-4212-8C25-E814BFD95B33}" xr6:coauthVersionLast="47" xr6:coauthVersionMax="47" xr10:uidLastSave="{00000000-0000-0000-0000-000000000000}"/>
  <bookViews>
    <workbookView xWindow="-120" yWindow="-120" windowWidth="29040" windowHeight="15840" tabRatio="906" xr2:uid="{B99DF291-7D6E-4079-AAE5-E07B4AA626A1}"/>
  </bookViews>
  <sheets>
    <sheet name="Notes" sheetId="169" r:id="rId1"/>
    <sheet name="Mapping" sheetId="58" state="hidden" r:id="rId2"/>
    <sheet name="Quintile_Data" sheetId="1" r:id="rId3"/>
    <sheet name="Results Index" sheetId="170" r:id="rId4"/>
    <sheet name="Amt AE SmokStat" sheetId="106" r:id="rId5"/>
    <sheet name="Amt AE SmokStat Sex" sheetId="66" r:id="rId6"/>
    <sheet name="Amt AE SmokStat Plan" sheetId="144" r:id="rId7"/>
    <sheet name="Amt AE SmokStat AttAge" sheetId="101" r:id="rId8"/>
    <sheet name="Amt AE SmokStat IssueEra" sheetId="105" r:id="rId9"/>
    <sheet name="Amt AE SmokStat Face" sheetId="145" r:id="rId10"/>
    <sheet name="Amt AE Sex" sheetId="146" r:id="rId11"/>
    <sheet name="Amt AE Sex SmokStat" sheetId="147" r:id="rId12"/>
    <sheet name="Amt AE Sex Plan" sheetId="148" r:id="rId13"/>
    <sheet name="Amt AE Sex AttAge" sheetId="149" r:id="rId14"/>
    <sheet name="Amt AE Sex IssueEra" sheetId="150" r:id="rId15"/>
    <sheet name="Amt AE Sex Face" sheetId="151" r:id="rId16"/>
    <sheet name="Amt AE Plan" sheetId="152" r:id="rId17"/>
    <sheet name="Amt AE Plan SmokStat" sheetId="153" r:id="rId18"/>
    <sheet name="Amt AE Plan Sex" sheetId="154" r:id="rId19"/>
    <sheet name="Amt AE Plan AttAge" sheetId="155" r:id="rId20"/>
    <sheet name="Amt AE Plan IssueEra" sheetId="156" r:id="rId21"/>
    <sheet name="Amt AE Plan Face" sheetId="157" r:id="rId22"/>
    <sheet name="Amt AE AttAge" sheetId="125" r:id="rId23"/>
    <sheet name="Amt AE AttAge SmokStat" sheetId="126" r:id="rId24"/>
    <sheet name="Amt AE AttAge Sex" sheetId="164" r:id="rId25"/>
    <sheet name="Amt AE AttAge Plan" sheetId="165" r:id="rId26"/>
    <sheet name="Amt AE AttAge IssueEra" sheetId="129" r:id="rId27"/>
    <sheet name="Amt AE AttAge Face" sheetId="166" r:id="rId28"/>
    <sheet name="Amt AE IssueEra" sheetId="134" r:id="rId29"/>
    <sheet name="Amt AE IssueEra SmokStat" sheetId="135" r:id="rId30"/>
    <sheet name="Amt AE IssueEra Sex" sheetId="141" r:id="rId31"/>
    <sheet name="Amt AE IssueEra Plan" sheetId="167" r:id="rId32"/>
    <sheet name="Amt AE IssueEra AttAge" sheetId="138" r:id="rId33"/>
    <sheet name="Amt AE IssueEra Face" sheetId="168" r:id="rId34"/>
    <sheet name="Amt AE Face" sheetId="158" r:id="rId35"/>
    <sheet name="Amt AE Face SmokStat" sheetId="159" r:id="rId36"/>
    <sheet name="Amt AE Face Sex" sheetId="160" r:id="rId37"/>
    <sheet name="Amt AE Face Plan" sheetId="163" r:id="rId38"/>
    <sheet name="Amt AE Face AttAge" sheetId="161" r:id="rId39"/>
    <sheet name="Amt AE Face IssueEra" sheetId="162" r:id="rId40"/>
  </sheets>
  <definedNames>
    <definedName name="_xlnm._FilterDatabase" localSheetId="2" hidden="1">Quintile_Data!$A$1:$K$1575</definedName>
    <definedName name="Slicer_Attained_Age">#N/A</definedName>
    <definedName name="Slicer_Attained_Age1">#N/A</definedName>
    <definedName name="Slicer_Attained_Age11">#N/A</definedName>
    <definedName name="Slicer_Attained_Age111">#N/A</definedName>
    <definedName name="Slicer_Attained_Age1111">#N/A</definedName>
    <definedName name="Slicer_Attained_Age11111">#N/A</definedName>
    <definedName name="Slicer_Attained_Age111111">#N/A</definedName>
    <definedName name="Slicer_Attained_Age1111111">#N/A</definedName>
    <definedName name="Slicer_Attained_Age11111111">#N/A</definedName>
    <definedName name="Slicer_Attained_Age111111111">#N/A</definedName>
    <definedName name="Slicer_Attained_Age1112">#N/A</definedName>
    <definedName name="Slicer_Attained_Age11121">#N/A</definedName>
    <definedName name="Slicer_Attained_Age111211">#N/A</definedName>
    <definedName name="Slicer_Attained_Age112">#N/A</definedName>
    <definedName name="Slicer_Attained_Age1121">#N/A</definedName>
    <definedName name="Slicer_Attained_Age11211">#N/A</definedName>
    <definedName name="Slicer_Attained_Age12">#N/A</definedName>
    <definedName name="Slicer_Attained_Age121">#N/A</definedName>
    <definedName name="Slicer_Attained_Age1211">#N/A</definedName>
    <definedName name="Slicer_Attained_Age2">#N/A</definedName>
    <definedName name="Slicer_Attained_Age21">#N/A</definedName>
    <definedName name="Slicer_Attained_Age211">#N/A</definedName>
    <definedName name="Slicer_Attained_Age2111">#N/A</definedName>
    <definedName name="Slicer_Attained_Age21111">#N/A</definedName>
    <definedName name="Slicer_Attained_Age211111">#N/A</definedName>
    <definedName name="Slicer_Attained_Age3">#N/A</definedName>
    <definedName name="Slicer_Attained_Age31">#N/A</definedName>
    <definedName name="Slicer_Attained_Age311">#N/A</definedName>
    <definedName name="Slicer_Attained_Age3111">#N/A</definedName>
    <definedName name="Slicer_Attained_Age31111">#N/A</definedName>
    <definedName name="Slicer_Attained_Age311111">#N/A</definedName>
    <definedName name="Slicer_Attained_Age3111111">#N/A</definedName>
    <definedName name="Slicer_Attained_Age31112">#N/A</definedName>
    <definedName name="Slicer_Attained_Age311121">#N/A</definedName>
    <definedName name="Slicer_Attained_Age3111211">#N/A</definedName>
    <definedName name="Slicer_Attained_Age31112111">#N/A</definedName>
    <definedName name="Slicer_Face_Amount_Band">#N/A</definedName>
    <definedName name="Slicer_Face_Amount_Band1">#N/A</definedName>
    <definedName name="Slicer_Face_Amount_Band11">#N/A</definedName>
    <definedName name="Slicer_Face_Amount_Band111">#N/A</definedName>
    <definedName name="Slicer_Face_Amount_Band1111">#N/A</definedName>
    <definedName name="Slicer_Face_Amount_Band11111">#N/A</definedName>
    <definedName name="Slicer_Face_Amount_Band111111">#N/A</definedName>
    <definedName name="Slicer_Face_Amount_Band1111111">#N/A</definedName>
    <definedName name="Slicer_Face_Amount_Band11111111">#N/A</definedName>
    <definedName name="Slicer_Face_Amount_Band111111111">#N/A</definedName>
    <definedName name="Slicer_Face_Amount_Band1112">#N/A</definedName>
    <definedName name="Slicer_Face_Amount_Band11121">#N/A</definedName>
    <definedName name="Slicer_Face_Amount_Band111211">#N/A</definedName>
    <definedName name="Slicer_Face_Amount_Band112">#N/A</definedName>
    <definedName name="Slicer_Face_Amount_Band1121">#N/A</definedName>
    <definedName name="Slicer_Face_Amount_Band11211">#N/A</definedName>
    <definedName name="Slicer_Face_Amount_Band12">#N/A</definedName>
    <definedName name="Slicer_Face_Amount_Band121">#N/A</definedName>
    <definedName name="Slicer_Face_Amount_Band1211">#N/A</definedName>
    <definedName name="Slicer_Face_Amount_Band2">#N/A</definedName>
    <definedName name="Slicer_Face_Amount_Band21">#N/A</definedName>
    <definedName name="Slicer_Face_Amount_Band211">#N/A</definedName>
    <definedName name="Slicer_Face_Amount_Band2111">#N/A</definedName>
    <definedName name="Slicer_Face_Amount_Band21111">#N/A</definedName>
    <definedName name="Slicer_Face_Amount_Band211111">#N/A</definedName>
    <definedName name="Slicer_Face_Amount_Band3">#N/A</definedName>
    <definedName name="Slicer_Face_Amount_Band31">#N/A</definedName>
    <definedName name="Slicer_Face_Amount_Band311">#N/A</definedName>
    <definedName name="Slicer_Face_Amount_Band3111">#N/A</definedName>
    <definedName name="Slicer_Face_Amount_Band31111">#N/A</definedName>
    <definedName name="Slicer_Face_Amount_Band311111">#N/A</definedName>
    <definedName name="Slicer_Face_Amount_Band3111111">#N/A</definedName>
    <definedName name="Slicer_Face_Amount_Band31112">#N/A</definedName>
    <definedName name="Slicer_Face_Amount_Band311121">#N/A</definedName>
    <definedName name="Slicer_Face_Amount_Band3111211">#N/A</definedName>
    <definedName name="Slicer_Face_Amount_Band31112111">#N/A</definedName>
    <definedName name="Slicer_Gender">#N/A</definedName>
    <definedName name="Slicer_Gender1">#N/A</definedName>
    <definedName name="Slicer_Gender11">#N/A</definedName>
    <definedName name="Slicer_Gender111">#N/A</definedName>
    <definedName name="Slicer_Gender1111">#N/A</definedName>
    <definedName name="Slicer_Gender11111">#N/A</definedName>
    <definedName name="Slicer_Gender111111">#N/A</definedName>
    <definedName name="Slicer_Gender1111111">#N/A</definedName>
    <definedName name="Slicer_Gender11111111">#N/A</definedName>
    <definedName name="Slicer_Gender111111111">#N/A</definedName>
    <definedName name="Slicer_Gender1112">#N/A</definedName>
    <definedName name="Slicer_Gender11121">#N/A</definedName>
    <definedName name="Slicer_Gender111211">#N/A</definedName>
    <definedName name="Slicer_Gender112">#N/A</definedName>
    <definedName name="Slicer_Gender1121">#N/A</definedName>
    <definedName name="Slicer_Gender11211">#N/A</definedName>
    <definedName name="Slicer_Gender12">#N/A</definedName>
    <definedName name="Slicer_Gender121">#N/A</definedName>
    <definedName name="Slicer_Gender1211">#N/A</definedName>
    <definedName name="Slicer_Gender2">#N/A</definedName>
    <definedName name="Slicer_Gender21">#N/A</definedName>
    <definedName name="Slicer_Gender211">#N/A</definedName>
    <definedName name="Slicer_Gender2111">#N/A</definedName>
    <definedName name="Slicer_Gender21111">#N/A</definedName>
    <definedName name="Slicer_Gender211111">#N/A</definedName>
    <definedName name="Slicer_Gender3">#N/A</definedName>
    <definedName name="Slicer_Gender31">#N/A</definedName>
    <definedName name="Slicer_Gender311">#N/A</definedName>
    <definedName name="Slicer_Gender3111">#N/A</definedName>
    <definedName name="Slicer_Gender31111">#N/A</definedName>
    <definedName name="Slicer_Gender311111">#N/A</definedName>
    <definedName name="Slicer_Gender3111111">#N/A</definedName>
    <definedName name="Slicer_Gender31112">#N/A</definedName>
    <definedName name="Slicer_Gender311121">#N/A</definedName>
    <definedName name="Slicer_Gender3111211">#N/A</definedName>
    <definedName name="Slicer_Gender31112111">#N/A</definedName>
    <definedName name="Slicer_Issue_Era">#N/A</definedName>
    <definedName name="Slicer_Issue_Era1">#N/A</definedName>
    <definedName name="Slicer_Issue_Era11">#N/A</definedName>
    <definedName name="Slicer_Issue_Era111">#N/A</definedName>
    <definedName name="Slicer_Issue_Era1111">#N/A</definedName>
    <definedName name="Slicer_Issue_Era11111">#N/A</definedName>
    <definedName name="Slicer_Issue_Era111111">#N/A</definedName>
    <definedName name="Slicer_Issue_Era1111111">#N/A</definedName>
    <definedName name="Slicer_Issue_Era11111111">#N/A</definedName>
    <definedName name="Slicer_Issue_Era111111111">#N/A</definedName>
    <definedName name="Slicer_Issue_Era1112">#N/A</definedName>
    <definedName name="Slicer_Issue_Era11121">#N/A</definedName>
    <definedName name="Slicer_Issue_Era111211">#N/A</definedName>
    <definedName name="Slicer_Issue_Era112">#N/A</definedName>
    <definedName name="Slicer_Issue_Era1121">#N/A</definedName>
    <definedName name="Slicer_Issue_Era11211">#N/A</definedName>
    <definedName name="Slicer_Issue_Era12">#N/A</definedName>
    <definedName name="Slicer_Issue_Era121">#N/A</definedName>
    <definedName name="Slicer_Issue_Era1211">#N/A</definedName>
    <definedName name="Slicer_Issue_Era2">#N/A</definedName>
    <definedName name="Slicer_Issue_Era21">#N/A</definedName>
    <definedName name="Slicer_Issue_Era211">#N/A</definedName>
    <definedName name="Slicer_Issue_Era2111">#N/A</definedName>
    <definedName name="Slicer_Issue_Era21111">#N/A</definedName>
    <definedName name="Slicer_Issue_Era211111">#N/A</definedName>
    <definedName name="Slicer_Issue_Era3">#N/A</definedName>
    <definedName name="Slicer_Issue_Era31">#N/A</definedName>
    <definedName name="Slicer_Issue_Era311">#N/A</definedName>
    <definedName name="Slicer_Issue_Era3111">#N/A</definedName>
    <definedName name="Slicer_Issue_Era31111">#N/A</definedName>
    <definedName name="Slicer_Issue_Era311111">#N/A</definedName>
    <definedName name="Slicer_Issue_Era3111111">#N/A</definedName>
    <definedName name="Slicer_Issue_Era31112">#N/A</definedName>
    <definedName name="Slicer_Issue_Era311121">#N/A</definedName>
    <definedName name="Slicer_Issue_Era3111211">#N/A</definedName>
    <definedName name="Slicer_Issue_Era31112111">#N/A</definedName>
    <definedName name="Slicer_Plan">#N/A</definedName>
    <definedName name="Slicer_Plan1">#N/A</definedName>
    <definedName name="Slicer_Plan11">#N/A</definedName>
    <definedName name="Slicer_Plan111">#N/A</definedName>
    <definedName name="Slicer_Plan1111">#N/A</definedName>
    <definedName name="Slicer_Plan11111">#N/A</definedName>
    <definedName name="Slicer_Plan111111">#N/A</definedName>
    <definedName name="Slicer_Plan1111111">#N/A</definedName>
    <definedName name="Slicer_Plan11111111">#N/A</definedName>
    <definedName name="Slicer_Plan111111111">#N/A</definedName>
    <definedName name="Slicer_Plan1112">#N/A</definedName>
    <definedName name="Slicer_Plan11121">#N/A</definedName>
    <definedName name="Slicer_Plan111211">#N/A</definedName>
    <definedName name="Slicer_Plan112">#N/A</definedName>
    <definedName name="Slicer_Plan1121">#N/A</definedName>
    <definedName name="Slicer_Plan11211">#N/A</definedName>
    <definedName name="Slicer_Plan12">#N/A</definedName>
    <definedName name="Slicer_Plan121">#N/A</definedName>
    <definedName name="Slicer_Plan1211">#N/A</definedName>
    <definedName name="Slicer_Plan2">#N/A</definedName>
    <definedName name="Slicer_Plan21">#N/A</definedName>
    <definedName name="Slicer_Plan211">#N/A</definedName>
    <definedName name="Slicer_Plan2111">#N/A</definedName>
    <definedName name="Slicer_Plan21111">#N/A</definedName>
    <definedName name="Slicer_Plan211111">#N/A</definedName>
    <definedName name="Slicer_Plan3">#N/A</definedName>
    <definedName name="Slicer_Plan31">#N/A</definedName>
    <definedName name="Slicer_Plan311">#N/A</definedName>
    <definedName name="Slicer_Plan3111">#N/A</definedName>
    <definedName name="Slicer_Plan31111">#N/A</definedName>
    <definedName name="Slicer_Plan311111">#N/A</definedName>
    <definedName name="Slicer_Plan3111111">#N/A</definedName>
    <definedName name="Slicer_Plan31112">#N/A</definedName>
    <definedName name="Slicer_Plan311121">#N/A</definedName>
    <definedName name="Slicer_Plan3111211">#N/A</definedName>
    <definedName name="Slicer_Plan31112111">#N/A</definedName>
    <definedName name="Slicer_Smoker_Status">#N/A</definedName>
    <definedName name="Slicer_Smoker_Status1">#N/A</definedName>
    <definedName name="Slicer_Smoker_Status11">#N/A</definedName>
    <definedName name="Slicer_Smoker_Status111">#N/A</definedName>
    <definedName name="Slicer_Smoker_Status1111">#N/A</definedName>
    <definedName name="Slicer_Smoker_Status11111">#N/A</definedName>
    <definedName name="Slicer_Smoker_Status111111">#N/A</definedName>
    <definedName name="Slicer_Smoker_Status1111111">#N/A</definedName>
    <definedName name="Slicer_Smoker_Status11111111">#N/A</definedName>
    <definedName name="Slicer_Smoker_Status111111111">#N/A</definedName>
    <definedName name="Slicer_Smoker_Status1112">#N/A</definedName>
    <definedName name="Slicer_Smoker_Status11121">#N/A</definedName>
    <definedName name="Slicer_Smoker_Status111211">#N/A</definedName>
    <definedName name="Slicer_Smoker_Status112">#N/A</definedName>
    <definedName name="Slicer_Smoker_Status1121">#N/A</definedName>
    <definedName name="Slicer_Smoker_Status11211">#N/A</definedName>
    <definedName name="Slicer_Smoker_Status12">#N/A</definedName>
    <definedName name="Slicer_Smoker_Status121">#N/A</definedName>
    <definedName name="Slicer_Smoker_Status1211">#N/A</definedName>
    <definedName name="Slicer_Smoker_Status2">#N/A</definedName>
    <definedName name="Slicer_Smoker_Status21">#N/A</definedName>
    <definedName name="Slicer_Smoker_Status211">#N/A</definedName>
    <definedName name="Slicer_Smoker_Status2111">#N/A</definedName>
    <definedName name="Slicer_Smoker_Status21111">#N/A</definedName>
    <definedName name="Slicer_Smoker_Status211111">#N/A</definedName>
    <definedName name="Slicer_Smoker_Status3">#N/A</definedName>
    <definedName name="Slicer_Smoker_Status31">#N/A</definedName>
    <definedName name="Slicer_Smoker_Status311">#N/A</definedName>
    <definedName name="Slicer_Smoker_Status3111">#N/A</definedName>
    <definedName name="Slicer_Smoker_Status31111">#N/A</definedName>
    <definedName name="Slicer_Smoker_Status311111">#N/A</definedName>
    <definedName name="Slicer_Smoker_Status3111111">#N/A</definedName>
    <definedName name="Slicer_Smoker_Status31112">#N/A</definedName>
    <definedName name="Slicer_Smoker_Status311121">#N/A</definedName>
    <definedName name="Slicer_Smoker_Status3111211">#N/A</definedName>
    <definedName name="Slicer_Smoker_Status31112111">#N/A</definedName>
  </definedNames>
  <calcPr calcId="191029"/>
  <pivotCaches>
    <pivotCache cacheId="0" r:id="rId41"/>
  </pivotCaches>
  <extLst>
    <ext xmlns:x14="http://schemas.microsoft.com/office/spreadsheetml/2009/9/main" uri="{BBE1A952-AA13-448e-AADC-164F8A28A991}">
      <x14:slicerCaches>
        <x14:slicerCache r:id="rId42"/>
        <x14:slicerCache r:id="rId43"/>
        <x14:slicerCache r:id="rId44"/>
        <x14:slicerCache r:id="rId45"/>
        <x14:slicerCache r:id="rId46"/>
        <x14:slicerCache r:id="rId47"/>
        <x14:slicerCache r:id="rId48"/>
        <x14:slicerCache r:id="rId49"/>
        <x14:slicerCache r:id="rId50"/>
        <x14:slicerCache r:id="rId51"/>
        <x14:slicerCache r:id="rId52"/>
        <x14:slicerCache r:id="rId53"/>
        <x14:slicerCache r:id="rId54"/>
        <x14:slicerCache r:id="rId55"/>
        <x14:slicerCache r:id="rId56"/>
        <x14:slicerCache r:id="rId57"/>
        <x14:slicerCache r:id="rId58"/>
        <x14:slicerCache r:id="rId59"/>
        <x14:slicerCache r:id="rId60"/>
        <x14:slicerCache r:id="rId61"/>
        <x14:slicerCache r:id="rId62"/>
        <x14:slicerCache r:id="rId63"/>
        <x14:slicerCache r:id="rId64"/>
        <x14:slicerCache r:id="rId65"/>
        <x14:slicerCache r:id="rId66"/>
        <x14:slicerCache r:id="rId67"/>
        <x14:slicerCache r:id="rId68"/>
        <x14:slicerCache r:id="rId69"/>
        <x14:slicerCache r:id="rId70"/>
        <x14:slicerCache r:id="rId71"/>
        <x14:slicerCache r:id="rId72"/>
        <x14:slicerCache r:id="rId73"/>
        <x14:slicerCache r:id="rId74"/>
        <x14:slicerCache r:id="rId75"/>
        <x14:slicerCache r:id="rId76"/>
        <x14:slicerCache r:id="rId77"/>
        <x14:slicerCache r:id="rId78"/>
        <x14:slicerCache r:id="rId79"/>
        <x14:slicerCache r:id="rId80"/>
        <x14:slicerCache r:id="rId81"/>
        <x14:slicerCache r:id="rId82"/>
        <x14:slicerCache r:id="rId83"/>
        <x14:slicerCache r:id="rId84"/>
        <x14:slicerCache r:id="rId85"/>
        <x14:slicerCache r:id="rId86"/>
        <x14:slicerCache r:id="rId87"/>
        <x14:slicerCache r:id="rId88"/>
        <x14:slicerCache r:id="rId89"/>
        <x14:slicerCache r:id="rId90"/>
        <x14:slicerCache r:id="rId91"/>
        <x14:slicerCache r:id="rId92"/>
        <x14:slicerCache r:id="rId93"/>
        <x14:slicerCache r:id="rId94"/>
        <x14:slicerCache r:id="rId95"/>
        <x14:slicerCache r:id="rId96"/>
        <x14:slicerCache r:id="rId97"/>
        <x14:slicerCache r:id="rId98"/>
        <x14:slicerCache r:id="rId99"/>
        <x14:slicerCache r:id="rId100"/>
        <x14:slicerCache r:id="rId101"/>
        <x14:slicerCache r:id="rId102"/>
        <x14:slicerCache r:id="rId103"/>
        <x14:slicerCache r:id="rId104"/>
        <x14:slicerCache r:id="rId105"/>
        <x14:slicerCache r:id="rId106"/>
        <x14:slicerCache r:id="rId107"/>
        <x14:slicerCache r:id="rId108"/>
        <x14:slicerCache r:id="rId109"/>
        <x14:slicerCache r:id="rId110"/>
        <x14:slicerCache r:id="rId111"/>
        <x14:slicerCache r:id="rId112"/>
        <x14:slicerCache r:id="rId113"/>
        <x14:slicerCache r:id="rId114"/>
        <x14:slicerCache r:id="rId115"/>
        <x14:slicerCache r:id="rId116"/>
        <x14:slicerCache r:id="rId117"/>
        <x14:slicerCache r:id="rId118"/>
        <x14:slicerCache r:id="rId119"/>
        <x14:slicerCache r:id="rId120"/>
        <x14:slicerCache r:id="rId121"/>
        <x14:slicerCache r:id="rId122"/>
        <x14:slicerCache r:id="rId123"/>
        <x14:slicerCache r:id="rId124"/>
        <x14:slicerCache r:id="rId125"/>
        <x14:slicerCache r:id="rId126"/>
        <x14:slicerCache r:id="rId127"/>
        <x14:slicerCache r:id="rId128"/>
        <x14:slicerCache r:id="rId129"/>
        <x14:slicerCache r:id="rId130"/>
        <x14:slicerCache r:id="rId131"/>
        <x14:slicerCache r:id="rId132"/>
        <x14:slicerCache r:id="rId133"/>
        <x14:slicerCache r:id="rId134"/>
        <x14:slicerCache r:id="rId135"/>
        <x14:slicerCache r:id="rId136"/>
        <x14:slicerCache r:id="rId137"/>
        <x14:slicerCache r:id="rId138"/>
        <x14:slicerCache r:id="rId139"/>
        <x14:slicerCache r:id="rId140"/>
        <x14:slicerCache r:id="rId141"/>
        <x14:slicerCache r:id="rId142"/>
        <x14:slicerCache r:id="rId143"/>
        <x14:slicerCache r:id="rId144"/>
        <x14:slicerCache r:id="rId145"/>
        <x14:slicerCache r:id="rId146"/>
        <x14:slicerCache r:id="rId147"/>
        <x14:slicerCache r:id="rId148"/>
        <x14:slicerCache r:id="rId149"/>
        <x14:slicerCache r:id="rId150"/>
        <x14:slicerCache r:id="rId151"/>
        <x14:slicerCache r:id="rId152"/>
        <x14:slicerCache r:id="rId153"/>
        <x14:slicerCache r:id="rId154"/>
        <x14:slicerCache r:id="rId155"/>
        <x14:slicerCache r:id="rId156"/>
        <x14:slicerCache r:id="rId157"/>
        <x14:slicerCache r:id="rId158"/>
        <x14:slicerCache r:id="rId159"/>
        <x14:slicerCache r:id="rId160"/>
        <x14:slicerCache r:id="rId161"/>
        <x14:slicerCache r:id="rId162"/>
        <x14:slicerCache r:id="rId163"/>
        <x14:slicerCache r:id="rId164"/>
        <x14:slicerCache r:id="rId165"/>
        <x14:slicerCache r:id="rId166"/>
        <x14:slicerCache r:id="rId167"/>
        <x14:slicerCache r:id="rId168"/>
        <x14:slicerCache r:id="rId169"/>
        <x14:slicerCache r:id="rId170"/>
        <x14:slicerCache r:id="rId171"/>
        <x14:slicerCache r:id="rId172"/>
        <x14:slicerCache r:id="rId173"/>
        <x14:slicerCache r:id="rId174"/>
        <x14:slicerCache r:id="rId175"/>
        <x14:slicerCache r:id="rId176"/>
        <x14:slicerCache r:id="rId177"/>
        <x14:slicerCache r:id="rId178"/>
        <x14:slicerCache r:id="rId179"/>
        <x14:slicerCache r:id="rId180"/>
        <x14:slicerCache r:id="rId181"/>
        <x14:slicerCache r:id="rId182"/>
        <x14:slicerCache r:id="rId183"/>
        <x14:slicerCache r:id="rId184"/>
        <x14:slicerCache r:id="rId185"/>
        <x14:slicerCache r:id="rId186"/>
        <x14:slicerCache r:id="rId187"/>
        <x14:slicerCache r:id="rId188"/>
        <x14:slicerCache r:id="rId189"/>
        <x14:slicerCache r:id="rId190"/>
        <x14:slicerCache r:id="rId191"/>
        <x14:slicerCache r:id="rId192"/>
        <x14:slicerCache r:id="rId193"/>
        <x14:slicerCache r:id="rId194"/>
        <x14:slicerCache r:id="rId195"/>
        <x14:slicerCache r:id="rId196"/>
        <x14:slicerCache r:id="rId197"/>
        <x14:slicerCache r:id="rId198"/>
        <x14:slicerCache r:id="rId199"/>
        <x14:slicerCache r:id="rId200"/>
        <x14:slicerCache r:id="rId201"/>
        <x14:slicerCache r:id="rId202"/>
        <x14:slicerCache r:id="rId203"/>
        <x14:slicerCache r:id="rId204"/>
        <x14:slicerCache r:id="rId205"/>
        <x14:slicerCache r:id="rId206"/>
        <x14:slicerCache r:id="rId207"/>
        <x14:slicerCache r:id="rId208"/>
        <x14:slicerCache r:id="rId209"/>
        <x14:slicerCache r:id="rId210"/>
        <x14:slicerCache r:id="rId211"/>
        <x14:slicerCache r:id="rId212"/>
        <x14:slicerCache r:id="rId213"/>
        <x14:slicerCache r:id="rId214"/>
        <x14:slicerCache r:id="rId215"/>
        <x14:slicerCache r:id="rId216"/>
        <x14:slicerCache r:id="rId217"/>
        <x14:slicerCache r:id="rId218"/>
        <x14:slicerCache r:id="rId219"/>
        <x14:slicerCache r:id="rId220"/>
        <x14:slicerCache r:id="rId221"/>
        <x14:slicerCache r:id="rId222"/>
        <x14:slicerCache r:id="rId223"/>
        <x14:slicerCache r:id="rId224"/>
        <x14:slicerCache r:id="rId225"/>
        <x14:slicerCache r:id="rId226"/>
        <x14:slicerCache r:id="rId227"/>
        <x14:slicerCache r:id="rId228"/>
        <x14:slicerCache r:id="rId229"/>
        <x14:slicerCache r:id="rId230"/>
        <x14:slicerCache r:id="rId231"/>
        <x14:slicerCache r:id="rId232"/>
        <x14:slicerCache r:id="rId233"/>
        <x14:slicerCache r:id="rId234"/>
        <x14:slicerCache r:id="rId235"/>
        <x14:slicerCache r:id="rId236"/>
        <x14:slicerCache r:id="rId237"/>
        <x14:slicerCache r:id="rId238"/>
        <x14:slicerCache r:id="rId239"/>
        <x14:slicerCache r:id="rId240"/>
        <x14:slicerCache r:id="rId241"/>
        <x14:slicerCache r:id="rId242"/>
        <x14:slicerCache r:id="rId243"/>
        <x14:slicerCache r:id="rId244"/>
        <x14:slicerCache r:id="rId245"/>
        <x14:slicerCache r:id="rId246"/>
        <x14:slicerCache r:id="rId247"/>
        <x14:slicerCache r:id="rId248"/>
        <x14:slicerCache r:id="rId249"/>
        <x14:slicerCache r:id="rId250"/>
        <x14:slicerCache r:id="rId251"/>
        <x14:slicerCache r:id="rId252"/>
        <x14:slicerCache r:id="rId253"/>
        <x14:slicerCache r:id="rId254"/>
        <x14:slicerCache r:id="rId255"/>
        <x14:slicerCache r:id="rId256"/>
        <x14:slicerCache r:id="rId25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169" l="1"/>
  <c r="A3" i="66"/>
  <c r="A3" i="144"/>
  <c r="A3" i="101"/>
  <c r="A3" i="105"/>
  <c r="A3" i="145"/>
  <c r="A3" i="146"/>
  <c r="A3" i="147"/>
  <c r="A3" i="148"/>
  <c r="A3" i="149"/>
  <c r="A3" i="150"/>
  <c r="A3" i="151"/>
  <c r="A3" i="152"/>
  <c r="A3" i="153"/>
  <c r="A3" i="154"/>
  <c r="A3" i="155"/>
  <c r="A3" i="156"/>
  <c r="A3" i="157"/>
  <c r="A3" i="125"/>
  <c r="A3" i="126"/>
  <c r="A3" i="164"/>
  <c r="A3" i="165"/>
  <c r="A3" i="129"/>
  <c r="A3" i="166"/>
  <c r="A3" i="134"/>
  <c r="A3" i="135"/>
  <c r="A3" i="141"/>
  <c r="A3" i="167"/>
  <c r="A3" i="138"/>
  <c r="A3" i="168"/>
  <c r="A3" i="158"/>
  <c r="A3" i="159"/>
  <c r="A3" i="160"/>
  <c r="A3" i="163"/>
  <c r="A3" i="161"/>
  <c r="A3" i="162"/>
  <c r="A3" i="106"/>
  <c r="D4" i="170"/>
  <c r="D5" i="170"/>
  <c r="D6" i="170"/>
  <c r="D7" i="170"/>
  <c r="D8" i="170"/>
  <c r="D9" i="170"/>
  <c r="D10" i="170"/>
  <c r="D11" i="170"/>
  <c r="D12" i="170"/>
  <c r="D13" i="170"/>
  <c r="D14" i="170"/>
  <c r="D15" i="170"/>
  <c r="D16" i="170"/>
  <c r="D17" i="170"/>
  <c r="D18" i="170"/>
  <c r="D19" i="170"/>
  <c r="D20" i="170"/>
  <c r="D21" i="170"/>
  <c r="D22" i="170"/>
  <c r="D23" i="170"/>
  <c r="D24" i="170"/>
  <c r="D25" i="170"/>
  <c r="D26" i="170"/>
  <c r="D27" i="170"/>
  <c r="D28" i="170"/>
  <c r="D29" i="170"/>
  <c r="D30" i="170"/>
  <c r="D31" i="170"/>
  <c r="D32" i="170"/>
  <c r="D33" i="170"/>
  <c r="D34" i="170"/>
  <c r="D35" i="170"/>
  <c r="D36" i="170"/>
  <c r="D37" i="170"/>
  <c r="D38" i="170"/>
  <c r="D3" i="170"/>
  <c r="K1578" i="1"/>
  <c r="K1579" i="1"/>
  <c r="AF2" i="1" l="1"/>
  <c r="AF3" i="1"/>
  <c r="AF4" i="1"/>
  <c r="AF5" i="1"/>
  <c r="AF6" i="1"/>
  <c r="AF7" i="1"/>
  <c r="AF8" i="1"/>
  <c r="AF9" i="1"/>
  <c r="AF10"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79" i="1"/>
  <c r="AF180" i="1"/>
  <c r="AF181" i="1"/>
  <c r="AF182" i="1"/>
  <c r="AF183" i="1"/>
  <c r="AF184" i="1"/>
  <c r="AF185" i="1"/>
  <c r="AF186" i="1"/>
  <c r="AF187" i="1"/>
  <c r="AF188" i="1"/>
  <c r="AF189" i="1"/>
  <c r="AF190" i="1"/>
  <c r="AF191" i="1"/>
  <c r="AF192" i="1"/>
  <c r="AF193" i="1"/>
  <c r="AF194" i="1"/>
  <c r="AF195" i="1"/>
  <c r="AF196" i="1"/>
  <c r="AF197" i="1"/>
  <c r="AF198" i="1"/>
  <c r="AF199" i="1"/>
  <c r="AF200" i="1"/>
  <c r="AF201" i="1"/>
  <c r="AF202" i="1"/>
  <c r="AF203"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5"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F311" i="1"/>
  <c r="AF312" i="1"/>
  <c r="AF313" i="1"/>
  <c r="AF314" i="1"/>
  <c r="AF315" i="1"/>
  <c r="AF316" i="1"/>
  <c r="AF317" i="1"/>
  <c r="AF318" i="1"/>
  <c r="AF319" i="1"/>
  <c r="AF320" i="1"/>
  <c r="AF321" i="1"/>
  <c r="AF322" i="1"/>
  <c r="AF323" i="1"/>
  <c r="AF324" i="1"/>
  <c r="AF325" i="1"/>
  <c r="AF326" i="1"/>
  <c r="AF327"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F376" i="1"/>
  <c r="AF377" i="1"/>
  <c r="AF378" i="1"/>
  <c r="AF379" i="1"/>
  <c r="AF380" i="1"/>
  <c r="AF381" i="1"/>
  <c r="AF382" i="1"/>
  <c r="AF383" i="1"/>
  <c r="AF384" i="1"/>
  <c r="AF385" i="1"/>
  <c r="AF386" i="1"/>
  <c r="AF387" i="1"/>
  <c r="AF388" i="1"/>
  <c r="AF389" i="1"/>
  <c r="AF390" i="1"/>
  <c r="AF391" i="1"/>
  <c r="AF392" i="1"/>
  <c r="AF393" i="1"/>
  <c r="AF394" i="1"/>
  <c r="AF395" i="1"/>
  <c r="AF396" i="1"/>
  <c r="AF397" i="1"/>
  <c r="AF398" i="1"/>
  <c r="AF399"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3" i="1"/>
  <c r="AF424" i="1"/>
  <c r="AF425" i="1"/>
  <c r="AF426" i="1"/>
  <c r="AF427" i="1"/>
  <c r="AF428" i="1"/>
  <c r="AF429" i="1"/>
  <c r="AF430" i="1"/>
  <c r="AF431" i="1"/>
  <c r="AF432" i="1"/>
  <c r="AF433" i="1"/>
  <c r="AF434" i="1"/>
  <c r="AF435" i="1"/>
  <c r="AF436" i="1"/>
  <c r="AF437" i="1"/>
  <c r="AF438" i="1"/>
  <c r="AF439" i="1"/>
  <c r="AF440" i="1"/>
  <c r="AF441" i="1"/>
  <c r="AF442" i="1"/>
  <c r="AF443" i="1"/>
  <c r="AF444" i="1"/>
  <c r="AF445" i="1"/>
  <c r="AF446" i="1"/>
  <c r="AF447" i="1"/>
  <c r="AF448" i="1"/>
  <c r="AF449" i="1"/>
  <c r="AF450" i="1"/>
  <c r="AF451" i="1"/>
  <c r="AF452" i="1"/>
  <c r="AF453" i="1"/>
  <c r="AF454" i="1"/>
  <c r="AF455" i="1"/>
  <c r="AF456" i="1"/>
  <c r="AF457" i="1"/>
  <c r="AF458" i="1"/>
  <c r="AF459" i="1"/>
  <c r="AF460" i="1"/>
  <c r="AF461" i="1"/>
  <c r="AF462" i="1"/>
  <c r="AF463" i="1"/>
  <c r="AF464" i="1"/>
  <c r="AF465" i="1"/>
  <c r="AF466" i="1"/>
  <c r="AF467" i="1"/>
  <c r="AF468" i="1"/>
  <c r="AF469" i="1"/>
  <c r="AF470" i="1"/>
  <c r="AF471" i="1"/>
  <c r="AF472" i="1"/>
  <c r="AF473" i="1"/>
  <c r="AF474" i="1"/>
  <c r="AF475" i="1"/>
  <c r="AF476" i="1"/>
  <c r="AF477" i="1"/>
  <c r="AF478" i="1"/>
  <c r="AF479" i="1"/>
  <c r="AF480" i="1"/>
  <c r="AF481" i="1"/>
  <c r="AF482" i="1"/>
  <c r="AF483" i="1"/>
  <c r="AF484" i="1"/>
  <c r="AF485" i="1"/>
  <c r="AF486" i="1"/>
  <c r="AF487" i="1"/>
  <c r="AF488" i="1"/>
  <c r="AF489" i="1"/>
  <c r="AF490" i="1"/>
  <c r="AF491" i="1"/>
  <c r="AF492" i="1"/>
  <c r="AF493" i="1"/>
  <c r="AF494" i="1"/>
  <c r="AF495" i="1"/>
  <c r="AF496" i="1"/>
  <c r="AF497" i="1"/>
  <c r="AF498" i="1"/>
  <c r="AF499" i="1"/>
  <c r="AF500" i="1"/>
  <c r="AF501" i="1"/>
  <c r="AF502" i="1"/>
  <c r="AF503" i="1"/>
  <c r="AF504" i="1"/>
  <c r="AF505" i="1"/>
  <c r="AF506" i="1"/>
  <c r="AF507" i="1"/>
  <c r="AF508" i="1"/>
  <c r="AF509" i="1"/>
  <c r="AF510" i="1"/>
  <c r="AF511" i="1"/>
  <c r="AF512" i="1"/>
  <c r="AF513" i="1"/>
  <c r="AF514" i="1"/>
  <c r="AF515" i="1"/>
  <c r="AF516" i="1"/>
  <c r="AF517" i="1"/>
  <c r="AF518" i="1"/>
  <c r="AF519" i="1"/>
  <c r="AF520" i="1"/>
  <c r="AF521" i="1"/>
  <c r="AF522" i="1"/>
  <c r="AF523" i="1"/>
  <c r="AF524" i="1"/>
  <c r="AF525" i="1"/>
  <c r="AF526" i="1"/>
  <c r="AF527" i="1"/>
  <c r="AF528" i="1"/>
  <c r="AF529" i="1"/>
  <c r="AF530" i="1"/>
  <c r="AF531" i="1"/>
  <c r="AF532" i="1"/>
  <c r="AF533" i="1"/>
  <c r="AF534" i="1"/>
  <c r="AF535" i="1"/>
  <c r="AF536" i="1"/>
  <c r="AF537" i="1"/>
  <c r="AF538" i="1"/>
  <c r="AF539" i="1"/>
  <c r="AF540" i="1"/>
  <c r="AF541" i="1"/>
  <c r="AF542" i="1"/>
  <c r="AF543" i="1"/>
  <c r="AF544" i="1"/>
  <c r="AF545" i="1"/>
  <c r="AF546" i="1"/>
  <c r="AF547" i="1"/>
  <c r="AF548" i="1"/>
  <c r="AF549" i="1"/>
  <c r="AF550" i="1"/>
  <c r="AF551" i="1"/>
  <c r="AF552" i="1"/>
  <c r="AF553" i="1"/>
  <c r="AF554" i="1"/>
  <c r="AF555" i="1"/>
  <c r="AF556" i="1"/>
  <c r="AF557" i="1"/>
  <c r="AF558" i="1"/>
  <c r="AF559" i="1"/>
  <c r="AF560" i="1"/>
  <c r="AF561" i="1"/>
  <c r="AF562" i="1"/>
  <c r="AF563" i="1"/>
  <c r="AF564" i="1"/>
  <c r="AF565" i="1"/>
  <c r="AF566" i="1"/>
  <c r="AF567" i="1"/>
  <c r="AF568" i="1"/>
  <c r="AF569" i="1"/>
  <c r="AF570" i="1"/>
  <c r="AF571" i="1"/>
  <c r="AF572" i="1"/>
  <c r="AF573" i="1"/>
  <c r="AF574" i="1"/>
  <c r="AF575" i="1"/>
  <c r="AF576" i="1"/>
  <c r="AF577" i="1"/>
  <c r="AF578" i="1"/>
  <c r="AF579" i="1"/>
  <c r="AF580" i="1"/>
  <c r="AF581" i="1"/>
  <c r="AF582" i="1"/>
  <c r="AF583" i="1"/>
  <c r="AF584" i="1"/>
  <c r="AF585" i="1"/>
  <c r="AF586" i="1"/>
  <c r="AF587" i="1"/>
  <c r="AF588" i="1"/>
  <c r="AF589" i="1"/>
  <c r="AF590" i="1"/>
  <c r="AF591" i="1"/>
  <c r="AF592" i="1"/>
  <c r="AF593" i="1"/>
  <c r="AF594" i="1"/>
  <c r="AF595" i="1"/>
  <c r="AF596" i="1"/>
  <c r="AF597" i="1"/>
  <c r="AF598" i="1"/>
  <c r="AF599" i="1"/>
  <c r="AF600" i="1"/>
  <c r="AF601" i="1"/>
  <c r="AF602" i="1"/>
  <c r="AF603" i="1"/>
  <c r="AF604" i="1"/>
  <c r="AF605" i="1"/>
  <c r="AF606" i="1"/>
  <c r="AF607" i="1"/>
  <c r="AF608" i="1"/>
  <c r="AF609" i="1"/>
  <c r="AF610" i="1"/>
  <c r="AF611" i="1"/>
  <c r="AF612" i="1"/>
  <c r="AF613" i="1"/>
  <c r="AF614" i="1"/>
  <c r="AF615" i="1"/>
  <c r="AF616" i="1"/>
  <c r="AF617" i="1"/>
  <c r="AF618" i="1"/>
  <c r="AF619" i="1"/>
  <c r="AF620" i="1"/>
  <c r="AF621" i="1"/>
  <c r="AF622" i="1"/>
  <c r="AF623" i="1"/>
  <c r="AF624" i="1"/>
  <c r="AF625" i="1"/>
  <c r="AF626" i="1"/>
  <c r="AF627" i="1"/>
  <c r="AF628" i="1"/>
  <c r="AF629" i="1"/>
  <c r="AF630" i="1"/>
  <c r="AF631" i="1"/>
  <c r="AF632" i="1"/>
  <c r="AF633" i="1"/>
  <c r="AF634" i="1"/>
  <c r="AF635" i="1"/>
  <c r="AF636" i="1"/>
  <c r="AF637" i="1"/>
  <c r="AF638" i="1"/>
  <c r="AF639" i="1"/>
  <c r="AF640" i="1"/>
  <c r="AF641" i="1"/>
  <c r="AF642" i="1"/>
  <c r="AF643" i="1"/>
  <c r="AF644" i="1"/>
  <c r="AF645" i="1"/>
  <c r="AF646" i="1"/>
  <c r="AF647" i="1"/>
  <c r="AF648" i="1"/>
  <c r="AF649" i="1"/>
  <c r="AF650" i="1"/>
  <c r="AF651" i="1"/>
  <c r="AF652" i="1"/>
  <c r="AF653" i="1"/>
  <c r="AF654" i="1"/>
  <c r="AF655" i="1"/>
  <c r="AF656" i="1"/>
  <c r="AF657" i="1"/>
  <c r="AF658" i="1"/>
  <c r="AF659" i="1"/>
  <c r="AF660" i="1"/>
  <c r="AF661" i="1"/>
  <c r="AF662" i="1"/>
  <c r="AF663" i="1"/>
  <c r="AF664" i="1"/>
  <c r="AF665" i="1"/>
  <c r="AF666" i="1"/>
  <c r="AF667" i="1"/>
  <c r="AF668" i="1"/>
  <c r="AF669" i="1"/>
  <c r="AF670" i="1"/>
  <c r="AF671" i="1"/>
  <c r="AF672" i="1"/>
  <c r="AF673" i="1"/>
  <c r="AF674" i="1"/>
  <c r="AF675" i="1"/>
  <c r="AF676" i="1"/>
  <c r="AF677" i="1"/>
  <c r="AF678" i="1"/>
  <c r="AF679" i="1"/>
  <c r="AF680" i="1"/>
  <c r="AF681" i="1"/>
  <c r="AF682" i="1"/>
  <c r="AF683" i="1"/>
  <c r="AF684" i="1"/>
  <c r="AF685" i="1"/>
  <c r="AF686" i="1"/>
  <c r="AF687" i="1"/>
  <c r="AF688" i="1"/>
  <c r="AF689" i="1"/>
  <c r="AF690" i="1"/>
  <c r="AF691" i="1"/>
  <c r="AF692" i="1"/>
  <c r="AF693" i="1"/>
  <c r="AF694" i="1"/>
  <c r="AF695" i="1"/>
  <c r="AF696" i="1"/>
  <c r="AF697" i="1"/>
  <c r="AF698" i="1"/>
  <c r="AF699" i="1"/>
  <c r="AF700" i="1"/>
  <c r="AF701" i="1"/>
  <c r="AF702" i="1"/>
  <c r="AF703" i="1"/>
  <c r="AF704" i="1"/>
  <c r="AF705" i="1"/>
  <c r="AF706" i="1"/>
  <c r="AF707" i="1"/>
  <c r="AF708" i="1"/>
  <c r="AF709" i="1"/>
  <c r="AF710" i="1"/>
  <c r="AF711" i="1"/>
  <c r="AF712" i="1"/>
  <c r="AF713" i="1"/>
  <c r="AF714" i="1"/>
  <c r="AF715" i="1"/>
  <c r="AF716" i="1"/>
  <c r="AF717" i="1"/>
  <c r="AF718" i="1"/>
  <c r="AF719" i="1"/>
  <c r="AF720" i="1"/>
  <c r="AF721" i="1"/>
  <c r="AF722" i="1"/>
  <c r="AF723" i="1"/>
  <c r="AF724" i="1"/>
  <c r="AF725" i="1"/>
  <c r="AF726" i="1"/>
  <c r="AF727" i="1"/>
  <c r="AF728" i="1"/>
  <c r="AF729" i="1"/>
  <c r="AF730" i="1"/>
  <c r="AF731" i="1"/>
  <c r="AF732" i="1"/>
  <c r="AF733" i="1"/>
  <c r="AF734" i="1"/>
  <c r="AF735" i="1"/>
  <c r="AF736" i="1"/>
  <c r="AF737" i="1"/>
  <c r="AF738" i="1"/>
  <c r="AF739" i="1"/>
  <c r="AF740" i="1"/>
  <c r="AF741" i="1"/>
  <c r="AF742" i="1"/>
  <c r="AF743" i="1"/>
  <c r="AF744" i="1"/>
  <c r="AF745" i="1"/>
  <c r="AF746" i="1"/>
  <c r="AF747" i="1"/>
  <c r="AF748" i="1"/>
  <c r="AF749" i="1"/>
  <c r="AF750" i="1"/>
  <c r="AF751" i="1"/>
  <c r="AF752" i="1"/>
  <c r="AF753" i="1"/>
  <c r="AF754" i="1"/>
  <c r="AF755" i="1"/>
  <c r="AF756" i="1"/>
  <c r="AF757" i="1"/>
  <c r="AF758" i="1"/>
  <c r="AF759" i="1"/>
  <c r="AF760" i="1"/>
  <c r="AF761" i="1"/>
  <c r="AF762" i="1"/>
  <c r="AF763" i="1"/>
  <c r="AF764" i="1"/>
  <c r="AF765" i="1"/>
  <c r="AF766" i="1"/>
  <c r="AF767" i="1"/>
  <c r="AF768" i="1"/>
  <c r="AF769" i="1"/>
  <c r="AF770" i="1"/>
  <c r="AF771" i="1"/>
  <c r="AF772" i="1"/>
  <c r="AF773" i="1"/>
  <c r="AF774" i="1"/>
  <c r="AF775" i="1"/>
  <c r="AF776" i="1"/>
  <c r="AF777" i="1"/>
  <c r="AF778" i="1"/>
  <c r="AF779" i="1"/>
  <c r="AF780" i="1"/>
  <c r="AF781" i="1"/>
  <c r="AF782" i="1"/>
  <c r="AF783" i="1"/>
  <c r="AF784" i="1"/>
  <c r="AF785" i="1"/>
  <c r="AF786" i="1"/>
  <c r="AF787" i="1"/>
  <c r="AF788" i="1"/>
  <c r="AF789" i="1"/>
  <c r="AF790" i="1"/>
  <c r="AF791" i="1"/>
  <c r="AF792" i="1"/>
  <c r="AF793" i="1"/>
  <c r="AF794" i="1"/>
  <c r="AF795" i="1"/>
  <c r="AF796" i="1"/>
  <c r="AF797" i="1"/>
  <c r="AF798" i="1"/>
  <c r="AF799" i="1"/>
  <c r="AF800" i="1"/>
  <c r="AF801" i="1"/>
  <c r="AF802" i="1"/>
  <c r="AF803" i="1"/>
  <c r="AF804" i="1"/>
  <c r="AF805" i="1"/>
  <c r="AF806" i="1"/>
  <c r="AF807" i="1"/>
  <c r="AF808" i="1"/>
  <c r="AF809" i="1"/>
  <c r="AF810" i="1"/>
  <c r="AF811" i="1"/>
  <c r="AF812" i="1"/>
  <c r="AF813" i="1"/>
  <c r="AF814" i="1"/>
  <c r="AF815" i="1"/>
  <c r="AF816" i="1"/>
  <c r="AF817" i="1"/>
  <c r="AF818" i="1"/>
  <c r="AF819" i="1"/>
  <c r="AF820" i="1"/>
  <c r="AF821" i="1"/>
  <c r="AF822" i="1"/>
  <c r="AF823" i="1"/>
  <c r="AF824" i="1"/>
  <c r="AF825" i="1"/>
  <c r="AF826" i="1"/>
  <c r="AF827" i="1"/>
  <c r="AF828" i="1"/>
  <c r="AF829" i="1"/>
  <c r="AF830" i="1"/>
  <c r="AF831" i="1"/>
  <c r="AF832" i="1"/>
  <c r="AF833" i="1"/>
  <c r="AF834" i="1"/>
  <c r="AF835" i="1"/>
  <c r="AF836" i="1"/>
  <c r="AF837" i="1"/>
  <c r="AF838" i="1"/>
  <c r="AF839" i="1"/>
  <c r="AF840" i="1"/>
  <c r="AF841" i="1"/>
  <c r="AF842" i="1"/>
  <c r="AF843" i="1"/>
  <c r="AF844" i="1"/>
  <c r="AF845" i="1"/>
  <c r="AF846" i="1"/>
  <c r="AF847" i="1"/>
  <c r="AF848" i="1"/>
  <c r="AF849" i="1"/>
  <c r="AF850" i="1"/>
  <c r="AF851" i="1"/>
  <c r="AF852" i="1"/>
  <c r="AF853" i="1"/>
  <c r="AF854" i="1"/>
  <c r="AF855" i="1"/>
  <c r="AF856" i="1"/>
  <c r="AF857" i="1"/>
  <c r="AF858" i="1"/>
  <c r="AF859" i="1"/>
  <c r="AF860" i="1"/>
  <c r="AF861" i="1"/>
  <c r="AF862" i="1"/>
  <c r="AF863" i="1"/>
  <c r="AF864" i="1"/>
  <c r="AF865" i="1"/>
  <c r="AF866" i="1"/>
  <c r="AF867" i="1"/>
  <c r="AF868" i="1"/>
  <c r="AF869" i="1"/>
  <c r="AF870" i="1"/>
  <c r="AF871" i="1"/>
  <c r="AF872" i="1"/>
  <c r="AF873" i="1"/>
  <c r="AF874" i="1"/>
  <c r="AF875" i="1"/>
  <c r="AF876" i="1"/>
  <c r="AF877" i="1"/>
  <c r="AF878" i="1"/>
  <c r="AF879" i="1"/>
  <c r="AF880" i="1"/>
  <c r="AF881" i="1"/>
  <c r="AF882" i="1"/>
  <c r="AF883" i="1"/>
  <c r="AF884" i="1"/>
  <c r="AF885" i="1"/>
  <c r="AF886" i="1"/>
  <c r="AF887" i="1"/>
  <c r="AF888" i="1"/>
  <c r="AF889" i="1"/>
  <c r="AF890" i="1"/>
  <c r="AF891" i="1"/>
  <c r="AF892" i="1"/>
  <c r="AF893" i="1"/>
  <c r="AF894" i="1"/>
  <c r="AF895" i="1"/>
  <c r="AF896" i="1"/>
  <c r="AF897" i="1"/>
  <c r="AF898" i="1"/>
  <c r="AF899" i="1"/>
  <c r="AF900" i="1"/>
  <c r="AF901" i="1"/>
  <c r="AF902" i="1"/>
  <c r="AF903" i="1"/>
  <c r="AF904" i="1"/>
  <c r="AF905" i="1"/>
  <c r="AF906" i="1"/>
  <c r="AF907" i="1"/>
  <c r="AF908" i="1"/>
  <c r="AF909" i="1"/>
  <c r="AF910" i="1"/>
  <c r="AF911" i="1"/>
  <c r="AF912" i="1"/>
  <c r="AF913" i="1"/>
  <c r="AF914" i="1"/>
  <c r="AF915" i="1"/>
  <c r="AF916" i="1"/>
  <c r="AF917" i="1"/>
  <c r="AF918" i="1"/>
  <c r="AF919" i="1"/>
  <c r="AF920" i="1"/>
  <c r="AF921" i="1"/>
  <c r="AF922" i="1"/>
  <c r="AF923" i="1"/>
  <c r="AF924" i="1"/>
  <c r="AF925" i="1"/>
  <c r="AF926" i="1"/>
  <c r="AF927" i="1"/>
  <c r="AF928" i="1"/>
  <c r="AF929" i="1"/>
  <c r="AF930" i="1"/>
  <c r="AF931" i="1"/>
  <c r="AF932" i="1"/>
  <c r="AF933" i="1"/>
  <c r="AF934" i="1"/>
  <c r="AF935" i="1"/>
  <c r="AF936" i="1"/>
  <c r="AF937" i="1"/>
  <c r="AF938" i="1"/>
  <c r="AF939" i="1"/>
  <c r="AF940" i="1"/>
  <c r="AF941" i="1"/>
  <c r="AF942" i="1"/>
  <c r="AF943" i="1"/>
  <c r="AF944" i="1"/>
  <c r="AF945" i="1"/>
  <c r="AF946" i="1"/>
  <c r="AF947" i="1"/>
  <c r="AF948" i="1"/>
  <c r="AF949" i="1"/>
  <c r="AF950" i="1"/>
  <c r="AF951" i="1"/>
  <c r="AF952" i="1"/>
  <c r="AF953" i="1"/>
  <c r="AF954" i="1"/>
  <c r="AF955" i="1"/>
  <c r="AF956" i="1"/>
  <c r="AF957" i="1"/>
  <c r="AF958" i="1"/>
  <c r="AF959" i="1"/>
  <c r="AF960" i="1"/>
  <c r="AF961" i="1"/>
  <c r="AF962" i="1"/>
  <c r="AF963" i="1"/>
  <c r="AF964" i="1"/>
  <c r="AF965" i="1"/>
  <c r="AF966" i="1"/>
  <c r="AF967" i="1"/>
  <c r="AF968" i="1"/>
  <c r="AF969" i="1"/>
  <c r="AF970" i="1"/>
  <c r="AF971" i="1"/>
  <c r="AF972" i="1"/>
  <c r="AF973" i="1"/>
  <c r="AF974" i="1"/>
  <c r="AF975" i="1"/>
  <c r="AF976" i="1"/>
  <c r="AF977" i="1"/>
  <c r="AF978" i="1"/>
  <c r="AF979" i="1"/>
  <c r="AF980" i="1"/>
  <c r="AF981" i="1"/>
  <c r="AF982" i="1"/>
  <c r="AF983" i="1"/>
  <c r="AF984" i="1"/>
  <c r="AF985" i="1"/>
  <c r="AF986" i="1"/>
  <c r="AF987" i="1"/>
  <c r="AF988" i="1"/>
  <c r="AF989" i="1"/>
  <c r="AF990" i="1"/>
  <c r="AF991" i="1"/>
  <c r="AF992" i="1"/>
  <c r="AF993" i="1"/>
  <c r="AF994" i="1"/>
  <c r="AF995" i="1"/>
  <c r="AF996" i="1"/>
  <c r="AF997" i="1"/>
  <c r="AF998" i="1"/>
  <c r="AF999" i="1"/>
  <c r="AF1000" i="1"/>
  <c r="AF1001" i="1"/>
  <c r="AF1002" i="1"/>
  <c r="AF1003" i="1"/>
  <c r="AF1004" i="1"/>
  <c r="AF1005" i="1"/>
  <c r="AF1006" i="1"/>
  <c r="AF1007" i="1"/>
  <c r="AF1008" i="1"/>
  <c r="AF1009" i="1"/>
  <c r="AF1010" i="1"/>
  <c r="AF1011" i="1"/>
  <c r="AF1012" i="1"/>
  <c r="AF1013" i="1"/>
  <c r="AF1014" i="1"/>
  <c r="AF1015" i="1"/>
  <c r="AF1016" i="1"/>
  <c r="AF1017" i="1"/>
  <c r="AF1018" i="1"/>
  <c r="AF1019" i="1"/>
  <c r="AF1020" i="1"/>
  <c r="AF1021" i="1"/>
  <c r="AF1022" i="1"/>
  <c r="AF1023" i="1"/>
  <c r="AF1024" i="1"/>
  <c r="AF1025" i="1"/>
  <c r="AF1026" i="1"/>
  <c r="AF1027" i="1"/>
  <c r="AF1028" i="1"/>
  <c r="AF1029" i="1"/>
  <c r="AF1030" i="1"/>
  <c r="AF1031" i="1"/>
  <c r="AF1032" i="1"/>
  <c r="AF1033" i="1"/>
  <c r="AF1034" i="1"/>
  <c r="AF1035" i="1"/>
  <c r="AF1036" i="1"/>
  <c r="AF1037" i="1"/>
  <c r="AF1038" i="1"/>
  <c r="AF1039" i="1"/>
  <c r="AF1040" i="1"/>
  <c r="AF1041" i="1"/>
  <c r="AF1042" i="1"/>
  <c r="AF1043" i="1"/>
  <c r="AF1044" i="1"/>
  <c r="AF1045" i="1"/>
  <c r="AF1046" i="1"/>
  <c r="AF1047" i="1"/>
  <c r="AF1048" i="1"/>
  <c r="AF1049" i="1"/>
  <c r="AF1050" i="1"/>
  <c r="AF1051" i="1"/>
  <c r="AF1052" i="1"/>
  <c r="AF1053" i="1"/>
  <c r="AF1054" i="1"/>
  <c r="AF1055" i="1"/>
  <c r="AF1056" i="1"/>
  <c r="AF1057" i="1"/>
  <c r="AF1058" i="1"/>
  <c r="AF1059" i="1"/>
  <c r="AF1060" i="1"/>
  <c r="AF1061" i="1"/>
  <c r="AF1062" i="1"/>
  <c r="AF1063" i="1"/>
  <c r="AF1064" i="1"/>
  <c r="AF1065" i="1"/>
  <c r="AF1066" i="1"/>
  <c r="AF1067" i="1"/>
  <c r="AF1068" i="1"/>
  <c r="AF1069" i="1"/>
  <c r="AF1070" i="1"/>
  <c r="AF1071" i="1"/>
  <c r="AF1072" i="1"/>
  <c r="AF1073" i="1"/>
  <c r="AF1074" i="1"/>
  <c r="AF1075" i="1"/>
  <c r="AF1076" i="1"/>
  <c r="AF1077" i="1"/>
  <c r="AF1078" i="1"/>
  <c r="AF1079" i="1"/>
  <c r="AF1080" i="1"/>
  <c r="AF1081" i="1"/>
  <c r="AF1082" i="1"/>
  <c r="AF1083" i="1"/>
  <c r="AF1084" i="1"/>
  <c r="AF1085" i="1"/>
  <c r="AF1086" i="1"/>
  <c r="AF1087" i="1"/>
  <c r="AF1088" i="1"/>
  <c r="AF1089" i="1"/>
  <c r="AF1090" i="1"/>
  <c r="AF1091" i="1"/>
  <c r="AF1092" i="1"/>
  <c r="AF1093" i="1"/>
  <c r="AF1094" i="1"/>
  <c r="AF1095" i="1"/>
  <c r="AF1096" i="1"/>
  <c r="AF1097" i="1"/>
  <c r="AF1098" i="1"/>
  <c r="AF1099" i="1"/>
  <c r="AF1100" i="1"/>
  <c r="AF1101" i="1"/>
  <c r="AF1102" i="1"/>
  <c r="AF1103" i="1"/>
  <c r="AF1104" i="1"/>
  <c r="AF1105" i="1"/>
  <c r="AF1106" i="1"/>
  <c r="AF1107" i="1"/>
  <c r="AF1108" i="1"/>
  <c r="AF1109" i="1"/>
  <c r="AF1110" i="1"/>
  <c r="AF1111" i="1"/>
  <c r="AF1112" i="1"/>
  <c r="AF1113" i="1"/>
  <c r="AF1114" i="1"/>
  <c r="AF1115" i="1"/>
  <c r="AF1116" i="1"/>
  <c r="AF1117" i="1"/>
  <c r="AF1118" i="1"/>
  <c r="AF1119" i="1"/>
  <c r="AF1120" i="1"/>
  <c r="AF1121" i="1"/>
  <c r="AF1122" i="1"/>
  <c r="AF1123" i="1"/>
  <c r="AF1124" i="1"/>
  <c r="AF1125" i="1"/>
  <c r="AF1126" i="1"/>
  <c r="AF1127" i="1"/>
  <c r="AF1128" i="1"/>
  <c r="AF1129" i="1"/>
  <c r="AF1130" i="1"/>
  <c r="AF1131" i="1"/>
  <c r="AF1132" i="1"/>
  <c r="AF1133" i="1"/>
  <c r="AF1134" i="1"/>
  <c r="AF1135" i="1"/>
  <c r="AF1136" i="1"/>
  <c r="AF1137" i="1"/>
  <c r="AF1138" i="1"/>
  <c r="AF1139" i="1"/>
  <c r="AF1140" i="1"/>
  <c r="AF1141" i="1"/>
  <c r="AF1142" i="1"/>
  <c r="AF1143" i="1"/>
  <c r="AF1144" i="1"/>
  <c r="AF1145" i="1"/>
  <c r="AF1146" i="1"/>
  <c r="AF1147" i="1"/>
  <c r="AF1148" i="1"/>
  <c r="AF1149" i="1"/>
  <c r="AF1150" i="1"/>
  <c r="AF1151" i="1"/>
  <c r="AF1152" i="1"/>
  <c r="AF1153" i="1"/>
  <c r="AF1154" i="1"/>
  <c r="AF1155" i="1"/>
  <c r="AF1156" i="1"/>
  <c r="AF1157" i="1"/>
  <c r="AF1158" i="1"/>
  <c r="AF1159" i="1"/>
  <c r="AF1160" i="1"/>
  <c r="AF1161" i="1"/>
  <c r="AF1162" i="1"/>
  <c r="AF1163" i="1"/>
  <c r="AF1164" i="1"/>
  <c r="AF1165" i="1"/>
  <c r="AF1166" i="1"/>
  <c r="AF1167" i="1"/>
  <c r="AF1168" i="1"/>
  <c r="AF1169" i="1"/>
  <c r="AF1170" i="1"/>
  <c r="AF1171" i="1"/>
  <c r="AF1172" i="1"/>
  <c r="AF1173" i="1"/>
  <c r="AF1174" i="1"/>
  <c r="AF1175" i="1"/>
  <c r="AF1176" i="1"/>
  <c r="AF1177" i="1"/>
  <c r="AF1178" i="1"/>
  <c r="AF1179" i="1"/>
  <c r="AF1180" i="1"/>
  <c r="AF1181" i="1"/>
  <c r="AF1182" i="1"/>
  <c r="AF1183" i="1"/>
  <c r="AF1184" i="1"/>
  <c r="AF1185" i="1"/>
  <c r="AF1186" i="1"/>
  <c r="AF1187" i="1"/>
  <c r="AF1188" i="1"/>
  <c r="AF1189" i="1"/>
  <c r="AF1190" i="1"/>
  <c r="AF1191" i="1"/>
  <c r="AF1192" i="1"/>
  <c r="AF1193" i="1"/>
  <c r="AF1194" i="1"/>
  <c r="AF1195" i="1"/>
  <c r="AF1196" i="1"/>
  <c r="AF1197" i="1"/>
  <c r="AF1198" i="1"/>
  <c r="AF1199" i="1"/>
  <c r="AF1200" i="1"/>
  <c r="AF1201" i="1"/>
  <c r="AF1202" i="1"/>
  <c r="AF1203" i="1"/>
  <c r="AF1204" i="1"/>
  <c r="AF1205" i="1"/>
  <c r="AF1206" i="1"/>
  <c r="AF1207" i="1"/>
  <c r="AF1208" i="1"/>
  <c r="AF1209" i="1"/>
  <c r="AF1210" i="1"/>
  <c r="AF1211" i="1"/>
  <c r="AF1212" i="1"/>
  <c r="AF1213" i="1"/>
  <c r="AF1214" i="1"/>
  <c r="AF1215" i="1"/>
  <c r="AF1216" i="1"/>
  <c r="AF1217" i="1"/>
  <c r="AF1218" i="1"/>
  <c r="AF1219" i="1"/>
  <c r="AF1220" i="1"/>
  <c r="AF1221" i="1"/>
  <c r="AF1222" i="1"/>
  <c r="AF1223" i="1"/>
  <c r="AF1224" i="1"/>
  <c r="AF1225" i="1"/>
  <c r="AF1226" i="1"/>
  <c r="AF1227" i="1"/>
  <c r="AF1228" i="1"/>
  <c r="AF1229" i="1"/>
  <c r="AF1230" i="1"/>
  <c r="AF1231" i="1"/>
  <c r="AF1232" i="1"/>
  <c r="AF1233" i="1"/>
  <c r="AF1234" i="1"/>
  <c r="AF1235" i="1"/>
  <c r="AF1236" i="1"/>
  <c r="AF1237" i="1"/>
  <c r="AF1238" i="1"/>
  <c r="AF1239" i="1"/>
  <c r="AF1240" i="1"/>
  <c r="AF1241" i="1"/>
  <c r="AF1242" i="1"/>
  <c r="AF1243" i="1"/>
  <c r="AF1244" i="1"/>
  <c r="AF1245" i="1"/>
  <c r="AF1246" i="1"/>
  <c r="AF1247" i="1"/>
  <c r="AF1248" i="1"/>
  <c r="AF1249" i="1"/>
  <c r="AF1250" i="1"/>
  <c r="AF1251" i="1"/>
  <c r="AF1252" i="1"/>
  <c r="AF1253" i="1"/>
  <c r="AF1254" i="1"/>
  <c r="AF1255" i="1"/>
  <c r="AF1256" i="1"/>
  <c r="AF1257" i="1"/>
  <c r="AF1258" i="1"/>
  <c r="AF1259" i="1"/>
  <c r="AF1260" i="1"/>
  <c r="AF1261" i="1"/>
  <c r="AF1262" i="1"/>
  <c r="AF1263" i="1"/>
  <c r="AF1264" i="1"/>
  <c r="AF1265" i="1"/>
  <c r="AF1266" i="1"/>
  <c r="AF1267" i="1"/>
  <c r="AF1268" i="1"/>
  <c r="AF1269" i="1"/>
  <c r="AF1270" i="1"/>
  <c r="AF1271" i="1"/>
  <c r="AF1272" i="1"/>
  <c r="AF1273" i="1"/>
  <c r="AF1274" i="1"/>
  <c r="AF1275" i="1"/>
  <c r="AF1276" i="1"/>
  <c r="AF1277" i="1"/>
  <c r="AF1278" i="1"/>
  <c r="AF1279" i="1"/>
  <c r="AF1280" i="1"/>
  <c r="AF1281" i="1"/>
  <c r="AF1282" i="1"/>
  <c r="AF1283" i="1"/>
  <c r="AF1284" i="1"/>
  <c r="AF1285" i="1"/>
  <c r="AF1286" i="1"/>
  <c r="AF1287" i="1"/>
  <c r="AF1288" i="1"/>
  <c r="AF1289" i="1"/>
  <c r="AF1290" i="1"/>
  <c r="AF1291" i="1"/>
  <c r="AF1292" i="1"/>
  <c r="AF1293" i="1"/>
  <c r="AF1294" i="1"/>
  <c r="AF1295" i="1"/>
  <c r="AF1296" i="1"/>
  <c r="AF1297" i="1"/>
  <c r="AF1298" i="1"/>
  <c r="AF1299" i="1"/>
  <c r="AF1300" i="1"/>
  <c r="AF1301" i="1"/>
  <c r="AF1302" i="1"/>
  <c r="AF1303" i="1"/>
  <c r="AF1304" i="1"/>
  <c r="AF1305" i="1"/>
  <c r="AF1306" i="1"/>
  <c r="AF1307" i="1"/>
  <c r="AF1308" i="1"/>
  <c r="AF1309" i="1"/>
  <c r="AF1310" i="1"/>
  <c r="AF1311" i="1"/>
  <c r="AF1312" i="1"/>
  <c r="AF1313" i="1"/>
  <c r="AF1314" i="1"/>
  <c r="AF1315" i="1"/>
  <c r="AF1316" i="1"/>
  <c r="AF1317" i="1"/>
  <c r="AF1318" i="1"/>
  <c r="AF1319" i="1"/>
  <c r="AF1320" i="1"/>
  <c r="AF1321" i="1"/>
  <c r="AF1322" i="1"/>
  <c r="AF1323" i="1"/>
  <c r="AF1324" i="1"/>
  <c r="AF1325" i="1"/>
  <c r="AF1326" i="1"/>
  <c r="AF1327" i="1"/>
  <c r="AF1328" i="1"/>
  <c r="AF1329" i="1"/>
  <c r="AF1330" i="1"/>
  <c r="AF1331" i="1"/>
  <c r="AF1332" i="1"/>
  <c r="AF1333" i="1"/>
  <c r="AF1334" i="1"/>
  <c r="AF1335" i="1"/>
  <c r="AF1336" i="1"/>
  <c r="AF1337" i="1"/>
  <c r="AF1338" i="1"/>
  <c r="AF1339" i="1"/>
  <c r="AF1340" i="1"/>
  <c r="AF1341" i="1"/>
  <c r="AF1342" i="1"/>
  <c r="AF1343" i="1"/>
  <c r="AF1344" i="1"/>
  <c r="AF1345" i="1"/>
  <c r="AF1346" i="1"/>
  <c r="AF1347" i="1"/>
  <c r="AF1348" i="1"/>
  <c r="AF1349" i="1"/>
  <c r="AF1350" i="1"/>
  <c r="AF1351" i="1"/>
  <c r="AF1352" i="1"/>
  <c r="AF1353" i="1"/>
  <c r="AF1354" i="1"/>
  <c r="AF1355" i="1"/>
  <c r="AF1356" i="1"/>
  <c r="AF1357" i="1"/>
  <c r="AF1358" i="1"/>
  <c r="AF1359" i="1"/>
  <c r="AF1360" i="1"/>
  <c r="AF1361" i="1"/>
  <c r="AF1362" i="1"/>
  <c r="AF1363" i="1"/>
  <c r="AF1364" i="1"/>
  <c r="AF1365" i="1"/>
  <c r="AF1366" i="1"/>
  <c r="AF1367" i="1"/>
  <c r="AF1368" i="1"/>
  <c r="AF1369" i="1"/>
  <c r="AF1370" i="1"/>
  <c r="AF1371" i="1"/>
  <c r="AF1372" i="1"/>
  <c r="AF1373" i="1"/>
  <c r="AF1374" i="1"/>
  <c r="AF1375" i="1"/>
  <c r="AF1376" i="1"/>
  <c r="AF1377" i="1"/>
  <c r="AF1378" i="1"/>
  <c r="AF1379" i="1"/>
  <c r="AF1380" i="1"/>
  <c r="AF1381" i="1"/>
  <c r="AF1382" i="1"/>
  <c r="AF1383" i="1"/>
  <c r="AF1384" i="1"/>
  <c r="AF1385" i="1"/>
  <c r="AF1386" i="1"/>
  <c r="AF1387" i="1"/>
  <c r="AF1388" i="1"/>
  <c r="AF1389" i="1"/>
  <c r="AF1390" i="1"/>
  <c r="AF1391" i="1"/>
  <c r="AF1392" i="1"/>
  <c r="AF1393" i="1"/>
  <c r="AF1394" i="1"/>
  <c r="AF1395" i="1"/>
  <c r="AF1396" i="1"/>
  <c r="AF1397" i="1"/>
  <c r="AF1398" i="1"/>
  <c r="AF1399" i="1"/>
  <c r="AF1400" i="1"/>
  <c r="AF1401" i="1"/>
  <c r="AF1402" i="1"/>
  <c r="AF1403" i="1"/>
  <c r="AF1404" i="1"/>
  <c r="AF1405" i="1"/>
  <c r="AF1406" i="1"/>
  <c r="AF1407" i="1"/>
  <c r="AF1408" i="1"/>
  <c r="AF1409" i="1"/>
  <c r="AF1410" i="1"/>
  <c r="AF1411" i="1"/>
  <c r="AF1412" i="1"/>
  <c r="AF1413" i="1"/>
  <c r="AF1414" i="1"/>
  <c r="AF1415" i="1"/>
  <c r="AF1416" i="1"/>
  <c r="AF1417" i="1"/>
  <c r="AF1418" i="1"/>
  <c r="AF1419" i="1"/>
  <c r="AF1420" i="1"/>
  <c r="AF1421" i="1"/>
  <c r="AF1422" i="1"/>
  <c r="AF1423" i="1"/>
  <c r="AF1424" i="1"/>
  <c r="AF1425" i="1"/>
  <c r="AF1426" i="1"/>
  <c r="AF1427" i="1"/>
  <c r="AF1428" i="1"/>
  <c r="AF1429" i="1"/>
  <c r="AF1430" i="1"/>
  <c r="AF1431" i="1"/>
  <c r="AF1432" i="1"/>
  <c r="AF1433" i="1"/>
  <c r="AF1434" i="1"/>
  <c r="AF1435" i="1"/>
  <c r="AF1436" i="1"/>
  <c r="AF1437" i="1"/>
  <c r="AF1438" i="1"/>
  <c r="AF1439" i="1"/>
  <c r="AF1440" i="1"/>
  <c r="AF1441" i="1"/>
  <c r="AF1442" i="1"/>
  <c r="AF1443" i="1"/>
  <c r="AF1444" i="1"/>
  <c r="AF1445" i="1"/>
  <c r="AF1446" i="1"/>
  <c r="AF1447" i="1"/>
  <c r="AF1448" i="1"/>
  <c r="AF1449" i="1"/>
  <c r="AF1450" i="1"/>
  <c r="AF1451" i="1"/>
  <c r="AF1452" i="1"/>
  <c r="AF1453" i="1"/>
  <c r="AF1454" i="1"/>
  <c r="AF1455" i="1"/>
  <c r="AF1456" i="1"/>
  <c r="AF1457" i="1"/>
  <c r="AF1458" i="1"/>
  <c r="AF1459" i="1"/>
  <c r="AF1460" i="1"/>
  <c r="AF1461" i="1"/>
  <c r="AF1462" i="1"/>
  <c r="AF1463" i="1"/>
  <c r="AF1464" i="1"/>
  <c r="AF1465" i="1"/>
  <c r="AF1466" i="1"/>
  <c r="AF1467" i="1"/>
  <c r="AF1468" i="1"/>
  <c r="AF1469" i="1"/>
  <c r="AF1470" i="1"/>
  <c r="AF1471" i="1"/>
  <c r="AF1472" i="1"/>
  <c r="AF1473" i="1"/>
  <c r="AF1474" i="1"/>
  <c r="AF1475" i="1"/>
  <c r="AF1476" i="1"/>
  <c r="AF1477" i="1"/>
  <c r="AF1478" i="1"/>
  <c r="AF1479" i="1"/>
  <c r="AF1480" i="1"/>
  <c r="AF1481" i="1"/>
  <c r="AF1482" i="1"/>
  <c r="AF1483" i="1"/>
  <c r="AF1484" i="1"/>
  <c r="AF1485" i="1"/>
  <c r="AF1486" i="1"/>
  <c r="AF1487" i="1"/>
  <c r="AF1488" i="1"/>
  <c r="AF1489" i="1"/>
  <c r="AF1490" i="1"/>
  <c r="AF1491" i="1"/>
  <c r="AF1492" i="1"/>
  <c r="AF1493" i="1"/>
  <c r="AF1494" i="1"/>
  <c r="AF1495" i="1"/>
  <c r="AF1496" i="1"/>
  <c r="AF1497" i="1"/>
  <c r="AF1498" i="1"/>
  <c r="AF1499" i="1"/>
  <c r="AF1500" i="1"/>
  <c r="AF1501" i="1"/>
  <c r="AF1502" i="1"/>
  <c r="AF1503" i="1"/>
  <c r="AF1504" i="1"/>
  <c r="AF1505" i="1"/>
  <c r="AF1506" i="1"/>
  <c r="AF1507" i="1"/>
  <c r="AF1508" i="1"/>
  <c r="AF1509" i="1"/>
  <c r="AF1510" i="1"/>
  <c r="AF1511" i="1"/>
  <c r="AF1512" i="1"/>
  <c r="AF1513" i="1"/>
  <c r="AF1514" i="1"/>
  <c r="AF1515" i="1"/>
  <c r="AF1516" i="1"/>
  <c r="AF1517" i="1"/>
  <c r="AF1518" i="1"/>
  <c r="AF1519" i="1"/>
  <c r="AF1520" i="1"/>
  <c r="AF1521" i="1"/>
  <c r="AF1522" i="1"/>
  <c r="AF1523" i="1"/>
  <c r="AF1524" i="1"/>
  <c r="AF1525" i="1"/>
  <c r="AF1526" i="1"/>
  <c r="AF1527" i="1"/>
  <c r="AF1528" i="1"/>
  <c r="AF1529" i="1"/>
  <c r="AF1530" i="1"/>
  <c r="AF1531" i="1"/>
  <c r="AF1532" i="1"/>
  <c r="AF1533" i="1"/>
  <c r="AF1534" i="1"/>
  <c r="AF1535" i="1"/>
  <c r="AF1536" i="1"/>
  <c r="AF1537" i="1"/>
  <c r="AF1538" i="1"/>
  <c r="AF1539" i="1"/>
  <c r="AF1540" i="1"/>
  <c r="AF1541" i="1"/>
  <c r="AF1542" i="1"/>
  <c r="AF1543" i="1"/>
  <c r="AF1544" i="1"/>
  <c r="AF1545" i="1"/>
  <c r="AF1546" i="1"/>
  <c r="AF1547" i="1"/>
  <c r="AF1548" i="1"/>
  <c r="AF1549" i="1"/>
  <c r="AF1550" i="1"/>
  <c r="AF1551" i="1"/>
  <c r="AF1552" i="1"/>
  <c r="AF1553" i="1"/>
  <c r="AF1554" i="1"/>
  <c r="AF1555" i="1"/>
  <c r="AF1556" i="1"/>
  <c r="AF1557" i="1"/>
  <c r="AF1558" i="1"/>
  <c r="AF1559" i="1"/>
  <c r="AF1560" i="1"/>
  <c r="AF1561" i="1"/>
  <c r="AF1562" i="1"/>
  <c r="AF1563" i="1"/>
  <c r="AF1564" i="1"/>
  <c r="AF1565" i="1"/>
  <c r="AF1566" i="1"/>
  <c r="AF1567" i="1"/>
  <c r="AF1568" i="1"/>
  <c r="AF1569" i="1"/>
  <c r="AF1570" i="1"/>
  <c r="AF1571" i="1"/>
  <c r="AF1572" i="1"/>
  <c r="AF1573" i="1"/>
  <c r="AF1574" i="1"/>
  <c r="AF1575" i="1"/>
  <c r="AE2" i="1"/>
  <c r="AE3" i="1"/>
  <c r="AE4" i="1"/>
  <c r="AE5" i="1"/>
  <c r="AE6" i="1"/>
  <c r="AE7" i="1"/>
  <c r="AE8" i="1"/>
  <c r="AE9" i="1"/>
  <c r="AE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2" i="1"/>
  <c r="AE183" i="1"/>
  <c r="AE184" i="1"/>
  <c r="AE185" i="1"/>
  <c r="AE186" i="1"/>
  <c r="AE187" i="1"/>
  <c r="AE188" i="1"/>
  <c r="AE189" i="1"/>
  <c r="AE190" i="1"/>
  <c r="AE191" i="1"/>
  <c r="AE192" i="1"/>
  <c r="AE193" i="1"/>
  <c r="AE194" i="1"/>
  <c r="AE195" i="1"/>
  <c r="AE196" i="1"/>
  <c r="AE197" i="1"/>
  <c r="AE198" i="1"/>
  <c r="AE199" i="1"/>
  <c r="AE200" i="1"/>
  <c r="AE201" i="1"/>
  <c r="AE202" i="1"/>
  <c r="AE203" i="1"/>
  <c r="AE204" i="1"/>
  <c r="AE205" i="1"/>
  <c r="AE206" i="1"/>
  <c r="AE207" i="1"/>
  <c r="AE208" i="1"/>
  <c r="AE209" i="1"/>
  <c r="AE210" i="1"/>
  <c r="AE211" i="1"/>
  <c r="AE212" i="1"/>
  <c r="AE213" i="1"/>
  <c r="AE214" i="1"/>
  <c r="AE215" i="1"/>
  <c r="AE216" i="1"/>
  <c r="AE217" i="1"/>
  <c r="AE218" i="1"/>
  <c r="AE219" i="1"/>
  <c r="AE220" i="1"/>
  <c r="AE221" i="1"/>
  <c r="AE222" i="1"/>
  <c r="AE223" i="1"/>
  <c r="AE224" i="1"/>
  <c r="AE225" i="1"/>
  <c r="AE226" i="1"/>
  <c r="AE227" i="1"/>
  <c r="AE228" i="1"/>
  <c r="AE229" i="1"/>
  <c r="AE230" i="1"/>
  <c r="AE231" i="1"/>
  <c r="AE232" i="1"/>
  <c r="AE233" i="1"/>
  <c r="AE234" i="1"/>
  <c r="AE235" i="1"/>
  <c r="AE236" i="1"/>
  <c r="AE237" i="1"/>
  <c r="AE238" i="1"/>
  <c r="AE239" i="1"/>
  <c r="AE240" i="1"/>
  <c r="AE241" i="1"/>
  <c r="AE242" i="1"/>
  <c r="AE243" i="1"/>
  <c r="AE244" i="1"/>
  <c r="AE245" i="1"/>
  <c r="AE246" i="1"/>
  <c r="AE247" i="1"/>
  <c r="AE248" i="1"/>
  <c r="AE249" i="1"/>
  <c r="AE250" i="1"/>
  <c r="AE251" i="1"/>
  <c r="AE252" i="1"/>
  <c r="AE253" i="1"/>
  <c r="AE254" i="1"/>
  <c r="AE255" i="1"/>
  <c r="AE256" i="1"/>
  <c r="AE257" i="1"/>
  <c r="AE258" i="1"/>
  <c r="AE259" i="1"/>
  <c r="AE260" i="1"/>
  <c r="AE261" i="1"/>
  <c r="AE262" i="1"/>
  <c r="AE263" i="1"/>
  <c r="AE264" i="1"/>
  <c r="AE265" i="1"/>
  <c r="AE266" i="1"/>
  <c r="AE267" i="1"/>
  <c r="AE268" i="1"/>
  <c r="AE269" i="1"/>
  <c r="AE270" i="1"/>
  <c r="AE271" i="1"/>
  <c r="AE272" i="1"/>
  <c r="AE273" i="1"/>
  <c r="AE274" i="1"/>
  <c r="AE275" i="1"/>
  <c r="AE276" i="1"/>
  <c r="AE277" i="1"/>
  <c r="AE278" i="1"/>
  <c r="AE279" i="1"/>
  <c r="AE280" i="1"/>
  <c r="AE281" i="1"/>
  <c r="AE282" i="1"/>
  <c r="AE283" i="1"/>
  <c r="AE284" i="1"/>
  <c r="AE285" i="1"/>
  <c r="AE286" i="1"/>
  <c r="AE287" i="1"/>
  <c r="AE288" i="1"/>
  <c r="AE289" i="1"/>
  <c r="AE290" i="1"/>
  <c r="AE291" i="1"/>
  <c r="AE292" i="1"/>
  <c r="AE293" i="1"/>
  <c r="AE294" i="1"/>
  <c r="AE295" i="1"/>
  <c r="AE296" i="1"/>
  <c r="AE297" i="1"/>
  <c r="AE298" i="1"/>
  <c r="AE299" i="1"/>
  <c r="AE300" i="1"/>
  <c r="AE301" i="1"/>
  <c r="AE302" i="1"/>
  <c r="AE303" i="1"/>
  <c r="AE304" i="1"/>
  <c r="AE305" i="1"/>
  <c r="AE306" i="1"/>
  <c r="AE307" i="1"/>
  <c r="AE308" i="1"/>
  <c r="AE309" i="1"/>
  <c r="AE310" i="1"/>
  <c r="AE311" i="1"/>
  <c r="AE312" i="1"/>
  <c r="AE313" i="1"/>
  <c r="AE314" i="1"/>
  <c r="AE315" i="1"/>
  <c r="AE316" i="1"/>
  <c r="AE317" i="1"/>
  <c r="AE318" i="1"/>
  <c r="AE319" i="1"/>
  <c r="AE320" i="1"/>
  <c r="AE321" i="1"/>
  <c r="AE322" i="1"/>
  <c r="AE323" i="1"/>
  <c r="AE324" i="1"/>
  <c r="AE325" i="1"/>
  <c r="AE326" i="1"/>
  <c r="AE327" i="1"/>
  <c r="AE328" i="1"/>
  <c r="AE329" i="1"/>
  <c r="AE330" i="1"/>
  <c r="AE331" i="1"/>
  <c r="AE332" i="1"/>
  <c r="AE333" i="1"/>
  <c r="AE334" i="1"/>
  <c r="AE335" i="1"/>
  <c r="AE336" i="1"/>
  <c r="AE337" i="1"/>
  <c r="AE338" i="1"/>
  <c r="AE339" i="1"/>
  <c r="AE340" i="1"/>
  <c r="AE341" i="1"/>
  <c r="AE342" i="1"/>
  <c r="AE343" i="1"/>
  <c r="AE344" i="1"/>
  <c r="AE34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AE369" i="1"/>
  <c r="AE370" i="1"/>
  <c r="AE371" i="1"/>
  <c r="AE372" i="1"/>
  <c r="AE373" i="1"/>
  <c r="AE374" i="1"/>
  <c r="AE375" i="1"/>
  <c r="AE376" i="1"/>
  <c r="AE377" i="1"/>
  <c r="AE378" i="1"/>
  <c r="AE379" i="1"/>
  <c r="AE380" i="1"/>
  <c r="AE381" i="1"/>
  <c r="AE382" i="1"/>
  <c r="AE383" i="1"/>
  <c r="AE384" i="1"/>
  <c r="AE385" i="1"/>
  <c r="AE386" i="1"/>
  <c r="AE387" i="1"/>
  <c r="AE388" i="1"/>
  <c r="AE389" i="1"/>
  <c r="AE390" i="1"/>
  <c r="AE391" i="1"/>
  <c r="AE392" i="1"/>
  <c r="AE393" i="1"/>
  <c r="AE394" i="1"/>
  <c r="AE395" i="1"/>
  <c r="AE396" i="1"/>
  <c r="AE397" i="1"/>
  <c r="AE398" i="1"/>
  <c r="AE399" i="1"/>
  <c r="AE400" i="1"/>
  <c r="AE401" i="1"/>
  <c r="AE402" i="1"/>
  <c r="AE403" i="1"/>
  <c r="AE404" i="1"/>
  <c r="AE405" i="1"/>
  <c r="AE406" i="1"/>
  <c r="AE407" i="1"/>
  <c r="AE408" i="1"/>
  <c r="AE409" i="1"/>
  <c r="AE410" i="1"/>
  <c r="AE411" i="1"/>
  <c r="AE412" i="1"/>
  <c r="AE413" i="1"/>
  <c r="AE414" i="1"/>
  <c r="AE415" i="1"/>
  <c r="AE416" i="1"/>
  <c r="AE417" i="1"/>
  <c r="AE418" i="1"/>
  <c r="AE419" i="1"/>
  <c r="AE420" i="1"/>
  <c r="AE421" i="1"/>
  <c r="AE422" i="1"/>
  <c r="AE423" i="1"/>
  <c r="AE424" i="1"/>
  <c r="AE425" i="1"/>
  <c r="AE426" i="1"/>
  <c r="AE427" i="1"/>
  <c r="AE428" i="1"/>
  <c r="AE429" i="1"/>
  <c r="AE430" i="1"/>
  <c r="AE431" i="1"/>
  <c r="AE432" i="1"/>
  <c r="AE433" i="1"/>
  <c r="AE434" i="1"/>
  <c r="AE435" i="1"/>
  <c r="AE436" i="1"/>
  <c r="AE437" i="1"/>
  <c r="AE438" i="1"/>
  <c r="AE439" i="1"/>
  <c r="AE440" i="1"/>
  <c r="AE441" i="1"/>
  <c r="AE442" i="1"/>
  <c r="AE443" i="1"/>
  <c r="AE444" i="1"/>
  <c r="AE445" i="1"/>
  <c r="AE446" i="1"/>
  <c r="AE447" i="1"/>
  <c r="AE448" i="1"/>
  <c r="AE449" i="1"/>
  <c r="AE450" i="1"/>
  <c r="AE451" i="1"/>
  <c r="AE452" i="1"/>
  <c r="AE453" i="1"/>
  <c r="AE454" i="1"/>
  <c r="AE455" i="1"/>
  <c r="AE456" i="1"/>
  <c r="AE457" i="1"/>
  <c r="AE458" i="1"/>
  <c r="AE459" i="1"/>
  <c r="AE460" i="1"/>
  <c r="AE461" i="1"/>
  <c r="AE462" i="1"/>
  <c r="AE463" i="1"/>
  <c r="AE464" i="1"/>
  <c r="AE465" i="1"/>
  <c r="AE466" i="1"/>
  <c r="AE467" i="1"/>
  <c r="AE468" i="1"/>
  <c r="AE469" i="1"/>
  <c r="AE470" i="1"/>
  <c r="AE471" i="1"/>
  <c r="AE472" i="1"/>
  <c r="AE473" i="1"/>
  <c r="AE474" i="1"/>
  <c r="AE475" i="1"/>
  <c r="AE476" i="1"/>
  <c r="AE477" i="1"/>
  <c r="AE478" i="1"/>
  <c r="AE479" i="1"/>
  <c r="AE480" i="1"/>
  <c r="AE481" i="1"/>
  <c r="AE482" i="1"/>
  <c r="AE483" i="1"/>
  <c r="AE484" i="1"/>
  <c r="AE485" i="1"/>
  <c r="AE486" i="1"/>
  <c r="AE487" i="1"/>
  <c r="AE488" i="1"/>
  <c r="AE489" i="1"/>
  <c r="AE490" i="1"/>
  <c r="AE491" i="1"/>
  <c r="AE492" i="1"/>
  <c r="AE493" i="1"/>
  <c r="AE494" i="1"/>
  <c r="AE495" i="1"/>
  <c r="AE496" i="1"/>
  <c r="AE497" i="1"/>
  <c r="AE498" i="1"/>
  <c r="AE499" i="1"/>
  <c r="AE500" i="1"/>
  <c r="AE501" i="1"/>
  <c r="AE502" i="1"/>
  <c r="AE503" i="1"/>
  <c r="AE504" i="1"/>
  <c r="AE505" i="1"/>
  <c r="AE506" i="1"/>
  <c r="AE507" i="1"/>
  <c r="AE508" i="1"/>
  <c r="AE509" i="1"/>
  <c r="AE510" i="1"/>
  <c r="AE511" i="1"/>
  <c r="AE512" i="1"/>
  <c r="AE513" i="1"/>
  <c r="AE514" i="1"/>
  <c r="AE515" i="1"/>
  <c r="AE516" i="1"/>
  <c r="AE517" i="1"/>
  <c r="AE518" i="1"/>
  <c r="AE519" i="1"/>
  <c r="AE520" i="1"/>
  <c r="AE521" i="1"/>
  <c r="AE522" i="1"/>
  <c r="AE523" i="1"/>
  <c r="AE524" i="1"/>
  <c r="AE525" i="1"/>
  <c r="AE526" i="1"/>
  <c r="AE527" i="1"/>
  <c r="AE528" i="1"/>
  <c r="AE529" i="1"/>
  <c r="AE530" i="1"/>
  <c r="AE531" i="1"/>
  <c r="AE532" i="1"/>
  <c r="AE533" i="1"/>
  <c r="AE534" i="1"/>
  <c r="AE535" i="1"/>
  <c r="AE536" i="1"/>
  <c r="AE537" i="1"/>
  <c r="AE538" i="1"/>
  <c r="AE539" i="1"/>
  <c r="AE540" i="1"/>
  <c r="AE541" i="1"/>
  <c r="AE542" i="1"/>
  <c r="AE543" i="1"/>
  <c r="AE544" i="1"/>
  <c r="AE545" i="1"/>
  <c r="AE546" i="1"/>
  <c r="AE547" i="1"/>
  <c r="AE548" i="1"/>
  <c r="AE549" i="1"/>
  <c r="AE550" i="1"/>
  <c r="AE551" i="1"/>
  <c r="AE552" i="1"/>
  <c r="AE553" i="1"/>
  <c r="AE554" i="1"/>
  <c r="AE555" i="1"/>
  <c r="AE556" i="1"/>
  <c r="AE557" i="1"/>
  <c r="AE558" i="1"/>
  <c r="AE559" i="1"/>
  <c r="AE560" i="1"/>
  <c r="AE561" i="1"/>
  <c r="AE562" i="1"/>
  <c r="AE563" i="1"/>
  <c r="AE564" i="1"/>
  <c r="AE565" i="1"/>
  <c r="AE566" i="1"/>
  <c r="AE567" i="1"/>
  <c r="AE568" i="1"/>
  <c r="AE569" i="1"/>
  <c r="AE570" i="1"/>
  <c r="AE571" i="1"/>
  <c r="AE572" i="1"/>
  <c r="AE573" i="1"/>
  <c r="AE574" i="1"/>
  <c r="AE575" i="1"/>
  <c r="AE576" i="1"/>
  <c r="AE577" i="1"/>
  <c r="AE578" i="1"/>
  <c r="AE579" i="1"/>
  <c r="AE580" i="1"/>
  <c r="AE581" i="1"/>
  <c r="AE582" i="1"/>
  <c r="AE583" i="1"/>
  <c r="AE584" i="1"/>
  <c r="AE585" i="1"/>
  <c r="AE586" i="1"/>
  <c r="AE587" i="1"/>
  <c r="AE588" i="1"/>
  <c r="AE589" i="1"/>
  <c r="AE590" i="1"/>
  <c r="AE591" i="1"/>
  <c r="AE592" i="1"/>
  <c r="AE593" i="1"/>
  <c r="AE594" i="1"/>
  <c r="AE595" i="1"/>
  <c r="AE596" i="1"/>
  <c r="AE597" i="1"/>
  <c r="AE598" i="1"/>
  <c r="AE599" i="1"/>
  <c r="AE600" i="1"/>
  <c r="AE601" i="1"/>
  <c r="AE602" i="1"/>
  <c r="AE603" i="1"/>
  <c r="AE604" i="1"/>
  <c r="AE605" i="1"/>
  <c r="AE606" i="1"/>
  <c r="AE607" i="1"/>
  <c r="AE608" i="1"/>
  <c r="AE609" i="1"/>
  <c r="AE610" i="1"/>
  <c r="AE611" i="1"/>
  <c r="AE612" i="1"/>
  <c r="AE613" i="1"/>
  <c r="AE614" i="1"/>
  <c r="AE615" i="1"/>
  <c r="AE616" i="1"/>
  <c r="AE617" i="1"/>
  <c r="AE618" i="1"/>
  <c r="AE619" i="1"/>
  <c r="AE620" i="1"/>
  <c r="AE621" i="1"/>
  <c r="AE622" i="1"/>
  <c r="AE623" i="1"/>
  <c r="AE624" i="1"/>
  <c r="AE625" i="1"/>
  <c r="AE626" i="1"/>
  <c r="AE627" i="1"/>
  <c r="AE628" i="1"/>
  <c r="AE629" i="1"/>
  <c r="AE630" i="1"/>
  <c r="AE631" i="1"/>
  <c r="AE632" i="1"/>
  <c r="AE633" i="1"/>
  <c r="AE634" i="1"/>
  <c r="AE635" i="1"/>
  <c r="AE636" i="1"/>
  <c r="AE637" i="1"/>
  <c r="AE638" i="1"/>
  <c r="AE639" i="1"/>
  <c r="AE640" i="1"/>
  <c r="AE641" i="1"/>
  <c r="AE642" i="1"/>
  <c r="AE643" i="1"/>
  <c r="AE644" i="1"/>
  <c r="AE645" i="1"/>
  <c r="AE646" i="1"/>
  <c r="AE647" i="1"/>
  <c r="AE648" i="1"/>
  <c r="AE649" i="1"/>
  <c r="AE650" i="1"/>
  <c r="AE651" i="1"/>
  <c r="AE652" i="1"/>
  <c r="AE653" i="1"/>
  <c r="AE654" i="1"/>
  <c r="AE655" i="1"/>
  <c r="AE656" i="1"/>
  <c r="AE657" i="1"/>
  <c r="AE658" i="1"/>
  <c r="AE659" i="1"/>
  <c r="AE660" i="1"/>
  <c r="AE661" i="1"/>
  <c r="AE662" i="1"/>
  <c r="AE663" i="1"/>
  <c r="AE664" i="1"/>
  <c r="AE665" i="1"/>
  <c r="AE666" i="1"/>
  <c r="AE667" i="1"/>
  <c r="AE668" i="1"/>
  <c r="AE669" i="1"/>
  <c r="AE670" i="1"/>
  <c r="AE671" i="1"/>
  <c r="AE672" i="1"/>
  <c r="AE673" i="1"/>
  <c r="AE674" i="1"/>
  <c r="AE675" i="1"/>
  <c r="AE676" i="1"/>
  <c r="AE677" i="1"/>
  <c r="AE678" i="1"/>
  <c r="AE679" i="1"/>
  <c r="AE680" i="1"/>
  <c r="AE681" i="1"/>
  <c r="AE682" i="1"/>
  <c r="AE683" i="1"/>
  <c r="AE684" i="1"/>
  <c r="AE685" i="1"/>
  <c r="AE686" i="1"/>
  <c r="AE687" i="1"/>
  <c r="AE688" i="1"/>
  <c r="AE689" i="1"/>
  <c r="AE690" i="1"/>
  <c r="AE691" i="1"/>
  <c r="AE692" i="1"/>
  <c r="AE693" i="1"/>
  <c r="AE694" i="1"/>
  <c r="AE695" i="1"/>
  <c r="AE696" i="1"/>
  <c r="AE697" i="1"/>
  <c r="AE698" i="1"/>
  <c r="AE699" i="1"/>
  <c r="AE700" i="1"/>
  <c r="AE701" i="1"/>
  <c r="AE702" i="1"/>
  <c r="AE703" i="1"/>
  <c r="AE704" i="1"/>
  <c r="AE705" i="1"/>
  <c r="AE706" i="1"/>
  <c r="AE707" i="1"/>
  <c r="AE708" i="1"/>
  <c r="AE709" i="1"/>
  <c r="AE710" i="1"/>
  <c r="AE711" i="1"/>
  <c r="AE712" i="1"/>
  <c r="AE713" i="1"/>
  <c r="AE714" i="1"/>
  <c r="AE715" i="1"/>
  <c r="AE716" i="1"/>
  <c r="AE717" i="1"/>
  <c r="AE718" i="1"/>
  <c r="AE719" i="1"/>
  <c r="AE720" i="1"/>
  <c r="AE721" i="1"/>
  <c r="AE722" i="1"/>
  <c r="AE723" i="1"/>
  <c r="AE724" i="1"/>
  <c r="AE725" i="1"/>
  <c r="AE726" i="1"/>
  <c r="AE727" i="1"/>
  <c r="AE728" i="1"/>
  <c r="AE729" i="1"/>
  <c r="AE730" i="1"/>
  <c r="AE731" i="1"/>
  <c r="AE732" i="1"/>
  <c r="AE733" i="1"/>
  <c r="AE734" i="1"/>
  <c r="AE735" i="1"/>
  <c r="AE736" i="1"/>
  <c r="AE737" i="1"/>
  <c r="AE738" i="1"/>
  <c r="AE739" i="1"/>
  <c r="AE740" i="1"/>
  <c r="AE741" i="1"/>
  <c r="AE742" i="1"/>
  <c r="AE743" i="1"/>
  <c r="AE744" i="1"/>
  <c r="AE745" i="1"/>
  <c r="AE746" i="1"/>
  <c r="AE747" i="1"/>
  <c r="AE748" i="1"/>
  <c r="AE749" i="1"/>
  <c r="AE750" i="1"/>
  <c r="AE751" i="1"/>
  <c r="AE752" i="1"/>
  <c r="AE753" i="1"/>
  <c r="AE754" i="1"/>
  <c r="AE755" i="1"/>
  <c r="AE756" i="1"/>
  <c r="AE757" i="1"/>
  <c r="AE758" i="1"/>
  <c r="AE759" i="1"/>
  <c r="AE760" i="1"/>
  <c r="AE761" i="1"/>
  <c r="AE762" i="1"/>
  <c r="AE763" i="1"/>
  <c r="AE764" i="1"/>
  <c r="AE765" i="1"/>
  <c r="AE766" i="1"/>
  <c r="AE767" i="1"/>
  <c r="AE768" i="1"/>
  <c r="AE769" i="1"/>
  <c r="AE770" i="1"/>
  <c r="AE771" i="1"/>
  <c r="AE772" i="1"/>
  <c r="AE773" i="1"/>
  <c r="AE774" i="1"/>
  <c r="AE775" i="1"/>
  <c r="AE776" i="1"/>
  <c r="AE777" i="1"/>
  <c r="AE778" i="1"/>
  <c r="AE779" i="1"/>
  <c r="AE780" i="1"/>
  <c r="AE781" i="1"/>
  <c r="AE782" i="1"/>
  <c r="AE783" i="1"/>
  <c r="AE784" i="1"/>
  <c r="AE785" i="1"/>
  <c r="AE786" i="1"/>
  <c r="AE787" i="1"/>
  <c r="AE788" i="1"/>
  <c r="AE789" i="1"/>
  <c r="AE790" i="1"/>
  <c r="AE791" i="1"/>
  <c r="AE792" i="1"/>
  <c r="AE793" i="1"/>
  <c r="AE794" i="1"/>
  <c r="AE795" i="1"/>
  <c r="AE796" i="1"/>
  <c r="AE797" i="1"/>
  <c r="AE798" i="1"/>
  <c r="AE799" i="1"/>
  <c r="AE800" i="1"/>
  <c r="AE801" i="1"/>
  <c r="AE802" i="1"/>
  <c r="AE803" i="1"/>
  <c r="AE804" i="1"/>
  <c r="AE805" i="1"/>
  <c r="AE806" i="1"/>
  <c r="AE807" i="1"/>
  <c r="AE808" i="1"/>
  <c r="AE809" i="1"/>
  <c r="AE810" i="1"/>
  <c r="AE811" i="1"/>
  <c r="AE812" i="1"/>
  <c r="AE813" i="1"/>
  <c r="AE814" i="1"/>
  <c r="AE815" i="1"/>
  <c r="AE816" i="1"/>
  <c r="AE817" i="1"/>
  <c r="AE818" i="1"/>
  <c r="AE819" i="1"/>
  <c r="AE820" i="1"/>
  <c r="AE821" i="1"/>
  <c r="AE822" i="1"/>
  <c r="AE823" i="1"/>
  <c r="AE824" i="1"/>
  <c r="AE825" i="1"/>
  <c r="AE826" i="1"/>
  <c r="AE827" i="1"/>
  <c r="AE828" i="1"/>
  <c r="AE829" i="1"/>
  <c r="AE830" i="1"/>
  <c r="AE831" i="1"/>
  <c r="AE832" i="1"/>
  <c r="AE833" i="1"/>
  <c r="AE834" i="1"/>
  <c r="AE835" i="1"/>
  <c r="AE836" i="1"/>
  <c r="AE837" i="1"/>
  <c r="AE838" i="1"/>
  <c r="AE839" i="1"/>
  <c r="AE840" i="1"/>
  <c r="AE841" i="1"/>
  <c r="AE842" i="1"/>
  <c r="AE843" i="1"/>
  <c r="AE844" i="1"/>
  <c r="AE845" i="1"/>
  <c r="AE846" i="1"/>
  <c r="AE847" i="1"/>
  <c r="AE848" i="1"/>
  <c r="AE849" i="1"/>
  <c r="AE850" i="1"/>
  <c r="AE851" i="1"/>
  <c r="AE852" i="1"/>
  <c r="AE853" i="1"/>
  <c r="AE854" i="1"/>
  <c r="AE855" i="1"/>
  <c r="AE856" i="1"/>
  <c r="AE857" i="1"/>
  <c r="AE858" i="1"/>
  <c r="AE859" i="1"/>
  <c r="AE860" i="1"/>
  <c r="AE861" i="1"/>
  <c r="AE862" i="1"/>
  <c r="AE863" i="1"/>
  <c r="AE864" i="1"/>
  <c r="AE865" i="1"/>
  <c r="AE866" i="1"/>
  <c r="AE867" i="1"/>
  <c r="AE868" i="1"/>
  <c r="AE869" i="1"/>
  <c r="AE870" i="1"/>
  <c r="AE871" i="1"/>
  <c r="AE872" i="1"/>
  <c r="AE873" i="1"/>
  <c r="AE874" i="1"/>
  <c r="AE875" i="1"/>
  <c r="AE876" i="1"/>
  <c r="AE877" i="1"/>
  <c r="AE878" i="1"/>
  <c r="AE879" i="1"/>
  <c r="AE880" i="1"/>
  <c r="AE881" i="1"/>
  <c r="AE882" i="1"/>
  <c r="AE883" i="1"/>
  <c r="AE884" i="1"/>
  <c r="AE885" i="1"/>
  <c r="AE886" i="1"/>
  <c r="AE887" i="1"/>
  <c r="AE888" i="1"/>
  <c r="AE889" i="1"/>
  <c r="AE890" i="1"/>
  <c r="AE891" i="1"/>
  <c r="AE892" i="1"/>
  <c r="AE893" i="1"/>
  <c r="AE894" i="1"/>
  <c r="AE895" i="1"/>
  <c r="AE896" i="1"/>
  <c r="AE897" i="1"/>
  <c r="AE898" i="1"/>
  <c r="AE899" i="1"/>
  <c r="AE900" i="1"/>
  <c r="AE901" i="1"/>
  <c r="AE902" i="1"/>
  <c r="AE903" i="1"/>
  <c r="AE904" i="1"/>
  <c r="AE905" i="1"/>
  <c r="AE906" i="1"/>
  <c r="AE907" i="1"/>
  <c r="AE908" i="1"/>
  <c r="AE909" i="1"/>
  <c r="AE910" i="1"/>
  <c r="AE911" i="1"/>
  <c r="AE912" i="1"/>
  <c r="AE913" i="1"/>
  <c r="AE914" i="1"/>
  <c r="AE915" i="1"/>
  <c r="AE916" i="1"/>
  <c r="AE917" i="1"/>
  <c r="AE918" i="1"/>
  <c r="AE919" i="1"/>
  <c r="AE920" i="1"/>
  <c r="AE921" i="1"/>
  <c r="AE922" i="1"/>
  <c r="AE923" i="1"/>
  <c r="AE924" i="1"/>
  <c r="AE925" i="1"/>
  <c r="AE926" i="1"/>
  <c r="AE927" i="1"/>
  <c r="AE928" i="1"/>
  <c r="AE929" i="1"/>
  <c r="AE930" i="1"/>
  <c r="AE931" i="1"/>
  <c r="AE932" i="1"/>
  <c r="AE933" i="1"/>
  <c r="AE934" i="1"/>
  <c r="AE935" i="1"/>
  <c r="AE936" i="1"/>
  <c r="AE937" i="1"/>
  <c r="AE938" i="1"/>
  <c r="AE939" i="1"/>
  <c r="AE940" i="1"/>
  <c r="AE941" i="1"/>
  <c r="AE942" i="1"/>
  <c r="AE943" i="1"/>
  <c r="AE944" i="1"/>
  <c r="AE945" i="1"/>
  <c r="AE946" i="1"/>
  <c r="AE947" i="1"/>
  <c r="AE948" i="1"/>
  <c r="AE949" i="1"/>
  <c r="AE950" i="1"/>
  <c r="AE951" i="1"/>
  <c r="AE952" i="1"/>
  <c r="AE953" i="1"/>
  <c r="AE954" i="1"/>
  <c r="AE955" i="1"/>
  <c r="AE956" i="1"/>
  <c r="AE957" i="1"/>
  <c r="AE958" i="1"/>
  <c r="AE959" i="1"/>
  <c r="AE960" i="1"/>
  <c r="AE961" i="1"/>
  <c r="AE962" i="1"/>
  <c r="AE963" i="1"/>
  <c r="AE964" i="1"/>
  <c r="AE965" i="1"/>
  <c r="AE966" i="1"/>
  <c r="AE967" i="1"/>
  <c r="AE968" i="1"/>
  <c r="AE969" i="1"/>
  <c r="AE970" i="1"/>
  <c r="AE971" i="1"/>
  <c r="AE972" i="1"/>
  <c r="AE973" i="1"/>
  <c r="AE974" i="1"/>
  <c r="AE975" i="1"/>
  <c r="AE976" i="1"/>
  <c r="AE977" i="1"/>
  <c r="AE978" i="1"/>
  <c r="AE979" i="1"/>
  <c r="AE980" i="1"/>
  <c r="AE981" i="1"/>
  <c r="AE982" i="1"/>
  <c r="AE983" i="1"/>
  <c r="AE984" i="1"/>
  <c r="AE985" i="1"/>
  <c r="AE986" i="1"/>
  <c r="AE987" i="1"/>
  <c r="AE988" i="1"/>
  <c r="AE989" i="1"/>
  <c r="AE990" i="1"/>
  <c r="AE991" i="1"/>
  <c r="AE992" i="1"/>
  <c r="AE993" i="1"/>
  <c r="AE994" i="1"/>
  <c r="AE995" i="1"/>
  <c r="AE996" i="1"/>
  <c r="AE997" i="1"/>
  <c r="AE998" i="1"/>
  <c r="AE999" i="1"/>
  <c r="AE1000" i="1"/>
  <c r="AE1001" i="1"/>
  <c r="AE1002" i="1"/>
  <c r="AE1003" i="1"/>
  <c r="AE1004" i="1"/>
  <c r="AE1005" i="1"/>
  <c r="AE1006" i="1"/>
  <c r="AE1007" i="1"/>
  <c r="AE1008" i="1"/>
  <c r="AE1009" i="1"/>
  <c r="AE1010" i="1"/>
  <c r="AE1011" i="1"/>
  <c r="AE1012" i="1"/>
  <c r="AE1013" i="1"/>
  <c r="AE1014" i="1"/>
  <c r="AE1015" i="1"/>
  <c r="AE1016" i="1"/>
  <c r="AE1017" i="1"/>
  <c r="AE1018" i="1"/>
  <c r="AE1019" i="1"/>
  <c r="AE1020" i="1"/>
  <c r="AE1021" i="1"/>
  <c r="AE1022" i="1"/>
  <c r="AE1023" i="1"/>
  <c r="AE1024" i="1"/>
  <c r="AE1025" i="1"/>
  <c r="AE1026" i="1"/>
  <c r="AE1027" i="1"/>
  <c r="AE1028" i="1"/>
  <c r="AE1029" i="1"/>
  <c r="AE1030" i="1"/>
  <c r="AE1031" i="1"/>
  <c r="AE1032" i="1"/>
  <c r="AE1033" i="1"/>
  <c r="AE1034" i="1"/>
  <c r="AE1035" i="1"/>
  <c r="AE1036" i="1"/>
  <c r="AE1037" i="1"/>
  <c r="AE1038" i="1"/>
  <c r="AE1039" i="1"/>
  <c r="AE1040" i="1"/>
  <c r="AE1041" i="1"/>
  <c r="AE1042" i="1"/>
  <c r="AE1043" i="1"/>
  <c r="AE1044" i="1"/>
  <c r="AE1045" i="1"/>
  <c r="AE1046" i="1"/>
  <c r="AE1047" i="1"/>
  <c r="AE1048" i="1"/>
  <c r="AE1049" i="1"/>
  <c r="AE1050" i="1"/>
  <c r="AE1051" i="1"/>
  <c r="AE1052" i="1"/>
  <c r="AE1053" i="1"/>
  <c r="AE1054" i="1"/>
  <c r="AE1055" i="1"/>
  <c r="AE1056" i="1"/>
  <c r="AE1057" i="1"/>
  <c r="AE1058" i="1"/>
  <c r="AE1059" i="1"/>
  <c r="AE1060" i="1"/>
  <c r="AE1061" i="1"/>
  <c r="AE1062" i="1"/>
  <c r="AE1063" i="1"/>
  <c r="AE1064" i="1"/>
  <c r="AE1065" i="1"/>
  <c r="AE1066" i="1"/>
  <c r="AE1067" i="1"/>
  <c r="AE1068" i="1"/>
  <c r="AE1069" i="1"/>
  <c r="AE1070" i="1"/>
  <c r="AE1071" i="1"/>
  <c r="AE1072" i="1"/>
  <c r="AE1073" i="1"/>
  <c r="AE1074" i="1"/>
  <c r="AE1075" i="1"/>
  <c r="AE1076" i="1"/>
  <c r="AE1077" i="1"/>
  <c r="AE1078" i="1"/>
  <c r="AE1079" i="1"/>
  <c r="AE1080" i="1"/>
  <c r="AE1081" i="1"/>
  <c r="AE1082" i="1"/>
  <c r="AE1083" i="1"/>
  <c r="AE1084" i="1"/>
  <c r="AE1085" i="1"/>
  <c r="AE1086" i="1"/>
  <c r="AE1087" i="1"/>
  <c r="AE1088" i="1"/>
  <c r="AE1089" i="1"/>
  <c r="AE1090" i="1"/>
  <c r="AE1091" i="1"/>
  <c r="AE1092" i="1"/>
  <c r="AE1093" i="1"/>
  <c r="AE1094" i="1"/>
  <c r="AE1095" i="1"/>
  <c r="AE1096" i="1"/>
  <c r="AE1097" i="1"/>
  <c r="AE1098" i="1"/>
  <c r="AE1099" i="1"/>
  <c r="AE1100" i="1"/>
  <c r="AE1101" i="1"/>
  <c r="AE1102" i="1"/>
  <c r="AE1103" i="1"/>
  <c r="AE1104" i="1"/>
  <c r="AE1105" i="1"/>
  <c r="AE1106" i="1"/>
  <c r="AE1107" i="1"/>
  <c r="AE1108" i="1"/>
  <c r="AE1109" i="1"/>
  <c r="AE1110" i="1"/>
  <c r="AE1111" i="1"/>
  <c r="AE1112" i="1"/>
  <c r="AE1113" i="1"/>
  <c r="AE1114" i="1"/>
  <c r="AE1115" i="1"/>
  <c r="AE1116" i="1"/>
  <c r="AE1117" i="1"/>
  <c r="AE1118" i="1"/>
  <c r="AE1119" i="1"/>
  <c r="AE1120" i="1"/>
  <c r="AE1121" i="1"/>
  <c r="AE1122" i="1"/>
  <c r="AE1123" i="1"/>
  <c r="AE1124" i="1"/>
  <c r="AE1125" i="1"/>
  <c r="AE1126" i="1"/>
  <c r="AE1127" i="1"/>
  <c r="AE1128" i="1"/>
  <c r="AE1129" i="1"/>
  <c r="AE1130" i="1"/>
  <c r="AE1131" i="1"/>
  <c r="AE1132" i="1"/>
  <c r="AE1133" i="1"/>
  <c r="AE1134" i="1"/>
  <c r="AE1135" i="1"/>
  <c r="AE1136" i="1"/>
  <c r="AE1137" i="1"/>
  <c r="AE1138" i="1"/>
  <c r="AE1139" i="1"/>
  <c r="AE1140" i="1"/>
  <c r="AE1141" i="1"/>
  <c r="AE1142" i="1"/>
  <c r="AE1143" i="1"/>
  <c r="AE1144" i="1"/>
  <c r="AE1145" i="1"/>
  <c r="AE1146" i="1"/>
  <c r="AE1147" i="1"/>
  <c r="AE1148" i="1"/>
  <c r="AE1149" i="1"/>
  <c r="AE1150" i="1"/>
  <c r="AE1151" i="1"/>
  <c r="AE1152" i="1"/>
  <c r="AE1153" i="1"/>
  <c r="AE1154" i="1"/>
  <c r="AE1155" i="1"/>
  <c r="AE1156" i="1"/>
  <c r="AE1157" i="1"/>
  <c r="AE1158" i="1"/>
  <c r="AE1159" i="1"/>
  <c r="AE1160" i="1"/>
  <c r="AE1161" i="1"/>
  <c r="AE1162" i="1"/>
  <c r="AE1163" i="1"/>
  <c r="AE1164" i="1"/>
  <c r="AE1165" i="1"/>
  <c r="AE1166" i="1"/>
  <c r="AE1167" i="1"/>
  <c r="AE1168" i="1"/>
  <c r="AE1169" i="1"/>
  <c r="AE1170" i="1"/>
  <c r="AE1171" i="1"/>
  <c r="AE1172" i="1"/>
  <c r="AE1173" i="1"/>
  <c r="AE1174" i="1"/>
  <c r="AE1175" i="1"/>
  <c r="AE1176" i="1"/>
  <c r="AE1177" i="1"/>
  <c r="AE1178" i="1"/>
  <c r="AE1179" i="1"/>
  <c r="AE1180" i="1"/>
  <c r="AE1181" i="1"/>
  <c r="AE1182" i="1"/>
  <c r="AE1183" i="1"/>
  <c r="AE1184" i="1"/>
  <c r="AE1185" i="1"/>
  <c r="AE1186" i="1"/>
  <c r="AE1187" i="1"/>
  <c r="AE1188" i="1"/>
  <c r="AE1189" i="1"/>
  <c r="AE1190" i="1"/>
  <c r="AE1191" i="1"/>
  <c r="AE1192" i="1"/>
  <c r="AE1193" i="1"/>
  <c r="AE1194" i="1"/>
  <c r="AE1195" i="1"/>
  <c r="AE1196" i="1"/>
  <c r="AE1197" i="1"/>
  <c r="AE1198" i="1"/>
  <c r="AE1199" i="1"/>
  <c r="AE1200" i="1"/>
  <c r="AE1201" i="1"/>
  <c r="AE1202" i="1"/>
  <c r="AE1203" i="1"/>
  <c r="AE1204" i="1"/>
  <c r="AE1205" i="1"/>
  <c r="AE1206" i="1"/>
  <c r="AE1207" i="1"/>
  <c r="AE1208" i="1"/>
  <c r="AE1209" i="1"/>
  <c r="AE1210" i="1"/>
  <c r="AE1211" i="1"/>
  <c r="AE1212" i="1"/>
  <c r="AE1213" i="1"/>
  <c r="AE1214" i="1"/>
  <c r="AE1215" i="1"/>
  <c r="AE1216" i="1"/>
  <c r="AE1217" i="1"/>
  <c r="AE1218" i="1"/>
  <c r="AE1219" i="1"/>
  <c r="AE1220" i="1"/>
  <c r="AE1221" i="1"/>
  <c r="AE1222" i="1"/>
  <c r="AE1223" i="1"/>
  <c r="AE1224" i="1"/>
  <c r="AE1225" i="1"/>
  <c r="AE1226" i="1"/>
  <c r="AE1227" i="1"/>
  <c r="AE1228" i="1"/>
  <c r="AE1229" i="1"/>
  <c r="AE1230" i="1"/>
  <c r="AE1231" i="1"/>
  <c r="AE1232" i="1"/>
  <c r="AE1233" i="1"/>
  <c r="AE1234" i="1"/>
  <c r="AE1235" i="1"/>
  <c r="AE1236" i="1"/>
  <c r="AE1237" i="1"/>
  <c r="AE1238" i="1"/>
  <c r="AE1239" i="1"/>
  <c r="AE1240" i="1"/>
  <c r="AE1241" i="1"/>
  <c r="AE1242" i="1"/>
  <c r="AE1243" i="1"/>
  <c r="AE1244" i="1"/>
  <c r="AE1245" i="1"/>
  <c r="AE1246" i="1"/>
  <c r="AE1247" i="1"/>
  <c r="AE1248" i="1"/>
  <c r="AE1249" i="1"/>
  <c r="AE1250" i="1"/>
  <c r="AE1251" i="1"/>
  <c r="AE1252" i="1"/>
  <c r="AE1253" i="1"/>
  <c r="AE1254" i="1"/>
  <c r="AE1255" i="1"/>
  <c r="AE1256" i="1"/>
  <c r="AE1257" i="1"/>
  <c r="AE1258" i="1"/>
  <c r="AE1259" i="1"/>
  <c r="AE1260" i="1"/>
  <c r="AE1261" i="1"/>
  <c r="AE1262" i="1"/>
  <c r="AE1263" i="1"/>
  <c r="AE1264" i="1"/>
  <c r="AE1265" i="1"/>
  <c r="AE1266" i="1"/>
  <c r="AE1267" i="1"/>
  <c r="AE1268" i="1"/>
  <c r="AE1269" i="1"/>
  <c r="AE1270" i="1"/>
  <c r="AE1271" i="1"/>
  <c r="AE1272" i="1"/>
  <c r="AE1273" i="1"/>
  <c r="AE1274" i="1"/>
  <c r="AE1275" i="1"/>
  <c r="AE1276" i="1"/>
  <c r="AE1277" i="1"/>
  <c r="AE1278" i="1"/>
  <c r="AE1279" i="1"/>
  <c r="AE1280" i="1"/>
  <c r="AE1281" i="1"/>
  <c r="AE1282" i="1"/>
  <c r="AE1283" i="1"/>
  <c r="AE1284" i="1"/>
  <c r="AE1285" i="1"/>
  <c r="AE1286" i="1"/>
  <c r="AE1287" i="1"/>
  <c r="AE1288" i="1"/>
  <c r="AE1289" i="1"/>
  <c r="AE1290" i="1"/>
  <c r="AE1291" i="1"/>
  <c r="AE1292" i="1"/>
  <c r="AE1293" i="1"/>
  <c r="AE1294" i="1"/>
  <c r="AE1295" i="1"/>
  <c r="AE1296" i="1"/>
  <c r="AE1297" i="1"/>
  <c r="AE1298" i="1"/>
  <c r="AE1299" i="1"/>
  <c r="AE1300" i="1"/>
  <c r="AE1301" i="1"/>
  <c r="AE1302" i="1"/>
  <c r="AE1303" i="1"/>
  <c r="AE1304" i="1"/>
  <c r="AE1305" i="1"/>
  <c r="AE1306" i="1"/>
  <c r="AE1307" i="1"/>
  <c r="AE1308" i="1"/>
  <c r="AE1309" i="1"/>
  <c r="AE1310" i="1"/>
  <c r="AE1311" i="1"/>
  <c r="AE1312" i="1"/>
  <c r="AE1313" i="1"/>
  <c r="AE1314" i="1"/>
  <c r="AE1315" i="1"/>
  <c r="AE1316" i="1"/>
  <c r="AE1317" i="1"/>
  <c r="AE1318" i="1"/>
  <c r="AE1319" i="1"/>
  <c r="AE1320" i="1"/>
  <c r="AE1321" i="1"/>
  <c r="AE1322" i="1"/>
  <c r="AE1323" i="1"/>
  <c r="AE1324" i="1"/>
  <c r="AE1325" i="1"/>
  <c r="AE1326" i="1"/>
  <c r="AE1327" i="1"/>
  <c r="AE1328" i="1"/>
  <c r="AE1329" i="1"/>
  <c r="AE1330" i="1"/>
  <c r="AE1331" i="1"/>
  <c r="AE1332" i="1"/>
  <c r="AE1333" i="1"/>
  <c r="AE1334" i="1"/>
  <c r="AE1335" i="1"/>
  <c r="AE1336" i="1"/>
  <c r="AE1337" i="1"/>
  <c r="AE1338" i="1"/>
  <c r="AE1339" i="1"/>
  <c r="AE1340" i="1"/>
  <c r="AE1341" i="1"/>
  <c r="AE1342" i="1"/>
  <c r="AE1343" i="1"/>
  <c r="AE1344" i="1"/>
  <c r="AE1345" i="1"/>
  <c r="AE1346" i="1"/>
  <c r="AE1347" i="1"/>
  <c r="AE1348" i="1"/>
  <c r="AE1349" i="1"/>
  <c r="AE1350" i="1"/>
  <c r="AE1351" i="1"/>
  <c r="AE1352" i="1"/>
  <c r="AE1353" i="1"/>
  <c r="AE1354" i="1"/>
  <c r="AE1355" i="1"/>
  <c r="AE1356" i="1"/>
  <c r="AE1357" i="1"/>
  <c r="AE1358" i="1"/>
  <c r="AE1359" i="1"/>
  <c r="AE1360" i="1"/>
  <c r="AE1361" i="1"/>
  <c r="AE1362" i="1"/>
  <c r="AE1363" i="1"/>
  <c r="AE1364" i="1"/>
  <c r="AE1365" i="1"/>
  <c r="AE1366" i="1"/>
  <c r="AE1367" i="1"/>
  <c r="AE1368" i="1"/>
  <c r="AE1369" i="1"/>
  <c r="AE1370" i="1"/>
  <c r="AE1371" i="1"/>
  <c r="AE1372" i="1"/>
  <c r="AE1373" i="1"/>
  <c r="AE1374" i="1"/>
  <c r="AE1375" i="1"/>
  <c r="AE1376" i="1"/>
  <c r="AE1377" i="1"/>
  <c r="AE1378" i="1"/>
  <c r="AE1379" i="1"/>
  <c r="AE1380" i="1"/>
  <c r="AE1381" i="1"/>
  <c r="AE1382" i="1"/>
  <c r="AE1383" i="1"/>
  <c r="AE1384" i="1"/>
  <c r="AE1385" i="1"/>
  <c r="AE1386" i="1"/>
  <c r="AE1387" i="1"/>
  <c r="AE1388" i="1"/>
  <c r="AE1389" i="1"/>
  <c r="AE1390" i="1"/>
  <c r="AE1391" i="1"/>
  <c r="AE1392" i="1"/>
  <c r="AE1393" i="1"/>
  <c r="AE1394" i="1"/>
  <c r="AE1395" i="1"/>
  <c r="AE1396" i="1"/>
  <c r="AE1397" i="1"/>
  <c r="AE1398" i="1"/>
  <c r="AE1399" i="1"/>
  <c r="AE1400" i="1"/>
  <c r="AE1401" i="1"/>
  <c r="AE1402" i="1"/>
  <c r="AE1403" i="1"/>
  <c r="AE1404" i="1"/>
  <c r="AE1405" i="1"/>
  <c r="AE1406" i="1"/>
  <c r="AE1407" i="1"/>
  <c r="AE1408" i="1"/>
  <c r="AE1409" i="1"/>
  <c r="AE1410" i="1"/>
  <c r="AE1411" i="1"/>
  <c r="AE1412" i="1"/>
  <c r="AE1413" i="1"/>
  <c r="AE1414" i="1"/>
  <c r="AE1415" i="1"/>
  <c r="AE1416" i="1"/>
  <c r="AE1417" i="1"/>
  <c r="AE1418" i="1"/>
  <c r="AE1419" i="1"/>
  <c r="AE1420" i="1"/>
  <c r="AE1421" i="1"/>
  <c r="AE1422" i="1"/>
  <c r="AE1423" i="1"/>
  <c r="AE1424" i="1"/>
  <c r="AE1425" i="1"/>
  <c r="AE1426" i="1"/>
  <c r="AE1427" i="1"/>
  <c r="AE1428" i="1"/>
  <c r="AE1429" i="1"/>
  <c r="AE1430" i="1"/>
  <c r="AE1431" i="1"/>
  <c r="AE1432" i="1"/>
  <c r="AE1433" i="1"/>
  <c r="AE1434" i="1"/>
  <c r="AE1435" i="1"/>
  <c r="AE1436" i="1"/>
  <c r="AE1437" i="1"/>
  <c r="AE1438" i="1"/>
  <c r="AE1439" i="1"/>
  <c r="AE1440" i="1"/>
  <c r="AE1441" i="1"/>
  <c r="AE1442" i="1"/>
  <c r="AE1443" i="1"/>
  <c r="AE1444" i="1"/>
  <c r="AE1445" i="1"/>
  <c r="AE1446" i="1"/>
  <c r="AE1447" i="1"/>
  <c r="AE1448" i="1"/>
  <c r="AE1449" i="1"/>
  <c r="AE1450" i="1"/>
  <c r="AE1451" i="1"/>
  <c r="AE1452" i="1"/>
  <c r="AE1453" i="1"/>
  <c r="AE1454" i="1"/>
  <c r="AE1455" i="1"/>
  <c r="AE1456" i="1"/>
  <c r="AE1457" i="1"/>
  <c r="AE1458" i="1"/>
  <c r="AE1459" i="1"/>
  <c r="AE1460" i="1"/>
  <c r="AE1461" i="1"/>
  <c r="AE1462" i="1"/>
  <c r="AE1463" i="1"/>
  <c r="AE1464" i="1"/>
  <c r="AE1465" i="1"/>
  <c r="AE1466" i="1"/>
  <c r="AE1467" i="1"/>
  <c r="AE1468" i="1"/>
  <c r="AE1469" i="1"/>
  <c r="AE1470" i="1"/>
  <c r="AE1471" i="1"/>
  <c r="AE1472" i="1"/>
  <c r="AE1473" i="1"/>
  <c r="AE1474" i="1"/>
  <c r="AE1475" i="1"/>
  <c r="AE1476" i="1"/>
  <c r="AE1477" i="1"/>
  <c r="AE1478" i="1"/>
  <c r="AE1479" i="1"/>
  <c r="AE1480" i="1"/>
  <c r="AE1481" i="1"/>
  <c r="AE1482" i="1"/>
  <c r="AE1483" i="1"/>
  <c r="AE1484" i="1"/>
  <c r="AE1485" i="1"/>
  <c r="AE1486" i="1"/>
  <c r="AE1487" i="1"/>
  <c r="AE1488" i="1"/>
  <c r="AE1489" i="1"/>
  <c r="AE1490" i="1"/>
  <c r="AE1491" i="1"/>
  <c r="AE1492" i="1"/>
  <c r="AE1493" i="1"/>
  <c r="AE1494" i="1"/>
  <c r="AE1495" i="1"/>
  <c r="AE1496" i="1"/>
  <c r="AE1497" i="1"/>
  <c r="AE1498" i="1"/>
  <c r="AE1499" i="1"/>
  <c r="AE1500" i="1"/>
  <c r="AE1501" i="1"/>
  <c r="AE1502" i="1"/>
  <c r="AE1503" i="1"/>
  <c r="AE1504" i="1"/>
  <c r="AE1505" i="1"/>
  <c r="AE1506" i="1"/>
  <c r="AE1507" i="1"/>
  <c r="AE1508" i="1"/>
  <c r="AE1509" i="1"/>
  <c r="AE1510" i="1"/>
  <c r="AE1511" i="1"/>
  <c r="AE1512" i="1"/>
  <c r="AE1513" i="1"/>
  <c r="AE1514" i="1"/>
  <c r="AE1515" i="1"/>
  <c r="AE1516" i="1"/>
  <c r="AE1517" i="1"/>
  <c r="AE1518" i="1"/>
  <c r="AE1519" i="1"/>
  <c r="AE1520" i="1"/>
  <c r="AE1521" i="1"/>
  <c r="AE1522" i="1"/>
  <c r="AE1523" i="1"/>
  <c r="AE1524" i="1"/>
  <c r="AE1525" i="1"/>
  <c r="AE1526" i="1"/>
  <c r="AE1527" i="1"/>
  <c r="AE1528" i="1"/>
  <c r="AE1529" i="1"/>
  <c r="AE1530" i="1"/>
  <c r="AE1531" i="1"/>
  <c r="AE1532" i="1"/>
  <c r="AE1533" i="1"/>
  <c r="AE1534" i="1"/>
  <c r="AE1535" i="1"/>
  <c r="AE1536" i="1"/>
  <c r="AE1537" i="1"/>
  <c r="AE1538" i="1"/>
  <c r="AE1539" i="1"/>
  <c r="AE1540" i="1"/>
  <c r="AE1541" i="1"/>
  <c r="AE1542" i="1"/>
  <c r="AE1543" i="1"/>
  <c r="AE1544" i="1"/>
  <c r="AE1545" i="1"/>
  <c r="AE1546" i="1"/>
  <c r="AE1547" i="1"/>
  <c r="AE1548" i="1"/>
  <c r="AE1549" i="1"/>
  <c r="AE1550" i="1"/>
  <c r="AE1551" i="1"/>
  <c r="AE1552" i="1"/>
  <c r="AE1553" i="1"/>
  <c r="AE1554" i="1"/>
  <c r="AE1555" i="1"/>
  <c r="AE1556" i="1"/>
  <c r="AE1557" i="1"/>
  <c r="AE1558" i="1"/>
  <c r="AE1559" i="1"/>
  <c r="AE1560" i="1"/>
  <c r="AE1561" i="1"/>
  <c r="AE1562" i="1"/>
  <c r="AE1563" i="1"/>
  <c r="AE1564" i="1"/>
  <c r="AE1565" i="1"/>
  <c r="AE1566" i="1"/>
  <c r="AE1567" i="1"/>
  <c r="AE1568" i="1"/>
  <c r="AE1569" i="1"/>
  <c r="AE1570" i="1"/>
  <c r="AE1571" i="1"/>
  <c r="AE1572" i="1"/>
  <c r="AE1573" i="1"/>
  <c r="AE1574" i="1"/>
  <c r="AE1575" i="1"/>
  <c r="AD2" i="1"/>
  <c r="AD3" i="1"/>
  <c r="AD4" i="1"/>
  <c r="AD5" i="1"/>
  <c r="AD6" i="1"/>
  <c r="AD7" i="1"/>
  <c r="AD8" i="1"/>
  <c r="AD9" i="1"/>
  <c r="AD10" i="1"/>
  <c r="AD11"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D102" i="1"/>
  <c r="AD103" i="1"/>
  <c r="AD104" i="1"/>
  <c r="AD105" i="1"/>
  <c r="AD106" i="1"/>
  <c r="AD107" i="1"/>
  <c r="AD108" i="1"/>
  <c r="AD109" i="1"/>
  <c r="AD110" i="1"/>
  <c r="AD111" i="1"/>
  <c r="AD112" i="1"/>
  <c r="AD113" i="1"/>
  <c r="AD114" i="1"/>
  <c r="AD115" i="1"/>
  <c r="AD116" i="1"/>
  <c r="AD117" i="1"/>
  <c r="AD118" i="1"/>
  <c r="AD119" i="1"/>
  <c r="AD120" i="1"/>
  <c r="AD121" i="1"/>
  <c r="AD122" i="1"/>
  <c r="AD123" i="1"/>
  <c r="AD124" i="1"/>
  <c r="AD125" i="1"/>
  <c r="AD126" i="1"/>
  <c r="AD127" i="1"/>
  <c r="AD128" i="1"/>
  <c r="AD129" i="1"/>
  <c r="AD130" i="1"/>
  <c r="AD131" i="1"/>
  <c r="AD132" i="1"/>
  <c r="AD133" i="1"/>
  <c r="AD134" i="1"/>
  <c r="AD135" i="1"/>
  <c r="AD136" i="1"/>
  <c r="AD137" i="1"/>
  <c r="AD138" i="1"/>
  <c r="AD139" i="1"/>
  <c r="AD140" i="1"/>
  <c r="AD141" i="1"/>
  <c r="AD142" i="1"/>
  <c r="AD143" i="1"/>
  <c r="AD144" i="1"/>
  <c r="AD145" i="1"/>
  <c r="AD146" i="1"/>
  <c r="AD147" i="1"/>
  <c r="AD148" i="1"/>
  <c r="AD149" i="1"/>
  <c r="AD150" i="1"/>
  <c r="AD151" i="1"/>
  <c r="AD152" i="1"/>
  <c r="AD153" i="1"/>
  <c r="AD154"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79" i="1"/>
  <c r="AD180" i="1"/>
  <c r="AD181" i="1"/>
  <c r="AD182" i="1"/>
  <c r="AD183" i="1"/>
  <c r="AD184" i="1"/>
  <c r="AD185" i="1"/>
  <c r="AD186" i="1"/>
  <c r="AD187" i="1"/>
  <c r="AD188" i="1"/>
  <c r="AD189" i="1"/>
  <c r="AD190" i="1"/>
  <c r="AD191" i="1"/>
  <c r="AD192" i="1"/>
  <c r="AD193" i="1"/>
  <c r="AD194" i="1"/>
  <c r="AD195" i="1"/>
  <c r="AD196" i="1"/>
  <c r="AD197" i="1"/>
  <c r="AD198" i="1"/>
  <c r="AD199" i="1"/>
  <c r="AD200" i="1"/>
  <c r="AD201" i="1"/>
  <c r="AD202" i="1"/>
  <c r="AD203" i="1"/>
  <c r="AD204" i="1"/>
  <c r="AD205" i="1"/>
  <c r="AD206" i="1"/>
  <c r="AD207" i="1"/>
  <c r="AD208" i="1"/>
  <c r="AD209" i="1"/>
  <c r="AD210" i="1"/>
  <c r="AD211" i="1"/>
  <c r="AD212" i="1"/>
  <c r="AD213" i="1"/>
  <c r="AD214" i="1"/>
  <c r="AD215" i="1"/>
  <c r="AD216" i="1"/>
  <c r="AD217" i="1"/>
  <c r="AD218" i="1"/>
  <c r="AD219" i="1"/>
  <c r="AD220" i="1"/>
  <c r="AD221" i="1"/>
  <c r="AD222" i="1"/>
  <c r="AD223" i="1"/>
  <c r="AD224" i="1"/>
  <c r="AD225" i="1"/>
  <c r="AD226" i="1"/>
  <c r="AD227" i="1"/>
  <c r="AD228" i="1"/>
  <c r="AD229" i="1"/>
  <c r="AD230" i="1"/>
  <c r="AD231" i="1"/>
  <c r="AD232" i="1"/>
  <c r="AD233" i="1"/>
  <c r="AD234" i="1"/>
  <c r="AD235" i="1"/>
  <c r="AD236" i="1"/>
  <c r="AD237" i="1"/>
  <c r="AD238" i="1"/>
  <c r="AD239" i="1"/>
  <c r="AD240" i="1"/>
  <c r="AD241" i="1"/>
  <c r="AD242" i="1"/>
  <c r="AD243" i="1"/>
  <c r="AD244" i="1"/>
  <c r="AD245" i="1"/>
  <c r="AD246" i="1"/>
  <c r="AD247" i="1"/>
  <c r="AD248" i="1"/>
  <c r="AD249" i="1"/>
  <c r="AD250" i="1"/>
  <c r="AD251"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5"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301" i="1"/>
  <c r="AD302" i="1"/>
  <c r="AD303" i="1"/>
  <c r="AD304" i="1"/>
  <c r="AD305" i="1"/>
  <c r="AD306" i="1"/>
  <c r="AD307" i="1"/>
  <c r="AD308" i="1"/>
  <c r="AD309" i="1"/>
  <c r="AD310" i="1"/>
  <c r="AD311" i="1"/>
  <c r="AD312" i="1"/>
  <c r="AD313" i="1"/>
  <c r="AD314" i="1"/>
  <c r="AD315" i="1"/>
  <c r="AD316" i="1"/>
  <c r="AD317" i="1"/>
  <c r="AD318" i="1"/>
  <c r="AD319" i="1"/>
  <c r="AD320" i="1"/>
  <c r="AD321" i="1"/>
  <c r="AD322" i="1"/>
  <c r="AD323" i="1"/>
  <c r="AD324" i="1"/>
  <c r="AD325" i="1"/>
  <c r="AD326" i="1"/>
  <c r="AD327" i="1"/>
  <c r="AD328" i="1"/>
  <c r="AD329" i="1"/>
  <c r="AD330" i="1"/>
  <c r="AD331" i="1"/>
  <c r="AD332" i="1"/>
  <c r="AD333" i="1"/>
  <c r="AD334" i="1"/>
  <c r="AD335" i="1"/>
  <c r="AD336" i="1"/>
  <c r="AD337" i="1"/>
  <c r="AD338" i="1"/>
  <c r="AD339" i="1"/>
  <c r="AD340" i="1"/>
  <c r="AD341" i="1"/>
  <c r="AD342" i="1"/>
  <c r="AD343" i="1"/>
  <c r="AD344" i="1"/>
  <c r="AD345" i="1"/>
  <c r="AD346" i="1"/>
  <c r="AD347" i="1"/>
  <c r="AD348" i="1"/>
  <c r="AD349" i="1"/>
  <c r="AD350" i="1"/>
  <c r="AD351"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5" i="1"/>
  <c r="AD376" i="1"/>
  <c r="AD377" i="1"/>
  <c r="AD378" i="1"/>
  <c r="AD379" i="1"/>
  <c r="AD380" i="1"/>
  <c r="AD381" i="1"/>
  <c r="AD382" i="1"/>
  <c r="AD383" i="1"/>
  <c r="AD384" i="1"/>
  <c r="AD385" i="1"/>
  <c r="AD386" i="1"/>
  <c r="AD387" i="1"/>
  <c r="AD388" i="1"/>
  <c r="AD389" i="1"/>
  <c r="AD390" i="1"/>
  <c r="AD391" i="1"/>
  <c r="AD392" i="1"/>
  <c r="AD393" i="1"/>
  <c r="AD394" i="1"/>
  <c r="AD395" i="1"/>
  <c r="AD396" i="1"/>
  <c r="AD397" i="1"/>
  <c r="AD398" i="1"/>
  <c r="AD399" i="1"/>
  <c r="AD400" i="1"/>
  <c r="AD401" i="1"/>
  <c r="AD402" i="1"/>
  <c r="AD403" i="1"/>
  <c r="AD404" i="1"/>
  <c r="AD405" i="1"/>
  <c r="AD406" i="1"/>
  <c r="AD407" i="1"/>
  <c r="AD408" i="1"/>
  <c r="AD409" i="1"/>
  <c r="AD410" i="1"/>
  <c r="AD411" i="1"/>
  <c r="AD412" i="1"/>
  <c r="AD413" i="1"/>
  <c r="AD414" i="1"/>
  <c r="AD415" i="1"/>
  <c r="AD416" i="1"/>
  <c r="AD417" i="1"/>
  <c r="AD418" i="1"/>
  <c r="AD419" i="1"/>
  <c r="AD420" i="1"/>
  <c r="AD421" i="1"/>
  <c r="AD422" i="1"/>
  <c r="AD423" i="1"/>
  <c r="AD424" i="1"/>
  <c r="AD425" i="1"/>
  <c r="AD426" i="1"/>
  <c r="AD427" i="1"/>
  <c r="AD428" i="1"/>
  <c r="AD429" i="1"/>
  <c r="AD430" i="1"/>
  <c r="AD431" i="1"/>
  <c r="AD432" i="1"/>
  <c r="AD433" i="1"/>
  <c r="AD434" i="1"/>
  <c r="AD435" i="1"/>
  <c r="AD436" i="1"/>
  <c r="AD437" i="1"/>
  <c r="AD438" i="1"/>
  <c r="AD439" i="1"/>
  <c r="AD440" i="1"/>
  <c r="AD441" i="1"/>
  <c r="AD442" i="1"/>
  <c r="AD443" i="1"/>
  <c r="AD444" i="1"/>
  <c r="AD445" i="1"/>
  <c r="AD446" i="1"/>
  <c r="AD447" i="1"/>
  <c r="AD448" i="1"/>
  <c r="AD449" i="1"/>
  <c r="AD450" i="1"/>
  <c r="AD451" i="1"/>
  <c r="AD452" i="1"/>
  <c r="AD453" i="1"/>
  <c r="AD454" i="1"/>
  <c r="AD455" i="1"/>
  <c r="AD456" i="1"/>
  <c r="AD457" i="1"/>
  <c r="AD458" i="1"/>
  <c r="AD459" i="1"/>
  <c r="AD460" i="1"/>
  <c r="AD461" i="1"/>
  <c r="AD462" i="1"/>
  <c r="AD463" i="1"/>
  <c r="AD464" i="1"/>
  <c r="AD465" i="1"/>
  <c r="AD466" i="1"/>
  <c r="AD467" i="1"/>
  <c r="AD468" i="1"/>
  <c r="AD469" i="1"/>
  <c r="AD470" i="1"/>
  <c r="AD471" i="1"/>
  <c r="AD472" i="1"/>
  <c r="AD473" i="1"/>
  <c r="AD474" i="1"/>
  <c r="AD475" i="1"/>
  <c r="AD476" i="1"/>
  <c r="AD477" i="1"/>
  <c r="AD478" i="1"/>
  <c r="AD479" i="1"/>
  <c r="AD480" i="1"/>
  <c r="AD481" i="1"/>
  <c r="AD482" i="1"/>
  <c r="AD483" i="1"/>
  <c r="AD484" i="1"/>
  <c r="AD485" i="1"/>
  <c r="AD486" i="1"/>
  <c r="AD487" i="1"/>
  <c r="AD488" i="1"/>
  <c r="AD489" i="1"/>
  <c r="AD490" i="1"/>
  <c r="AD491" i="1"/>
  <c r="AD492" i="1"/>
  <c r="AD493" i="1"/>
  <c r="AD494" i="1"/>
  <c r="AD495" i="1"/>
  <c r="AD496" i="1"/>
  <c r="AD497" i="1"/>
  <c r="AD498" i="1"/>
  <c r="AD499" i="1"/>
  <c r="AD500" i="1"/>
  <c r="AD501" i="1"/>
  <c r="AD502" i="1"/>
  <c r="AD503" i="1"/>
  <c r="AD504" i="1"/>
  <c r="AD505" i="1"/>
  <c r="AD506" i="1"/>
  <c r="AD507" i="1"/>
  <c r="AD508" i="1"/>
  <c r="AD509" i="1"/>
  <c r="AD510" i="1"/>
  <c r="AD511" i="1"/>
  <c r="AD512" i="1"/>
  <c r="AD513" i="1"/>
  <c r="AD514" i="1"/>
  <c r="AD515" i="1"/>
  <c r="AD516" i="1"/>
  <c r="AD517" i="1"/>
  <c r="AD518" i="1"/>
  <c r="AD519" i="1"/>
  <c r="AD520" i="1"/>
  <c r="AD521" i="1"/>
  <c r="AD522" i="1"/>
  <c r="AD523" i="1"/>
  <c r="AD524" i="1"/>
  <c r="AD525" i="1"/>
  <c r="AD526" i="1"/>
  <c r="AD527" i="1"/>
  <c r="AD528" i="1"/>
  <c r="AD529" i="1"/>
  <c r="AD530" i="1"/>
  <c r="AD531" i="1"/>
  <c r="AD532" i="1"/>
  <c r="AD533" i="1"/>
  <c r="AD534" i="1"/>
  <c r="AD535" i="1"/>
  <c r="AD536" i="1"/>
  <c r="AD537" i="1"/>
  <c r="AD538" i="1"/>
  <c r="AD539" i="1"/>
  <c r="AD540" i="1"/>
  <c r="AD541" i="1"/>
  <c r="AD542" i="1"/>
  <c r="AD543" i="1"/>
  <c r="AD544" i="1"/>
  <c r="AD545" i="1"/>
  <c r="AD546" i="1"/>
  <c r="AD547" i="1"/>
  <c r="AD548" i="1"/>
  <c r="AD549" i="1"/>
  <c r="AD550" i="1"/>
  <c r="AD551" i="1"/>
  <c r="AD552" i="1"/>
  <c r="AD553" i="1"/>
  <c r="AD554" i="1"/>
  <c r="AD555" i="1"/>
  <c r="AD556" i="1"/>
  <c r="AD557" i="1"/>
  <c r="AD558" i="1"/>
  <c r="AD559" i="1"/>
  <c r="AD560" i="1"/>
  <c r="AD561" i="1"/>
  <c r="AD562" i="1"/>
  <c r="AD563" i="1"/>
  <c r="AD564" i="1"/>
  <c r="AD565" i="1"/>
  <c r="AD566" i="1"/>
  <c r="AD567" i="1"/>
  <c r="AD568" i="1"/>
  <c r="AD569" i="1"/>
  <c r="AD570" i="1"/>
  <c r="AD571" i="1"/>
  <c r="AD572" i="1"/>
  <c r="AD573" i="1"/>
  <c r="AD574" i="1"/>
  <c r="AD575" i="1"/>
  <c r="AD576" i="1"/>
  <c r="AD577" i="1"/>
  <c r="AD578" i="1"/>
  <c r="AD579" i="1"/>
  <c r="AD580" i="1"/>
  <c r="AD581" i="1"/>
  <c r="AD582" i="1"/>
  <c r="AD583" i="1"/>
  <c r="AD584" i="1"/>
  <c r="AD585" i="1"/>
  <c r="AD586" i="1"/>
  <c r="AD587" i="1"/>
  <c r="AD588" i="1"/>
  <c r="AD589" i="1"/>
  <c r="AD590" i="1"/>
  <c r="AD591" i="1"/>
  <c r="AD592" i="1"/>
  <c r="AD593" i="1"/>
  <c r="AD594" i="1"/>
  <c r="AD595" i="1"/>
  <c r="AD596" i="1"/>
  <c r="AD597" i="1"/>
  <c r="AD598" i="1"/>
  <c r="AD599" i="1"/>
  <c r="AD600" i="1"/>
  <c r="AD601" i="1"/>
  <c r="AD602" i="1"/>
  <c r="AD603" i="1"/>
  <c r="AD604" i="1"/>
  <c r="AD605" i="1"/>
  <c r="AD606" i="1"/>
  <c r="AD607" i="1"/>
  <c r="AD608" i="1"/>
  <c r="AD609" i="1"/>
  <c r="AD610" i="1"/>
  <c r="AD611" i="1"/>
  <c r="AD612" i="1"/>
  <c r="AD613" i="1"/>
  <c r="AD614" i="1"/>
  <c r="AD615" i="1"/>
  <c r="AD616" i="1"/>
  <c r="AD617" i="1"/>
  <c r="AD618" i="1"/>
  <c r="AD619" i="1"/>
  <c r="AD620" i="1"/>
  <c r="AD621" i="1"/>
  <c r="AD622" i="1"/>
  <c r="AD623" i="1"/>
  <c r="AD624" i="1"/>
  <c r="AD625" i="1"/>
  <c r="AD626" i="1"/>
  <c r="AD627" i="1"/>
  <c r="AD628" i="1"/>
  <c r="AD629" i="1"/>
  <c r="AD630" i="1"/>
  <c r="AD631" i="1"/>
  <c r="AD632" i="1"/>
  <c r="AD633" i="1"/>
  <c r="AD634" i="1"/>
  <c r="AD635" i="1"/>
  <c r="AD636" i="1"/>
  <c r="AD637" i="1"/>
  <c r="AD638" i="1"/>
  <c r="AD639" i="1"/>
  <c r="AD640" i="1"/>
  <c r="AD641" i="1"/>
  <c r="AD642" i="1"/>
  <c r="AD643" i="1"/>
  <c r="AD644" i="1"/>
  <c r="AD645" i="1"/>
  <c r="AD646" i="1"/>
  <c r="AD647" i="1"/>
  <c r="AD648" i="1"/>
  <c r="AD649" i="1"/>
  <c r="AD650" i="1"/>
  <c r="AD651" i="1"/>
  <c r="AD652" i="1"/>
  <c r="AD653" i="1"/>
  <c r="AD654" i="1"/>
  <c r="AD655" i="1"/>
  <c r="AD656" i="1"/>
  <c r="AD657" i="1"/>
  <c r="AD658" i="1"/>
  <c r="AD659" i="1"/>
  <c r="AD660" i="1"/>
  <c r="AD661" i="1"/>
  <c r="AD662" i="1"/>
  <c r="AD663" i="1"/>
  <c r="AD664" i="1"/>
  <c r="AD665" i="1"/>
  <c r="AD666" i="1"/>
  <c r="AD667" i="1"/>
  <c r="AD668" i="1"/>
  <c r="AD669" i="1"/>
  <c r="AD670" i="1"/>
  <c r="AD671" i="1"/>
  <c r="AD672" i="1"/>
  <c r="AD673" i="1"/>
  <c r="AD674" i="1"/>
  <c r="AD675" i="1"/>
  <c r="AD676" i="1"/>
  <c r="AD677" i="1"/>
  <c r="AD678" i="1"/>
  <c r="AD679" i="1"/>
  <c r="AD680" i="1"/>
  <c r="AD681" i="1"/>
  <c r="AD682" i="1"/>
  <c r="AD683" i="1"/>
  <c r="AD684" i="1"/>
  <c r="AD685" i="1"/>
  <c r="AD686" i="1"/>
  <c r="AD687" i="1"/>
  <c r="AD688" i="1"/>
  <c r="AD689" i="1"/>
  <c r="AD690" i="1"/>
  <c r="AD691" i="1"/>
  <c r="AD692" i="1"/>
  <c r="AD693" i="1"/>
  <c r="AD694" i="1"/>
  <c r="AD695" i="1"/>
  <c r="AD696" i="1"/>
  <c r="AD697" i="1"/>
  <c r="AD698" i="1"/>
  <c r="AD699" i="1"/>
  <c r="AD700" i="1"/>
  <c r="AD701" i="1"/>
  <c r="AD702" i="1"/>
  <c r="AD703" i="1"/>
  <c r="AD704" i="1"/>
  <c r="AD705" i="1"/>
  <c r="AD706" i="1"/>
  <c r="AD707" i="1"/>
  <c r="AD708" i="1"/>
  <c r="AD709" i="1"/>
  <c r="AD710" i="1"/>
  <c r="AD711" i="1"/>
  <c r="AD712" i="1"/>
  <c r="AD713" i="1"/>
  <c r="AD714" i="1"/>
  <c r="AD715" i="1"/>
  <c r="AD716" i="1"/>
  <c r="AD717" i="1"/>
  <c r="AD718" i="1"/>
  <c r="AD719" i="1"/>
  <c r="AD720" i="1"/>
  <c r="AD721" i="1"/>
  <c r="AD722" i="1"/>
  <c r="AD723" i="1"/>
  <c r="AD724" i="1"/>
  <c r="AD725" i="1"/>
  <c r="AD726" i="1"/>
  <c r="AD727" i="1"/>
  <c r="AD728" i="1"/>
  <c r="AD729" i="1"/>
  <c r="AD730" i="1"/>
  <c r="AD731" i="1"/>
  <c r="AD732" i="1"/>
  <c r="AD733" i="1"/>
  <c r="AD734" i="1"/>
  <c r="AD735" i="1"/>
  <c r="AD736" i="1"/>
  <c r="AD737" i="1"/>
  <c r="AD738" i="1"/>
  <c r="AD739" i="1"/>
  <c r="AD740" i="1"/>
  <c r="AD741" i="1"/>
  <c r="AD742" i="1"/>
  <c r="AD743" i="1"/>
  <c r="AD744" i="1"/>
  <c r="AD745" i="1"/>
  <c r="AD746" i="1"/>
  <c r="AD747" i="1"/>
  <c r="AD748" i="1"/>
  <c r="AD749" i="1"/>
  <c r="AD750" i="1"/>
  <c r="AD751" i="1"/>
  <c r="AD752" i="1"/>
  <c r="AD753" i="1"/>
  <c r="AD754" i="1"/>
  <c r="AD755" i="1"/>
  <c r="AD756" i="1"/>
  <c r="AD757" i="1"/>
  <c r="AD758" i="1"/>
  <c r="AD759" i="1"/>
  <c r="AD760" i="1"/>
  <c r="AD761" i="1"/>
  <c r="AD762" i="1"/>
  <c r="AD763" i="1"/>
  <c r="AD764" i="1"/>
  <c r="AD765" i="1"/>
  <c r="AD766" i="1"/>
  <c r="AD767" i="1"/>
  <c r="AD768" i="1"/>
  <c r="AD769" i="1"/>
  <c r="AD770" i="1"/>
  <c r="AD771" i="1"/>
  <c r="AD772" i="1"/>
  <c r="AD773" i="1"/>
  <c r="AD774" i="1"/>
  <c r="AD775" i="1"/>
  <c r="AD776" i="1"/>
  <c r="AD777" i="1"/>
  <c r="AD778" i="1"/>
  <c r="AD779" i="1"/>
  <c r="AD780" i="1"/>
  <c r="AD781" i="1"/>
  <c r="AD782" i="1"/>
  <c r="AD783" i="1"/>
  <c r="AD784" i="1"/>
  <c r="AD785" i="1"/>
  <c r="AD786" i="1"/>
  <c r="AD787" i="1"/>
  <c r="AD788" i="1"/>
  <c r="AD789" i="1"/>
  <c r="AD790" i="1"/>
  <c r="AD791" i="1"/>
  <c r="AD792" i="1"/>
  <c r="AD793" i="1"/>
  <c r="AD794" i="1"/>
  <c r="AD795" i="1"/>
  <c r="AD796" i="1"/>
  <c r="AD797" i="1"/>
  <c r="AD798" i="1"/>
  <c r="AD799" i="1"/>
  <c r="AD800" i="1"/>
  <c r="AD801" i="1"/>
  <c r="AD802" i="1"/>
  <c r="AD803" i="1"/>
  <c r="AD804" i="1"/>
  <c r="AD805" i="1"/>
  <c r="AD806" i="1"/>
  <c r="AD807" i="1"/>
  <c r="AD808" i="1"/>
  <c r="AD809" i="1"/>
  <c r="AD810" i="1"/>
  <c r="AD811" i="1"/>
  <c r="AD812" i="1"/>
  <c r="AD813" i="1"/>
  <c r="AD814" i="1"/>
  <c r="AD815" i="1"/>
  <c r="AD816" i="1"/>
  <c r="AD817" i="1"/>
  <c r="AD818" i="1"/>
  <c r="AD819" i="1"/>
  <c r="AD820" i="1"/>
  <c r="AD821" i="1"/>
  <c r="AD822" i="1"/>
  <c r="AD823" i="1"/>
  <c r="AD824" i="1"/>
  <c r="AD825" i="1"/>
  <c r="AD826" i="1"/>
  <c r="AD827" i="1"/>
  <c r="AD828" i="1"/>
  <c r="AD829" i="1"/>
  <c r="AD830" i="1"/>
  <c r="AD831" i="1"/>
  <c r="AD832" i="1"/>
  <c r="AD833" i="1"/>
  <c r="AD834" i="1"/>
  <c r="AD835" i="1"/>
  <c r="AD836" i="1"/>
  <c r="AD837" i="1"/>
  <c r="AD838" i="1"/>
  <c r="AD839" i="1"/>
  <c r="AD840" i="1"/>
  <c r="AD841" i="1"/>
  <c r="AD842" i="1"/>
  <c r="AD843" i="1"/>
  <c r="AD844" i="1"/>
  <c r="AD845" i="1"/>
  <c r="AD846" i="1"/>
  <c r="AD847" i="1"/>
  <c r="AD848" i="1"/>
  <c r="AD849" i="1"/>
  <c r="AD850" i="1"/>
  <c r="AD851" i="1"/>
  <c r="AD852" i="1"/>
  <c r="AD853" i="1"/>
  <c r="AD854" i="1"/>
  <c r="AD855" i="1"/>
  <c r="AD856" i="1"/>
  <c r="AD857" i="1"/>
  <c r="AD858" i="1"/>
  <c r="AD859" i="1"/>
  <c r="AD860" i="1"/>
  <c r="AD861" i="1"/>
  <c r="AD862" i="1"/>
  <c r="AD863" i="1"/>
  <c r="AD864" i="1"/>
  <c r="AD865" i="1"/>
  <c r="AD866" i="1"/>
  <c r="AD867" i="1"/>
  <c r="AD868" i="1"/>
  <c r="AD869" i="1"/>
  <c r="AD870" i="1"/>
  <c r="AD871" i="1"/>
  <c r="AD872" i="1"/>
  <c r="AD873" i="1"/>
  <c r="AD874" i="1"/>
  <c r="AD875" i="1"/>
  <c r="AD876" i="1"/>
  <c r="AD877" i="1"/>
  <c r="AD878" i="1"/>
  <c r="AD879" i="1"/>
  <c r="AD880" i="1"/>
  <c r="AD881" i="1"/>
  <c r="AD882" i="1"/>
  <c r="AD883" i="1"/>
  <c r="AD884" i="1"/>
  <c r="AD885" i="1"/>
  <c r="AD886" i="1"/>
  <c r="AD887" i="1"/>
  <c r="AD888" i="1"/>
  <c r="AD889" i="1"/>
  <c r="AD890" i="1"/>
  <c r="AD891" i="1"/>
  <c r="AD892" i="1"/>
  <c r="AD893" i="1"/>
  <c r="AD894" i="1"/>
  <c r="AD895" i="1"/>
  <c r="AD896" i="1"/>
  <c r="AD897" i="1"/>
  <c r="AD898" i="1"/>
  <c r="AD899" i="1"/>
  <c r="AD900" i="1"/>
  <c r="AD901" i="1"/>
  <c r="AD902" i="1"/>
  <c r="AD903" i="1"/>
  <c r="AD904" i="1"/>
  <c r="AD905" i="1"/>
  <c r="AD906" i="1"/>
  <c r="AD907" i="1"/>
  <c r="AD908" i="1"/>
  <c r="AD909" i="1"/>
  <c r="AD910" i="1"/>
  <c r="AD911" i="1"/>
  <c r="AD912" i="1"/>
  <c r="AD913" i="1"/>
  <c r="AD914" i="1"/>
  <c r="AD915" i="1"/>
  <c r="AD916" i="1"/>
  <c r="AD917" i="1"/>
  <c r="AD918" i="1"/>
  <c r="AD919" i="1"/>
  <c r="AD920" i="1"/>
  <c r="AD921" i="1"/>
  <c r="AD922" i="1"/>
  <c r="AD923" i="1"/>
  <c r="AD924" i="1"/>
  <c r="AD925" i="1"/>
  <c r="AD926" i="1"/>
  <c r="AD927" i="1"/>
  <c r="AD928" i="1"/>
  <c r="AD929" i="1"/>
  <c r="AD930" i="1"/>
  <c r="AD931" i="1"/>
  <c r="AD932" i="1"/>
  <c r="AD933" i="1"/>
  <c r="AD934" i="1"/>
  <c r="AD935" i="1"/>
  <c r="AD936" i="1"/>
  <c r="AD937" i="1"/>
  <c r="AD938" i="1"/>
  <c r="AD939" i="1"/>
  <c r="AD940" i="1"/>
  <c r="AD941" i="1"/>
  <c r="AD942" i="1"/>
  <c r="AD943" i="1"/>
  <c r="AD944" i="1"/>
  <c r="AD945" i="1"/>
  <c r="AD946" i="1"/>
  <c r="AD947" i="1"/>
  <c r="AD948" i="1"/>
  <c r="AD949" i="1"/>
  <c r="AD950" i="1"/>
  <c r="AD951" i="1"/>
  <c r="AD952" i="1"/>
  <c r="AD953" i="1"/>
  <c r="AD954" i="1"/>
  <c r="AD955" i="1"/>
  <c r="AD956" i="1"/>
  <c r="AD957" i="1"/>
  <c r="AD958" i="1"/>
  <c r="AD959" i="1"/>
  <c r="AD960" i="1"/>
  <c r="AD961" i="1"/>
  <c r="AD962" i="1"/>
  <c r="AD963" i="1"/>
  <c r="AD964" i="1"/>
  <c r="AD965" i="1"/>
  <c r="AD966" i="1"/>
  <c r="AD967" i="1"/>
  <c r="AD968" i="1"/>
  <c r="AD969" i="1"/>
  <c r="AD970" i="1"/>
  <c r="AD971" i="1"/>
  <c r="AD972" i="1"/>
  <c r="AD973" i="1"/>
  <c r="AD974" i="1"/>
  <c r="AD975" i="1"/>
  <c r="AD976" i="1"/>
  <c r="AD977" i="1"/>
  <c r="AD978" i="1"/>
  <c r="AD979" i="1"/>
  <c r="AD980" i="1"/>
  <c r="AD981" i="1"/>
  <c r="AD982" i="1"/>
  <c r="AD983" i="1"/>
  <c r="AD984" i="1"/>
  <c r="AD985" i="1"/>
  <c r="AD986" i="1"/>
  <c r="AD987" i="1"/>
  <c r="AD988" i="1"/>
  <c r="AD989" i="1"/>
  <c r="AD990" i="1"/>
  <c r="AD991" i="1"/>
  <c r="AD992" i="1"/>
  <c r="AD993" i="1"/>
  <c r="AD994" i="1"/>
  <c r="AD995" i="1"/>
  <c r="AD996" i="1"/>
  <c r="AD997" i="1"/>
  <c r="AD998" i="1"/>
  <c r="AD999" i="1"/>
  <c r="AD1000" i="1"/>
  <c r="AD1001" i="1"/>
  <c r="AD1002" i="1"/>
  <c r="AD1003" i="1"/>
  <c r="AD1004" i="1"/>
  <c r="AD1005" i="1"/>
  <c r="AD1006" i="1"/>
  <c r="AD1007" i="1"/>
  <c r="AD1008" i="1"/>
  <c r="AD1009" i="1"/>
  <c r="AD1010" i="1"/>
  <c r="AD1011" i="1"/>
  <c r="AD1012" i="1"/>
  <c r="AD1013" i="1"/>
  <c r="AD1014" i="1"/>
  <c r="AD1015" i="1"/>
  <c r="AD1016" i="1"/>
  <c r="AD1017" i="1"/>
  <c r="AD1018" i="1"/>
  <c r="AD1019" i="1"/>
  <c r="AD1020" i="1"/>
  <c r="AD1021" i="1"/>
  <c r="AD1022" i="1"/>
  <c r="AD1023" i="1"/>
  <c r="AD1024" i="1"/>
  <c r="AD1025" i="1"/>
  <c r="AD1026" i="1"/>
  <c r="AD1027" i="1"/>
  <c r="AD1028" i="1"/>
  <c r="AD1029" i="1"/>
  <c r="AD1030" i="1"/>
  <c r="AD1031" i="1"/>
  <c r="AD1032" i="1"/>
  <c r="AD1033" i="1"/>
  <c r="AD1034" i="1"/>
  <c r="AD1035" i="1"/>
  <c r="AD1036" i="1"/>
  <c r="AD1037" i="1"/>
  <c r="AD1038" i="1"/>
  <c r="AD1039" i="1"/>
  <c r="AD1040" i="1"/>
  <c r="AD1041" i="1"/>
  <c r="AD1042" i="1"/>
  <c r="AD1043" i="1"/>
  <c r="AD1044" i="1"/>
  <c r="AD1045" i="1"/>
  <c r="AD1046" i="1"/>
  <c r="AD1047" i="1"/>
  <c r="AD1048" i="1"/>
  <c r="AD1049" i="1"/>
  <c r="AD1050" i="1"/>
  <c r="AD1051" i="1"/>
  <c r="AD1052" i="1"/>
  <c r="AD1053" i="1"/>
  <c r="AD1054" i="1"/>
  <c r="AD1055" i="1"/>
  <c r="AD1056" i="1"/>
  <c r="AD1057" i="1"/>
  <c r="AD1058" i="1"/>
  <c r="AD1059" i="1"/>
  <c r="AD1060" i="1"/>
  <c r="AD1061" i="1"/>
  <c r="AD1062" i="1"/>
  <c r="AD1063" i="1"/>
  <c r="AD1064" i="1"/>
  <c r="AD1065" i="1"/>
  <c r="AD1066" i="1"/>
  <c r="AD1067" i="1"/>
  <c r="AD1068" i="1"/>
  <c r="AD1069" i="1"/>
  <c r="AD1070" i="1"/>
  <c r="AD1071" i="1"/>
  <c r="AD1072" i="1"/>
  <c r="AD1073" i="1"/>
  <c r="AD1074" i="1"/>
  <c r="AD1075" i="1"/>
  <c r="AD1076" i="1"/>
  <c r="AD1077" i="1"/>
  <c r="AD1078" i="1"/>
  <c r="AD1079" i="1"/>
  <c r="AD1080" i="1"/>
  <c r="AD1081" i="1"/>
  <c r="AD1082" i="1"/>
  <c r="AD1083" i="1"/>
  <c r="AD1084" i="1"/>
  <c r="AD1085" i="1"/>
  <c r="AD1086" i="1"/>
  <c r="AD1087" i="1"/>
  <c r="AD1088" i="1"/>
  <c r="AD1089" i="1"/>
  <c r="AD1090" i="1"/>
  <c r="AD1091" i="1"/>
  <c r="AD1092" i="1"/>
  <c r="AD1093" i="1"/>
  <c r="AD1094" i="1"/>
  <c r="AD1095" i="1"/>
  <c r="AD1096" i="1"/>
  <c r="AD1097" i="1"/>
  <c r="AD1098" i="1"/>
  <c r="AD1099" i="1"/>
  <c r="AD1100" i="1"/>
  <c r="AD1101" i="1"/>
  <c r="AD1102" i="1"/>
  <c r="AD1103" i="1"/>
  <c r="AD1104" i="1"/>
  <c r="AD1105" i="1"/>
  <c r="AD1106" i="1"/>
  <c r="AD1107" i="1"/>
  <c r="AD1108" i="1"/>
  <c r="AD1109" i="1"/>
  <c r="AD1110" i="1"/>
  <c r="AD1111" i="1"/>
  <c r="AD1112" i="1"/>
  <c r="AD1113" i="1"/>
  <c r="AD1114" i="1"/>
  <c r="AD1115" i="1"/>
  <c r="AD1116" i="1"/>
  <c r="AD1117" i="1"/>
  <c r="AD1118" i="1"/>
  <c r="AD1119" i="1"/>
  <c r="AD1120" i="1"/>
  <c r="AD1121" i="1"/>
  <c r="AD1122" i="1"/>
  <c r="AD1123" i="1"/>
  <c r="AD1124" i="1"/>
  <c r="AD1125" i="1"/>
  <c r="AD1126" i="1"/>
  <c r="AD1127" i="1"/>
  <c r="AD1128" i="1"/>
  <c r="AD1129" i="1"/>
  <c r="AD1130" i="1"/>
  <c r="AD1131" i="1"/>
  <c r="AD1132" i="1"/>
  <c r="AD1133" i="1"/>
  <c r="AD1134" i="1"/>
  <c r="AD1135" i="1"/>
  <c r="AD1136" i="1"/>
  <c r="AD1137" i="1"/>
  <c r="AD1138" i="1"/>
  <c r="AD1139" i="1"/>
  <c r="AD1140" i="1"/>
  <c r="AD1141" i="1"/>
  <c r="AD1142" i="1"/>
  <c r="AD1143" i="1"/>
  <c r="AD1144" i="1"/>
  <c r="AD1145" i="1"/>
  <c r="AD1146" i="1"/>
  <c r="AD1147" i="1"/>
  <c r="AD1148" i="1"/>
  <c r="AD1149" i="1"/>
  <c r="AD1150" i="1"/>
  <c r="AD1151" i="1"/>
  <c r="AD1152" i="1"/>
  <c r="AD1153" i="1"/>
  <c r="AD1154" i="1"/>
  <c r="AD1155" i="1"/>
  <c r="AD1156" i="1"/>
  <c r="AD1157" i="1"/>
  <c r="AD1158" i="1"/>
  <c r="AD1159" i="1"/>
  <c r="AD1160" i="1"/>
  <c r="AD1161" i="1"/>
  <c r="AD1162" i="1"/>
  <c r="AD1163" i="1"/>
  <c r="AD1164" i="1"/>
  <c r="AD1165" i="1"/>
  <c r="AD1166" i="1"/>
  <c r="AD1167" i="1"/>
  <c r="AD1168" i="1"/>
  <c r="AD1169" i="1"/>
  <c r="AD1170" i="1"/>
  <c r="AD1171" i="1"/>
  <c r="AD1172" i="1"/>
  <c r="AD1173" i="1"/>
  <c r="AD1174" i="1"/>
  <c r="AD1175" i="1"/>
  <c r="AD1176" i="1"/>
  <c r="AD1177" i="1"/>
  <c r="AD1178" i="1"/>
  <c r="AD1179" i="1"/>
  <c r="AD1180" i="1"/>
  <c r="AD1181" i="1"/>
  <c r="AD1182" i="1"/>
  <c r="AD1183" i="1"/>
  <c r="AD1184" i="1"/>
  <c r="AD1185" i="1"/>
  <c r="AD1186" i="1"/>
  <c r="AD1187" i="1"/>
  <c r="AD1188" i="1"/>
  <c r="AD1189" i="1"/>
  <c r="AD1190" i="1"/>
  <c r="AD1191" i="1"/>
  <c r="AD1192" i="1"/>
  <c r="AD1193" i="1"/>
  <c r="AD1194" i="1"/>
  <c r="AD1195" i="1"/>
  <c r="AD1196" i="1"/>
  <c r="AD1197" i="1"/>
  <c r="AD1198" i="1"/>
  <c r="AD1199" i="1"/>
  <c r="AD1200" i="1"/>
  <c r="AD1201" i="1"/>
  <c r="AD1202" i="1"/>
  <c r="AD1203" i="1"/>
  <c r="AD1204" i="1"/>
  <c r="AD1205" i="1"/>
  <c r="AD1206" i="1"/>
  <c r="AD1207" i="1"/>
  <c r="AD1208" i="1"/>
  <c r="AD1209" i="1"/>
  <c r="AD1210" i="1"/>
  <c r="AD1211" i="1"/>
  <c r="AD1212" i="1"/>
  <c r="AD1213" i="1"/>
  <c r="AD1214" i="1"/>
  <c r="AD1215" i="1"/>
  <c r="AD1216" i="1"/>
  <c r="AD1217" i="1"/>
  <c r="AD1218" i="1"/>
  <c r="AD1219" i="1"/>
  <c r="AD1220" i="1"/>
  <c r="AD1221" i="1"/>
  <c r="AD1222" i="1"/>
  <c r="AD1223" i="1"/>
  <c r="AD1224" i="1"/>
  <c r="AD1225" i="1"/>
  <c r="AD1226" i="1"/>
  <c r="AD1227" i="1"/>
  <c r="AD1228" i="1"/>
  <c r="AD1229" i="1"/>
  <c r="AD1230" i="1"/>
  <c r="AD1231" i="1"/>
  <c r="AD1232" i="1"/>
  <c r="AD1233" i="1"/>
  <c r="AD1234" i="1"/>
  <c r="AD1235" i="1"/>
  <c r="AD1236" i="1"/>
  <c r="AD1237" i="1"/>
  <c r="AD1238" i="1"/>
  <c r="AD1239" i="1"/>
  <c r="AD1240" i="1"/>
  <c r="AD1241" i="1"/>
  <c r="AD1242" i="1"/>
  <c r="AD1243" i="1"/>
  <c r="AD1244" i="1"/>
  <c r="AD1245" i="1"/>
  <c r="AD1246" i="1"/>
  <c r="AD1247" i="1"/>
  <c r="AD1248" i="1"/>
  <c r="AD1249" i="1"/>
  <c r="AD1250" i="1"/>
  <c r="AD1251" i="1"/>
  <c r="AD1252" i="1"/>
  <c r="AD1253" i="1"/>
  <c r="AD1254" i="1"/>
  <c r="AD1255" i="1"/>
  <c r="AD1256" i="1"/>
  <c r="AD1257" i="1"/>
  <c r="AD1258" i="1"/>
  <c r="AD1259" i="1"/>
  <c r="AD1260" i="1"/>
  <c r="AD1261" i="1"/>
  <c r="AD1262" i="1"/>
  <c r="AD1263" i="1"/>
  <c r="AD1264" i="1"/>
  <c r="AD1265" i="1"/>
  <c r="AD1266" i="1"/>
  <c r="AD1267" i="1"/>
  <c r="AD1268" i="1"/>
  <c r="AD1269" i="1"/>
  <c r="AD1270" i="1"/>
  <c r="AD1271" i="1"/>
  <c r="AD1272" i="1"/>
  <c r="AD1273" i="1"/>
  <c r="AD1274" i="1"/>
  <c r="AD1275" i="1"/>
  <c r="AD1276" i="1"/>
  <c r="AD1277" i="1"/>
  <c r="AD1278" i="1"/>
  <c r="AD1279" i="1"/>
  <c r="AD1280" i="1"/>
  <c r="AD1281" i="1"/>
  <c r="AD1282" i="1"/>
  <c r="AD1283" i="1"/>
  <c r="AD1284" i="1"/>
  <c r="AD1285" i="1"/>
  <c r="AD1286" i="1"/>
  <c r="AD1287" i="1"/>
  <c r="AD1288" i="1"/>
  <c r="AD1289" i="1"/>
  <c r="AD1290" i="1"/>
  <c r="AD1291" i="1"/>
  <c r="AD1292" i="1"/>
  <c r="AD1293" i="1"/>
  <c r="AD1294" i="1"/>
  <c r="AD1295" i="1"/>
  <c r="AD1296" i="1"/>
  <c r="AD1297" i="1"/>
  <c r="AD1298" i="1"/>
  <c r="AD1299" i="1"/>
  <c r="AD1300" i="1"/>
  <c r="AD1301" i="1"/>
  <c r="AD1302" i="1"/>
  <c r="AD1303" i="1"/>
  <c r="AD1304" i="1"/>
  <c r="AD1305" i="1"/>
  <c r="AD1306" i="1"/>
  <c r="AD1307" i="1"/>
  <c r="AD1308" i="1"/>
  <c r="AD1309" i="1"/>
  <c r="AD1310" i="1"/>
  <c r="AD1311" i="1"/>
  <c r="AD1312" i="1"/>
  <c r="AD1313" i="1"/>
  <c r="AD1314" i="1"/>
  <c r="AD1315" i="1"/>
  <c r="AD1316" i="1"/>
  <c r="AD1317" i="1"/>
  <c r="AD1318" i="1"/>
  <c r="AD1319" i="1"/>
  <c r="AD1320" i="1"/>
  <c r="AD1321" i="1"/>
  <c r="AD1322" i="1"/>
  <c r="AD1323" i="1"/>
  <c r="AD1324" i="1"/>
  <c r="AD1325" i="1"/>
  <c r="AD1326" i="1"/>
  <c r="AD1327" i="1"/>
  <c r="AD1328" i="1"/>
  <c r="AD1329" i="1"/>
  <c r="AD1330" i="1"/>
  <c r="AD1331" i="1"/>
  <c r="AD1332" i="1"/>
  <c r="AD1333" i="1"/>
  <c r="AD1334" i="1"/>
  <c r="AD1335" i="1"/>
  <c r="AD1336" i="1"/>
  <c r="AD1337" i="1"/>
  <c r="AD1338" i="1"/>
  <c r="AD1339" i="1"/>
  <c r="AD1340" i="1"/>
  <c r="AD1341" i="1"/>
  <c r="AD1342" i="1"/>
  <c r="AD1343" i="1"/>
  <c r="AD1344" i="1"/>
  <c r="AD1345" i="1"/>
  <c r="AD1346" i="1"/>
  <c r="AD1347" i="1"/>
  <c r="AD1348" i="1"/>
  <c r="AD1349" i="1"/>
  <c r="AD1350" i="1"/>
  <c r="AD1351" i="1"/>
  <c r="AD1352" i="1"/>
  <c r="AD1353" i="1"/>
  <c r="AD1354" i="1"/>
  <c r="AD1355" i="1"/>
  <c r="AD1356" i="1"/>
  <c r="AD1357" i="1"/>
  <c r="AD1358" i="1"/>
  <c r="AD1359" i="1"/>
  <c r="AD1360" i="1"/>
  <c r="AD1361" i="1"/>
  <c r="AD1362" i="1"/>
  <c r="AD1363" i="1"/>
  <c r="AD1364" i="1"/>
  <c r="AD1365" i="1"/>
  <c r="AD1366" i="1"/>
  <c r="AD1367" i="1"/>
  <c r="AD1368" i="1"/>
  <c r="AD1369" i="1"/>
  <c r="AD1370" i="1"/>
  <c r="AD1371" i="1"/>
  <c r="AD1372" i="1"/>
  <c r="AD1373" i="1"/>
  <c r="AD1374" i="1"/>
  <c r="AD1375" i="1"/>
  <c r="AD1376" i="1"/>
  <c r="AD1377" i="1"/>
  <c r="AD1378" i="1"/>
  <c r="AD1379" i="1"/>
  <c r="AD1380" i="1"/>
  <c r="AD1381" i="1"/>
  <c r="AD1382" i="1"/>
  <c r="AD1383" i="1"/>
  <c r="AD1384" i="1"/>
  <c r="AD1385" i="1"/>
  <c r="AD1386" i="1"/>
  <c r="AD1387" i="1"/>
  <c r="AD1388" i="1"/>
  <c r="AD1389" i="1"/>
  <c r="AD1390" i="1"/>
  <c r="AD1391" i="1"/>
  <c r="AD1392" i="1"/>
  <c r="AD1393" i="1"/>
  <c r="AD1394" i="1"/>
  <c r="AD1395" i="1"/>
  <c r="AD1396" i="1"/>
  <c r="AD1397" i="1"/>
  <c r="AD1398" i="1"/>
  <c r="AD1399" i="1"/>
  <c r="AD1400" i="1"/>
  <c r="AD1401" i="1"/>
  <c r="AD1402" i="1"/>
  <c r="AD1403" i="1"/>
  <c r="AD1404" i="1"/>
  <c r="AD1405" i="1"/>
  <c r="AD1406" i="1"/>
  <c r="AD1407" i="1"/>
  <c r="AD1408" i="1"/>
  <c r="AD1409" i="1"/>
  <c r="AD1410" i="1"/>
  <c r="AD1411" i="1"/>
  <c r="AD1412" i="1"/>
  <c r="AD1413" i="1"/>
  <c r="AD1414" i="1"/>
  <c r="AD1415" i="1"/>
  <c r="AD1416" i="1"/>
  <c r="AD1417" i="1"/>
  <c r="AD1418" i="1"/>
  <c r="AD1419" i="1"/>
  <c r="AD1420" i="1"/>
  <c r="AD1421" i="1"/>
  <c r="AD1422" i="1"/>
  <c r="AD1423" i="1"/>
  <c r="AD1424" i="1"/>
  <c r="AD1425" i="1"/>
  <c r="AD1426" i="1"/>
  <c r="AD1427" i="1"/>
  <c r="AD1428" i="1"/>
  <c r="AD1429" i="1"/>
  <c r="AD1430" i="1"/>
  <c r="AD1431" i="1"/>
  <c r="AD1432" i="1"/>
  <c r="AD1433" i="1"/>
  <c r="AD1434" i="1"/>
  <c r="AD1435" i="1"/>
  <c r="AD1436" i="1"/>
  <c r="AD1437" i="1"/>
  <c r="AD1438" i="1"/>
  <c r="AD1439" i="1"/>
  <c r="AD1440" i="1"/>
  <c r="AD1441" i="1"/>
  <c r="AD1442" i="1"/>
  <c r="AD1443" i="1"/>
  <c r="AD1444" i="1"/>
  <c r="AD1445" i="1"/>
  <c r="AD1446" i="1"/>
  <c r="AD1447" i="1"/>
  <c r="AD1448" i="1"/>
  <c r="AD1449" i="1"/>
  <c r="AD1450" i="1"/>
  <c r="AD1451" i="1"/>
  <c r="AD1452" i="1"/>
  <c r="AD1453" i="1"/>
  <c r="AD1454" i="1"/>
  <c r="AD1455" i="1"/>
  <c r="AD1456" i="1"/>
  <c r="AD1457" i="1"/>
  <c r="AD1458" i="1"/>
  <c r="AD1459" i="1"/>
  <c r="AD1460" i="1"/>
  <c r="AD1461" i="1"/>
  <c r="AD1462" i="1"/>
  <c r="AD1463" i="1"/>
  <c r="AD1464" i="1"/>
  <c r="AD1465" i="1"/>
  <c r="AD1466" i="1"/>
  <c r="AD1467" i="1"/>
  <c r="AD1468" i="1"/>
  <c r="AD1469" i="1"/>
  <c r="AD1470" i="1"/>
  <c r="AD1471" i="1"/>
  <c r="AD1472" i="1"/>
  <c r="AD1473" i="1"/>
  <c r="AD1474" i="1"/>
  <c r="AD1475" i="1"/>
  <c r="AD1476" i="1"/>
  <c r="AD1477" i="1"/>
  <c r="AD1478" i="1"/>
  <c r="AD1479" i="1"/>
  <c r="AD1480" i="1"/>
  <c r="AD1481" i="1"/>
  <c r="AD1482" i="1"/>
  <c r="AD1483" i="1"/>
  <c r="AD1484" i="1"/>
  <c r="AD1485" i="1"/>
  <c r="AD1486" i="1"/>
  <c r="AD1487" i="1"/>
  <c r="AD1488" i="1"/>
  <c r="AD1489" i="1"/>
  <c r="AD1490" i="1"/>
  <c r="AD1491" i="1"/>
  <c r="AD1492" i="1"/>
  <c r="AD1493" i="1"/>
  <c r="AD1494" i="1"/>
  <c r="AD1495" i="1"/>
  <c r="AD1496" i="1"/>
  <c r="AD1497" i="1"/>
  <c r="AD1498" i="1"/>
  <c r="AD1499" i="1"/>
  <c r="AD1500" i="1"/>
  <c r="AD1501" i="1"/>
  <c r="AD1502" i="1"/>
  <c r="AD1503" i="1"/>
  <c r="AD1504" i="1"/>
  <c r="AD1505" i="1"/>
  <c r="AD1506" i="1"/>
  <c r="AD1507" i="1"/>
  <c r="AD1508" i="1"/>
  <c r="AD1509" i="1"/>
  <c r="AD1510" i="1"/>
  <c r="AD1511" i="1"/>
  <c r="AD1512" i="1"/>
  <c r="AD1513" i="1"/>
  <c r="AD1514" i="1"/>
  <c r="AD1515" i="1"/>
  <c r="AD1516" i="1"/>
  <c r="AD1517" i="1"/>
  <c r="AD1518" i="1"/>
  <c r="AD1519" i="1"/>
  <c r="AD1520" i="1"/>
  <c r="AD1521" i="1"/>
  <c r="AD1522" i="1"/>
  <c r="AD1523" i="1"/>
  <c r="AD1524" i="1"/>
  <c r="AD1525" i="1"/>
  <c r="AD1526" i="1"/>
  <c r="AD1527" i="1"/>
  <c r="AD1528" i="1"/>
  <c r="AD1529" i="1"/>
  <c r="AD1530" i="1"/>
  <c r="AD1531" i="1"/>
  <c r="AD1532" i="1"/>
  <c r="AD1533" i="1"/>
  <c r="AD1534" i="1"/>
  <c r="AD1535" i="1"/>
  <c r="AD1536" i="1"/>
  <c r="AD1537" i="1"/>
  <c r="AD1538" i="1"/>
  <c r="AD1539" i="1"/>
  <c r="AD1540" i="1"/>
  <c r="AD1541" i="1"/>
  <c r="AD1542" i="1"/>
  <c r="AD1543" i="1"/>
  <c r="AD1544" i="1"/>
  <c r="AD1545" i="1"/>
  <c r="AD1546" i="1"/>
  <c r="AD1547" i="1"/>
  <c r="AD1548" i="1"/>
  <c r="AD1549" i="1"/>
  <c r="AD1550" i="1"/>
  <c r="AD1551" i="1"/>
  <c r="AD1552" i="1"/>
  <c r="AD1553" i="1"/>
  <c r="AD1554" i="1"/>
  <c r="AD1555" i="1"/>
  <c r="AD1556" i="1"/>
  <c r="AD1557" i="1"/>
  <c r="AD1558" i="1"/>
  <c r="AD1559" i="1"/>
  <c r="AD1560" i="1"/>
  <c r="AD1561" i="1"/>
  <c r="AD1562" i="1"/>
  <c r="AD1563" i="1"/>
  <c r="AD1564" i="1"/>
  <c r="AD1565" i="1"/>
  <c r="AD1566" i="1"/>
  <c r="AD1567" i="1"/>
  <c r="AD1568" i="1"/>
  <c r="AD1569" i="1"/>
  <c r="AD1570" i="1"/>
  <c r="AD1571" i="1"/>
  <c r="AD1572" i="1"/>
  <c r="AD1573" i="1"/>
  <c r="AD1574" i="1"/>
  <c r="AD1575" i="1"/>
  <c r="AC2" i="1"/>
  <c r="AC3" i="1"/>
  <c r="AC4" i="1"/>
  <c r="AC5" i="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AC249" i="1"/>
  <c r="AC250" i="1"/>
  <c r="AC251" i="1"/>
  <c r="AC252" i="1"/>
  <c r="AC253" i="1"/>
  <c r="AC254"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C285" i="1"/>
  <c r="AC286" i="1"/>
  <c r="AC287" i="1"/>
  <c r="AC288" i="1"/>
  <c r="AC289" i="1"/>
  <c r="AC290" i="1"/>
  <c r="AC291" i="1"/>
  <c r="AC292" i="1"/>
  <c r="AC293" i="1"/>
  <c r="AC294" i="1"/>
  <c r="AC295" i="1"/>
  <c r="AC296" i="1"/>
  <c r="AC297" i="1"/>
  <c r="AC298" i="1"/>
  <c r="AC299" i="1"/>
  <c r="AC300" i="1"/>
  <c r="AC301" i="1"/>
  <c r="AC302" i="1"/>
  <c r="AC303" i="1"/>
  <c r="AC304" i="1"/>
  <c r="AC305" i="1"/>
  <c r="AC306" i="1"/>
  <c r="AC307" i="1"/>
  <c r="AC308" i="1"/>
  <c r="AC309" i="1"/>
  <c r="AC310" i="1"/>
  <c r="AC311" i="1"/>
  <c r="AC312" i="1"/>
  <c r="AC313" i="1"/>
  <c r="AC314" i="1"/>
  <c r="AC315" i="1"/>
  <c r="AC316" i="1"/>
  <c r="AC317" i="1"/>
  <c r="AC318" i="1"/>
  <c r="AC319" i="1"/>
  <c r="AC320" i="1"/>
  <c r="AC321" i="1"/>
  <c r="AC322" i="1"/>
  <c r="AC323" i="1"/>
  <c r="AC324" i="1"/>
  <c r="AC325" i="1"/>
  <c r="AC326" i="1"/>
  <c r="AC327" i="1"/>
  <c r="AC328" i="1"/>
  <c r="AC329" i="1"/>
  <c r="AC330" i="1"/>
  <c r="AC331" i="1"/>
  <c r="AC332" i="1"/>
  <c r="AC333" i="1"/>
  <c r="AC334" i="1"/>
  <c r="AC335" i="1"/>
  <c r="AC336" i="1"/>
  <c r="AC337" i="1"/>
  <c r="AC338" i="1"/>
  <c r="AC339" i="1"/>
  <c r="AC340" i="1"/>
  <c r="AC341" i="1"/>
  <c r="AC342" i="1"/>
  <c r="AC343" i="1"/>
  <c r="AC344" i="1"/>
  <c r="AC345" i="1"/>
  <c r="AC346" i="1"/>
  <c r="AC347" i="1"/>
  <c r="AC348" i="1"/>
  <c r="AC349" i="1"/>
  <c r="AC350" i="1"/>
  <c r="AC351" i="1"/>
  <c r="AC352" i="1"/>
  <c r="AC353" i="1"/>
  <c r="AC354" i="1"/>
  <c r="AC355" i="1"/>
  <c r="AC356" i="1"/>
  <c r="AC357" i="1"/>
  <c r="AC358" i="1"/>
  <c r="AC359" i="1"/>
  <c r="AC360" i="1"/>
  <c r="AC361" i="1"/>
  <c r="AC362" i="1"/>
  <c r="AC363" i="1"/>
  <c r="AC364" i="1"/>
  <c r="AC365" i="1"/>
  <c r="AC366" i="1"/>
  <c r="AC367" i="1"/>
  <c r="AC368" i="1"/>
  <c r="AC369" i="1"/>
  <c r="AC370" i="1"/>
  <c r="AC371" i="1"/>
  <c r="AC372" i="1"/>
  <c r="AC373" i="1"/>
  <c r="AC374" i="1"/>
  <c r="AC375" i="1"/>
  <c r="AC376" i="1"/>
  <c r="AC377" i="1"/>
  <c r="AC378" i="1"/>
  <c r="AC379" i="1"/>
  <c r="AC380" i="1"/>
  <c r="AC381" i="1"/>
  <c r="AC382" i="1"/>
  <c r="AC383" i="1"/>
  <c r="AC384" i="1"/>
  <c r="AC385" i="1"/>
  <c r="AC386" i="1"/>
  <c r="AC387" i="1"/>
  <c r="AC388" i="1"/>
  <c r="AC389" i="1"/>
  <c r="AC390" i="1"/>
  <c r="AC391" i="1"/>
  <c r="AC392" i="1"/>
  <c r="AC393" i="1"/>
  <c r="AC394" i="1"/>
  <c r="AC395" i="1"/>
  <c r="AC396" i="1"/>
  <c r="AC397" i="1"/>
  <c r="AC398" i="1"/>
  <c r="AC399" i="1"/>
  <c r="AC400" i="1"/>
  <c r="AC401" i="1"/>
  <c r="AC402" i="1"/>
  <c r="AC403" i="1"/>
  <c r="AC404" i="1"/>
  <c r="AC405" i="1"/>
  <c r="AC406" i="1"/>
  <c r="AC407" i="1"/>
  <c r="AC408" i="1"/>
  <c r="AC409" i="1"/>
  <c r="AC410" i="1"/>
  <c r="AC411" i="1"/>
  <c r="AC412" i="1"/>
  <c r="AC413" i="1"/>
  <c r="AC414" i="1"/>
  <c r="AC415" i="1"/>
  <c r="AC416" i="1"/>
  <c r="AC417" i="1"/>
  <c r="AC418" i="1"/>
  <c r="AC419" i="1"/>
  <c r="AC420" i="1"/>
  <c r="AC421" i="1"/>
  <c r="AC422" i="1"/>
  <c r="AC423" i="1"/>
  <c r="AC424" i="1"/>
  <c r="AC425" i="1"/>
  <c r="AC426" i="1"/>
  <c r="AC427" i="1"/>
  <c r="AC428" i="1"/>
  <c r="AC429" i="1"/>
  <c r="AC430" i="1"/>
  <c r="AC431" i="1"/>
  <c r="AC432" i="1"/>
  <c r="AC433" i="1"/>
  <c r="AC434" i="1"/>
  <c r="AC435" i="1"/>
  <c r="AC436" i="1"/>
  <c r="AC437" i="1"/>
  <c r="AC438" i="1"/>
  <c r="AC439" i="1"/>
  <c r="AC440" i="1"/>
  <c r="AC441" i="1"/>
  <c r="AC442" i="1"/>
  <c r="AC443" i="1"/>
  <c r="AC444" i="1"/>
  <c r="AC445" i="1"/>
  <c r="AC446" i="1"/>
  <c r="AC447" i="1"/>
  <c r="AC448" i="1"/>
  <c r="AC449" i="1"/>
  <c r="AC450" i="1"/>
  <c r="AC451" i="1"/>
  <c r="AC452" i="1"/>
  <c r="AC453" i="1"/>
  <c r="AC454" i="1"/>
  <c r="AC455" i="1"/>
  <c r="AC456" i="1"/>
  <c r="AC457" i="1"/>
  <c r="AC458" i="1"/>
  <c r="AC459" i="1"/>
  <c r="AC460" i="1"/>
  <c r="AC461" i="1"/>
  <c r="AC462" i="1"/>
  <c r="AC463" i="1"/>
  <c r="AC464" i="1"/>
  <c r="AC465" i="1"/>
  <c r="AC466" i="1"/>
  <c r="AC467" i="1"/>
  <c r="AC468" i="1"/>
  <c r="AC469" i="1"/>
  <c r="AC470" i="1"/>
  <c r="AC471" i="1"/>
  <c r="AC472" i="1"/>
  <c r="AC473" i="1"/>
  <c r="AC474" i="1"/>
  <c r="AC475" i="1"/>
  <c r="AC476" i="1"/>
  <c r="AC477" i="1"/>
  <c r="AC478" i="1"/>
  <c r="AC479" i="1"/>
  <c r="AC480" i="1"/>
  <c r="AC481" i="1"/>
  <c r="AC482" i="1"/>
  <c r="AC483" i="1"/>
  <c r="AC484" i="1"/>
  <c r="AC485" i="1"/>
  <c r="AC486" i="1"/>
  <c r="AC487" i="1"/>
  <c r="AC488" i="1"/>
  <c r="AC489" i="1"/>
  <c r="AC490" i="1"/>
  <c r="AC491" i="1"/>
  <c r="AC492" i="1"/>
  <c r="AC493" i="1"/>
  <c r="AC494" i="1"/>
  <c r="AC495" i="1"/>
  <c r="AC496" i="1"/>
  <c r="AC497" i="1"/>
  <c r="AC498" i="1"/>
  <c r="AC499" i="1"/>
  <c r="AC500" i="1"/>
  <c r="AC501" i="1"/>
  <c r="AC502" i="1"/>
  <c r="AC503" i="1"/>
  <c r="AC504" i="1"/>
  <c r="AC505" i="1"/>
  <c r="AC506" i="1"/>
  <c r="AC507" i="1"/>
  <c r="AC508" i="1"/>
  <c r="AC509" i="1"/>
  <c r="AC510" i="1"/>
  <c r="AC511" i="1"/>
  <c r="AC512" i="1"/>
  <c r="AC513" i="1"/>
  <c r="AC514" i="1"/>
  <c r="AC515" i="1"/>
  <c r="AC516" i="1"/>
  <c r="AC517" i="1"/>
  <c r="AC518" i="1"/>
  <c r="AC519" i="1"/>
  <c r="AC520" i="1"/>
  <c r="AC521" i="1"/>
  <c r="AC522" i="1"/>
  <c r="AC523" i="1"/>
  <c r="AC524" i="1"/>
  <c r="AC525" i="1"/>
  <c r="AC526" i="1"/>
  <c r="AC527" i="1"/>
  <c r="AC528" i="1"/>
  <c r="AC529" i="1"/>
  <c r="AC530" i="1"/>
  <c r="AC531" i="1"/>
  <c r="AC532" i="1"/>
  <c r="AC533" i="1"/>
  <c r="AC534" i="1"/>
  <c r="AC535" i="1"/>
  <c r="AC536" i="1"/>
  <c r="AC537" i="1"/>
  <c r="AC538" i="1"/>
  <c r="AC539" i="1"/>
  <c r="AC540" i="1"/>
  <c r="AC541" i="1"/>
  <c r="AC542" i="1"/>
  <c r="AC543" i="1"/>
  <c r="AC544" i="1"/>
  <c r="AC545" i="1"/>
  <c r="AC546" i="1"/>
  <c r="AC547" i="1"/>
  <c r="AC548" i="1"/>
  <c r="AC549" i="1"/>
  <c r="AC550" i="1"/>
  <c r="AC551" i="1"/>
  <c r="AC552" i="1"/>
  <c r="AC553" i="1"/>
  <c r="AC554" i="1"/>
  <c r="AC555" i="1"/>
  <c r="AC556" i="1"/>
  <c r="AC557" i="1"/>
  <c r="AC558" i="1"/>
  <c r="AC559" i="1"/>
  <c r="AC560" i="1"/>
  <c r="AC561" i="1"/>
  <c r="AC562" i="1"/>
  <c r="AC563" i="1"/>
  <c r="AC564" i="1"/>
  <c r="AC565" i="1"/>
  <c r="AC566" i="1"/>
  <c r="AC567" i="1"/>
  <c r="AC568" i="1"/>
  <c r="AC569" i="1"/>
  <c r="AC570" i="1"/>
  <c r="AC571" i="1"/>
  <c r="AC572" i="1"/>
  <c r="AC573" i="1"/>
  <c r="AC574" i="1"/>
  <c r="AC575" i="1"/>
  <c r="AC576" i="1"/>
  <c r="AC577" i="1"/>
  <c r="AC578" i="1"/>
  <c r="AC579" i="1"/>
  <c r="AC580" i="1"/>
  <c r="AC581" i="1"/>
  <c r="AC582" i="1"/>
  <c r="AC583" i="1"/>
  <c r="AC584" i="1"/>
  <c r="AC585" i="1"/>
  <c r="AC586" i="1"/>
  <c r="AC587" i="1"/>
  <c r="AC588" i="1"/>
  <c r="AC589" i="1"/>
  <c r="AC590" i="1"/>
  <c r="AC591" i="1"/>
  <c r="AC592" i="1"/>
  <c r="AC593" i="1"/>
  <c r="AC594" i="1"/>
  <c r="AC595" i="1"/>
  <c r="AC596" i="1"/>
  <c r="AC597" i="1"/>
  <c r="AC598" i="1"/>
  <c r="AC599" i="1"/>
  <c r="AC600" i="1"/>
  <c r="AC601" i="1"/>
  <c r="AC602" i="1"/>
  <c r="AC603" i="1"/>
  <c r="AC604" i="1"/>
  <c r="AC605" i="1"/>
  <c r="AC606" i="1"/>
  <c r="AC607" i="1"/>
  <c r="AC608" i="1"/>
  <c r="AC609" i="1"/>
  <c r="AC610" i="1"/>
  <c r="AC611" i="1"/>
  <c r="AC612" i="1"/>
  <c r="AC613" i="1"/>
  <c r="AC614" i="1"/>
  <c r="AC615" i="1"/>
  <c r="AC616" i="1"/>
  <c r="AC617" i="1"/>
  <c r="AC618" i="1"/>
  <c r="AC619" i="1"/>
  <c r="AC620" i="1"/>
  <c r="AC621" i="1"/>
  <c r="AC622" i="1"/>
  <c r="AC623" i="1"/>
  <c r="AC624" i="1"/>
  <c r="AC625" i="1"/>
  <c r="AC626" i="1"/>
  <c r="AC627" i="1"/>
  <c r="AC628" i="1"/>
  <c r="AC629" i="1"/>
  <c r="AC630" i="1"/>
  <c r="AC631" i="1"/>
  <c r="AC632" i="1"/>
  <c r="AC633" i="1"/>
  <c r="AC634" i="1"/>
  <c r="AC635" i="1"/>
  <c r="AC636" i="1"/>
  <c r="AC637" i="1"/>
  <c r="AC638" i="1"/>
  <c r="AC639" i="1"/>
  <c r="AC640" i="1"/>
  <c r="AC641" i="1"/>
  <c r="AC642" i="1"/>
  <c r="AC643" i="1"/>
  <c r="AC644" i="1"/>
  <c r="AC645" i="1"/>
  <c r="AC646" i="1"/>
  <c r="AC647" i="1"/>
  <c r="AC648" i="1"/>
  <c r="AC649" i="1"/>
  <c r="AC650" i="1"/>
  <c r="AC651" i="1"/>
  <c r="AC652" i="1"/>
  <c r="AC653" i="1"/>
  <c r="AC654" i="1"/>
  <c r="AC655" i="1"/>
  <c r="AC656" i="1"/>
  <c r="AC657" i="1"/>
  <c r="AC658" i="1"/>
  <c r="AC659" i="1"/>
  <c r="AC660" i="1"/>
  <c r="AC661" i="1"/>
  <c r="AC662" i="1"/>
  <c r="AC663" i="1"/>
  <c r="AC664" i="1"/>
  <c r="AC665" i="1"/>
  <c r="AC666" i="1"/>
  <c r="AC667" i="1"/>
  <c r="AC668" i="1"/>
  <c r="AC669" i="1"/>
  <c r="AC670" i="1"/>
  <c r="AC671" i="1"/>
  <c r="AC672" i="1"/>
  <c r="AC673" i="1"/>
  <c r="AC674" i="1"/>
  <c r="AC675" i="1"/>
  <c r="AC676" i="1"/>
  <c r="AC677" i="1"/>
  <c r="AC678" i="1"/>
  <c r="AC679" i="1"/>
  <c r="AC680" i="1"/>
  <c r="AC681" i="1"/>
  <c r="AC682" i="1"/>
  <c r="AC683" i="1"/>
  <c r="AC684" i="1"/>
  <c r="AC685" i="1"/>
  <c r="AC686" i="1"/>
  <c r="AC687" i="1"/>
  <c r="AC688" i="1"/>
  <c r="AC689" i="1"/>
  <c r="AC690" i="1"/>
  <c r="AC691" i="1"/>
  <c r="AC692" i="1"/>
  <c r="AC693" i="1"/>
  <c r="AC694" i="1"/>
  <c r="AC695" i="1"/>
  <c r="AC696" i="1"/>
  <c r="AC697" i="1"/>
  <c r="AC698" i="1"/>
  <c r="AC699" i="1"/>
  <c r="AC700" i="1"/>
  <c r="AC701" i="1"/>
  <c r="AC702" i="1"/>
  <c r="AC703" i="1"/>
  <c r="AC704" i="1"/>
  <c r="AC705" i="1"/>
  <c r="AC706" i="1"/>
  <c r="AC707" i="1"/>
  <c r="AC708" i="1"/>
  <c r="AC709" i="1"/>
  <c r="AC710" i="1"/>
  <c r="AC711" i="1"/>
  <c r="AC712" i="1"/>
  <c r="AC713" i="1"/>
  <c r="AC714" i="1"/>
  <c r="AC715" i="1"/>
  <c r="AC716" i="1"/>
  <c r="AC717" i="1"/>
  <c r="AC718" i="1"/>
  <c r="AC719" i="1"/>
  <c r="AC720" i="1"/>
  <c r="AC721" i="1"/>
  <c r="AC722" i="1"/>
  <c r="AC723" i="1"/>
  <c r="AC724" i="1"/>
  <c r="AC725" i="1"/>
  <c r="AC726" i="1"/>
  <c r="AC727" i="1"/>
  <c r="AC728" i="1"/>
  <c r="AC729" i="1"/>
  <c r="AC730" i="1"/>
  <c r="AC731" i="1"/>
  <c r="AC732" i="1"/>
  <c r="AC733" i="1"/>
  <c r="AC734" i="1"/>
  <c r="AC735" i="1"/>
  <c r="AC736" i="1"/>
  <c r="AC737" i="1"/>
  <c r="AC738" i="1"/>
  <c r="AC739" i="1"/>
  <c r="AC740" i="1"/>
  <c r="AC741" i="1"/>
  <c r="AC742" i="1"/>
  <c r="AC743" i="1"/>
  <c r="AC744" i="1"/>
  <c r="AC745" i="1"/>
  <c r="AC746" i="1"/>
  <c r="AC747" i="1"/>
  <c r="AC748" i="1"/>
  <c r="AC749" i="1"/>
  <c r="AC750" i="1"/>
  <c r="AC751" i="1"/>
  <c r="AC752" i="1"/>
  <c r="AC753" i="1"/>
  <c r="AC754" i="1"/>
  <c r="AC755" i="1"/>
  <c r="AC756" i="1"/>
  <c r="AC757" i="1"/>
  <c r="AC758" i="1"/>
  <c r="AC759" i="1"/>
  <c r="AC760" i="1"/>
  <c r="AC761" i="1"/>
  <c r="AC762" i="1"/>
  <c r="AC763" i="1"/>
  <c r="AC764" i="1"/>
  <c r="AC765" i="1"/>
  <c r="AC766" i="1"/>
  <c r="AC767" i="1"/>
  <c r="AC768" i="1"/>
  <c r="AC769" i="1"/>
  <c r="AC770" i="1"/>
  <c r="AC771" i="1"/>
  <c r="AC772" i="1"/>
  <c r="AC773" i="1"/>
  <c r="AC774" i="1"/>
  <c r="AC775" i="1"/>
  <c r="AC776" i="1"/>
  <c r="AC777" i="1"/>
  <c r="AC778" i="1"/>
  <c r="AC779" i="1"/>
  <c r="AC780" i="1"/>
  <c r="AC781" i="1"/>
  <c r="AC782" i="1"/>
  <c r="AC783" i="1"/>
  <c r="AC784" i="1"/>
  <c r="AC785" i="1"/>
  <c r="AC786" i="1"/>
  <c r="AC787" i="1"/>
  <c r="AC788" i="1"/>
  <c r="AC789" i="1"/>
  <c r="AC790" i="1"/>
  <c r="AC791" i="1"/>
  <c r="AC792" i="1"/>
  <c r="AC793" i="1"/>
  <c r="AC794" i="1"/>
  <c r="AC795" i="1"/>
  <c r="AC796" i="1"/>
  <c r="AC797" i="1"/>
  <c r="AC798" i="1"/>
  <c r="AC799" i="1"/>
  <c r="AC800" i="1"/>
  <c r="AC801" i="1"/>
  <c r="AC802" i="1"/>
  <c r="AC803" i="1"/>
  <c r="AC804" i="1"/>
  <c r="AC805" i="1"/>
  <c r="AC806" i="1"/>
  <c r="AC807" i="1"/>
  <c r="AC808" i="1"/>
  <c r="AC809" i="1"/>
  <c r="AC810" i="1"/>
  <c r="AC811" i="1"/>
  <c r="AC812" i="1"/>
  <c r="AC813" i="1"/>
  <c r="AC814" i="1"/>
  <c r="AC815" i="1"/>
  <c r="AC816" i="1"/>
  <c r="AC817" i="1"/>
  <c r="AC818" i="1"/>
  <c r="AC819" i="1"/>
  <c r="AC820" i="1"/>
  <c r="AC821" i="1"/>
  <c r="AC822" i="1"/>
  <c r="AC823" i="1"/>
  <c r="AC824" i="1"/>
  <c r="AC825" i="1"/>
  <c r="AC826" i="1"/>
  <c r="AC827" i="1"/>
  <c r="AC828" i="1"/>
  <c r="AC829" i="1"/>
  <c r="AC830" i="1"/>
  <c r="AC831" i="1"/>
  <c r="AC832" i="1"/>
  <c r="AC833" i="1"/>
  <c r="AC834" i="1"/>
  <c r="AC835" i="1"/>
  <c r="AC836" i="1"/>
  <c r="AC837" i="1"/>
  <c r="AC838" i="1"/>
  <c r="AC839" i="1"/>
  <c r="AC840" i="1"/>
  <c r="AC841" i="1"/>
  <c r="AC842" i="1"/>
  <c r="AC843" i="1"/>
  <c r="AC844" i="1"/>
  <c r="AC845" i="1"/>
  <c r="AC846" i="1"/>
  <c r="AC847" i="1"/>
  <c r="AC848" i="1"/>
  <c r="AC849" i="1"/>
  <c r="AC850" i="1"/>
  <c r="AC851" i="1"/>
  <c r="AC852" i="1"/>
  <c r="AC853" i="1"/>
  <c r="AC854" i="1"/>
  <c r="AC855" i="1"/>
  <c r="AC856" i="1"/>
  <c r="AC857" i="1"/>
  <c r="AC858" i="1"/>
  <c r="AC859" i="1"/>
  <c r="AC860" i="1"/>
  <c r="AC861" i="1"/>
  <c r="AC862" i="1"/>
  <c r="AC863" i="1"/>
  <c r="AC864" i="1"/>
  <c r="AC865" i="1"/>
  <c r="AC866" i="1"/>
  <c r="AC867" i="1"/>
  <c r="AC868" i="1"/>
  <c r="AC869" i="1"/>
  <c r="AC870" i="1"/>
  <c r="AC871" i="1"/>
  <c r="AC872" i="1"/>
  <c r="AC873" i="1"/>
  <c r="AC874" i="1"/>
  <c r="AC875" i="1"/>
  <c r="AC876" i="1"/>
  <c r="AC877" i="1"/>
  <c r="AC878" i="1"/>
  <c r="AC879" i="1"/>
  <c r="AC880" i="1"/>
  <c r="AC881" i="1"/>
  <c r="AC882" i="1"/>
  <c r="AC883" i="1"/>
  <c r="AC884" i="1"/>
  <c r="AC885" i="1"/>
  <c r="AC886" i="1"/>
  <c r="AC887" i="1"/>
  <c r="AC888" i="1"/>
  <c r="AC889" i="1"/>
  <c r="AC890" i="1"/>
  <c r="AC891" i="1"/>
  <c r="AC892" i="1"/>
  <c r="AC893" i="1"/>
  <c r="AC894" i="1"/>
  <c r="AC895" i="1"/>
  <c r="AC896" i="1"/>
  <c r="AC897" i="1"/>
  <c r="AC898" i="1"/>
  <c r="AC899" i="1"/>
  <c r="AC900" i="1"/>
  <c r="AC901" i="1"/>
  <c r="AC902" i="1"/>
  <c r="AC903" i="1"/>
  <c r="AC904" i="1"/>
  <c r="AC905" i="1"/>
  <c r="AC906" i="1"/>
  <c r="AC907" i="1"/>
  <c r="AC908" i="1"/>
  <c r="AC909" i="1"/>
  <c r="AC910" i="1"/>
  <c r="AC911" i="1"/>
  <c r="AC912" i="1"/>
  <c r="AC913" i="1"/>
  <c r="AC914" i="1"/>
  <c r="AC915" i="1"/>
  <c r="AC916" i="1"/>
  <c r="AC917" i="1"/>
  <c r="AC918" i="1"/>
  <c r="AC919" i="1"/>
  <c r="AC920" i="1"/>
  <c r="AC921" i="1"/>
  <c r="AC922" i="1"/>
  <c r="AC923" i="1"/>
  <c r="AC924" i="1"/>
  <c r="AC925" i="1"/>
  <c r="AC926" i="1"/>
  <c r="AC927" i="1"/>
  <c r="AC928" i="1"/>
  <c r="AC929" i="1"/>
  <c r="AC930" i="1"/>
  <c r="AC931" i="1"/>
  <c r="AC932" i="1"/>
  <c r="AC933" i="1"/>
  <c r="AC934" i="1"/>
  <c r="AC935" i="1"/>
  <c r="AC936" i="1"/>
  <c r="AC937" i="1"/>
  <c r="AC938" i="1"/>
  <c r="AC939" i="1"/>
  <c r="AC940" i="1"/>
  <c r="AC941" i="1"/>
  <c r="AC942" i="1"/>
  <c r="AC943" i="1"/>
  <c r="AC944" i="1"/>
  <c r="AC945" i="1"/>
  <c r="AC946" i="1"/>
  <c r="AC947" i="1"/>
  <c r="AC948" i="1"/>
  <c r="AC949" i="1"/>
  <c r="AC950" i="1"/>
  <c r="AC951" i="1"/>
  <c r="AC952" i="1"/>
  <c r="AC953" i="1"/>
  <c r="AC954" i="1"/>
  <c r="AC955" i="1"/>
  <c r="AC956" i="1"/>
  <c r="AC957" i="1"/>
  <c r="AC958" i="1"/>
  <c r="AC959" i="1"/>
  <c r="AC960" i="1"/>
  <c r="AC961" i="1"/>
  <c r="AC962" i="1"/>
  <c r="AC963" i="1"/>
  <c r="AC964" i="1"/>
  <c r="AC965" i="1"/>
  <c r="AC966" i="1"/>
  <c r="AC967" i="1"/>
  <c r="AC968" i="1"/>
  <c r="AC969" i="1"/>
  <c r="AC970" i="1"/>
  <c r="AC971" i="1"/>
  <c r="AC972" i="1"/>
  <c r="AC973" i="1"/>
  <c r="AC974" i="1"/>
  <c r="AC975" i="1"/>
  <c r="AC976" i="1"/>
  <c r="AC977" i="1"/>
  <c r="AC978" i="1"/>
  <c r="AC979" i="1"/>
  <c r="AC980" i="1"/>
  <c r="AC981" i="1"/>
  <c r="AC982" i="1"/>
  <c r="AC983" i="1"/>
  <c r="AC984" i="1"/>
  <c r="AC985" i="1"/>
  <c r="AC986" i="1"/>
  <c r="AC987" i="1"/>
  <c r="AC988" i="1"/>
  <c r="AC989" i="1"/>
  <c r="AC990" i="1"/>
  <c r="AC991" i="1"/>
  <c r="AC992" i="1"/>
  <c r="AC993" i="1"/>
  <c r="AC994" i="1"/>
  <c r="AC995" i="1"/>
  <c r="AC996" i="1"/>
  <c r="AC997" i="1"/>
  <c r="AC998" i="1"/>
  <c r="AC999" i="1"/>
  <c r="AC1000" i="1"/>
  <c r="AC1001" i="1"/>
  <c r="AC1002" i="1"/>
  <c r="AC1003" i="1"/>
  <c r="AC1004" i="1"/>
  <c r="AC1005" i="1"/>
  <c r="AC1006" i="1"/>
  <c r="AC1007" i="1"/>
  <c r="AC1008" i="1"/>
  <c r="AC1009" i="1"/>
  <c r="AC1010" i="1"/>
  <c r="AC1011" i="1"/>
  <c r="AC1012" i="1"/>
  <c r="AC1013" i="1"/>
  <c r="AC1014" i="1"/>
  <c r="AC1015" i="1"/>
  <c r="AC1016" i="1"/>
  <c r="AC1017" i="1"/>
  <c r="AC1018" i="1"/>
  <c r="AC1019" i="1"/>
  <c r="AC1020" i="1"/>
  <c r="AC1021" i="1"/>
  <c r="AC1022" i="1"/>
  <c r="AC1023" i="1"/>
  <c r="AC1024" i="1"/>
  <c r="AC1025" i="1"/>
  <c r="AC1026" i="1"/>
  <c r="AC1027" i="1"/>
  <c r="AC1028" i="1"/>
  <c r="AC1029" i="1"/>
  <c r="AC1030" i="1"/>
  <c r="AC1031" i="1"/>
  <c r="AC1032" i="1"/>
  <c r="AC1033" i="1"/>
  <c r="AC1034" i="1"/>
  <c r="AC1035" i="1"/>
  <c r="AC1036" i="1"/>
  <c r="AC1037" i="1"/>
  <c r="AC1038" i="1"/>
  <c r="AC1039" i="1"/>
  <c r="AC1040" i="1"/>
  <c r="AC1041" i="1"/>
  <c r="AC1042" i="1"/>
  <c r="AC1043" i="1"/>
  <c r="AC1044" i="1"/>
  <c r="AC1045" i="1"/>
  <c r="AC1046" i="1"/>
  <c r="AC1047" i="1"/>
  <c r="AC1048" i="1"/>
  <c r="AC1049" i="1"/>
  <c r="AC1050" i="1"/>
  <c r="AC1051" i="1"/>
  <c r="AC1052" i="1"/>
  <c r="AC1053" i="1"/>
  <c r="AC1054" i="1"/>
  <c r="AC1055" i="1"/>
  <c r="AC1056" i="1"/>
  <c r="AC1057" i="1"/>
  <c r="AC1058" i="1"/>
  <c r="AC1059" i="1"/>
  <c r="AC1060" i="1"/>
  <c r="AC1061" i="1"/>
  <c r="AC1062" i="1"/>
  <c r="AC1063" i="1"/>
  <c r="AC1064" i="1"/>
  <c r="AC1065" i="1"/>
  <c r="AC1066" i="1"/>
  <c r="AC1067" i="1"/>
  <c r="AC1068" i="1"/>
  <c r="AC1069" i="1"/>
  <c r="AC1070" i="1"/>
  <c r="AC1071" i="1"/>
  <c r="AC1072" i="1"/>
  <c r="AC1073" i="1"/>
  <c r="AC1074" i="1"/>
  <c r="AC1075" i="1"/>
  <c r="AC1076" i="1"/>
  <c r="AC1077" i="1"/>
  <c r="AC1078" i="1"/>
  <c r="AC1079" i="1"/>
  <c r="AC1080" i="1"/>
  <c r="AC1081" i="1"/>
  <c r="AC1082" i="1"/>
  <c r="AC1083" i="1"/>
  <c r="AC1084" i="1"/>
  <c r="AC1085" i="1"/>
  <c r="AC1086" i="1"/>
  <c r="AC1087" i="1"/>
  <c r="AC1088" i="1"/>
  <c r="AC1089" i="1"/>
  <c r="AC1090" i="1"/>
  <c r="AC1091" i="1"/>
  <c r="AC1092" i="1"/>
  <c r="AC1093" i="1"/>
  <c r="AC1094" i="1"/>
  <c r="AC1095" i="1"/>
  <c r="AC1096" i="1"/>
  <c r="AC1097" i="1"/>
  <c r="AC1098" i="1"/>
  <c r="AC1099" i="1"/>
  <c r="AC1100" i="1"/>
  <c r="AC1101" i="1"/>
  <c r="AC1102" i="1"/>
  <c r="AC1103" i="1"/>
  <c r="AC1104" i="1"/>
  <c r="AC1105" i="1"/>
  <c r="AC1106" i="1"/>
  <c r="AC1107" i="1"/>
  <c r="AC1108" i="1"/>
  <c r="AC1109" i="1"/>
  <c r="AC1110" i="1"/>
  <c r="AC1111" i="1"/>
  <c r="AC1112" i="1"/>
  <c r="AC1113" i="1"/>
  <c r="AC1114" i="1"/>
  <c r="AC1115" i="1"/>
  <c r="AC1116" i="1"/>
  <c r="AC1117" i="1"/>
  <c r="AC1118" i="1"/>
  <c r="AC1119" i="1"/>
  <c r="AC1120" i="1"/>
  <c r="AC1121" i="1"/>
  <c r="AC1122" i="1"/>
  <c r="AC1123" i="1"/>
  <c r="AC1124" i="1"/>
  <c r="AC1125" i="1"/>
  <c r="AC1126" i="1"/>
  <c r="AC1127" i="1"/>
  <c r="AC1128" i="1"/>
  <c r="AC1129" i="1"/>
  <c r="AC1130" i="1"/>
  <c r="AC1131" i="1"/>
  <c r="AC1132" i="1"/>
  <c r="AC1133" i="1"/>
  <c r="AC1134" i="1"/>
  <c r="AC1135" i="1"/>
  <c r="AC1136" i="1"/>
  <c r="AC1137" i="1"/>
  <c r="AC1138" i="1"/>
  <c r="AC1139" i="1"/>
  <c r="AC1140" i="1"/>
  <c r="AC1141" i="1"/>
  <c r="AC1142" i="1"/>
  <c r="AC1143" i="1"/>
  <c r="AC1144" i="1"/>
  <c r="AC1145" i="1"/>
  <c r="AC1146" i="1"/>
  <c r="AC1147" i="1"/>
  <c r="AC1148" i="1"/>
  <c r="AC1149" i="1"/>
  <c r="AC1150" i="1"/>
  <c r="AC1151" i="1"/>
  <c r="AC1152" i="1"/>
  <c r="AC1153" i="1"/>
  <c r="AC1154" i="1"/>
  <c r="AC1155" i="1"/>
  <c r="AC1156" i="1"/>
  <c r="AC1157" i="1"/>
  <c r="AC1158" i="1"/>
  <c r="AC1159" i="1"/>
  <c r="AC1160" i="1"/>
  <c r="AC1161" i="1"/>
  <c r="AC1162" i="1"/>
  <c r="AC1163" i="1"/>
  <c r="AC1164" i="1"/>
  <c r="AC1165" i="1"/>
  <c r="AC1166" i="1"/>
  <c r="AC1167" i="1"/>
  <c r="AC1168" i="1"/>
  <c r="AC1169" i="1"/>
  <c r="AC1170" i="1"/>
  <c r="AC1171" i="1"/>
  <c r="AC1172" i="1"/>
  <c r="AC1173" i="1"/>
  <c r="AC1174" i="1"/>
  <c r="AC1175" i="1"/>
  <c r="AC1176" i="1"/>
  <c r="AC1177" i="1"/>
  <c r="AC1178" i="1"/>
  <c r="AC1179" i="1"/>
  <c r="AC1180" i="1"/>
  <c r="AC1181" i="1"/>
  <c r="AC1182" i="1"/>
  <c r="AC1183" i="1"/>
  <c r="AC1184" i="1"/>
  <c r="AC1185" i="1"/>
  <c r="AC1186" i="1"/>
  <c r="AC1187" i="1"/>
  <c r="AC1188" i="1"/>
  <c r="AC1189" i="1"/>
  <c r="AC1190" i="1"/>
  <c r="AC1191" i="1"/>
  <c r="AC1192" i="1"/>
  <c r="AC1193" i="1"/>
  <c r="AC1194" i="1"/>
  <c r="AC1195" i="1"/>
  <c r="AC1196" i="1"/>
  <c r="AC1197" i="1"/>
  <c r="AC1198" i="1"/>
  <c r="AC1199" i="1"/>
  <c r="AC1200" i="1"/>
  <c r="AC1201" i="1"/>
  <c r="AC1202" i="1"/>
  <c r="AC1203" i="1"/>
  <c r="AC1204" i="1"/>
  <c r="AC1205" i="1"/>
  <c r="AC1206" i="1"/>
  <c r="AC1207" i="1"/>
  <c r="AC1208" i="1"/>
  <c r="AC1209" i="1"/>
  <c r="AC1210" i="1"/>
  <c r="AC1211" i="1"/>
  <c r="AC1212" i="1"/>
  <c r="AC1213" i="1"/>
  <c r="AC1214" i="1"/>
  <c r="AC1215" i="1"/>
  <c r="AC1216" i="1"/>
  <c r="AC1217" i="1"/>
  <c r="AC1218" i="1"/>
  <c r="AC1219" i="1"/>
  <c r="AC1220" i="1"/>
  <c r="AC1221" i="1"/>
  <c r="AC1222" i="1"/>
  <c r="AC1223" i="1"/>
  <c r="AC1224" i="1"/>
  <c r="AC1225" i="1"/>
  <c r="AC1226" i="1"/>
  <c r="AC1227" i="1"/>
  <c r="AC1228" i="1"/>
  <c r="AC1229" i="1"/>
  <c r="AC1230" i="1"/>
  <c r="AC1231" i="1"/>
  <c r="AC1232" i="1"/>
  <c r="AC1233" i="1"/>
  <c r="AC1234" i="1"/>
  <c r="AC1235" i="1"/>
  <c r="AC1236" i="1"/>
  <c r="AC1237" i="1"/>
  <c r="AC1238" i="1"/>
  <c r="AC1239" i="1"/>
  <c r="AC1240" i="1"/>
  <c r="AC1241" i="1"/>
  <c r="AC1242" i="1"/>
  <c r="AC1243" i="1"/>
  <c r="AC1244" i="1"/>
  <c r="AC1245" i="1"/>
  <c r="AC1246" i="1"/>
  <c r="AC1247" i="1"/>
  <c r="AC1248" i="1"/>
  <c r="AC1249" i="1"/>
  <c r="AC1250" i="1"/>
  <c r="AC1251" i="1"/>
  <c r="AC1252" i="1"/>
  <c r="AC1253" i="1"/>
  <c r="AC1254" i="1"/>
  <c r="AC1255" i="1"/>
  <c r="AC1256" i="1"/>
  <c r="AC1257" i="1"/>
  <c r="AC1258" i="1"/>
  <c r="AC1259" i="1"/>
  <c r="AC1260" i="1"/>
  <c r="AC1261" i="1"/>
  <c r="AC1262" i="1"/>
  <c r="AC1263" i="1"/>
  <c r="AC1264" i="1"/>
  <c r="AC1265" i="1"/>
  <c r="AC1266" i="1"/>
  <c r="AC1267" i="1"/>
  <c r="AC1268" i="1"/>
  <c r="AC1269" i="1"/>
  <c r="AC1270" i="1"/>
  <c r="AC1271" i="1"/>
  <c r="AC1272" i="1"/>
  <c r="AC1273" i="1"/>
  <c r="AC1274" i="1"/>
  <c r="AC1275" i="1"/>
  <c r="AC1276" i="1"/>
  <c r="AC1277" i="1"/>
  <c r="AC1278" i="1"/>
  <c r="AC1279" i="1"/>
  <c r="AC1280" i="1"/>
  <c r="AC1281" i="1"/>
  <c r="AC1282" i="1"/>
  <c r="AC1283" i="1"/>
  <c r="AC1284" i="1"/>
  <c r="AC1285" i="1"/>
  <c r="AC1286" i="1"/>
  <c r="AC1287" i="1"/>
  <c r="AC1288" i="1"/>
  <c r="AC1289" i="1"/>
  <c r="AC1290" i="1"/>
  <c r="AC1291" i="1"/>
  <c r="AC1292" i="1"/>
  <c r="AC1293" i="1"/>
  <c r="AC1294" i="1"/>
  <c r="AC1295" i="1"/>
  <c r="AC1296" i="1"/>
  <c r="AC1297" i="1"/>
  <c r="AC1298" i="1"/>
  <c r="AC1299" i="1"/>
  <c r="AC1300" i="1"/>
  <c r="AC1301" i="1"/>
  <c r="AC1302" i="1"/>
  <c r="AC1303" i="1"/>
  <c r="AC1304" i="1"/>
  <c r="AC1305" i="1"/>
  <c r="AC1306" i="1"/>
  <c r="AC1307" i="1"/>
  <c r="AC1308" i="1"/>
  <c r="AC1309" i="1"/>
  <c r="AC1310" i="1"/>
  <c r="AC1311" i="1"/>
  <c r="AC1312" i="1"/>
  <c r="AC1313" i="1"/>
  <c r="AC1314" i="1"/>
  <c r="AC1315" i="1"/>
  <c r="AC1316" i="1"/>
  <c r="AC1317" i="1"/>
  <c r="AC1318" i="1"/>
  <c r="AC1319" i="1"/>
  <c r="AC1320" i="1"/>
  <c r="AC1321" i="1"/>
  <c r="AC1322" i="1"/>
  <c r="AC1323" i="1"/>
  <c r="AC1324" i="1"/>
  <c r="AC1325" i="1"/>
  <c r="AC1326" i="1"/>
  <c r="AC1327" i="1"/>
  <c r="AC1328" i="1"/>
  <c r="AC1329" i="1"/>
  <c r="AC1330" i="1"/>
  <c r="AC1331" i="1"/>
  <c r="AC1332" i="1"/>
  <c r="AC1333" i="1"/>
  <c r="AC1334" i="1"/>
  <c r="AC1335" i="1"/>
  <c r="AC1336" i="1"/>
  <c r="AC1337" i="1"/>
  <c r="AC1338" i="1"/>
  <c r="AC1339" i="1"/>
  <c r="AC1340" i="1"/>
  <c r="AC1341" i="1"/>
  <c r="AC1342" i="1"/>
  <c r="AC1343" i="1"/>
  <c r="AC1344" i="1"/>
  <c r="AC1345" i="1"/>
  <c r="AC1346" i="1"/>
  <c r="AC1347" i="1"/>
  <c r="AC1348" i="1"/>
  <c r="AC1349" i="1"/>
  <c r="AC1350" i="1"/>
  <c r="AC1351" i="1"/>
  <c r="AC1352" i="1"/>
  <c r="AC1353" i="1"/>
  <c r="AC1354" i="1"/>
  <c r="AC1355" i="1"/>
  <c r="AC1356" i="1"/>
  <c r="AC1357" i="1"/>
  <c r="AC1358" i="1"/>
  <c r="AC1359" i="1"/>
  <c r="AC1360" i="1"/>
  <c r="AC1361" i="1"/>
  <c r="AC1362" i="1"/>
  <c r="AC1363" i="1"/>
  <c r="AC1364" i="1"/>
  <c r="AC1365" i="1"/>
  <c r="AC1366" i="1"/>
  <c r="AC1367" i="1"/>
  <c r="AC1368" i="1"/>
  <c r="AC1369" i="1"/>
  <c r="AC1370" i="1"/>
  <c r="AC1371" i="1"/>
  <c r="AC1372" i="1"/>
  <c r="AC1373" i="1"/>
  <c r="AC1374" i="1"/>
  <c r="AC1375" i="1"/>
  <c r="AC1376" i="1"/>
  <c r="AC1377" i="1"/>
  <c r="AC1378" i="1"/>
  <c r="AC1379" i="1"/>
  <c r="AC1380" i="1"/>
  <c r="AC1381" i="1"/>
  <c r="AC1382" i="1"/>
  <c r="AC1383" i="1"/>
  <c r="AC1384" i="1"/>
  <c r="AC1385" i="1"/>
  <c r="AC1386" i="1"/>
  <c r="AC1387" i="1"/>
  <c r="AC1388" i="1"/>
  <c r="AC1389" i="1"/>
  <c r="AC1390" i="1"/>
  <c r="AC1391" i="1"/>
  <c r="AC1392" i="1"/>
  <c r="AC1393" i="1"/>
  <c r="AC1394" i="1"/>
  <c r="AC1395" i="1"/>
  <c r="AC1396" i="1"/>
  <c r="AC1397" i="1"/>
  <c r="AC1398" i="1"/>
  <c r="AC1399" i="1"/>
  <c r="AC1400" i="1"/>
  <c r="AC1401" i="1"/>
  <c r="AC1402" i="1"/>
  <c r="AC1403" i="1"/>
  <c r="AC1404" i="1"/>
  <c r="AC1405" i="1"/>
  <c r="AC1406" i="1"/>
  <c r="AC1407" i="1"/>
  <c r="AC1408" i="1"/>
  <c r="AC1409" i="1"/>
  <c r="AC1410" i="1"/>
  <c r="AC1411" i="1"/>
  <c r="AC1412" i="1"/>
  <c r="AC1413" i="1"/>
  <c r="AC1414" i="1"/>
  <c r="AC1415" i="1"/>
  <c r="AC1416" i="1"/>
  <c r="AC1417" i="1"/>
  <c r="AC1418" i="1"/>
  <c r="AC1419" i="1"/>
  <c r="AC1420" i="1"/>
  <c r="AC1421" i="1"/>
  <c r="AC1422" i="1"/>
  <c r="AC1423" i="1"/>
  <c r="AC1424" i="1"/>
  <c r="AC1425" i="1"/>
  <c r="AC1426" i="1"/>
  <c r="AC1427" i="1"/>
  <c r="AC1428" i="1"/>
  <c r="AC1429" i="1"/>
  <c r="AC1430" i="1"/>
  <c r="AC1431" i="1"/>
  <c r="AC1432" i="1"/>
  <c r="AC1433" i="1"/>
  <c r="AC1434" i="1"/>
  <c r="AC1435" i="1"/>
  <c r="AC1436" i="1"/>
  <c r="AC1437" i="1"/>
  <c r="AC1438" i="1"/>
  <c r="AC1439" i="1"/>
  <c r="AC1440" i="1"/>
  <c r="AC1441" i="1"/>
  <c r="AC1442" i="1"/>
  <c r="AC1443" i="1"/>
  <c r="AC1444" i="1"/>
  <c r="AC1445" i="1"/>
  <c r="AC1446" i="1"/>
  <c r="AC1447" i="1"/>
  <c r="AC1448" i="1"/>
  <c r="AC1449" i="1"/>
  <c r="AC1450" i="1"/>
  <c r="AC1451" i="1"/>
  <c r="AC1452" i="1"/>
  <c r="AC1453" i="1"/>
  <c r="AC1454" i="1"/>
  <c r="AC1455" i="1"/>
  <c r="AC1456" i="1"/>
  <c r="AC1457" i="1"/>
  <c r="AC1458" i="1"/>
  <c r="AC1459" i="1"/>
  <c r="AC1460" i="1"/>
  <c r="AC1461" i="1"/>
  <c r="AC1462" i="1"/>
  <c r="AC1463" i="1"/>
  <c r="AC1464" i="1"/>
  <c r="AC1465" i="1"/>
  <c r="AC1466" i="1"/>
  <c r="AC1467" i="1"/>
  <c r="AC1468" i="1"/>
  <c r="AC1469" i="1"/>
  <c r="AC1470" i="1"/>
  <c r="AC1471" i="1"/>
  <c r="AC1472" i="1"/>
  <c r="AC1473" i="1"/>
  <c r="AC1474" i="1"/>
  <c r="AC1475" i="1"/>
  <c r="AC1476" i="1"/>
  <c r="AC1477" i="1"/>
  <c r="AC1478" i="1"/>
  <c r="AC1479" i="1"/>
  <c r="AC1480" i="1"/>
  <c r="AC1481" i="1"/>
  <c r="AC1482" i="1"/>
  <c r="AC1483" i="1"/>
  <c r="AC1484" i="1"/>
  <c r="AC1485" i="1"/>
  <c r="AC1486" i="1"/>
  <c r="AC1487" i="1"/>
  <c r="AC1488" i="1"/>
  <c r="AC1489" i="1"/>
  <c r="AC1490" i="1"/>
  <c r="AC1491" i="1"/>
  <c r="AC1492" i="1"/>
  <c r="AC1493" i="1"/>
  <c r="AC1494" i="1"/>
  <c r="AC1495" i="1"/>
  <c r="AC1496" i="1"/>
  <c r="AC1497" i="1"/>
  <c r="AC1498" i="1"/>
  <c r="AC1499" i="1"/>
  <c r="AC1500" i="1"/>
  <c r="AC1501" i="1"/>
  <c r="AC1502" i="1"/>
  <c r="AC1503" i="1"/>
  <c r="AC1504" i="1"/>
  <c r="AC1505" i="1"/>
  <c r="AC1506" i="1"/>
  <c r="AC1507" i="1"/>
  <c r="AC1508" i="1"/>
  <c r="AC1509" i="1"/>
  <c r="AC1510" i="1"/>
  <c r="AC1511" i="1"/>
  <c r="AC1512" i="1"/>
  <c r="AC1513" i="1"/>
  <c r="AC1514" i="1"/>
  <c r="AC1515" i="1"/>
  <c r="AC1516" i="1"/>
  <c r="AC1517" i="1"/>
  <c r="AC1518" i="1"/>
  <c r="AC1519" i="1"/>
  <c r="AC1520" i="1"/>
  <c r="AC1521" i="1"/>
  <c r="AC1522" i="1"/>
  <c r="AC1523" i="1"/>
  <c r="AC1524" i="1"/>
  <c r="AC1525" i="1"/>
  <c r="AC1526" i="1"/>
  <c r="AC1527" i="1"/>
  <c r="AC1528" i="1"/>
  <c r="AC1529" i="1"/>
  <c r="AC1530" i="1"/>
  <c r="AC1531" i="1"/>
  <c r="AC1532" i="1"/>
  <c r="AC1533" i="1"/>
  <c r="AC1534" i="1"/>
  <c r="AC1535" i="1"/>
  <c r="AC1536" i="1"/>
  <c r="AC1537" i="1"/>
  <c r="AC1538" i="1"/>
  <c r="AC1539" i="1"/>
  <c r="AC1540" i="1"/>
  <c r="AC1541" i="1"/>
  <c r="AC1542" i="1"/>
  <c r="AC1543" i="1"/>
  <c r="AC1544" i="1"/>
  <c r="AC1545" i="1"/>
  <c r="AC1546" i="1"/>
  <c r="AC1547" i="1"/>
  <c r="AC1548" i="1"/>
  <c r="AC1549" i="1"/>
  <c r="AC1550" i="1"/>
  <c r="AC1551" i="1"/>
  <c r="AC1552" i="1"/>
  <c r="AC1553" i="1"/>
  <c r="AC1554" i="1"/>
  <c r="AC1555" i="1"/>
  <c r="AC1556" i="1"/>
  <c r="AC1557" i="1"/>
  <c r="AC1558" i="1"/>
  <c r="AC1559" i="1"/>
  <c r="AC1560" i="1"/>
  <c r="AC1561" i="1"/>
  <c r="AC1562" i="1"/>
  <c r="AC1563" i="1"/>
  <c r="AC1564" i="1"/>
  <c r="AC1565" i="1"/>
  <c r="AC1566" i="1"/>
  <c r="AC1567" i="1"/>
  <c r="AC1568" i="1"/>
  <c r="AC1569" i="1"/>
  <c r="AC1570" i="1"/>
  <c r="AC1571" i="1"/>
  <c r="AC1572" i="1"/>
  <c r="AC1573" i="1"/>
  <c r="AC1574" i="1"/>
  <c r="AC1575" i="1"/>
  <c r="AB2" i="1"/>
  <c r="AB3" i="1"/>
  <c r="AB4" i="1"/>
  <c r="AB5" i="1"/>
  <c r="AB6" i="1"/>
  <c r="AB7" i="1"/>
  <c r="AB8" i="1"/>
  <c r="AB9" i="1"/>
  <c r="AB10" i="1"/>
  <c r="AB11" i="1"/>
  <c r="AB12" i="1"/>
  <c r="AB13" i="1"/>
  <c r="AB14" i="1"/>
  <c r="AB15" i="1"/>
  <c r="AB16"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80" i="1"/>
  <c r="AB81" i="1"/>
  <c r="AB82" i="1"/>
  <c r="AB83" i="1"/>
  <c r="AB84" i="1"/>
  <c r="AB85" i="1"/>
  <c r="AB86" i="1"/>
  <c r="AB87" i="1"/>
  <c r="AB88" i="1"/>
  <c r="AB89" i="1"/>
  <c r="AB90" i="1"/>
  <c r="AB91" i="1"/>
  <c r="AB92" i="1"/>
  <c r="AB93" i="1"/>
  <c r="AB94" i="1"/>
  <c r="AB95" i="1"/>
  <c r="AB96" i="1"/>
  <c r="AB97" i="1"/>
  <c r="AB98" i="1"/>
  <c r="AB99" i="1"/>
  <c r="AB100" i="1"/>
  <c r="AB101" i="1"/>
  <c r="AB102" i="1"/>
  <c r="AB103" i="1"/>
  <c r="AB104" i="1"/>
  <c r="AB105" i="1"/>
  <c r="AB106" i="1"/>
  <c r="AB107" i="1"/>
  <c r="AB108" i="1"/>
  <c r="AB109" i="1"/>
  <c r="AB110" i="1"/>
  <c r="AB111" i="1"/>
  <c r="AB112" i="1"/>
  <c r="AB113" i="1"/>
  <c r="AB114" i="1"/>
  <c r="AB115" i="1"/>
  <c r="AB116" i="1"/>
  <c r="AB117" i="1"/>
  <c r="AB118" i="1"/>
  <c r="AB119" i="1"/>
  <c r="AB120" i="1"/>
  <c r="AB121" i="1"/>
  <c r="AB122" i="1"/>
  <c r="AB123" i="1"/>
  <c r="AB124" i="1"/>
  <c r="AB125" i="1"/>
  <c r="AB126" i="1"/>
  <c r="AB127" i="1"/>
  <c r="AB128" i="1"/>
  <c r="AB129" i="1"/>
  <c r="AB130" i="1"/>
  <c r="AB131" i="1"/>
  <c r="AB132" i="1"/>
  <c r="AB133" i="1"/>
  <c r="AB134" i="1"/>
  <c r="AB135" i="1"/>
  <c r="AB136" i="1"/>
  <c r="AB137" i="1"/>
  <c r="AB138" i="1"/>
  <c r="AB139" i="1"/>
  <c r="AB140" i="1"/>
  <c r="AB141" i="1"/>
  <c r="AB142" i="1"/>
  <c r="AB143" i="1"/>
  <c r="AB144" i="1"/>
  <c r="AB145" i="1"/>
  <c r="AB146" i="1"/>
  <c r="AB147" i="1"/>
  <c r="AB148" i="1"/>
  <c r="AB149" i="1"/>
  <c r="AB150" i="1"/>
  <c r="AB151" i="1"/>
  <c r="AB152" i="1"/>
  <c r="AB153" i="1"/>
  <c r="AB154" i="1"/>
  <c r="AB155" i="1"/>
  <c r="AB156" i="1"/>
  <c r="AB157" i="1"/>
  <c r="AB158" i="1"/>
  <c r="AB159" i="1"/>
  <c r="AB160" i="1"/>
  <c r="AB161" i="1"/>
  <c r="AB162" i="1"/>
  <c r="AB163" i="1"/>
  <c r="AB164" i="1"/>
  <c r="AB165" i="1"/>
  <c r="AB166" i="1"/>
  <c r="AB167" i="1"/>
  <c r="AB168" i="1"/>
  <c r="AB169" i="1"/>
  <c r="AB170" i="1"/>
  <c r="AB171" i="1"/>
  <c r="AB172" i="1"/>
  <c r="AB173" i="1"/>
  <c r="AB174" i="1"/>
  <c r="AB175" i="1"/>
  <c r="AB176" i="1"/>
  <c r="AB177" i="1"/>
  <c r="AB178" i="1"/>
  <c r="AB179" i="1"/>
  <c r="AB180" i="1"/>
  <c r="AB181" i="1"/>
  <c r="AB182" i="1"/>
  <c r="AB183" i="1"/>
  <c r="AB184" i="1"/>
  <c r="AB185" i="1"/>
  <c r="AB186" i="1"/>
  <c r="AB187" i="1"/>
  <c r="AB188" i="1"/>
  <c r="AB189" i="1"/>
  <c r="AB190" i="1"/>
  <c r="AB191" i="1"/>
  <c r="AB192" i="1"/>
  <c r="AB193" i="1"/>
  <c r="AB194" i="1"/>
  <c r="AB195" i="1"/>
  <c r="AB196" i="1"/>
  <c r="AB197" i="1"/>
  <c r="AB198" i="1"/>
  <c r="AB199" i="1"/>
  <c r="AB200" i="1"/>
  <c r="AB201" i="1"/>
  <c r="AB202" i="1"/>
  <c r="AB203" i="1"/>
  <c r="AB204" i="1"/>
  <c r="AB205" i="1"/>
  <c r="AB206" i="1"/>
  <c r="AB207" i="1"/>
  <c r="AB208" i="1"/>
  <c r="AB209" i="1"/>
  <c r="AB210" i="1"/>
  <c r="AB211" i="1"/>
  <c r="AB212" i="1"/>
  <c r="AB213" i="1"/>
  <c r="AB214" i="1"/>
  <c r="AB215" i="1"/>
  <c r="AB216" i="1"/>
  <c r="AB217" i="1"/>
  <c r="AB218" i="1"/>
  <c r="AB219" i="1"/>
  <c r="AB220" i="1"/>
  <c r="AB221" i="1"/>
  <c r="AB222" i="1"/>
  <c r="AB223" i="1"/>
  <c r="AB224" i="1"/>
  <c r="AB225" i="1"/>
  <c r="AB226" i="1"/>
  <c r="AB227" i="1"/>
  <c r="AB228" i="1"/>
  <c r="AB229" i="1"/>
  <c r="AB230" i="1"/>
  <c r="AB231" i="1"/>
  <c r="AB232" i="1"/>
  <c r="AB233" i="1"/>
  <c r="AB234" i="1"/>
  <c r="AB235" i="1"/>
  <c r="AB236" i="1"/>
  <c r="AB237" i="1"/>
  <c r="AB238" i="1"/>
  <c r="AB239" i="1"/>
  <c r="AB240" i="1"/>
  <c r="AB241" i="1"/>
  <c r="AB242" i="1"/>
  <c r="AB243" i="1"/>
  <c r="AB244" i="1"/>
  <c r="AB245" i="1"/>
  <c r="AB246" i="1"/>
  <c r="AB247" i="1"/>
  <c r="AB248" i="1"/>
  <c r="AB249" i="1"/>
  <c r="AB250" i="1"/>
  <c r="AB251" i="1"/>
  <c r="AB252" i="1"/>
  <c r="AB253" i="1"/>
  <c r="AB254" i="1"/>
  <c r="AB255" i="1"/>
  <c r="AB256" i="1"/>
  <c r="AB257" i="1"/>
  <c r="AB258" i="1"/>
  <c r="AB259" i="1"/>
  <c r="AB260" i="1"/>
  <c r="AB261" i="1"/>
  <c r="AB262" i="1"/>
  <c r="AB263" i="1"/>
  <c r="AB264" i="1"/>
  <c r="AB265" i="1"/>
  <c r="AB266" i="1"/>
  <c r="AB267" i="1"/>
  <c r="AB268" i="1"/>
  <c r="AB269" i="1"/>
  <c r="AB270" i="1"/>
  <c r="AB271" i="1"/>
  <c r="AB272" i="1"/>
  <c r="AB273" i="1"/>
  <c r="AB274" i="1"/>
  <c r="AB275" i="1"/>
  <c r="AB276" i="1"/>
  <c r="AB277" i="1"/>
  <c r="AB278" i="1"/>
  <c r="AB279" i="1"/>
  <c r="AB280" i="1"/>
  <c r="AB281" i="1"/>
  <c r="AB282" i="1"/>
  <c r="AB283" i="1"/>
  <c r="AB284" i="1"/>
  <c r="AB285" i="1"/>
  <c r="AB286" i="1"/>
  <c r="AB287" i="1"/>
  <c r="AB288" i="1"/>
  <c r="AB289" i="1"/>
  <c r="AB290" i="1"/>
  <c r="AB291" i="1"/>
  <c r="AB292" i="1"/>
  <c r="AB293" i="1"/>
  <c r="AB294" i="1"/>
  <c r="AB295" i="1"/>
  <c r="AB296" i="1"/>
  <c r="AB297" i="1"/>
  <c r="AB298" i="1"/>
  <c r="AB299" i="1"/>
  <c r="AB300" i="1"/>
  <c r="AB301" i="1"/>
  <c r="AB302" i="1"/>
  <c r="AB303" i="1"/>
  <c r="AB304" i="1"/>
  <c r="AB305" i="1"/>
  <c r="AB306" i="1"/>
  <c r="AB307" i="1"/>
  <c r="AB308" i="1"/>
  <c r="AB309" i="1"/>
  <c r="AB310" i="1"/>
  <c r="AB311" i="1"/>
  <c r="AB312" i="1"/>
  <c r="AB313" i="1"/>
  <c r="AB314" i="1"/>
  <c r="AB315" i="1"/>
  <c r="AB316" i="1"/>
  <c r="AB317" i="1"/>
  <c r="AB318" i="1"/>
  <c r="AB319" i="1"/>
  <c r="AB320" i="1"/>
  <c r="AB321" i="1"/>
  <c r="AB322" i="1"/>
  <c r="AB323" i="1"/>
  <c r="AB324" i="1"/>
  <c r="AB325" i="1"/>
  <c r="AB326" i="1"/>
  <c r="AB327" i="1"/>
  <c r="AB328" i="1"/>
  <c r="AB329" i="1"/>
  <c r="AB330" i="1"/>
  <c r="AB331" i="1"/>
  <c r="AB332" i="1"/>
  <c r="AB333" i="1"/>
  <c r="AB334" i="1"/>
  <c r="AB335" i="1"/>
  <c r="AB336" i="1"/>
  <c r="AB337" i="1"/>
  <c r="AB338" i="1"/>
  <c r="AB339" i="1"/>
  <c r="AB340" i="1"/>
  <c r="AB341" i="1"/>
  <c r="AB342" i="1"/>
  <c r="AB343" i="1"/>
  <c r="AB344" i="1"/>
  <c r="AB345" i="1"/>
  <c r="AB346" i="1"/>
  <c r="AB347" i="1"/>
  <c r="AB348" i="1"/>
  <c r="AB349" i="1"/>
  <c r="AB350" i="1"/>
  <c r="AB351" i="1"/>
  <c r="AB352" i="1"/>
  <c r="AB353" i="1"/>
  <c r="AB354" i="1"/>
  <c r="AB355" i="1"/>
  <c r="AB356" i="1"/>
  <c r="AB357" i="1"/>
  <c r="AB358" i="1"/>
  <c r="AB359" i="1"/>
  <c r="AB360" i="1"/>
  <c r="AB361" i="1"/>
  <c r="AB362" i="1"/>
  <c r="AB363" i="1"/>
  <c r="AB364" i="1"/>
  <c r="AB365" i="1"/>
  <c r="AB366" i="1"/>
  <c r="AB367" i="1"/>
  <c r="AB368" i="1"/>
  <c r="AB369" i="1"/>
  <c r="AB370" i="1"/>
  <c r="AB371" i="1"/>
  <c r="AB372" i="1"/>
  <c r="AB373" i="1"/>
  <c r="AB374" i="1"/>
  <c r="AB375" i="1"/>
  <c r="AB376" i="1"/>
  <c r="AB377" i="1"/>
  <c r="AB378" i="1"/>
  <c r="AB379" i="1"/>
  <c r="AB380" i="1"/>
  <c r="AB381" i="1"/>
  <c r="AB382" i="1"/>
  <c r="AB383" i="1"/>
  <c r="AB384" i="1"/>
  <c r="AB385" i="1"/>
  <c r="AB386" i="1"/>
  <c r="AB387" i="1"/>
  <c r="AB388" i="1"/>
  <c r="AB389" i="1"/>
  <c r="AB390" i="1"/>
  <c r="AB391" i="1"/>
  <c r="AB392" i="1"/>
  <c r="AB393" i="1"/>
  <c r="AB394" i="1"/>
  <c r="AB395" i="1"/>
  <c r="AB396" i="1"/>
  <c r="AB397" i="1"/>
  <c r="AB398" i="1"/>
  <c r="AB399" i="1"/>
  <c r="AB400" i="1"/>
  <c r="AB401" i="1"/>
  <c r="AB402" i="1"/>
  <c r="AB403" i="1"/>
  <c r="AB404" i="1"/>
  <c r="AB405" i="1"/>
  <c r="AB406" i="1"/>
  <c r="AB407" i="1"/>
  <c r="AB408" i="1"/>
  <c r="AB409" i="1"/>
  <c r="AB410" i="1"/>
  <c r="AB411" i="1"/>
  <c r="AB412" i="1"/>
  <c r="AB413" i="1"/>
  <c r="AB414" i="1"/>
  <c r="AB415" i="1"/>
  <c r="AB416" i="1"/>
  <c r="AB417" i="1"/>
  <c r="AB418" i="1"/>
  <c r="AB419" i="1"/>
  <c r="AB420" i="1"/>
  <c r="AB421" i="1"/>
  <c r="AB422" i="1"/>
  <c r="AB423" i="1"/>
  <c r="AB424" i="1"/>
  <c r="AB425" i="1"/>
  <c r="AB426" i="1"/>
  <c r="AB427" i="1"/>
  <c r="AB428" i="1"/>
  <c r="AB429" i="1"/>
  <c r="AB430" i="1"/>
  <c r="AB431" i="1"/>
  <c r="AB432" i="1"/>
  <c r="AB433" i="1"/>
  <c r="AB434" i="1"/>
  <c r="AB435" i="1"/>
  <c r="AB436" i="1"/>
  <c r="AB437" i="1"/>
  <c r="AB438" i="1"/>
  <c r="AB439" i="1"/>
  <c r="AB440" i="1"/>
  <c r="AB441" i="1"/>
  <c r="AB442" i="1"/>
  <c r="AB443" i="1"/>
  <c r="AB444" i="1"/>
  <c r="AB445" i="1"/>
  <c r="AB446" i="1"/>
  <c r="AB447" i="1"/>
  <c r="AB448" i="1"/>
  <c r="AB449" i="1"/>
  <c r="AB450" i="1"/>
  <c r="AB451" i="1"/>
  <c r="AB452" i="1"/>
  <c r="AB453" i="1"/>
  <c r="AB454" i="1"/>
  <c r="AB455" i="1"/>
  <c r="AB456" i="1"/>
  <c r="AB457" i="1"/>
  <c r="AB458" i="1"/>
  <c r="AB459" i="1"/>
  <c r="AB460" i="1"/>
  <c r="AB461" i="1"/>
  <c r="AB462" i="1"/>
  <c r="AB463" i="1"/>
  <c r="AB464" i="1"/>
  <c r="AB465" i="1"/>
  <c r="AB466" i="1"/>
  <c r="AB467" i="1"/>
  <c r="AB468" i="1"/>
  <c r="AB469" i="1"/>
  <c r="AB470" i="1"/>
  <c r="AB471" i="1"/>
  <c r="AB472" i="1"/>
  <c r="AB473" i="1"/>
  <c r="AB474" i="1"/>
  <c r="AB475" i="1"/>
  <c r="AB476" i="1"/>
  <c r="AB477" i="1"/>
  <c r="AB478" i="1"/>
  <c r="AB479" i="1"/>
  <c r="AB480" i="1"/>
  <c r="AB481" i="1"/>
  <c r="AB482" i="1"/>
  <c r="AB483" i="1"/>
  <c r="AB484" i="1"/>
  <c r="AB485" i="1"/>
  <c r="AB486" i="1"/>
  <c r="AB487" i="1"/>
  <c r="AB488" i="1"/>
  <c r="AB489" i="1"/>
  <c r="AB490" i="1"/>
  <c r="AB491" i="1"/>
  <c r="AB492" i="1"/>
  <c r="AB493" i="1"/>
  <c r="AB494" i="1"/>
  <c r="AB495" i="1"/>
  <c r="AB496" i="1"/>
  <c r="AB497" i="1"/>
  <c r="AB498" i="1"/>
  <c r="AB499" i="1"/>
  <c r="AB500" i="1"/>
  <c r="AB501" i="1"/>
  <c r="AB502" i="1"/>
  <c r="AB503" i="1"/>
  <c r="AB504" i="1"/>
  <c r="AB505" i="1"/>
  <c r="AB506" i="1"/>
  <c r="AB507" i="1"/>
  <c r="AB508" i="1"/>
  <c r="AB509" i="1"/>
  <c r="AB510" i="1"/>
  <c r="AB511" i="1"/>
  <c r="AB512" i="1"/>
  <c r="AB513" i="1"/>
  <c r="AB514" i="1"/>
  <c r="AB515" i="1"/>
  <c r="AB516" i="1"/>
  <c r="AB517" i="1"/>
  <c r="AB518" i="1"/>
  <c r="AB519" i="1"/>
  <c r="AB520" i="1"/>
  <c r="AB521" i="1"/>
  <c r="AB522" i="1"/>
  <c r="AB523" i="1"/>
  <c r="AB524" i="1"/>
  <c r="AB525" i="1"/>
  <c r="AB526" i="1"/>
  <c r="AB527" i="1"/>
  <c r="AB528" i="1"/>
  <c r="AB529" i="1"/>
  <c r="AB530" i="1"/>
  <c r="AB531" i="1"/>
  <c r="AB532" i="1"/>
  <c r="AB533" i="1"/>
  <c r="AB534" i="1"/>
  <c r="AB535" i="1"/>
  <c r="AB536" i="1"/>
  <c r="AB537" i="1"/>
  <c r="AB538" i="1"/>
  <c r="AB539" i="1"/>
  <c r="AB540" i="1"/>
  <c r="AB541" i="1"/>
  <c r="AB542" i="1"/>
  <c r="AB543" i="1"/>
  <c r="AB544" i="1"/>
  <c r="AB545" i="1"/>
  <c r="AB546" i="1"/>
  <c r="AB547" i="1"/>
  <c r="AB548" i="1"/>
  <c r="AB549" i="1"/>
  <c r="AB550" i="1"/>
  <c r="AB551" i="1"/>
  <c r="AB552" i="1"/>
  <c r="AB553" i="1"/>
  <c r="AB554" i="1"/>
  <c r="AB555" i="1"/>
  <c r="AB556" i="1"/>
  <c r="AB557" i="1"/>
  <c r="AB558" i="1"/>
  <c r="AB559" i="1"/>
  <c r="AB560" i="1"/>
  <c r="AB561" i="1"/>
  <c r="AB562" i="1"/>
  <c r="AB563" i="1"/>
  <c r="AB564" i="1"/>
  <c r="AB565" i="1"/>
  <c r="AB566" i="1"/>
  <c r="AB567" i="1"/>
  <c r="AB568" i="1"/>
  <c r="AB569" i="1"/>
  <c r="AB570" i="1"/>
  <c r="AB571" i="1"/>
  <c r="AB572" i="1"/>
  <c r="AB573" i="1"/>
  <c r="AB574" i="1"/>
  <c r="AB575" i="1"/>
  <c r="AB576" i="1"/>
  <c r="AB577" i="1"/>
  <c r="AB578" i="1"/>
  <c r="AB579" i="1"/>
  <c r="AB580" i="1"/>
  <c r="AB581" i="1"/>
  <c r="AB582" i="1"/>
  <c r="AB583" i="1"/>
  <c r="AB584" i="1"/>
  <c r="AB585" i="1"/>
  <c r="AB586" i="1"/>
  <c r="AB587" i="1"/>
  <c r="AB588" i="1"/>
  <c r="AB589" i="1"/>
  <c r="AB590" i="1"/>
  <c r="AB591" i="1"/>
  <c r="AB592" i="1"/>
  <c r="AB593" i="1"/>
  <c r="AB594" i="1"/>
  <c r="AB595" i="1"/>
  <c r="AB596" i="1"/>
  <c r="AB597" i="1"/>
  <c r="AB598" i="1"/>
  <c r="AB599" i="1"/>
  <c r="AB600" i="1"/>
  <c r="AB601" i="1"/>
  <c r="AB602" i="1"/>
  <c r="AB603" i="1"/>
  <c r="AB604" i="1"/>
  <c r="AB605" i="1"/>
  <c r="AB606" i="1"/>
  <c r="AB607" i="1"/>
  <c r="AB608" i="1"/>
  <c r="AB609" i="1"/>
  <c r="AB610" i="1"/>
  <c r="AB611" i="1"/>
  <c r="AB612" i="1"/>
  <c r="AB613" i="1"/>
  <c r="AB614" i="1"/>
  <c r="AB615" i="1"/>
  <c r="AB616" i="1"/>
  <c r="AB617" i="1"/>
  <c r="AB618" i="1"/>
  <c r="AB619" i="1"/>
  <c r="AB620" i="1"/>
  <c r="AB621" i="1"/>
  <c r="AB622" i="1"/>
  <c r="AB623" i="1"/>
  <c r="AB624" i="1"/>
  <c r="AB625" i="1"/>
  <c r="AB626" i="1"/>
  <c r="AB627" i="1"/>
  <c r="AB628" i="1"/>
  <c r="AB629" i="1"/>
  <c r="AB630" i="1"/>
  <c r="AB631" i="1"/>
  <c r="AB632" i="1"/>
  <c r="AB633" i="1"/>
  <c r="AB634" i="1"/>
  <c r="AB635" i="1"/>
  <c r="AB636" i="1"/>
  <c r="AB637" i="1"/>
  <c r="AB638" i="1"/>
  <c r="AB639" i="1"/>
  <c r="AB640" i="1"/>
  <c r="AB641" i="1"/>
  <c r="AB642" i="1"/>
  <c r="AB643" i="1"/>
  <c r="AB644" i="1"/>
  <c r="AB645" i="1"/>
  <c r="AB646" i="1"/>
  <c r="AB647" i="1"/>
  <c r="AB648" i="1"/>
  <c r="AB649" i="1"/>
  <c r="AB650" i="1"/>
  <c r="AB651" i="1"/>
  <c r="AB652" i="1"/>
  <c r="AB653" i="1"/>
  <c r="AB654" i="1"/>
  <c r="AB655" i="1"/>
  <c r="AB656" i="1"/>
  <c r="AB657" i="1"/>
  <c r="AB658" i="1"/>
  <c r="AB659" i="1"/>
  <c r="AB660" i="1"/>
  <c r="AB661" i="1"/>
  <c r="AB662" i="1"/>
  <c r="AB663" i="1"/>
  <c r="AB664" i="1"/>
  <c r="AB665" i="1"/>
  <c r="AB666" i="1"/>
  <c r="AB667" i="1"/>
  <c r="AB668" i="1"/>
  <c r="AB669" i="1"/>
  <c r="AB670" i="1"/>
  <c r="AB671" i="1"/>
  <c r="AB672" i="1"/>
  <c r="AB673" i="1"/>
  <c r="AB674" i="1"/>
  <c r="AB675" i="1"/>
  <c r="AB676" i="1"/>
  <c r="AB677" i="1"/>
  <c r="AB678" i="1"/>
  <c r="AB679" i="1"/>
  <c r="AB680" i="1"/>
  <c r="AB681" i="1"/>
  <c r="AB682" i="1"/>
  <c r="AB683" i="1"/>
  <c r="AB684" i="1"/>
  <c r="AB685" i="1"/>
  <c r="AB686" i="1"/>
  <c r="AB687" i="1"/>
  <c r="AB688" i="1"/>
  <c r="AB689" i="1"/>
  <c r="AB690" i="1"/>
  <c r="AB691" i="1"/>
  <c r="AB692" i="1"/>
  <c r="AB693" i="1"/>
  <c r="AB694" i="1"/>
  <c r="AB695" i="1"/>
  <c r="AB696" i="1"/>
  <c r="AB697" i="1"/>
  <c r="AB698" i="1"/>
  <c r="AB699" i="1"/>
  <c r="AB700" i="1"/>
  <c r="AB701" i="1"/>
  <c r="AB702" i="1"/>
  <c r="AB703" i="1"/>
  <c r="AB704" i="1"/>
  <c r="AB705" i="1"/>
  <c r="AB706" i="1"/>
  <c r="AB707" i="1"/>
  <c r="AB708" i="1"/>
  <c r="AB709" i="1"/>
  <c r="AB710" i="1"/>
  <c r="AB711" i="1"/>
  <c r="AB712" i="1"/>
  <c r="AB713" i="1"/>
  <c r="AB714" i="1"/>
  <c r="AB715" i="1"/>
  <c r="AB716" i="1"/>
  <c r="AB717" i="1"/>
  <c r="AB718" i="1"/>
  <c r="AB719" i="1"/>
  <c r="AB720" i="1"/>
  <c r="AB721" i="1"/>
  <c r="AB722" i="1"/>
  <c r="AB723" i="1"/>
  <c r="AB724" i="1"/>
  <c r="AB725" i="1"/>
  <c r="AB726" i="1"/>
  <c r="AB727" i="1"/>
  <c r="AB728" i="1"/>
  <c r="AB729" i="1"/>
  <c r="AB730" i="1"/>
  <c r="AB731" i="1"/>
  <c r="AB732" i="1"/>
  <c r="AB733" i="1"/>
  <c r="AB734" i="1"/>
  <c r="AB735" i="1"/>
  <c r="AB736" i="1"/>
  <c r="AB737" i="1"/>
  <c r="AB738" i="1"/>
  <c r="AB739" i="1"/>
  <c r="AB740" i="1"/>
  <c r="AB741" i="1"/>
  <c r="AB742" i="1"/>
  <c r="AB743" i="1"/>
  <c r="AB744" i="1"/>
  <c r="AB745" i="1"/>
  <c r="AB746" i="1"/>
  <c r="AB747" i="1"/>
  <c r="AB748" i="1"/>
  <c r="AB749" i="1"/>
  <c r="AB750" i="1"/>
  <c r="AB751" i="1"/>
  <c r="AB752" i="1"/>
  <c r="AB753" i="1"/>
  <c r="AB754" i="1"/>
  <c r="AB755" i="1"/>
  <c r="AB756" i="1"/>
  <c r="AB757" i="1"/>
  <c r="AB758" i="1"/>
  <c r="AB759" i="1"/>
  <c r="AB760" i="1"/>
  <c r="AB761" i="1"/>
  <c r="AB762" i="1"/>
  <c r="AB763" i="1"/>
  <c r="AB764" i="1"/>
  <c r="AB765" i="1"/>
  <c r="AB766" i="1"/>
  <c r="AB767" i="1"/>
  <c r="AB768" i="1"/>
  <c r="AB769" i="1"/>
  <c r="AB770" i="1"/>
  <c r="AB771" i="1"/>
  <c r="AB772" i="1"/>
  <c r="AB773" i="1"/>
  <c r="AB774" i="1"/>
  <c r="AB775" i="1"/>
  <c r="AB776" i="1"/>
  <c r="AB777" i="1"/>
  <c r="AB778" i="1"/>
  <c r="AB779" i="1"/>
  <c r="AB780" i="1"/>
  <c r="AB781" i="1"/>
  <c r="AB782" i="1"/>
  <c r="AB783" i="1"/>
  <c r="AB784" i="1"/>
  <c r="AB785" i="1"/>
  <c r="AB786" i="1"/>
  <c r="AB787" i="1"/>
  <c r="AB788" i="1"/>
  <c r="AB789" i="1"/>
  <c r="AB790" i="1"/>
  <c r="AB791" i="1"/>
  <c r="AB792" i="1"/>
  <c r="AB793" i="1"/>
  <c r="AB794" i="1"/>
  <c r="AB795" i="1"/>
  <c r="AB796" i="1"/>
  <c r="AB797" i="1"/>
  <c r="AB798" i="1"/>
  <c r="AB799" i="1"/>
  <c r="AB800" i="1"/>
  <c r="AB801" i="1"/>
  <c r="AB802" i="1"/>
  <c r="AB803" i="1"/>
  <c r="AB804" i="1"/>
  <c r="AB805" i="1"/>
  <c r="AB806" i="1"/>
  <c r="AB807" i="1"/>
  <c r="AB808" i="1"/>
  <c r="AB809" i="1"/>
  <c r="AB810" i="1"/>
  <c r="AB811" i="1"/>
  <c r="AB812" i="1"/>
  <c r="AB813" i="1"/>
  <c r="AB814" i="1"/>
  <c r="AB815" i="1"/>
  <c r="AB816" i="1"/>
  <c r="AB817" i="1"/>
  <c r="AB818" i="1"/>
  <c r="AB819" i="1"/>
  <c r="AB820" i="1"/>
  <c r="AB821" i="1"/>
  <c r="AB822" i="1"/>
  <c r="AB823" i="1"/>
  <c r="AB824" i="1"/>
  <c r="AB825" i="1"/>
  <c r="AB826" i="1"/>
  <c r="AB827" i="1"/>
  <c r="AB828" i="1"/>
  <c r="AB829" i="1"/>
  <c r="AB830" i="1"/>
  <c r="AB831" i="1"/>
  <c r="AB832" i="1"/>
  <c r="AB833" i="1"/>
  <c r="AB834" i="1"/>
  <c r="AB835" i="1"/>
  <c r="AB836" i="1"/>
  <c r="AB837" i="1"/>
  <c r="AB838" i="1"/>
  <c r="AB839" i="1"/>
  <c r="AB840" i="1"/>
  <c r="AB841" i="1"/>
  <c r="AB842" i="1"/>
  <c r="AB843" i="1"/>
  <c r="AB844" i="1"/>
  <c r="AB845" i="1"/>
  <c r="AB846" i="1"/>
  <c r="AB847" i="1"/>
  <c r="AB848" i="1"/>
  <c r="AB849" i="1"/>
  <c r="AB850" i="1"/>
  <c r="AB851" i="1"/>
  <c r="AB852" i="1"/>
  <c r="AB853" i="1"/>
  <c r="AB854" i="1"/>
  <c r="AB855" i="1"/>
  <c r="AB856" i="1"/>
  <c r="AB857" i="1"/>
  <c r="AB858" i="1"/>
  <c r="AB859" i="1"/>
  <c r="AB860" i="1"/>
  <c r="AB861" i="1"/>
  <c r="AB862" i="1"/>
  <c r="AB863" i="1"/>
  <c r="AB864" i="1"/>
  <c r="AB865" i="1"/>
  <c r="AB866" i="1"/>
  <c r="AB867" i="1"/>
  <c r="AB868" i="1"/>
  <c r="AB869" i="1"/>
  <c r="AB870" i="1"/>
  <c r="AB871" i="1"/>
  <c r="AB872" i="1"/>
  <c r="AB873" i="1"/>
  <c r="AB874" i="1"/>
  <c r="AB875" i="1"/>
  <c r="AB876" i="1"/>
  <c r="AB877" i="1"/>
  <c r="AB878" i="1"/>
  <c r="AB879" i="1"/>
  <c r="AB880" i="1"/>
  <c r="AB881" i="1"/>
  <c r="AB882" i="1"/>
  <c r="AB883" i="1"/>
  <c r="AB884" i="1"/>
  <c r="AB885" i="1"/>
  <c r="AB886" i="1"/>
  <c r="AB887" i="1"/>
  <c r="AB888" i="1"/>
  <c r="AB889" i="1"/>
  <c r="AB890" i="1"/>
  <c r="AB891" i="1"/>
  <c r="AB892" i="1"/>
  <c r="AB893" i="1"/>
  <c r="AB894" i="1"/>
  <c r="AB895" i="1"/>
  <c r="AB896" i="1"/>
  <c r="AB897" i="1"/>
  <c r="AB898" i="1"/>
  <c r="AB899" i="1"/>
  <c r="AB900" i="1"/>
  <c r="AB901" i="1"/>
  <c r="AB902" i="1"/>
  <c r="AB903" i="1"/>
  <c r="AB904" i="1"/>
  <c r="AB905" i="1"/>
  <c r="AB906" i="1"/>
  <c r="AB907" i="1"/>
  <c r="AB908" i="1"/>
  <c r="AB909" i="1"/>
  <c r="AB910" i="1"/>
  <c r="AB911" i="1"/>
  <c r="AB912" i="1"/>
  <c r="AB913" i="1"/>
  <c r="AB914" i="1"/>
  <c r="AB915" i="1"/>
  <c r="AB916" i="1"/>
  <c r="AB917" i="1"/>
  <c r="AB918" i="1"/>
  <c r="AB919" i="1"/>
  <c r="AB920" i="1"/>
  <c r="AB921" i="1"/>
  <c r="AB922" i="1"/>
  <c r="AB923" i="1"/>
  <c r="AB924" i="1"/>
  <c r="AB925" i="1"/>
  <c r="AB926" i="1"/>
  <c r="AB927" i="1"/>
  <c r="AB928" i="1"/>
  <c r="AB929" i="1"/>
  <c r="AB930" i="1"/>
  <c r="AB931" i="1"/>
  <c r="AB932" i="1"/>
  <c r="AB933" i="1"/>
  <c r="AB934" i="1"/>
  <c r="AB935" i="1"/>
  <c r="AB936" i="1"/>
  <c r="AB937" i="1"/>
  <c r="AB938" i="1"/>
  <c r="AB939" i="1"/>
  <c r="AB940" i="1"/>
  <c r="AB941" i="1"/>
  <c r="AB942" i="1"/>
  <c r="AB943" i="1"/>
  <c r="AB944" i="1"/>
  <c r="AB945" i="1"/>
  <c r="AB946" i="1"/>
  <c r="AB947" i="1"/>
  <c r="AB948" i="1"/>
  <c r="AB949" i="1"/>
  <c r="AB950" i="1"/>
  <c r="AB951" i="1"/>
  <c r="AB952" i="1"/>
  <c r="AB953" i="1"/>
  <c r="AB954" i="1"/>
  <c r="AB955" i="1"/>
  <c r="AB956" i="1"/>
  <c r="AB957" i="1"/>
  <c r="AB958" i="1"/>
  <c r="AB959" i="1"/>
  <c r="AB960" i="1"/>
  <c r="AB961" i="1"/>
  <c r="AB962" i="1"/>
  <c r="AB963" i="1"/>
  <c r="AB964" i="1"/>
  <c r="AB965" i="1"/>
  <c r="AB966" i="1"/>
  <c r="AB967" i="1"/>
  <c r="AB968" i="1"/>
  <c r="AB969" i="1"/>
  <c r="AB970" i="1"/>
  <c r="AB971" i="1"/>
  <c r="AB972" i="1"/>
  <c r="AB973" i="1"/>
  <c r="AB974" i="1"/>
  <c r="AB975" i="1"/>
  <c r="AB976" i="1"/>
  <c r="AB977" i="1"/>
  <c r="AB978" i="1"/>
  <c r="AB979" i="1"/>
  <c r="AB980" i="1"/>
  <c r="AB981" i="1"/>
  <c r="AB982" i="1"/>
  <c r="AB983" i="1"/>
  <c r="AB984" i="1"/>
  <c r="AB985" i="1"/>
  <c r="AB986" i="1"/>
  <c r="AB987" i="1"/>
  <c r="AB988" i="1"/>
  <c r="AB989" i="1"/>
  <c r="AB990" i="1"/>
  <c r="AB991" i="1"/>
  <c r="AB992" i="1"/>
  <c r="AB993" i="1"/>
  <c r="AB994" i="1"/>
  <c r="AB995" i="1"/>
  <c r="AB996" i="1"/>
  <c r="AB997" i="1"/>
  <c r="AB998" i="1"/>
  <c r="AB999" i="1"/>
  <c r="AB1000" i="1"/>
  <c r="AB1001" i="1"/>
  <c r="AB1002" i="1"/>
  <c r="AB1003" i="1"/>
  <c r="AB1004" i="1"/>
  <c r="AB1005" i="1"/>
  <c r="AB1006" i="1"/>
  <c r="AB1007" i="1"/>
  <c r="AB1008" i="1"/>
  <c r="AB1009" i="1"/>
  <c r="AB1010" i="1"/>
  <c r="AB1011" i="1"/>
  <c r="AB1012" i="1"/>
  <c r="AB1013" i="1"/>
  <c r="AB1014" i="1"/>
  <c r="AB1015" i="1"/>
  <c r="AB1016" i="1"/>
  <c r="AB1017" i="1"/>
  <c r="AB1018" i="1"/>
  <c r="AB1019" i="1"/>
  <c r="AB1020" i="1"/>
  <c r="AB1021" i="1"/>
  <c r="AB1022" i="1"/>
  <c r="AB1023" i="1"/>
  <c r="AB1024" i="1"/>
  <c r="AB1025" i="1"/>
  <c r="AB1026" i="1"/>
  <c r="AB1027" i="1"/>
  <c r="AB1028" i="1"/>
  <c r="AB1029" i="1"/>
  <c r="AB1030" i="1"/>
  <c r="AB1031" i="1"/>
  <c r="AB1032" i="1"/>
  <c r="AB1033" i="1"/>
  <c r="AB1034" i="1"/>
  <c r="AB1035" i="1"/>
  <c r="AB1036" i="1"/>
  <c r="AB1037" i="1"/>
  <c r="AB1038" i="1"/>
  <c r="AB1039" i="1"/>
  <c r="AB1040" i="1"/>
  <c r="AB1041" i="1"/>
  <c r="AB1042" i="1"/>
  <c r="AB1043" i="1"/>
  <c r="AB1044" i="1"/>
  <c r="AB1045" i="1"/>
  <c r="AB1046" i="1"/>
  <c r="AB1047" i="1"/>
  <c r="AB1048" i="1"/>
  <c r="AB1049" i="1"/>
  <c r="AB1050" i="1"/>
  <c r="AB1051" i="1"/>
  <c r="AB1052" i="1"/>
  <c r="AB1053" i="1"/>
  <c r="AB1054" i="1"/>
  <c r="AB1055" i="1"/>
  <c r="AB1056" i="1"/>
  <c r="AB1057" i="1"/>
  <c r="AB1058" i="1"/>
  <c r="AB1059" i="1"/>
  <c r="AB1060" i="1"/>
  <c r="AB1061" i="1"/>
  <c r="AB1062" i="1"/>
  <c r="AB1063" i="1"/>
  <c r="AB1064" i="1"/>
  <c r="AB1065" i="1"/>
  <c r="AB1066" i="1"/>
  <c r="AB1067" i="1"/>
  <c r="AB1068" i="1"/>
  <c r="AB1069" i="1"/>
  <c r="AB1070" i="1"/>
  <c r="AB1071" i="1"/>
  <c r="AB1072" i="1"/>
  <c r="AB1073" i="1"/>
  <c r="AB1074" i="1"/>
  <c r="AB1075" i="1"/>
  <c r="AB1076" i="1"/>
  <c r="AB1077" i="1"/>
  <c r="AB1078" i="1"/>
  <c r="AB1079" i="1"/>
  <c r="AB1080" i="1"/>
  <c r="AB1081" i="1"/>
  <c r="AB1082" i="1"/>
  <c r="AB1083" i="1"/>
  <c r="AB1084" i="1"/>
  <c r="AB1085" i="1"/>
  <c r="AB1086" i="1"/>
  <c r="AB1087" i="1"/>
  <c r="AB1088" i="1"/>
  <c r="AB1089" i="1"/>
  <c r="AB1090" i="1"/>
  <c r="AB1091" i="1"/>
  <c r="AB1092" i="1"/>
  <c r="AB1093" i="1"/>
  <c r="AB1094" i="1"/>
  <c r="AB1095" i="1"/>
  <c r="AB1096" i="1"/>
  <c r="AB1097" i="1"/>
  <c r="AB1098" i="1"/>
  <c r="AB1099" i="1"/>
  <c r="AB1100" i="1"/>
  <c r="AB1101" i="1"/>
  <c r="AB1102" i="1"/>
  <c r="AB1103" i="1"/>
  <c r="AB1104" i="1"/>
  <c r="AB1105" i="1"/>
  <c r="AB1106" i="1"/>
  <c r="AB1107" i="1"/>
  <c r="AB1108" i="1"/>
  <c r="AB1109" i="1"/>
  <c r="AB1110" i="1"/>
  <c r="AB1111" i="1"/>
  <c r="AB1112" i="1"/>
  <c r="AB1113" i="1"/>
  <c r="AB1114" i="1"/>
  <c r="AB1115" i="1"/>
  <c r="AB1116" i="1"/>
  <c r="AB1117" i="1"/>
  <c r="AB1118" i="1"/>
  <c r="AB1119" i="1"/>
  <c r="AB1120" i="1"/>
  <c r="AB1121" i="1"/>
  <c r="AB1122" i="1"/>
  <c r="AB1123" i="1"/>
  <c r="AB1124" i="1"/>
  <c r="AB1125" i="1"/>
  <c r="AB1126" i="1"/>
  <c r="AB1127" i="1"/>
  <c r="AB1128" i="1"/>
  <c r="AB1129" i="1"/>
  <c r="AB1130" i="1"/>
  <c r="AB1131" i="1"/>
  <c r="AB1132" i="1"/>
  <c r="AB1133" i="1"/>
  <c r="AB1134" i="1"/>
  <c r="AB1135" i="1"/>
  <c r="AB1136" i="1"/>
  <c r="AB1137" i="1"/>
  <c r="AB1138" i="1"/>
  <c r="AB1139" i="1"/>
  <c r="AB1140" i="1"/>
  <c r="AB1141" i="1"/>
  <c r="AB1142" i="1"/>
  <c r="AB1143" i="1"/>
  <c r="AB1144" i="1"/>
  <c r="AB1145" i="1"/>
  <c r="AB1146" i="1"/>
  <c r="AB1147" i="1"/>
  <c r="AB1148" i="1"/>
  <c r="AB1149" i="1"/>
  <c r="AB1150" i="1"/>
  <c r="AB1151" i="1"/>
  <c r="AB1152" i="1"/>
  <c r="AB1153" i="1"/>
  <c r="AB1154" i="1"/>
  <c r="AB1155" i="1"/>
  <c r="AB1156" i="1"/>
  <c r="AB1157" i="1"/>
  <c r="AB1158" i="1"/>
  <c r="AB1159" i="1"/>
  <c r="AB1160" i="1"/>
  <c r="AB1161" i="1"/>
  <c r="AB1162" i="1"/>
  <c r="AB1163" i="1"/>
  <c r="AB1164" i="1"/>
  <c r="AB1165" i="1"/>
  <c r="AB1166" i="1"/>
  <c r="AB1167" i="1"/>
  <c r="AB1168" i="1"/>
  <c r="AB1169" i="1"/>
  <c r="AB1170" i="1"/>
  <c r="AB1171" i="1"/>
  <c r="AB1172" i="1"/>
  <c r="AB1173" i="1"/>
  <c r="AB1174" i="1"/>
  <c r="AB1175" i="1"/>
  <c r="AB1176" i="1"/>
  <c r="AB1177" i="1"/>
  <c r="AB1178" i="1"/>
  <c r="AB1179" i="1"/>
  <c r="AB1180" i="1"/>
  <c r="AB1181" i="1"/>
  <c r="AB1182" i="1"/>
  <c r="AB1183" i="1"/>
  <c r="AB1184" i="1"/>
  <c r="AB1185" i="1"/>
  <c r="AB1186" i="1"/>
  <c r="AB1187" i="1"/>
  <c r="AB1188" i="1"/>
  <c r="AB1189" i="1"/>
  <c r="AB1190" i="1"/>
  <c r="AB1191" i="1"/>
  <c r="AB1192" i="1"/>
  <c r="AB1193" i="1"/>
  <c r="AB1194" i="1"/>
  <c r="AB1195" i="1"/>
  <c r="AB1196" i="1"/>
  <c r="AB1197" i="1"/>
  <c r="AB1198" i="1"/>
  <c r="AB1199" i="1"/>
  <c r="AB1200" i="1"/>
  <c r="AB1201" i="1"/>
  <c r="AB1202" i="1"/>
  <c r="AB1203" i="1"/>
  <c r="AB1204" i="1"/>
  <c r="AB1205" i="1"/>
  <c r="AB1206" i="1"/>
  <c r="AB1207" i="1"/>
  <c r="AB1208" i="1"/>
  <c r="AB1209" i="1"/>
  <c r="AB1210" i="1"/>
  <c r="AB1211" i="1"/>
  <c r="AB1212" i="1"/>
  <c r="AB1213" i="1"/>
  <c r="AB1214" i="1"/>
  <c r="AB1215" i="1"/>
  <c r="AB1216" i="1"/>
  <c r="AB1217" i="1"/>
  <c r="AB1218" i="1"/>
  <c r="AB1219" i="1"/>
  <c r="AB1220" i="1"/>
  <c r="AB1221" i="1"/>
  <c r="AB1222" i="1"/>
  <c r="AB1223" i="1"/>
  <c r="AB1224" i="1"/>
  <c r="AB1225" i="1"/>
  <c r="AB1226" i="1"/>
  <c r="AB1227" i="1"/>
  <c r="AB1228" i="1"/>
  <c r="AB1229" i="1"/>
  <c r="AB1230" i="1"/>
  <c r="AB1231" i="1"/>
  <c r="AB1232" i="1"/>
  <c r="AB1233" i="1"/>
  <c r="AB1234" i="1"/>
  <c r="AB1235" i="1"/>
  <c r="AB1236" i="1"/>
  <c r="AB1237" i="1"/>
  <c r="AB1238" i="1"/>
  <c r="AB1239" i="1"/>
  <c r="AB1240" i="1"/>
  <c r="AB1241" i="1"/>
  <c r="AB1242" i="1"/>
  <c r="AB1243" i="1"/>
  <c r="AB1244" i="1"/>
  <c r="AB1245" i="1"/>
  <c r="AB1246" i="1"/>
  <c r="AB1247" i="1"/>
  <c r="AB1248" i="1"/>
  <c r="AB1249" i="1"/>
  <c r="AB1250" i="1"/>
  <c r="AB1251" i="1"/>
  <c r="AB1252" i="1"/>
  <c r="AB1253" i="1"/>
  <c r="AB1254" i="1"/>
  <c r="AB1255" i="1"/>
  <c r="AB1256" i="1"/>
  <c r="AB1257" i="1"/>
  <c r="AB1258" i="1"/>
  <c r="AB1259" i="1"/>
  <c r="AB1260" i="1"/>
  <c r="AB1261" i="1"/>
  <c r="AB1262" i="1"/>
  <c r="AB1263" i="1"/>
  <c r="AB1264" i="1"/>
  <c r="AB1265" i="1"/>
  <c r="AB1266" i="1"/>
  <c r="AB1267" i="1"/>
  <c r="AB1268" i="1"/>
  <c r="AB1269" i="1"/>
  <c r="AB1270" i="1"/>
  <c r="AB1271" i="1"/>
  <c r="AB1272" i="1"/>
  <c r="AB1273" i="1"/>
  <c r="AB1274" i="1"/>
  <c r="AB1275" i="1"/>
  <c r="AB1276" i="1"/>
  <c r="AB1277" i="1"/>
  <c r="AB1278" i="1"/>
  <c r="AB1279" i="1"/>
  <c r="AB1280" i="1"/>
  <c r="AB1281" i="1"/>
  <c r="AB1282" i="1"/>
  <c r="AB1283" i="1"/>
  <c r="AB1284" i="1"/>
  <c r="AB1285" i="1"/>
  <c r="AB1286" i="1"/>
  <c r="AB1287" i="1"/>
  <c r="AB1288" i="1"/>
  <c r="AB1289" i="1"/>
  <c r="AB1290" i="1"/>
  <c r="AB1291" i="1"/>
  <c r="AB1292" i="1"/>
  <c r="AB1293" i="1"/>
  <c r="AB1294" i="1"/>
  <c r="AB1295" i="1"/>
  <c r="AB1296" i="1"/>
  <c r="AB1297" i="1"/>
  <c r="AB1298" i="1"/>
  <c r="AB1299" i="1"/>
  <c r="AB1300" i="1"/>
  <c r="AB1301" i="1"/>
  <c r="AB1302" i="1"/>
  <c r="AB1303" i="1"/>
  <c r="AB1304" i="1"/>
  <c r="AB1305" i="1"/>
  <c r="AB1306" i="1"/>
  <c r="AB1307" i="1"/>
  <c r="AB1308" i="1"/>
  <c r="AB1309" i="1"/>
  <c r="AB1310" i="1"/>
  <c r="AB1311" i="1"/>
  <c r="AB1312" i="1"/>
  <c r="AB1313" i="1"/>
  <c r="AB1314" i="1"/>
  <c r="AB1315" i="1"/>
  <c r="AB1316" i="1"/>
  <c r="AB1317" i="1"/>
  <c r="AB1318" i="1"/>
  <c r="AB1319" i="1"/>
  <c r="AB1320" i="1"/>
  <c r="AB1321" i="1"/>
  <c r="AB1322" i="1"/>
  <c r="AB1323" i="1"/>
  <c r="AB1324" i="1"/>
  <c r="AB1325" i="1"/>
  <c r="AB1326" i="1"/>
  <c r="AB1327" i="1"/>
  <c r="AB1328" i="1"/>
  <c r="AB1329" i="1"/>
  <c r="AB1330" i="1"/>
  <c r="AB1331" i="1"/>
  <c r="AB1332" i="1"/>
  <c r="AB1333" i="1"/>
  <c r="AB1334" i="1"/>
  <c r="AB1335" i="1"/>
  <c r="AB1336" i="1"/>
  <c r="AB1337" i="1"/>
  <c r="AB1338" i="1"/>
  <c r="AB1339" i="1"/>
  <c r="AB1340" i="1"/>
  <c r="AB1341" i="1"/>
  <c r="AB1342" i="1"/>
  <c r="AB1343" i="1"/>
  <c r="AB1344" i="1"/>
  <c r="AB1345" i="1"/>
  <c r="AB1346" i="1"/>
  <c r="AB1347" i="1"/>
  <c r="AB1348" i="1"/>
  <c r="AB1349" i="1"/>
  <c r="AB1350" i="1"/>
  <c r="AB1351" i="1"/>
  <c r="AB1352" i="1"/>
  <c r="AB1353" i="1"/>
  <c r="AB1354" i="1"/>
  <c r="AB1355" i="1"/>
  <c r="AB1356" i="1"/>
  <c r="AB1357" i="1"/>
  <c r="AB1358" i="1"/>
  <c r="AB1359" i="1"/>
  <c r="AB1360" i="1"/>
  <c r="AB1361" i="1"/>
  <c r="AB1362" i="1"/>
  <c r="AB1363" i="1"/>
  <c r="AB1364" i="1"/>
  <c r="AB1365" i="1"/>
  <c r="AB1366" i="1"/>
  <c r="AB1367" i="1"/>
  <c r="AB1368" i="1"/>
  <c r="AB1369" i="1"/>
  <c r="AB1370" i="1"/>
  <c r="AB1371" i="1"/>
  <c r="AB1372" i="1"/>
  <c r="AB1373" i="1"/>
  <c r="AB1374" i="1"/>
  <c r="AB1375" i="1"/>
  <c r="AB1376" i="1"/>
  <c r="AB1377" i="1"/>
  <c r="AB1378" i="1"/>
  <c r="AB1379" i="1"/>
  <c r="AB1380" i="1"/>
  <c r="AB1381" i="1"/>
  <c r="AB1382" i="1"/>
  <c r="AB1383" i="1"/>
  <c r="AB1384" i="1"/>
  <c r="AB1385" i="1"/>
  <c r="AB1386" i="1"/>
  <c r="AB1387" i="1"/>
  <c r="AB1388" i="1"/>
  <c r="AB1389" i="1"/>
  <c r="AB1390" i="1"/>
  <c r="AB1391" i="1"/>
  <c r="AB1392" i="1"/>
  <c r="AB1393" i="1"/>
  <c r="AB1394" i="1"/>
  <c r="AB1395" i="1"/>
  <c r="AB1396" i="1"/>
  <c r="AB1397" i="1"/>
  <c r="AB1398" i="1"/>
  <c r="AB1399" i="1"/>
  <c r="AB1400" i="1"/>
  <c r="AB1401" i="1"/>
  <c r="AB1402" i="1"/>
  <c r="AB1403" i="1"/>
  <c r="AB1404" i="1"/>
  <c r="AB1405" i="1"/>
  <c r="AB1406" i="1"/>
  <c r="AB1407" i="1"/>
  <c r="AB1408" i="1"/>
  <c r="AB1409" i="1"/>
  <c r="AB1410" i="1"/>
  <c r="AB1411" i="1"/>
  <c r="AB1412" i="1"/>
  <c r="AB1413" i="1"/>
  <c r="AB1414" i="1"/>
  <c r="AB1415" i="1"/>
  <c r="AB1416" i="1"/>
  <c r="AB1417" i="1"/>
  <c r="AB1418" i="1"/>
  <c r="AB1419" i="1"/>
  <c r="AB1420" i="1"/>
  <c r="AB1421" i="1"/>
  <c r="AB1422" i="1"/>
  <c r="AB1423" i="1"/>
  <c r="AB1424" i="1"/>
  <c r="AB1425" i="1"/>
  <c r="AB1426" i="1"/>
  <c r="AB1427" i="1"/>
  <c r="AB1428" i="1"/>
  <c r="AB1429" i="1"/>
  <c r="AB1430" i="1"/>
  <c r="AB1431" i="1"/>
  <c r="AB1432" i="1"/>
  <c r="AB1433" i="1"/>
  <c r="AB1434" i="1"/>
  <c r="AB1435" i="1"/>
  <c r="AB1436" i="1"/>
  <c r="AB1437" i="1"/>
  <c r="AB1438" i="1"/>
  <c r="AB1439" i="1"/>
  <c r="AB1440" i="1"/>
  <c r="AB1441" i="1"/>
  <c r="AB1442" i="1"/>
  <c r="AB1443" i="1"/>
  <c r="AB1444" i="1"/>
  <c r="AB1445" i="1"/>
  <c r="AB1446" i="1"/>
  <c r="AB1447" i="1"/>
  <c r="AB1448" i="1"/>
  <c r="AB1449" i="1"/>
  <c r="AB1450" i="1"/>
  <c r="AB1451" i="1"/>
  <c r="AB1452" i="1"/>
  <c r="AB1453" i="1"/>
  <c r="AB1454" i="1"/>
  <c r="AB1455" i="1"/>
  <c r="AB1456" i="1"/>
  <c r="AB1457" i="1"/>
  <c r="AB1458" i="1"/>
  <c r="AB1459" i="1"/>
  <c r="AB1460" i="1"/>
  <c r="AB1461" i="1"/>
  <c r="AB1462" i="1"/>
  <c r="AB1463" i="1"/>
  <c r="AB1464" i="1"/>
  <c r="AB1465" i="1"/>
  <c r="AB1466" i="1"/>
  <c r="AB1467" i="1"/>
  <c r="AB1468" i="1"/>
  <c r="AB1469" i="1"/>
  <c r="AB1470" i="1"/>
  <c r="AB1471" i="1"/>
  <c r="AB1472" i="1"/>
  <c r="AB1473" i="1"/>
  <c r="AB1474" i="1"/>
  <c r="AB1475" i="1"/>
  <c r="AB1476" i="1"/>
  <c r="AB1477" i="1"/>
  <c r="AB1478" i="1"/>
  <c r="AB1479" i="1"/>
  <c r="AB1480" i="1"/>
  <c r="AB1481" i="1"/>
  <c r="AB1482" i="1"/>
  <c r="AB1483" i="1"/>
  <c r="AB1484" i="1"/>
  <c r="AB1485" i="1"/>
  <c r="AB1486" i="1"/>
  <c r="AB1487" i="1"/>
  <c r="AB1488" i="1"/>
  <c r="AB1489" i="1"/>
  <c r="AB1490" i="1"/>
  <c r="AB1491" i="1"/>
  <c r="AB1492" i="1"/>
  <c r="AB1493" i="1"/>
  <c r="AB1494" i="1"/>
  <c r="AB1495" i="1"/>
  <c r="AB1496" i="1"/>
  <c r="AB1497" i="1"/>
  <c r="AB1498" i="1"/>
  <c r="AB1499" i="1"/>
  <c r="AB1500" i="1"/>
  <c r="AB1501" i="1"/>
  <c r="AB1502" i="1"/>
  <c r="AB1503" i="1"/>
  <c r="AB1504" i="1"/>
  <c r="AB1505" i="1"/>
  <c r="AB1506" i="1"/>
  <c r="AB1507" i="1"/>
  <c r="AB1508" i="1"/>
  <c r="AB1509" i="1"/>
  <c r="AB1510" i="1"/>
  <c r="AB1511" i="1"/>
  <c r="AB1512" i="1"/>
  <c r="AB1513" i="1"/>
  <c r="AB1514" i="1"/>
  <c r="AB1515" i="1"/>
  <c r="AB1516" i="1"/>
  <c r="AB1517" i="1"/>
  <c r="AB1518" i="1"/>
  <c r="AB1519" i="1"/>
  <c r="AB1520" i="1"/>
  <c r="AB1521" i="1"/>
  <c r="AB1522" i="1"/>
  <c r="AB1523" i="1"/>
  <c r="AB1524" i="1"/>
  <c r="AB1525" i="1"/>
  <c r="AB1526" i="1"/>
  <c r="AB1527" i="1"/>
  <c r="AB1528" i="1"/>
  <c r="AB1529" i="1"/>
  <c r="AB1530" i="1"/>
  <c r="AB1531" i="1"/>
  <c r="AB1532" i="1"/>
  <c r="AB1533" i="1"/>
  <c r="AB1534" i="1"/>
  <c r="AB1535" i="1"/>
  <c r="AB1536" i="1"/>
  <c r="AB1537" i="1"/>
  <c r="AB1538" i="1"/>
  <c r="AB1539" i="1"/>
  <c r="AB1540" i="1"/>
  <c r="AB1541" i="1"/>
  <c r="AB1542" i="1"/>
  <c r="AB1543" i="1"/>
  <c r="AB1544" i="1"/>
  <c r="AB1545" i="1"/>
  <c r="AB1546" i="1"/>
  <c r="AB1547" i="1"/>
  <c r="AB1548" i="1"/>
  <c r="AB1549" i="1"/>
  <c r="AB1550" i="1"/>
  <c r="AB1551" i="1"/>
  <c r="AB1552" i="1"/>
  <c r="AB1553" i="1"/>
  <c r="AB1554" i="1"/>
  <c r="AB1555" i="1"/>
  <c r="AB1556" i="1"/>
  <c r="AB1557" i="1"/>
  <c r="AB1558" i="1"/>
  <c r="AB1559" i="1"/>
  <c r="AB1560" i="1"/>
  <c r="AB1561" i="1"/>
  <c r="AB1562" i="1"/>
  <c r="AB1563" i="1"/>
  <c r="AB1564" i="1"/>
  <c r="AB1565" i="1"/>
  <c r="AB1566" i="1"/>
  <c r="AB1567" i="1"/>
  <c r="AB1568" i="1"/>
  <c r="AB1569" i="1"/>
  <c r="AB1570" i="1"/>
  <c r="AB1571" i="1"/>
  <c r="AB1572" i="1"/>
  <c r="AB1573" i="1"/>
  <c r="AB1574" i="1"/>
  <c r="AB1575" i="1"/>
  <c r="AA2" i="1"/>
  <c r="AA3" i="1"/>
  <c r="AA4" i="1"/>
  <c r="AA5" i="1"/>
  <c r="AA6" i="1"/>
  <c r="AA7" i="1"/>
  <c r="AA8" i="1"/>
  <c r="AA9" i="1"/>
  <c r="AA10" i="1"/>
  <c r="AA11" i="1"/>
  <c r="AA12" i="1"/>
  <c r="AA13" i="1"/>
  <c r="AA14" i="1"/>
  <c r="AA15" i="1"/>
  <c r="AA16" i="1"/>
  <c r="AA17" i="1"/>
  <c r="AA18" i="1"/>
  <c r="AA19" i="1"/>
  <c r="AA20" i="1"/>
  <c r="AA21" i="1"/>
  <c r="AA22" i="1"/>
  <c r="AA23" i="1"/>
  <c r="AA24" i="1"/>
  <c r="AA25" i="1"/>
  <c r="AA26" i="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A102" i="1"/>
  <c r="AA103" i="1"/>
  <c r="AA104" i="1"/>
  <c r="AA105" i="1"/>
  <c r="AA106" i="1"/>
  <c r="AA107" i="1"/>
  <c r="AA108" i="1"/>
  <c r="AA109" i="1"/>
  <c r="AA110" i="1"/>
  <c r="AA111" i="1"/>
  <c r="AA112" i="1"/>
  <c r="AA113" i="1"/>
  <c r="AA114" i="1"/>
  <c r="AA115" i="1"/>
  <c r="AA116" i="1"/>
  <c r="AA117" i="1"/>
  <c r="AA118" i="1"/>
  <c r="AA119" i="1"/>
  <c r="AA120" i="1"/>
  <c r="AA121" i="1"/>
  <c r="AA122" i="1"/>
  <c r="AA123" i="1"/>
  <c r="AA124" i="1"/>
  <c r="AA125" i="1"/>
  <c r="AA126" i="1"/>
  <c r="AA127" i="1"/>
  <c r="AA128" i="1"/>
  <c r="AA129"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A161" i="1"/>
  <c r="AA162" i="1"/>
  <c r="AA163" i="1"/>
  <c r="AA164" i="1"/>
  <c r="AA165" i="1"/>
  <c r="AA166" i="1"/>
  <c r="AA167" i="1"/>
  <c r="AA168" i="1"/>
  <c r="AA169" i="1"/>
  <c r="AA170" i="1"/>
  <c r="AA171" i="1"/>
  <c r="AA172" i="1"/>
  <c r="AA173" i="1"/>
  <c r="AA174" i="1"/>
  <c r="AA175" i="1"/>
  <c r="AA176" i="1"/>
  <c r="AA177" i="1"/>
  <c r="AA178" i="1"/>
  <c r="AA179" i="1"/>
  <c r="AA180" i="1"/>
  <c r="AA181" i="1"/>
  <c r="AA182" i="1"/>
  <c r="AA183" i="1"/>
  <c r="AA184" i="1"/>
  <c r="AA185" i="1"/>
  <c r="AA186" i="1"/>
  <c r="AA187" i="1"/>
  <c r="AA188" i="1"/>
  <c r="AA189" i="1"/>
  <c r="AA190" i="1"/>
  <c r="AA191" i="1"/>
  <c r="AA192" i="1"/>
  <c r="AA193" i="1"/>
  <c r="AA194" i="1"/>
  <c r="AA195" i="1"/>
  <c r="AA196" i="1"/>
  <c r="AA197" i="1"/>
  <c r="AA198" i="1"/>
  <c r="AA199" i="1"/>
  <c r="AA200" i="1"/>
  <c r="AA201" i="1"/>
  <c r="AA202" i="1"/>
  <c r="AA203" i="1"/>
  <c r="AA204" i="1"/>
  <c r="AA205" i="1"/>
  <c r="AA206" i="1"/>
  <c r="AA207" i="1"/>
  <c r="AA208" i="1"/>
  <c r="AA209" i="1"/>
  <c r="AA210" i="1"/>
  <c r="AA211" i="1"/>
  <c r="AA212" i="1"/>
  <c r="AA213" i="1"/>
  <c r="AA214" i="1"/>
  <c r="AA215" i="1"/>
  <c r="AA216" i="1"/>
  <c r="AA217" i="1"/>
  <c r="AA218" i="1"/>
  <c r="AA219" i="1"/>
  <c r="AA220" i="1"/>
  <c r="AA221" i="1"/>
  <c r="AA222" i="1"/>
  <c r="AA223" i="1"/>
  <c r="AA224" i="1"/>
  <c r="AA225" i="1"/>
  <c r="AA226" i="1"/>
  <c r="AA227" i="1"/>
  <c r="AA228" i="1"/>
  <c r="AA229" i="1"/>
  <c r="AA230" i="1"/>
  <c r="AA231" i="1"/>
  <c r="AA232" i="1"/>
  <c r="AA233" i="1"/>
  <c r="AA234" i="1"/>
  <c r="AA235" i="1"/>
  <c r="AA236" i="1"/>
  <c r="AA237" i="1"/>
  <c r="AA238" i="1"/>
  <c r="AA239" i="1"/>
  <c r="AA240" i="1"/>
  <c r="AA241" i="1"/>
  <c r="AA242" i="1"/>
  <c r="AA243" i="1"/>
  <c r="AA244" i="1"/>
  <c r="AA245" i="1"/>
  <c r="AA246" i="1"/>
  <c r="AA247" i="1"/>
  <c r="AA248" i="1"/>
  <c r="AA249" i="1"/>
  <c r="AA250" i="1"/>
  <c r="AA251" i="1"/>
  <c r="AA252" i="1"/>
  <c r="AA253" i="1"/>
  <c r="AA254" i="1"/>
  <c r="AA255" i="1"/>
  <c r="AA256" i="1"/>
  <c r="AA257" i="1"/>
  <c r="AA258" i="1"/>
  <c r="AA259" i="1"/>
  <c r="AA260" i="1"/>
  <c r="AA261" i="1"/>
  <c r="AA262" i="1"/>
  <c r="AA263" i="1"/>
  <c r="AA264" i="1"/>
  <c r="AA265" i="1"/>
  <c r="AA266" i="1"/>
  <c r="AA267" i="1"/>
  <c r="AA268" i="1"/>
  <c r="AA269" i="1"/>
  <c r="AA270" i="1"/>
  <c r="AA271" i="1"/>
  <c r="AA272" i="1"/>
  <c r="AA273" i="1"/>
  <c r="AA274" i="1"/>
  <c r="AA275" i="1"/>
  <c r="AA276" i="1"/>
  <c r="AA277" i="1"/>
  <c r="AA278" i="1"/>
  <c r="AA279" i="1"/>
  <c r="AA280" i="1"/>
  <c r="AA281" i="1"/>
  <c r="AA282" i="1"/>
  <c r="AA283" i="1"/>
  <c r="AA284" i="1"/>
  <c r="AA285" i="1"/>
  <c r="AA286" i="1"/>
  <c r="AA287" i="1"/>
  <c r="AA288" i="1"/>
  <c r="AA289" i="1"/>
  <c r="AA290" i="1"/>
  <c r="AA291" i="1"/>
  <c r="AA292" i="1"/>
  <c r="AA293" i="1"/>
  <c r="AA294" i="1"/>
  <c r="AA295" i="1"/>
  <c r="AA296" i="1"/>
  <c r="AA297" i="1"/>
  <c r="AA298" i="1"/>
  <c r="AA299" i="1"/>
  <c r="AA300" i="1"/>
  <c r="AA301" i="1"/>
  <c r="AA302" i="1"/>
  <c r="AA303" i="1"/>
  <c r="AA304" i="1"/>
  <c r="AA305" i="1"/>
  <c r="AA306" i="1"/>
  <c r="AA307" i="1"/>
  <c r="AA308" i="1"/>
  <c r="AA309" i="1"/>
  <c r="AA310" i="1"/>
  <c r="AA311" i="1"/>
  <c r="AA312" i="1"/>
  <c r="AA313" i="1"/>
  <c r="AA314" i="1"/>
  <c r="AA315" i="1"/>
  <c r="AA316" i="1"/>
  <c r="AA317" i="1"/>
  <c r="AA318" i="1"/>
  <c r="AA319" i="1"/>
  <c r="AA320" i="1"/>
  <c r="AA321" i="1"/>
  <c r="AA322" i="1"/>
  <c r="AA323" i="1"/>
  <c r="AA324" i="1"/>
  <c r="AA325" i="1"/>
  <c r="AA326" i="1"/>
  <c r="AA327" i="1"/>
  <c r="AA328" i="1"/>
  <c r="AA329" i="1"/>
  <c r="AA330" i="1"/>
  <c r="AA331" i="1"/>
  <c r="AA332" i="1"/>
  <c r="AA333" i="1"/>
  <c r="AA334" i="1"/>
  <c r="AA335" i="1"/>
  <c r="AA336" i="1"/>
  <c r="AA337" i="1"/>
  <c r="AA338" i="1"/>
  <c r="AA339" i="1"/>
  <c r="AA340" i="1"/>
  <c r="AA341" i="1"/>
  <c r="AA342" i="1"/>
  <c r="AA343" i="1"/>
  <c r="AA344" i="1"/>
  <c r="AA345" i="1"/>
  <c r="AA346" i="1"/>
  <c r="AA347" i="1"/>
  <c r="AA348" i="1"/>
  <c r="AA349" i="1"/>
  <c r="AA350" i="1"/>
  <c r="AA351" i="1"/>
  <c r="AA352" i="1"/>
  <c r="AA353" i="1"/>
  <c r="AA354" i="1"/>
  <c r="AA355" i="1"/>
  <c r="AA356" i="1"/>
  <c r="AA357" i="1"/>
  <c r="AA358" i="1"/>
  <c r="AA359" i="1"/>
  <c r="AA360" i="1"/>
  <c r="AA361" i="1"/>
  <c r="AA362" i="1"/>
  <c r="AA363" i="1"/>
  <c r="AA364" i="1"/>
  <c r="AA365" i="1"/>
  <c r="AA366" i="1"/>
  <c r="AA367" i="1"/>
  <c r="AA368" i="1"/>
  <c r="AA369" i="1"/>
  <c r="AA370" i="1"/>
  <c r="AA371" i="1"/>
  <c r="AA372" i="1"/>
  <c r="AA373" i="1"/>
  <c r="AA374" i="1"/>
  <c r="AA375" i="1"/>
  <c r="AA376" i="1"/>
  <c r="AA377" i="1"/>
  <c r="AA378" i="1"/>
  <c r="AA379" i="1"/>
  <c r="AA380" i="1"/>
  <c r="AA381" i="1"/>
  <c r="AA382" i="1"/>
  <c r="AA383" i="1"/>
  <c r="AA384" i="1"/>
  <c r="AA385" i="1"/>
  <c r="AA386" i="1"/>
  <c r="AA387" i="1"/>
  <c r="AA388" i="1"/>
  <c r="AA389" i="1"/>
  <c r="AA390" i="1"/>
  <c r="AA391" i="1"/>
  <c r="AA392" i="1"/>
  <c r="AA393" i="1"/>
  <c r="AA394" i="1"/>
  <c r="AA395" i="1"/>
  <c r="AA396" i="1"/>
  <c r="AA397" i="1"/>
  <c r="AA398" i="1"/>
  <c r="AA399" i="1"/>
  <c r="AA400" i="1"/>
  <c r="AA401" i="1"/>
  <c r="AA402" i="1"/>
  <c r="AA403" i="1"/>
  <c r="AA404" i="1"/>
  <c r="AA405" i="1"/>
  <c r="AA406" i="1"/>
  <c r="AA407" i="1"/>
  <c r="AA408" i="1"/>
  <c r="AA409" i="1"/>
  <c r="AA410" i="1"/>
  <c r="AA411" i="1"/>
  <c r="AA412" i="1"/>
  <c r="AA413" i="1"/>
  <c r="AA414" i="1"/>
  <c r="AA415" i="1"/>
  <c r="AA416" i="1"/>
  <c r="AA417" i="1"/>
  <c r="AA418" i="1"/>
  <c r="AA419" i="1"/>
  <c r="AA420" i="1"/>
  <c r="AA421" i="1"/>
  <c r="AA422" i="1"/>
  <c r="AA423" i="1"/>
  <c r="AA424" i="1"/>
  <c r="AA425" i="1"/>
  <c r="AA426" i="1"/>
  <c r="AA427" i="1"/>
  <c r="AA428" i="1"/>
  <c r="AA429" i="1"/>
  <c r="AA430" i="1"/>
  <c r="AA431" i="1"/>
  <c r="AA432" i="1"/>
  <c r="AA433" i="1"/>
  <c r="AA434" i="1"/>
  <c r="AA435" i="1"/>
  <c r="AA436" i="1"/>
  <c r="AA437" i="1"/>
  <c r="AA438" i="1"/>
  <c r="AA439" i="1"/>
  <c r="AA440" i="1"/>
  <c r="AA441" i="1"/>
  <c r="AA442" i="1"/>
  <c r="AA443" i="1"/>
  <c r="AA444" i="1"/>
  <c r="AA445" i="1"/>
  <c r="AA446" i="1"/>
  <c r="AA447" i="1"/>
  <c r="AA448" i="1"/>
  <c r="AA449" i="1"/>
  <c r="AA450" i="1"/>
  <c r="AA451" i="1"/>
  <c r="AA452" i="1"/>
  <c r="AA453" i="1"/>
  <c r="AA454" i="1"/>
  <c r="AA455" i="1"/>
  <c r="AA456" i="1"/>
  <c r="AA457" i="1"/>
  <c r="AA458" i="1"/>
  <c r="AA459" i="1"/>
  <c r="AA460" i="1"/>
  <c r="AA461" i="1"/>
  <c r="AA462" i="1"/>
  <c r="AA463" i="1"/>
  <c r="AA464" i="1"/>
  <c r="AA465" i="1"/>
  <c r="AA466" i="1"/>
  <c r="AA467" i="1"/>
  <c r="AA468" i="1"/>
  <c r="AA469" i="1"/>
  <c r="AA470" i="1"/>
  <c r="AA471" i="1"/>
  <c r="AA472" i="1"/>
  <c r="AA473" i="1"/>
  <c r="AA474" i="1"/>
  <c r="AA475" i="1"/>
  <c r="AA476" i="1"/>
  <c r="AA477" i="1"/>
  <c r="AA478" i="1"/>
  <c r="AA479" i="1"/>
  <c r="AA480" i="1"/>
  <c r="AA481" i="1"/>
  <c r="AA482" i="1"/>
  <c r="AA483" i="1"/>
  <c r="AA484" i="1"/>
  <c r="AA485" i="1"/>
  <c r="AA486" i="1"/>
  <c r="AA487" i="1"/>
  <c r="AA488" i="1"/>
  <c r="AA489" i="1"/>
  <c r="AA490" i="1"/>
  <c r="AA491" i="1"/>
  <c r="AA492" i="1"/>
  <c r="AA493" i="1"/>
  <c r="AA494" i="1"/>
  <c r="AA495" i="1"/>
  <c r="AA496" i="1"/>
  <c r="AA497" i="1"/>
  <c r="AA498" i="1"/>
  <c r="AA499" i="1"/>
  <c r="AA500" i="1"/>
  <c r="AA501" i="1"/>
  <c r="AA502" i="1"/>
  <c r="AA503" i="1"/>
  <c r="AA504" i="1"/>
  <c r="AA505" i="1"/>
  <c r="AA506" i="1"/>
  <c r="AA507" i="1"/>
  <c r="AA508" i="1"/>
  <c r="AA509" i="1"/>
  <c r="AA510" i="1"/>
  <c r="AA511" i="1"/>
  <c r="AA512" i="1"/>
  <c r="AA513" i="1"/>
  <c r="AA514" i="1"/>
  <c r="AA515" i="1"/>
  <c r="AA516" i="1"/>
  <c r="AA517" i="1"/>
  <c r="AA518" i="1"/>
  <c r="AA519" i="1"/>
  <c r="AA520" i="1"/>
  <c r="AA521" i="1"/>
  <c r="AA522" i="1"/>
  <c r="AA523" i="1"/>
  <c r="AA524" i="1"/>
  <c r="AA525" i="1"/>
  <c r="AA526" i="1"/>
  <c r="AA527" i="1"/>
  <c r="AA528" i="1"/>
  <c r="AA529" i="1"/>
  <c r="AA530" i="1"/>
  <c r="AA531" i="1"/>
  <c r="AA532" i="1"/>
  <c r="AA533" i="1"/>
  <c r="AA534" i="1"/>
  <c r="AA535" i="1"/>
  <c r="AA536" i="1"/>
  <c r="AA537" i="1"/>
  <c r="AA538" i="1"/>
  <c r="AA539" i="1"/>
  <c r="AA540" i="1"/>
  <c r="AA541" i="1"/>
  <c r="AA542" i="1"/>
  <c r="AA543" i="1"/>
  <c r="AA544" i="1"/>
  <c r="AA545" i="1"/>
  <c r="AA546" i="1"/>
  <c r="AA547" i="1"/>
  <c r="AA548" i="1"/>
  <c r="AA549" i="1"/>
  <c r="AA550" i="1"/>
  <c r="AA551" i="1"/>
  <c r="AA552" i="1"/>
  <c r="AA553" i="1"/>
  <c r="AA554" i="1"/>
  <c r="AA555" i="1"/>
  <c r="AA556" i="1"/>
  <c r="AA557" i="1"/>
  <c r="AA558" i="1"/>
  <c r="AA559" i="1"/>
  <c r="AA560" i="1"/>
  <c r="AA561" i="1"/>
  <c r="AA562" i="1"/>
  <c r="AA563" i="1"/>
  <c r="AA564" i="1"/>
  <c r="AA565" i="1"/>
  <c r="AA566" i="1"/>
  <c r="AA567" i="1"/>
  <c r="AA568" i="1"/>
  <c r="AA569" i="1"/>
  <c r="AA570" i="1"/>
  <c r="AA571" i="1"/>
  <c r="AA572" i="1"/>
  <c r="AA573" i="1"/>
  <c r="AA574" i="1"/>
  <c r="AA575" i="1"/>
  <c r="AA576" i="1"/>
  <c r="AA577" i="1"/>
  <c r="AA578" i="1"/>
  <c r="AA579" i="1"/>
  <c r="AA580" i="1"/>
  <c r="AA581" i="1"/>
  <c r="AA582" i="1"/>
  <c r="AA583" i="1"/>
  <c r="AA584" i="1"/>
  <c r="AA585" i="1"/>
  <c r="AA586" i="1"/>
  <c r="AA587" i="1"/>
  <c r="AA588" i="1"/>
  <c r="AA589" i="1"/>
  <c r="AA590" i="1"/>
  <c r="AA591" i="1"/>
  <c r="AA592" i="1"/>
  <c r="AA593" i="1"/>
  <c r="AA594" i="1"/>
  <c r="AA595" i="1"/>
  <c r="AA596" i="1"/>
  <c r="AA597" i="1"/>
  <c r="AA598" i="1"/>
  <c r="AA599" i="1"/>
  <c r="AA600" i="1"/>
  <c r="AA601" i="1"/>
  <c r="AA602" i="1"/>
  <c r="AA603" i="1"/>
  <c r="AA604" i="1"/>
  <c r="AA605" i="1"/>
  <c r="AA606" i="1"/>
  <c r="AA607" i="1"/>
  <c r="AA608" i="1"/>
  <c r="AA609" i="1"/>
  <c r="AA610" i="1"/>
  <c r="AA611" i="1"/>
  <c r="AA612" i="1"/>
  <c r="AA613" i="1"/>
  <c r="AA614" i="1"/>
  <c r="AA615" i="1"/>
  <c r="AA616" i="1"/>
  <c r="AA617" i="1"/>
  <c r="AA618" i="1"/>
  <c r="AA619" i="1"/>
  <c r="AA620" i="1"/>
  <c r="AA621" i="1"/>
  <c r="AA622" i="1"/>
  <c r="AA623" i="1"/>
  <c r="AA624" i="1"/>
  <c r="AA625" i="1"/>
  <c r="AA626" i="1"/>
  <c r="AA627" i="1"/>
  <c r="AA628" i="1"/>
  <c r="AA629" i="1"/>
  <c r="AA630" i="1"/>
  <c r="AA631" i="1"/>
  <c r="AA632" i="1"/>
  <c r="AA633" i="1"/>
  <c r="AA634" i="1"/>
  <c r="AA635" i="1"/>
  <c r="AA636" i="1"/>
  <c r="AA637" i="1"/>
  <c r="AA638" i="1"/>
  <c r="AA639" i="1"/>
  <c r="AA640" i="1"/>
  <c r="AA641" i="1"/>
  <c r="AA642" i="1"/>
  <c r="AA643" i="1"/>
  <c r="AA644" i="1"/>
  <c r="AA645" i="1"/>
  <c r="AA646" i="1"/>
  <c r="AA647" i="1"/>
  <c r="AA648" i="1"/>
  <c r="AA649" i="1"/>
  <c r="AA650" i="1"/>
  <c r="AA651" i="1"/>
  <c r="AA652" i="1"/>
  <c r="AA653" i="1"/>
  <c r="AA654" i="1"/>
  <c r="AA655" i="1"/>
  <c r="AA656" i="1"/>
  <c r="AA657" i="1"/>
  <c r="AA658" i="1"/>
  <c r="AA659" i="1"/>
  <c r="AA660" i="1"/>
  <c r="AA661" i="1"/>
  <c r="AA662" i="1"/>
  <c r="AA663" i="1"/>
  <c r="AA664" i="1"/>
  <c r="AA665" i="1"/>
  <c r="AA666" i="1"/>
  <c r="AA667" i="1"/>
  <c r="AA668" i="1"/>
  <c r="AA669" i="1"/>
  <c r="AA670" i="1"/>
  <c r="AA671" i="1"/>
  <c r="AA672" i="1"/>
  <c r="AA673" i="1"/>
  <c r="AA674" i="1"/>
  <c r="AA675" i="1"/>
  <c r="AA676" i="1"/>
  <c r="AA677" i="1"/>
  <c r="AA678" i="1"/>
  <c r="AA679" i="1"/>
  <c r="AA680" i="1"/>
  <c r="AA681" i="1"/>
  <c r="AA682" i="1"/>
  <c r="AA683" i="1"/>
  <c r="AA684" i="1"/>
  <c r="AA685" i="1"/>
  <c r="AA686" i="1"/>
  <c r="AA687" i="1"/>
  <c r="AA688" i="1"/>
  <c r="AA689" i="1"/>
  <c r="AA690" i="1"/>
  <c r="AA691" i="1"/>
  <c r="AA692" i="1"/>
  <c r="AA693" i="1"/>
  <c r="AA694" i="1"/>
  <c r="AA695" i="1"/>
  <c r="AA696" i="1"/>
  <c r="AA697" i="1"/>
  <c r="AA698" i="1"/>
  <c r="AA699" i="1"/>
  <c r="AA700" i="1"/>
  <c r="AA701" i="1"/>
  <c r="AA702" i="1"/>
  <c r="AA703" i="1"/>
  <c r="AA704" i="1"/>
  <c r="AA705" i="1"/>
  <c r="AA706" i="1"/>
  <c r="AA707" i="1"/>
  <c r="AA708" i="1"/>
  <c r="AA709" i="1"/>
  <c r="AA710" i="1"/>
  <c r="AA711" i="1"/>
  <c r="AA712" i="1"/>
  <c r="AA713" i="1"/>
  <c r="AA714" i="1"/>
  <c r="AA715" i="1"/>
  <c r="AA716" i="1"/>
  <c r="AA717" i="1"/>
  <c r="AA718" i="1"/>
  <c r="AA719" i="1"/>
  <c r="AA720" i="1"/>
  <c r="AA721" i="1"/>
  <c r="AA722" i="1"/>
  <c r="AA723" i="1"/>
  <c r="AA724" i="1"/>
  <c r="AA725" i="1"/>
  <c r="AA726" i="1"/>
  <c r="AA727" i="1"/>
  <c r="AA728" i="1"/>
  <c r="AA729" i="1"/>
  <c r="AA730" i="1"/>
  <c r="AA731" i="1"/>
  <c r="AA732" i="1"/>
  <c r="AA733" i="1"/>
  <c r="AA734" i="1"/>
  <c r="AA735" i="1"/>
  <c r="AA736" i="1"/>
  <c r="AA737" i="1"/>
  <c r="AA738" i="1"/>
  <c r="AA739" i="1"/>
  <c r="AA740" i="1"/>
  <c r="AA741" i="1"/>
  <c r="AA742" i="1"/>
  <c r="AA743" i="1"/>
  <c r="AA744" i="1"/>
  <c r="AA745" i="1"/>
  <c r="AA746" i="1"/>
  <c r="AA747" i="1"/>
  <c r="AA748" i="1"/>
  <c r="AA749" i="1"/>
  <c r="AA750" i="1"/>
  <c r="AA751" i="1"/>
  <c r="AA752" i="1"/>
  <c r="AA753" i="1"/>
  <c r="AA754" i="1"/>
  <c r="AA755" i="1"/>
  <c r="AA756" i="1"/>
  <c r="AA757" i="1"/>
  <c r="AA758" i="1"/>
  <c r="AA759" i="1"/>
  <c r="AA760" i="1"/>
  <c r="AA761" i="1"/>
  <c r="AA762" i="1"/>
  <c r="AA763" i="1"/>
  <c r="AA764" i="1"/>
  <c r="AA765" i="1"/>
  <c r="AA766" i="1"/>
  <c r="AA767" i="1"/>
  <c r="AA768" i="1"/>
  <c r="AA769" i="1"/>
  <c r="AA770" i="1"/>
  <c r="AA771" i="1"/>
  <c r="AA772" i="1"/>
  <c r="AA773" i="1"/>
  <c r="AA774" i="1"/>
  <c r="AA775" i="1"/>
  <c r="AA776" i="1"/>
  <c r="AA777" i="1"/>
  <c r="AA778" i="1"/>
  <c r="AA779" i="1"/>
  <c r="AA780" i="1"/>
  <c r="AA781" i="1"/>
  <c r="AA782" i="1"/>
  <c r="AA783" i="1"/>
  <c r="AA784" i="1"/>
  <c r="AA785" i="1"/>
  <c r="AA786" i="1"/>
  <c r="AA787" i="1"/>
  <c r="AA788" i="1"/>
  <c r="AA789" i="1"/>
  <c r="AA790" i="1"/>
  <c r="AA791" i="1"/>
  <c r="AA792" i="1"/>
  <c r="AA793" i="1"/>
  <c r="AA794" i="1"/>
  <c r="AA795" i="1"/>
  <c r="AA796" i="1"/>
  <c r="AA797" i="1"/>
  <c r="AA798" i="1"/>
  <c r="AA799" i="1"/>
  <c r="AA800" i="1"/>
  <c r="AA801" i="1"/>
  <c r="AA802" i="1"/>
  <c r="AA803" i="1"/>
  <c r="AA804" i="1"/>
  <c r="AA805" i="1"/>
  <c r="AA806" i="1"/>
  <c r="AA807" i="1"/>
  <c r="AA808" i="1"/>
  <c r="AA809" i="1"/>
  <c r="AA810" i="1"/>
  <c r="AA811" i="1"/>
  <c r="AA812" i="1"/>
  <c r="AA813" i="1"/>
  <c r="AA814" i="1"/>
  <c r="AA815" i="1"/>
  <c r="AA816" i="1"/>
  <c r="AA817" i="1"/>
  <c r="AA818" i="1"/>
  <c r="AA819" i="1"/>
  <c r="AA820" i="1"/>
  <c r="AA821" i="1"/>
  <c r="AA822" i="1"/>
  <c r="AA823" i="1"/>
  <c r="AA824" i="1"/>
  <c r="AA825" i="1"/>
  <c r="AA826" i="1"/>
  <c r="AA827" i="1"/>
  <c r="AA828" i="1"/>
  <c r="AA829" i="1"/>
  <c r="AA830" i="1"/>
  <c r="AA831" i="1"/>
  <c r="AA832" i="1"/>
  <c r="AA833" i="1"/>
  <c r="AA834" i="1"/>
  <c r="AA835" i="1"/>
  <c r="AA836" i="1"/>
  <c r="AA837" i="1"/>
  <c r="AA838" i="1"/>
  <c r="AA839" i="1"/>
  <c r="AA840" i="1"/>
  <c r="AA841" i="1"/>
  <c r="AA842" i="1"/>
  <c r="AA843" i="1"/>
  <c r="AA844" i="1"/>
  <c r="AA845" i="1"/>
  <c r="AA846" i="1"/>
  <c r="AA847" i="1"/>
  <c r="AA848" i="1"/>
  <c r="AA849" i="1"/>
  <c r="AA850" i="1"/>
  <c r="AA851" i="1"/>
  <c r="AA852" i="1"/>
  <c r="AA853" i="1"/>
  <c r="AA854" i="1"/>
  <c r="AA855" i="1"/>
  <c r="AA856" i="1"/>
  <c r="AA857" i="1"/>
  <c r="AA858" i="1"/>
  <c r="AA859" i="1"/>
  <c r="AA860" i="1"/>
  <c r="AA861" i="1"/>
  <c r="AA862" i="1"/>
  <c r="AA863" i="1"/>
  <c r="AA864" i="1"/>
  <c r="AA865" i="1"/>
  <c r="AA866" i="1"/>
  <c r="AA867" i="1"/>
  <c r="AA868" i="1"/>
  <c r="AA869" i="1"/>
  <c r="AA870" i="1"/>
  <c r="AA871" i="1"/>
  <c r="AA872" i="1"/>
  <c r="AA873" i="1"/>
  <c r="AA874" i="1"/>
  <c r="AA875" i="1"/>
  <c r="AA876" i="1"/>
  <c r="AA877" i="1"/>
  <c r="AA878" i="1"/>
  <c r="AA879" i="1"/>
  <c r="AA880" i="1"/>
  <c r="AA881" i="1"/>
  <c r="AA882" i="1"/>
  <c r="AA883" i="1"/>
  <c r="AA884" i="1"/>
  <c r="AA885" i="1"/>
  <c r="AA886" i="1"/>
  <c r="AA887" i="1"/>
  <c r="AA888" i="1"/>
  <c r="AA889" i="1"/>
  <c r="AA890" i="1"/>
  <c r="AA891" i="1"/>
  <c r="AA892" i="1"/>
  <c r="AA893" i="1"/>
  <c r="AA894" i="1"/>
  <c r="AA895" i="1"/>
  <c r="AA896" i="1"/>
  <c r="AA897" i="1"/>
  <c r="AA898" i="1"/>
  <c r="AA899" i="1"/>
  <c r="AA900" i="1"/>
  <c r="AA901" i="1"/>
  <c r="AA902" i="1"/>
  <c r="AA903" i="1"/>
  <c r="AA904" i="1"/>
  <c r="AA905" i="1"/>
  <c r="AA906" i="1"/>
  <c r="AA907" i="1"/>
  <c r="AA908" i="1"/>
  <c r="AA909" i="1"/>
  <c r="AA910" i="1"/>
  <c r="AA911" i="1"/>
  <c r="AA912" i="1"/>
  <c r="AA913" i="1"/>
  <c r="AA914" i="1"/>
  <c r="AA915" i="1"/>
  <c r="AA916" i="1"/>
  <c r="AA917" i="1"/>
  <c r="AA918" i="1"/>
  <c r="AA919" i="1"/>
  <c r="AA920" i="1"/>
  <c r="AA921" i="1"/>
  <c r="AA922" i="1"/>
  <c r="AA923" i="1"/>
  <c r="AA924" i="1"/>
  <c r="AA925" i="1"/>
  <c r="AA926" i="1"/>
  <c r="AA927" i="1"/>
  <c r="AA928" i="1"/>
  <c r="AA929" i="1"/>
  <c r="AA930" i="1"/>
  <c r="AA931" i="1"/>
  <c r="AA932" i="1"/>
  <c r="AA933" i="1"/>
  <c r="AA934" i="1"/>
  <c r="AA935" i="1"/>
  <c r="AA936" i="1"/>
  <c r="AA937" i="1"/>
  <c r="AA938" i="1"/>
  <c r="AA939" i="1"/>
  <c r="AA940" i="1"/>
  <c r="AA941" i="1"/>
  <c r="AA942" i="1"/>
  <c r="AA943" i="1"/>
  <c r="AA944" i="1"/>
  <c r="AA945" i="1"/>
  <c r="AA946" i="1"/>
  <c r="AA947" i="1"/>
  <c r="AA948" i="1"/>
  <c r="AA949" i="1"/>
  <c r="AA950" i="1"/>
  <c r="AA951" i="1"/>
  <c r="AA952" i="1"/>
  <c r="AA953" i="1"/>
  <c r="AA954" i="1"/>
  <c r="AA955" i="1"/>
  <c r="AA956" i="1"/>
  <c r="AA957" i="1"/>
  <c r="AA958" i="1"/>
  <c r="AA959" i="1"/>
  <c r="AA960" i="1"/>
  <c r="AA961" i="1"/>
  <c r="AA962" i="1"/>
  <c r="AA963" i="1"/>
  <c r="AA964" i="1"/>
  <c r="AA965" i="1"/>
  <c r="AA966" i="1"/>
  <c r="AA967" i="1"/>
  <c r="AA968" i="1"/>
  <c r="AA969" i="1"/>
  <c r="AA970" i="1"/>
  <c r="AA971" i="1"/>
  <c r="AA972" i="1"/>
  <c r="AA973" i="1"/>
  <c r="AA974" i="1"/>
  <c r="AA975" i="1"/>
  <c r="AA976" i="1"/>
  <c r="AA977" i="1"/>
  <c r="AA978" i="1"/>
  <c r="AA979" i="1"/>
  <c r="AA980" i="1"/>
  <c r="AA981" i="1"/>
  <c r="AA982" i="1"/>
  <c r="AA983" i="1"/>
  <c r="AA984" i="1"/>
  <c r="AA985" i="1"/>
  <c r="AA986" i="1"/>
  <c r="AA987" i="1"/>
  <c r="AA988" i="1"/>
  <c r="AA989" i="1"/>
  <c r="AA990" i="1"/>
  <c r="AA991" i="1"/>
  <c r="AA992" i="1"/>
  <c r="AA993" i="1"/>
  <c r="AA994" i="1"/>
  <c r="AA995" i="1"/>
  <c r="AA996" i="1"/>
  <c r="AA997" i="1"/>
  <c r="AA998" i="1"/>
  <c r="AA999" i="1"/>
  <c r="AA1000" i="1"/>
  <c r="AA1001" i="1"/>
  <c r="AA1002" i="1"/>
  <c r="AA1003" i="1"/>
  <c r="AA1004" i="1"/>
  <c r="AA1005" i="1"/>
  <c r="AA1006" i="1"/>
  <c r="AA1007" i="1"/>
  <c r="AA1008" i="1"/>
  <c r="AA1009" i="1"/>
  <c r="AA1010" i="1"/>
  <c r="AA1011" i="1"/>
  <c r="AA1012" i="1"/>
  <c r="AA1013" i="1"/>
  <c r="AA1014" i="1"/>
  <c r="AA1015" i="1"/>
  <c r="AA1016" i="1"/>
  <c r="AA1017" i="1"/>
  <c r="AA1018" i="1"/>
  <c r="AA1019" i="1"/>
  <c r="AA1020" i="1"/>
  <c r="AA1021" i="1"/>
  <c r="AA1022" i="1"/>
  <c r="AA1023" i="1"/>
  <c r="AA1024" i="1"/>
  <c r="AA1025" i="1"/>
  <c r="AA1026" i="1"/>
  <c r="AA1027" i="1"/>
  <c r="AA1028" i="1"/>
  <c r="AA1029" i="1"/>
  <c r="AA1030" i="1"/>
  <c r="AA1031" i="1"/>
  <c r="AA1032" i="1"/>
  <c r="AA1033" i="1"/>
  <c r="AA1034" i="1"/>
  <c r="AA1035" i="1"/>
  <c r="AA1036" i="1"/>
  <c r="AA1037" i="1"/>
  <c r="AA1038" i="1"/>
  <c r="AA1039" i="1"/>
  <c r="AA1040" i="1"/>
  <c r="AA1041" i="1"/>
  <c r="AA1042" i="1"/>
  <c r="AA1043" i="1"/>
  <c r="AA1044" i="1"/>
  <c r="AA1045" i="1"/>
  <c r="AA1046" i="1"/>
  <c r="AA1047" i="1"/>
  <c r="AA1048" i="1"/>
  <c r="AA1049" i="1"/>
  <c r="AA1050" i="1"/>
  <c r="AA1051" i="1"/>
  <c r="AA1052" i="1"/>
  <c r="AA1053" i="1"/>
  <c r="AA1054" i="1"/>
  <c r="AA1055" i="1"/>
  <c r="AA1056" i="1"/>
  <c r="AA1057" i="1"/>
  <c r="AA1058" i="1"/>
  <c r="AA1059" i="1"/>
  <c r="AA1060" i="1"/>
  <c r="AA1061" i="1"/>
  <c r="AA1062" i="1"/>
  <c r="AA1063" i="1"/>
  <c r="AA1064" i="1"/>
  <c r="AA1065" i="1"/>
  <c r="AA1066" i="1"/>
  <c r="AA1067" i="1"/>
  <c r="AA1068" i="1"/>
  <c r="AA1069" i="1"/>
  <c r="AA1070" i="1"/>
  <c r="AA1071" i="1"/>
  <c r="AA1072" i="1"/>
  <c r="AA1073" i="1"/>
  <c r="AA1074" i="1"/>
  <c r="AA1075" i="1"/>
  <c r="AA1076" i="1"/>
  <c r="AA1077" i="1"/>
  <c r="AA1078" i="1"/>
  <c r="AA1079" i="1"/>
  <c r="AA1080" i="1"/>
  <c r="AA1081" i="1"/>
  <c r="AA1082" i="1"/>
  <c r="AA1083" i="1"/>
  <c r="AA1084" i="1"/>
  <c r="AA1085" i="1"/>
  <c r="AA1086" i="1"/>
  <c r="AA1087" i="1"/>
  <c r="AA1088" i="1"/>
  <c r="AA1089" i="1"/>
  <c r="AA1090" i="1"/>
  <c r="AA1091" i="1"/>
  <c r="AA1092" i="1"/>
  <c r="AA1093" i="1"/>
  <c r="AA1094" i="1"/>
  <c r="AA1095" i="1"/>
  <c r="AA1096" i="1"/>
  <c r="AA1097" i="1"/>
  <c r="AA1098" i="1"/>
  <c r="AA1099" i="1"/>
  <c r="AA1100" i="1"/>
  <c r="AA1101" i="1"/>
  <c r="AA1102" i="1"/>
  <c r="AA1103" i="1"/>
  <c r="AA1104" i="1"/>
  <c r="AA1105" i="1"/>
  <c r="AA1106" i="1"/>
  <c r="AA1107" i="1"/>
  <c r="AA1108" i="1"/>
  <c r="AA1109" i="1"/>
  <c r="AA1110" i="1"/>
  <c r="AA1111" i="1"/>
  <c r="AA1112" i="1"/>
  <c r="AA1113" i="1"/>
  <c r="AA1114" i="1"/>
  <c r="AA1115" i="1"/>
  <c r="AA1116" i="1"/>
  <c r="AA1117" i="1"/>
  <c r="AA1118" i="1"/>
  <c r="AA1119" i="1"/>
  <c r="AA1120" i="1"/>
  <c r="AA1121" i="1"/>
  <c r="AA1122" i="1"/>
  <c r="AA1123" i="1"/>
  <c r="AA1124" i="1"/>
  <c r="AA1125" i="1"/>
  <c r="AA1126" i="1"/>
  <c r="AA1127" i="1"/>
  <c r="AA1128" i="1"/>
  <c r="AA1129" i="1"/>
  <c r="AA1130" i="1"/>
  <c r="AA1131" i="1"/>
  <c r="AA1132" i="1"/>
  <c r="AA1133" i="1"/>
  <c r="AA1134" i="1"/>
  <c r="AA1135" i="1"/>
  <c r="AA1136" i="1"/>
  <c r="AA1137" i="1"/>
  <c r="AA1138" i="1"/>
  <c r="AA1139" i="1"/>
  <c r="AA1140" i="1"/>
  <c r="AA1141" i="1"/>
  <c r="AA1142" i="1"/>
  <c r="AA1143" i="1"/>
  <c r="AA1144" i="1"/>
  <c r="AA1145" i="1"/>
  <c r="AA1146" i="1"/>
  <c r="AA1147" i="1"/>
  <c r="AA1148" i="1"/>
  <c r="AA1149" i="1"/>
  <c r="AA1150" i="1"/>
  <c r="AA1151" i="1"/>
  <c r="AA1152" i="1"/>
  <c r="AA1153" i="1"/>
  <c r="AA1154" i="1"/>
  <c r="AA1155" i="1"/>
  <c r="AA1156" i="1"/>
  <c r="AA1157" i="1"/>
  <c r="AA1158" i="1"/>
  <c r="AA1159" i="1"/>
  <c r="AA1160" i="1"/>
  <c r="AA1161" i="1"/>
  <c r="AA1162" i="1"/>
  <c r="AA1163" i="1"/>
  <c r="AA1164" i="1"/>
  <c r="AA1165" i="1"/>
  <c r="AA1166" i="1"/>
  <c r="AA1167" i="1"/>
  <c r="AA1168" i="1"/>
  <c r="AA1169" i="1"/>
  <c r="AA1170" i="1"/>
  <c r="AA1171" i="1"/>
  <c r="AA1172" i="1"/>
  <c r="AA1173" i="1"/>
  <c r="AA1174" i="1"/>
  <c r="AA1175" i="1"/>
  <c r="AA1176" i="1"/>
  <c r="AA1177" i="1"/>
  <c r="AA1178" i="1"/>
  <c r="AA1179" i="1"/>
  <c r="AA1180" i="1"/>
  <c r="AA1181" i="1"/>
  <c r="AA1182" i="1"/>
  <c r="AA1183" i="1"/>
  <c r="AA1184" i="1"/>
  <c r="AA1185" i="1"/>
  <c r="AA1186" i="1"/>
  <c r="AA1187" i="1"/>
  <c r="AA1188" i="1"/>
  <c r="AA1189" i="1"/>
  <c r="AA1190" i="1"/>
  <c r="AA1191" i="1"/>
  <c r="AA1192" i="1"/>
  <c r="AA1193" i="1"/>
  <c r="AA1194" i="1"/>
  <c r="AA1195" i="1"/>
  <c r="AA1196" i="1"/>
  <c r="AA1197" i="1"/>
  <c r="AA1198" i="1"/>
  <c r="AA1199" i="1"/>
  <c r="AA1200" i="1"/>
  <c r="AA1201" i="1"/>
  <c r="AA1202" i="1"/>
  <c r="AA1203" i="1"/>
  <c r="AA1204" i="1"/>
  <c r="AA1205" i="1"/>
  <c r="AA1206" i="1"/>
  <c r="AA1207" i="1"/>
  <c r="AA1208" i="1"/>
  <c r="AA1209" i="1"/>
  <c r="AA1210" i="1"/>
  <c r="AA1211" i="1"/>
  <c r="AA1212" i="1"/>
  <c r="AA1213" i="1"/>
  <c r="AA1214" i="1"/>
  <c r="AA1215" i="1"/>
  <c r="AA1216" i="1"/>
  <c r="AA1217" i="1"/>
  <c r="AA1218" i="1"/>
  <c r="AA1219" i="1"/>
  <c r="AA1220" i="1"/>
  <c r="AA1221" i="1"/>
  <c r="AA1222" i="1"/>
  <c r="AA1223" i="1"/>
  <c r="AA1224" i="1"/>
  <c r="AA1225" i="1"/>
  <c r="AA1226" i="1"/>
  <c r="AA1227" i="1"/>
  <c r="AA1228" i="1"/>
  <c r="AA1229" i="1"/>
  <c r="AA1230" i="1"/>
  <c r="AA1231" i="1"/>
  <c r="AA1232" i="1"/>
  <c r="AA1233" i="1"/>
  <c r="AA1234" i="1"/>
  <c r="AA1235" i="1"/>
  <c r="AA1236" i="1"/>
  <c r="AA1237" i="1"/>
  <c r="AA1238" i="1"/>
  <c r="AA1239" i="1"/>
  <c r="AA1240" i="1"/>
  <c r="AA1241" i="1"/>
  <c r="AA1242" i="1"/>
  <c r="AA1243" i="1"/>
  <c r="AA1244" i="1"/>
  <c r="AA1245" i="1"/>
  <c r="AA1246" i="1"/>
  <c r="AA1247" i="1"/>
  <c r="AA1248" i="1"/>
  <c r="AA1249" i="1"/>
  <c r="AA1250" i="1"/>
  <c r="AA1251" i="1"/>
  <c r="AA1252" i="1"/>
  <c r="AA1253" i="1"/>
  <c r="AA1254" i="1"/>
  <c r="AA1255" i="1"/>
  <c r="AA1256" i="1"/>
  <c r="AA1257" i="1"/>
  <c r="AA1258" i="1"/>
  <c r="AA1259" i="1"/>
  <c r="AA1260" i="1"/>
  <c r="AA1261" i="1"/>
  <c r="AA1262" i="1"/>
  <c r="AA1263" i="1"/>
  <c r="AA1264" i="1"/>
  <c r="AA1265" i="1"/>
  <c r="AA1266" i="1"/>
  <c r="AA1267" i="1"/>
  <c r="AA1268" i="1"/>
  <c r="AA1269" i="1"/>
  <c r="AA1270" i="1"/>
  <c r="AA1271" i="1"/>
  <c r="AA1272" i="1"/>
  <c r="AA1273" i="1"/>
  <c r="AA1274" i="1"/>
  <c r="AA1275" i="1"/>
  <c r="AA1276" i="1"/>
  <c r="AA1277" i="1"/>
  <c r="AA1278" i="1"/>
  <c r="AA1279" i="1"/>
  <c r="AA1280" i="1"/>
  <c r="AA1281" i="1"/>
  <c r="AA1282" i="1"/>
  <c r="AA1283" i="1"/>
  <c r="AA1284" i="1"/>
  <c r="AA1285" i="1"/>
  <c r="AA1286" i="1"/>
  <c r="AA1287" i="1"/>
  <c r="AA1288" i="1"/>
  <c r="AA1289" i="1"/>
  <c r="AA1290" i="1"/>
  <c r="AA1291" i="1"/>
  <c r="AA1292" i="1"/>
  <c r="AA1293" i="1"/>
  <c r="AA1294" i="1"/>
  <c r="AA1295" i="1"/>
  <c r="AA1296" i="1"/>
  <c r="AA1297" i="1"/>
  <c r="AA1298" i="1"/>
  <c r="AA1299" i="1"/>
  <c r="AA1300" i="1"/>
  <c r="AA1301" i="1"/>
  <c r="AA1302" i="1"/>
  <c r="AA1303" i="1"/>
  <c r="AA1304" i="1"/>
  <c r="AA1305" i="1"/>
  <c r="AA1306" i="1"/>
  <c r="AA1307" i="1"/>
  <c r="AA1308" i="1"/>
  <c r="AA1309" i="1"/>
  <c r="AA1310" i="1"/>
  <c r="AA1311" i="1"/>
  <c r="AA1312" i="1"/>
  <c r="AA1313" i="1"/>
  <c r="AA1314" i="1"/>
  <c r="AA1315" i="1"/>
  <c r="AA1316" i="1"/>
  <c r="AA1317" i="1"/>
  <c r="AA1318" i="1"/>
  <c r="AA1319" i="1"/>
  <c r="AA1320" i="1"/>
  <c r="AA1321" i="1"/>
  <c r="AA1322" i="1"/>
  <c r="AA1323" i="1"/>
  <c r="AA1324" i="1"/>
  <c r="AA1325" i="1"/>
  <c r="AA1326" i="1"/>
  <c r="AA1327" i="1"/>
  <c r="AA1328" i="1"/>
  <c r="AA1329" i="1"/>
  <c r="AA1330" i="1"/>
  <c r="AA1331" i="1"/>
  <c r="AA1332" i="1"/>
  <c r="AA1333" i="1"/>
  <c r="AA1334" i="1"/>
  <c r="AA1335" i="1"/>
  <c r="AA1336" i="1"/>
  <c r="AA1337" i="1"/>
  <c r="AA1338" i="1"/>
  <c r="AA1339" i="1"/>
  <c r="AA1340" i="1"/>
  <c r="AA1341" i="1"/>
  <c r="AA1342" i="1"/>
  <c r="AA1343" i="1"/>
  <c r="AA1344" i="1"/>
  <c r="AA1345" i="1"/>
  <c r="AA1346" i="1"/>
  <c r="AA1347" i="1"/>
  <c r="AA1348" i="1"/>
  <c r="AA1349" i="1"/>
  <c r="AA1350" i="1"/>
  <c r="AA1351" i="1"/>
  <c r="AA1352" i="1"/>
  <c r="AA1353" i="1"/>
  <c r="AA1354" i="1"/>
  <c r="AA1355" i="1"/>
  <c r="AA1356" i="1"/>
  <c r="AA1357" i="1"/>
  <c r="AA1358" i="1"/>
  <c r="AA1359" i="1"/>
  <c r="AA1360" i="1"/>
  <c r="AA1361" i="1"/>
  <c r="AA1362" i="1"/>
  <c r="AA1363" i="1"/>
  <c r="AA1364" i="1"/>
  <c r="AA1365" i="1"/>
  <c r="AA1366" i="1"/>
  <c r="AA1367" i="1"/>
  <c r="AA1368" i="1"/>
  <c r="AA1369" i="1"/>
  <c r="AA1370" i="1"/>
  <c r="AA1371" i="1"/>
  <c r="AA1372" i="1"/>
  <c r="AA1373" i="1"/>
  <c r="AA1374" i="1"/>
  <c r="AA1375" i="1"/>
  <c r="AA1376" i="1"/>
  <c r="AA1377" i="1"/>
  <c r="AA1378" i="1"/>
  <c r="AA1379" i="1"/>
  <c r="AA1380" i="1"/>
  <c r="AA1381" i="1"/>
  <c r="AA1382" i="1"/>
  <c r="AA1383" i="1"/>
  <c r="AA1384" i="1"/>
  <c r="AA1385" i="1"/>
  <c r="AA1386" i="1"/>
  <c r="AA1387" i="1"/>
  <c r="AA1388" i="1"/>
  <c r="AA1389" i="1"/>
  <c r="AA1390" i="1"/>
  <c r="AA1391" i="1"/>
  <c r="AA1392" i="1"/>
  <c r="AA1393" i="1"/>
  <c r="AA1394" i="1"/>
  <c r="AA1395" i="1"/>
  <c r="AA1396" i="1"/>
  <c r="AA1397" i="1"/>
  <c r="AA1398" i="1"/>
  <c r="AA1399" i="1"/>
  <c r="AA1400" i="1"/>
  <c r="AA1401" i="1"/>
  <c r="AA1402" i="1"/>
  <c r="AA1403" i="1"/>
  <c r="AA1404" i="1"/>
  <c r="AA1405" i="1"/>
  <c r="AA1406" i="1"/>
  <c r="AA1407" i="1"/>
  <c r="AA1408" i="1"/>
  <c r="AA1409" i="1"/>
  <c r="AA1410" i="1"/>
  <c r="AA1411" i="1"/>
  <c r="AA1412" i="1"/>
  <c r="AA1413" i="1"/>
  <c r="AA1414" i="1"/>
  <c r="AA1415" i="1"/>
  <c r="AA1416" i="1"/>
  <c r="AA1417" i="1"/>
  <c r="AA1418" i="1"/>
  <c r="AA1419" i="1"/>
  <c r="AA1420" i="1"/>
  <c r="AA1421" i="1"/>
  <c r="AA1422" i="1"/>
  <c r="AA1423" i="1"/>
  <c r="AA1424" i="1"/>
  <c r="AA1425" i="1"/>
  <c r="AA1426" i="1"/>
  <c r="AA1427" i="1"/>
  <c r="AA1428" i="1"/>
  <c r="AA1429" i="1"/>
  <c r="AA1430" i="1"/>
  <c r="AA1431" i="1"/>
  <c r="AA1432" i="1"/>
  <c r="AA1433" i="1"/>
  <c r="AA1434" i="1"/>
  <c r="AA1435" i="1"/>
  <c r="AA1436" i="1"/>
  <c r="AA1437" i="1"/>
  <c r="AA1438" i="1"/>
  <c r="AA1439" i="1"/>
  <c r="AA1440" i="1"/>
  <c r="AA1441" i="1"/>
  <c r="AA1442" i="1"/>
  <c r="AA1443" i="1"/>
  <c r="AA1444" i="1"/>
  <c r="AA1445" i="1"/>
  <c r="AA1446" i="1"/>
  <c r="AA1447" i="1"/>
  <c r="AA1448" i="1"/>
  <c r="AA1449" i="1"/>
  <c r="AA1450" i="1"/>
  <c r="AA1451" i="1"/>
  <c r="AA1452" i="1"/>
  <c r="AA1453" i="1"/>
  <c r="AA1454" i="1"/>
  <c r="AA1455" i="1"/>
  <c r="AA1456" i="1"/>
  <c r="AA1457" i="1"/>
  <c r="AA1458" i="1"/>
  <c r="AA1459" i="1"/>
  <c r="AA1460" i="1"/>
  <c r="AA1461" i="1"/>
  <c r="AA1462" i="1"/>
  <c r="AA1463" i="1"/>
  <c r="AA1464" i="1"/>
  <c r="AA1465" i="1"/>
  <c r="AA1466" i="1"/>
  <c r="AA1467" i="1"/>
  <c r="AA1468" i="1"/>
  <c r="AA1469" i="1"/>
  <c r="AA1470" i="1"/>
  <c r="AA1471" i="1"/>
  <c r="AA1472" i="1"/>
  <c r="AA1473" i="1"/>
  <c r="AA1474" i="1"/>
  <c r="AA1475" i="1"/>
  <c r="AA1476" i="1"/>
  <c r="AA1477" i="1"/>
  <c r="AA1478" i="1"/>
  <c r="AA1479" i="1"/>
  <c r="AA1480" i="1"/>
  <c r="AA1481" i="1"/>
  <c r="AA1482" i="1"/>
  <c r="AA1483" i="1"/>
  <c r="AA1484" i="1"/>
  <c r="AA1485" i="1"/>
  <c r="AA1486" i="1"/>
  <c r="AA1487" i="1"/>
  <c r="AA1488" i="1"/>
  <c r="AA1489" i="1"/>
  <c r="AA1490" i="1"/>
  <c r="AA1491" i="1"/>
  <c r="AA1492" i="1"/>
  <c r="AA1493" i="1"/>
  <c r="AA1494" i="1"/>
  <c r="AA1495" i="1"/>
  <c r="AA1496" i="1"/>
  <c r="AA1497" i="1"/>
  <c r="AA1498" i="1"/>
  <c r="AA1499" i="1"/>
  <c r="AA1500" i="1"/>
  <c r="AA1501" i="1"/>
  <c r="AA1502" i="1"/>
  <c r="AA1503" i="1"/>
  <c r="AA1504" i="1"/>
  <c r="AA1505" i="1"/>
  <c r="AA1506" i="1"/>
  <c r="AA1507" i="1"/>
  <c r="AA1508" i="1"/>
  <c r="AA1509" i="1"/>
  <c r="AA1510" i="1"/>
  <c r="AA1511" i="1"/>
  <c r="AA1512" i="1"/>
  <c r="AA1513" i="1"/>
  <c r="AA1514" i="1"/>
  <c r="AA1515" i="1"/>
  <c r="AA1516" i="1"/>
  <c r="AA1517" i="1"/>
  <c r="AA1518" i="1"/>
  <c r="AA1519" i="1"/>
  <c r="AA1520" i="1"/>
  <c r="AA1521" i="1"/>
  <c r="AA1522" i="1"/>
  <c r="AA1523" i="1"/>
  <c r="AA1524" i="1"/>
  <c r="AA1525" i="1"/>
  <c r="AA1526" i="1"/>
  <c r="AA1527" i="1"/>
  <c r="AA1528" i="1"/>
  <c r="AA1529" i="1"/>
  <c r="AA1530" i="1"/>
  <c r="AA1531" i="1"/>
  <c r="AA1532" i="1"/>
  <c r="AA1533" i="1"/>
  <c r="AA1534" i="1"/>
  <c r="AA1535" i="1"/>
  <c r="AA1536" i="1"/>
  <c r="AA1537" i="1"/>
  <c r="AA1538" i="1"/>
  <c r="AA1539" i="1"/>
  <c r="AA1540" i="1"/>
  <c r="AA1541" i="1"/>
  <c r="AA1542" i="1"/>
  <c r="AA1543" i="1"/>
  <c r="AA1544" i="1"/>
  <c r="AA1545" i="1"/>
  <c r="AA1546" i="1"/>
  <c r="AA1547" i="1"/>
  <c r="AA1548" i="1"/>
  <c r="AA1549" i="1"/>
  <c r="AA1550" i="1"/>
  <c r="AA1551" i="1"/>
  <c r="AA1552" i="1"/>
  <c r="AA1553" i="1"/>
  <c r="AA1554" i="1"/>
  <c r="AA1555" i="1"/>
  <c r="AA1556" i="1"/>
  <c r="AA1557" i="1"/>
  <c r="AA1558" i="1"/>
  <c r="AA1559" i="1"/>
  <c r="AA1560" i="1"/>
  <c r="AA1561" i="1"/>
  <c r="AA1562" i="1"/>
  <c r="AA1563" i="1"/>
  <c r="AA1564" i="1"/>
  <c r="AA1565" i="1"/>
  <c r="AA1566" i="1"/>
  <c r="AA1567" i="1"/>
  <c r="AA1568" i="1"/>
  <c r="AA1569" i="1"/>
  <c r="AA1570" i="1"/>
  <c r="AA1571" i="1"/>
  <c r="AA1572" i="1"/>
  <c r="AA1573" i="1"/>
  <c r="AA1574" i="1"/>
  <c r="AA1575" i="1"/>
  <c r="Z2" i="1"/>
  <c r="Z3" i="1"/>
  <c r="Z4" i="1"/>
  <c r="Z5"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180"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61"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Y2" i="1"/>
  <c r="Y3" i="1"/>
  <c r="Y4" i="1"/>
  <c r="Y5" i="1"/>
  <c r="Y6" i="1"/>
  <c r="Y7" i="1"/>
  <c r="Y8" i="1"/>
  <c r="Y9" i="1"/>
  <c r="Y10" i="1"/>
  <c r="Y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180"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61"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6" i="1"/>
  <c r="Y307" i="1"/>
  <c r="Y308" i="1"/>
  <c r="Y309" i="1"/>
  <c r="Y310" i="1"/>
  <c r="Y311" i="1"/>
  <c r="Y312" i="1"/>
  <c r="Y313" i="1"/>
  <c r="Y314" i="1"/>
  <c r="Y315" i="1"/>
  <c r="Y316" i="1"/>
  <c r="Y317" i="1"/>
  <c r="Y318" i="1"/>
  <c r="Y319" i="1"/>
  <c r="Y320" i="1"/>
  <c r="Y321" i="1"/>
  <c r="Y322" i="1"/>
  <c r="Y323" i="1"/>
  <c r="Y324" i="1"/>
  <c r="Y325" i="1"/>
  <c r="Y326" i="1"/>
  <c r="Y327" i="1"/>
  <c r="Y328" i="1"/>
  <c r="Y329" i="1"/>
  <c r="Y330" i="1"/>
  <c r="Y331" i="1"/>
  <c r="Y332" i="1"/>
  <c r="Y333" i="1"/>
  <c r="Y334" i="1"/>
  <c r="Y335" i="1"/>
  <c r="Y336" i="1"/>
  <c r="Y337" i="1"/>
  <c r="Y338" i="1"/>
  <c r="Y339" i="1"/>
  <c r="Y340" i="1"/>
  <c r="Y341" i="1"/>
  <c r="Y342" i="1"/>
  <c r="Y343" i="1"/>
  <c r="Y344" i="1"/>
  <c r="Y345" i="1"/>
  <c r="Y346" i="1"/>
  <c r="Y347" i="1"/>
  <c r="Y348" i="1"/>
  <c r="Y349" i="1"/>
  <c r="Y350" i="1"/>
  <c r="Y351" i="1"/>
  <c r="Y352" i="1"/>
  <c r="Y353" i="1"/>
  <c r="Y354" i="1"/>
  <c r="Y355" i="1"/>
  <c r="Y356" i="1"/>
  <c r="Y357" i="1"/>
  <c r="Y358" i="1"/>
  <c r="Y359" i="1"/>
  <c r="Y360" i="1"/>
  <c r="Y361" i="1"/>
  <c r="Y362" i="1"/>
  <c r="Y363" i="1"/>
  <c r="Y364" i="1"/>
  <c r="Y365" i="1"/>
  <c r="Y366" i="1"/>
  <c r="Y367" i="1"/>
  <c r="Y368" i="1"/>
  <c r="Y369" i="1"/>
  <c r="Y370" i="1"/>
  <c r="Y371" i="1"/>
  <c r="Y372" i="1"/>
  <c r="Y373" i="1"/>
  <c r="Y374" i="1"/>
  <c r="Y375" i="1"/>
  <c r="Y376" i="1"/>
  <c r="Y377" i="1"/>
  <c r="Y378" i="1"/>
  <c r="Y379" i="1"/>
  <c r="Y380" i="1"/>
  <c r="Y381" i="1"/>
  <c r="Y382" i="1"/>
  <c r="Y383" i="1"/>
  <c r="Y384" i="1"/>
  <c r="Y385" i="1"/>
  <c r="Y386" i="1"/>
  <c r="Y387" i="1"/>
  <c r="Y388" i="1"/>
  <c r="Y389" i="1"/>
  <c r="Y390" i="1"/>
  <c r="Y391" i="1"/>
  <c r="Y392" i="1"/>
  <c r="Y393" i="1"/>
  <c r="Y394" i="1"/>
  <c r="Y395" i="1"/>
  <c r="Y396" i="1"/>
  <c r="Y397" i="1"/>
  <c r="Y398" i="1"/>
  <c r="Y399" i="1"/>
  <c r="Y400" i="1"/>
  <c r="Y401" i="1"/>
  <c r="Y402" i="1"/>
  <c r="Y403" i="1"/>
  <c r="Y404" i="1"/>
  <c r="Y405" i="1"/>
  <c r="Y406" i="1"/>
  <c r="Y407" i="1"/>
  <c r="Y408" i="1"/>
  <c r="Y409" i="1"/>
  <c r="Y410" i="1"/>
  <c r="Y411" i="1"/>
  <c r="Y412" i="1"/>
  <c r="Y413" i="1"/>
  <c r="Y414" i="1"/>
  <c r="Y415" i="1"/>
  <c r="Y416" i="1"/>
  <c r="Y417" i="1"/>
  <c r="Y418" i="1"/>
  <c r="Y419" i="1"/>
  <c r="Y420" i="1"/>
  <c r="Y421" i="1"/>
  <c r="Y422" i="1"/>
  <c r="Y423" i="1"/>
  <c r="Y424" i="1"/>
  <c r="Y425" i="1"/>
  <c r="Y426" i="1"/>
  <c r="Y427" i="1"/>
  <c r="Y428" i="1"/>
  <c r="Y429" i="1"/>
  <c r="Y430" i="1"/>
  <c r="Y431" i="1"/>
  <c r="Y432" i="1"/>
  <c r="Y433" i="1"/>
  <c r="Y434" i="1"/>
  <c r="Y435" i="1"/>
  <c r="Y436" i="1"/>
  <c r="Y437" i="1"/>
  <c r="Y438" i="1"/>
  <c r="Y439" i="1"/>
  <c r="Y440" i="1"/>
  <c r="Y441" i="1"/>
  <c r="Y442" i="1"/>
  <c r="Y443" i="1"/>
  <c r="Y444" i="1"/>
  <c r="Y445" i="1"/>
  <c r="Y446" i="1"/>
  <c r="Y447" i="1"/>
  <c r="Y448" i="1"/>
  <c r="Y449" i="1"/>
  <c r="Y450" i="1"/>
  <c r="Y451" i="1"/>
  <c r="Y452" i="1"/>
  <c r="Y453" i="1"/>
  <c r="Y454" i="1"/>
  <c r="Y455" i="1"/>
  <c r="Y456" i="1"/>
  <c r="Y457" i="1"/>
  <c r="Y458" i="1"/>
  <c r="Y459" i="1"/>
  <c r="Y460" i="1"/>
  <c r="Y461" i="1"/>
  <c r="Y462" i="1"/>
  <c r="Y463" i="1"/>
  <c r="Y464" i="1"/>
  <c r="Y465" i="1"/>
  <c r="Y466" i="1"/>
  <c r="Y467" i="1"/>
  <c r="Y468" i="1"/>
  <c r="Y469" i="1"/>
  <c r="Y470" i="1"/>
  <c r="Y471" i="1"/>
  <c r="Y472" i="1"/>
  <c r="Y473" i="1"/>
  <c r="Y474" i="1"/>
  <c r="Y475" i="1"/>
  <c r="Y476" i="1"/>
  <c r="Y477" i="1"/>
  <c r="Y478" i="1"/>
  <c r="Y479" i="1"/>
  <c r="Y480" i="1"/>
  <c r="Y481" i="1"/>
  <c r="Y482" i="1"/>
  <c r="Y483" i="1"/>
  <c r="Y484" i="1"/>
  <c r="Y485" i="1"/>
  <c r="Y486" i="1"/>
  <c r="Y487" i="1"/>
  <c r="Y488" i="1"/>
  <c r="Y489" i="1"/>
  <c r="Y490" i="1"/>
  <c r="Y491" i="1"/>
  <c r="Y492" i="1"/>
  <c r="Y493" i="1"/>
  <c r="Y494" i="1"/>
  <c r="Y495" i="1"/>
  <c r="Y496" i="1"/>
  <c r="Y497" i="1"/>
  <c r="Y498" i="1"/>
  <c r="Y499" i="1"/>
  <c r="Y500" i="1"/>
  <c r="Y501" i="1"/>
  <c r="Y502" i="1"/>
  <c r="Y503" i="1"/>
  <c r="Y504" i="1"/>
  <c r="Y505" i="1"/>
  <c r="Y506" i="1"/>
  <c r="Y507" i="1"/>
  <c r="Y508" i="1"/>
  <c r="Y509" i="1"/>
  <c r="Y510" i="1"/>
  <c r="Y511" i="1"/>
  <c r="Y512" i="1"/>
  <c r="Y513" i="1"/>
  <c r="Y514" i="1"/>
  <c r="Y515" i="1"/>
  <c r="Y516" i="1"/>
  <c r="Y517" i="1"/>
  <c r="Y518" i="1"/>
  <c r="Y519" i="1"/>
  <c r="Y520" i="1"/>
  <c r="Y521" i="1"/>
  <c r="Y522" i="1"/>
  <c r="Y523" i="1"/>
  <c r="Y524" i="1"/>
  <c r="Y525" i="1"/>
  <c r="Y526" i="1"/>
  <c r="Y527" i="1"/>
  <c r="Y528" i="1"/>
  <c r="Y529" i="1"/>
  <c r="Y530" i="1"/>
  <c r="Y531" i="1"/>
  <c r="Y532" i="1"/>
  <c r="Y533" i="1"/>
  <c r="Y534" i="1"/>
  <c r="Y535" i="1"/>
  <c r="Y536" i="1"/>
  <c r="Y537" i="1"/>
  <c r="Y538" i="1"/>
  <c r="Y539" i="1"/>
  <c r="Y540" i="1"/>
  <c r="Y541" i="1"/>
  <c r="Y542" i="1"/>
  <c r="Y543" i="1"/>
  <c r="Y544" i="1"/>
  <c r="Y545" i="1"/>
  <c r="Y546" i="1"/>
  <c r="Y547" i="1"/>
  <c r="Y548" i="1"/>
  <c r="Y549" i="1"/>
  <c r="Y550" i="1"/>
  <c r="Y551" i="1"/>
  <c r="Y552" i="1"/>
  <c r="Y553" i="1"/>
  <c r="Y554" i="1"/>
  <c r="Y555" i="1"/>
  <c r="Y556" i="1"/>
  <c r="Y557" i="1"/>
  <c r="Y558" i="1"/>
  <c r="Y559" i="1"/>
  <c r="Y560" i="1"/>
  <c r="Y561" i="1"/>
  <c r="Y562" i="1"/>
  <c r="Y563" i="1"/>
  <c r="Y564" i="1"/>
  <c r="Y565" i="1"/>
  <c r="Y566" i="1"/>
  <c r="Y567" i="1"/>
  <c r="Y568" i="1"/>
  <c r="Y569" i="1"/>
  <c r="Y570" i="1"/>
  <c r="Y571" i="1"/>
  <c r="Y572" i="1"/>
  <c r="Y573" i="1"/>
  <c r="Y574" i="1"/>
  <c r="Y575" i="1"/>
  <c r="Y576" i="1"/>
  <c r="Y577" i="1"/>
  <c r="Y578" i="1"/>
  <c r="Y579" i="1"/>
  <c r="Y580" i="1"/>
  <c r="Y581" i="1"/>
  <c r="Y582" i="1"/>
  <c r="Y583" i="1"/>
  <c r="Y584" i="1"/>
  <c r="Y585" i="1"/>
  <c r="Y586" i="1"/>
  <c r="Y587" i="1"/>
  <c r="Y588" i="1"/>
  <c r="Y589" i="1"/>
  <c r="Y590" i="1"/>
  <c r="Y591" i="1"/>
  <c r="Y592" i="1"/>
  <c r="Y593" i="1"/>
  <c r="Y594" i="1"/>
  <c r="Y595" i="1"/>
  <c r="Y596" i="1"/>
  <c r="Y597" i="1"/>
  <c r="Y598" i="1"/>
  <c r="Y599" i="1"/>
  <c r="Y600" i="1"/>
  <c r="Y601" i="1"/>
  <c r="Y602" i="1"/>
  <c r="Y603" i="1"/>
  <c r="Y604" i="1"/>
  <c r="Y605" i="1"/>
  <c r="Y606" i="1"/>
  <c r="Y607" i="1"/>
  <c r="Y608" i="1"/>
  <c r="Y609" i="1"/>
  <c r="Y610" i="1"/>
  <c r="Y611" i="1"/>
  <c r="Y612" i="1"/>
  <c r="Y613" i="1"/>
  <c r="Y614" i="1"/>
  <c r="Y615" i="1"/>
  <c r="Y616" i="1"/>
  <c r="Y617" i="1"/>
  <c r="Y618" i="1"/>
  <c r="Y619" i="1"/>
  <c r="Y620" i="1"/>
  <c r="Y621" i="1"/>
  <c r="Y622" i="1"/>
  <c r="Y623" i="1"/>
  <c r="Y624" i="1"/>
  <c r="Y625" i="1"/>
  <c r="Y626" i="1"/>
  <c r="Y627" i="1"/>
  <c r="Y628" i="1"/>
  <c r="Y629" i="1"/>
  <c r="Y630" i="1"/>
  <c r="Y631" i="1"/>
  <c r="Y632" i="1"/>
  <c r="Y633" i="1"/>
  <c r="Y634" i="1"/>
  <c r="Y635" i="1"/>
  <c r="Y636" i="1"/>
  <c r="Y637" i="1"/>
  <c r="Y638" i="1"/>
  <c r="Y639" i="1"/>
  <c r="Y640" i="1"/>
  <c r="Y641" i="1"/>
  <c r="Y642" i="1"/>
  <c r="Y643" i="1"/>
  <c r="Y644" i="1"/>
  <c r="Y645" i="1"/>
  <c r="Y646" i="1"/>
  <c r="Y647" i="1"/>
  <c r="Y648" i="1"/>
  <c r="Y649" i="1"/>
  <c r="Y650" i="1"/>
  <c r="Y651" i="1"/>
  <c r="Y652" i="1"/>
  <c r="Y653" i="1"/>
  <c r="Y654" i="1"/>
  <c r="Y655" i="1"/>
  <c r="Y656" i="1"/>
  <c r="Y657" i="1"/>
  <c r="Y658" i="1"/>
  <c r="Y659" i="1"/>
  <c r="Y660" i="1"/>
  <c r="Y661" i="1"/>
  <c r="Y662" i="1"/>
  <c r="Y663" i="1"/>
  <c r="Y664" i="1"/>
  <c r="Y665" i="1"/>
  <c r="Y666" i="1"/>
  <c r="Y667" i="1"/>
  <c r="Y668" i="1"/>
  <c r="Y669" i="1"/>
  <c r="Y670" i="1"/>
  <c r="Y671" i="1"/>
  <c r="Y672" i="1"/>
  <c r="Y673" i="1"/>
  <c r="Y674" i="1"/>
  <c r="Y675" i="1"/>
  <c r="Y676" i="1"/>
  <c r="Y677" i="1"/>
  <c r="Y678" i="1"/>
  <c r="Y679" i="1"/>
  <c r="Y680" i="1"/>
  <c r="Y681" i="1"/>
  <c r="Y682" i="1"/>
  <c r="Y683" i="1"/>
  <c r="Y684" i="1"/>
  <c r="Y685" i="1"/>
  <c r="Y686" i="1"/>
  <c r="Y687" i="1"/>
  <c r="Y688" i="1"/>
  <c r="Y689" i="1"/>
  <c r="Y690" i="1"/>
  <c r="Y691" i="1"/>
  <c r="Y692" i="1"/>
  <c r="Y693" i="1"/>
  <c r="Y694" i="1"/>
  <c r="Y695" i="1"/>
  <c r="Y696" i="1"/>
  <c r="Y697" i="1"/>
  <c r="Y698" i="1"/>
  <c r="Y699" i="1"/>
  <c r="Y700" i="1"/>
  <c r="Y701" i="1"/>
  <c r="Y702" i="1"/>
  <c r="Y703" i="1"/>
  <c r="Y704" i="1"/>
  <c r="Y705" i="1"/>
  <c r="Y706" i="1"/>
  <c r="Y707" i="1"/>
  <c r="Y708" i="1"/>
  <c r="Y709" i="1"/>
  <c r="Y710" i="1"/>
  <c r="Y711" i="1"/>
  <c r="Y712" i="1"/>
  <c r="Y713" i="1"/>
  <c r="Y714" i="1"/>
  <c r="Y715" i="1"/>
  <c r="Y716" i="1"/>
  <c r="Y717" i="1"/>
  <c r="Y718" i="1"/>
  <c r="Y719" i="1"/>
  <c r="Y720" i="1"/>
  <c r="Y721" i="1"/>
  <c r="Y722" i="1"/>
  <c r="Y723" i="1"/>
  <c r="Y724" i="1"/>
  <c r="Y725" i="1"/>
  <c r="Y726" i="1"/>
  <c r="Y727" i="1"/>
  <c r="Y728" i="1"/>
  <c r="Y729" i="1"/>
  <c r="Y730" i="1"/>
  <c r="Y731" i="1"/>
  <c r="Y732" i="1"/>
  <c r="Y733" i="1"/>
  <c r="Y734" i="1"/>
  <c r="Y735" i="1"/>
  <c r="Y736" i="1"/>
  <c r="Y737" i="1"/>
  <c r="Y738" i="1"/>
  <c r="Y739" i="1"/>
  <c r="Y740" i="1"/>
  <c r="Y741" i="1"/>
  <c r="Y742" i="1"/>
  <c r="Y743" i="1"/>
  <c r="Y744" i="1"/>
  <c r="Y745" i="1"/>
  <c r="Y746" i="1"/>
  <c r="Y747" i="1"/>
  <c r="Y748" i="1"/>
  <c r="Y749" i="1"/>
  <c r="Y750" i="1"/>
  <c r="Y751" i="1"/>
  <c r="Y752" i="1"/>
  <c r="Y753" i="1"/>
  <c r="Y754" i="1"/>
  <c r="Y755" i="1"/>
  <c r="Y756" i="1"/>
  <c r="Y757" i="1"/>
  <c r="Y758" i="1"/>
  <c r="Y759" i="1"/>
  <c r="Y760" i="1"/>
  <c r="Y761" i="1"/>
  <c r="Y762" i="1"/>
  <c r="Y763" i="1"/>
  <c r="Y764" i="1"/>
  <c r="Y765" i="1"/>
  <c r="Y766" i="1"/>
  <c r="Y767" i="1"/>
  <c r="Y768" i="1"/>
  <c r="Y769" i="1"/>
  <c r="Y770" i="1"/>
  <c r="Y771" i="1"/>
  <c r="Y772" i="1"/>
  <c r="Y773" i="1"/>
  <c r="Y774" i="1"/>
  <c r="Y775" i="1"/>
  <c r="Y776" i="1"/>
  <c r="Y777" i="1"/>
  <c r="Y778" i="1"/>
  <c r="Y779" i="1"/>
  <c r="Y780" i="1"/>
  <c r="Y781" i="1"/>
  <c r="Y782" i="1"/>
  <c r="Y783" i="1"/>
  <c r="Y784" i="1"/>
  <c r="Y785" i="1"/>
  <c r="Y786" i="1"/>
  <c r="Y787" i="1"/>
  <c r="Y788" i="1"/>
  <c r="Y789" i="1"/>
  <c r="Y790" i="1"/>
  <c r="Y791" i="1"/>
  <c r="Y792" i="1"/>
  <c r="Y793" i="1"/>
  <c r="Y794" i="1"/>
  <c r="Y795" i="1"/>
  <c r="Y796" i="1"/>
  <c r="Y797" i="1"/>
  <c r="Y798" i="1"/>
  <c r="Y799" i="1"/>
  <c r="Y800" i="1"/>
  <c r="Y801" i="1"/>
  <c r="Y802" i="1"/>
  <c r="Y803" i="1"/>
  <c r="Y804" i="1"/>
  <c r="Y805" i="1"/>
  <c r="Y806" i="1"/>
  <c r="Y807" i="1"/>
  <c r="Y808" i="1"/>
  <c r="Y809" i="1"/>
  <c r="Y810" i="1"/>
  <c r="Y811" i="1"/>
  <c r="Y812" i="1"/>
  <c r="Y813" i="1"/>
  <c r="Y814" i="1"/>
  <c r="Y815" i="1"/>
  <c r="Y816" i="1"/>
  <c r="Y817" i="1"/>
  <c r="Y818" i="1"/>
  <c r="Y819" i="1"/>
  <c r="Y820" i="1"/>
  <c r="Y821" i="1"/>
  <c r="Y822" i="1"/>
  <c r="Y823" i="1"/>
  <c r="Y824" i="1"/>
  <c r="Y825" i="1"/>
  <c r="Y826" i="1"/>
  <c r="Y827" i="1"/>
  <c r="Y828" i="1"/>
  <c r="Y829" i="1"/>
  <c r="Y830" i="1"/>
  <c r="Y831" i="1"/>
  <c r="Y832" i="1"/>
  <c r="Y833" i="1"/>
  <c r="Y834" i="1"/>
  <c r="Y835" i="1"/>
  <c r="Y836" i="1"/>
  <c r="Y837" i="1"/>
  <c r="Y838" i="1"/>
  <c r="Y839" i="1"/>
  <c r="Y840" i="1"/>
  <c r="Y841" i="1"/>
  <c r="Y842" i="1"/>
  <c r="Y843" i="1"/>
  <c r="Y844" i="1"/>
  <c r="Y845" i="1"/>
  <c r="Y846" i="1"/>
  <c r="Y847" i="1"/>
  <c r="Y848" i="1"/>
  <c r="Y849" i="1"/>
  <c r="Y850" i="1"/>
  <c r="Y851" i="1"/>
  <c r="Y852" i="1"/>
  <c r="Y853" i="1"/>
  <c r="Y854" i="1"/>
  <c r="Y855" i="1"/>
  <c r="Y856" i="1"/>
  <c r="Y857" i="1"/>
  <c r="Y858" i="1"/>
  <c r="Y859" i="1"/>
  <c r="Y860" i="1"/>
  <c r="Y861" i="1"/>
  <c r="Y862" i="1"/>
  <c r="Y863" i="1"/>
  <c r="Y864" i="1"/>
  <c r="Y865" i="1"/>
  <c r="Y866" i="1"/>
  <c r="Y867" i="1"/>
  <c r="Y868" i="1"/>
  <c r="Y869" i="1"/>
  <c r="Y870" i="1"/>
  <c r="Y871" i="1"/>
  <c r="Y872" i="1"/>
  <c r="Y873" i="1"/>
  <c r="Y874" i="1"/>
  <c r="Y875" i="1"/>
  <c r="Y876" i="1"/>
  <c r="Y877" i="1"/>
  <c r="Y878" i="1"/>
  <c r="Y879" i="1"/>
  <c r="Y880" i="1"/>
  <c r="Y881" i="1"/>
  <c r="Y882" i="1"/>
  <c r="Y883" i="1"/>
  <c r="Y884" i="1"/>
  <c r="Y885" i="1"/>
  <c r="Y886" i="1"/>
  <c r="Y887" i="1"/>
  <c r="Y888" i="1"/>
  <c r="Y889" i="1"/>
  <c r="Y890" i="1"/>
  <c r="Y891" i="1"/>
  <c r="Y892" i="1"/>
  <c r="Y893" i="1"/>
  <c r="Y894" i="1"/>
  <c r="Y895" i="1"/>
  <c r="Y896" i="1"/>
  <c r="Y897" i="1"/>
  <c r="Y898" i="1"/>
  <c r="Y899" i="1"/>
  <c r="Y900" i="1"/>
  <c r="Y901" i="1"/>
  <c r="Y902" i="1"/>
  <c r="Y903" i="1"/>
  <c r="Y904" i="1"/>
  <c r="Y905" i="1"/>
  <c r="Y906" i="1"/>
  <c r="Y907" i="1"/>
  <c r="Y908" i="1"/>
  <c r="Y909" i="1"/>
  <c r="Y910" i="1"/>
  <c r="Y911" i="1"/>
  <c r="Y912" i="1"/>
  <c r="Y913" i="1"/>
  <c r="Y914" i="1"/>
  <c r="Y915" i="1"/>
  <c r="Y916" i="1"/>
  <c r="Y917" i="1"/>
  <c r="Y918" i="1"/>
  <c r="Y919" i="1"/>
  <c r="Y920" i="1"/>
  <c r="Y921" i="1"/>
  <c r="Y922" i="1"/>
  <c r="Y923" i="1"/>
  <c r="Y924" i="1"/>
  <c r="Y925" i="1"/>
  <c r="Y926" i="1"/>
  <c r="Y927" i="1"/>
  <c r="Y928" i="1"/>
  <c r="Y929" i="1"/>
  <c r="Y930" i="1"/>
  <c r="Y931" i="1"/>
  <c r="Y932" i="1"/>
  <c r="Y933" i="1"/>
  <c r="Y934" i="1"/>
  <c r="Y935" i="1"/>
  <c r="Y936" i="1"/>
  <c r="Y937" i="1"/>
  <c r="Y938" i="1"/>
  <c r="Y939" i="1"/>
  <c r="Y940" i="1"/>
  <c r="Y941" i="1"/>
  <c r="Y942" i="1"/>
  <c r="Y943" i="1"/>
  <c r="Y944" i="1"/>
  <c r="Y945" i="1"/>
  <c r="Y946" i="1"/>
  <c r="Y947" i="1"/>
  <c r="Y948" i="1"/>
  <c r="Y949" i="1"/>
  <c r="Y950" i="1"/>
  <c r="Y951" i="1"/>
  <c r="Y952" i="1"/>
  <c r="Y953" i="1"/>
  <c r="Y954" i="1"/>
  <c r="Y955" i="1"/>
  <c r="Y956" i="1"/>
  <c r="Y957" i="1"/>
  <c r="Y958" i="1"/>
  <c r="Y959" i="1"/>
  <c r="Y960" i="1"/>
  <c r="Y961" i="1"/>
  <c r="Y962" i="1"/>
  <c r="Y963" i="1"/>
  <c r="Y964" i="1"/>
  <c r="Y965" i="1"/>
  <c r="Y966" i="1"/>
  <c r="Y967" i="1"/>
  <c r="Y968" i="1"/>
  <c r="Y969" i="1"/>
  <c r="Y970" i="1"/>
  <c r="Y971" i="1"/>
  <c r="Y972" i="1"/>
  <c r="Y973" i="1"/>
  <c r="Y974" i="1"/>
  <c r="Y975" i="1"/>
  <c r="Y976" i="1"/>
  <c r="Y977" i="1"/>
  <c r="Y978" i="1"/>
  <c r="Y979" i="1"/>
  <c r="Y980" i="1"/>
  <c r="Y981" i="1"/>
  <c r="Y982" i="1"/>
  <c r="Y983" i="1"/>
  <c r="Y984" i="1"/>
  <c r="Y985" i="1"/>
  <c r="Y986" i="1"/>
  <c r="Y987" i="1"/>
  <c r="Y988" i="1"/>
  <c r="Y989" i="1"/>
  <c r="Y990" i="1"/>
  <c r="Y991" i="1"/>
  <c r="Y992" i="1"/>
  <c r="Y993" i="1"/>
  <c r="Y994" i="1"/>
  <c r="Y995" i="1"/>
  <c r="Y996" i="1"/>
  <c r="Y997" i="1"/>
  <c r="Y998" i="1"/>
  <c r="Y999" i="1"/>
  <c r="Y1000" i="1"/>
  <c r="Y1001" i="1"/>
  <c r="Y1002" i="1"/>
  <c r="Y1003" i="1"/>
  <c r="Y1004" i="1"/>
  <c r="Y1005" i="1"/>
  <c r="Y1006" i="1"/>
  <c r="Y1007" i="1"/>
  <c r="Y1008" i="1"/>
  <c r="Y1009" i="1"/>
  <c r="Y1010" i="1"/>
  <c r="Y1011" i="1"/>
  <c r="Y1012" i="1"/>
  <c r="Y1013" i="1"/>
  <c r="Y1014" i="1"/>
  <c r="Y1015" i="1"/>
  <c r="Y1016" i="1"/>
  <c r="Y1017" i="1"/>
  <c r="Y1018" i="1"/>
  <c r="Y1019" i="1"/>
  <c r="Y1020" i="1"/>
  <c r="Y1021" i="1"/>
  <c r="Y1022" i="1"/>
  <c r="Y1023" i="1"/>
  <c r="Y1024" i="1"/>
  <c r="Y1025" i="1"/>
  <c r="Y1026" i="1"/>
  <c r="Y1027" i="1"/>
  <c r="Y1028" i="1"/>
  <c r="Y1029" i="1"/>
  <c r="Y1030" i="1"/>
  <c r="Y1031" i="1"/>
  <c r="Y1032" i="1"/>
  <c r="Y1033" i="1"/>
  <c r="Y1034" i="1"/>
  <c r="Y1035" i="1"/>
  <c r="Y1036" i="1"/>
  <c r="Y1037" i="1"/>
  <c r="Y1038" i="1"/>
  <c r="Y1039" i="1"/>
  <c r="Y1040" i="1"/>
  <c r="Y1041" i="1"/>
  <c r="Y1042" i="1"/>
  <c r="Y1043" i="1"/>
  <c r="Y1044" i="1"/>
  <c r="Y1045" i="1"/>
  <c r="Y1046" i="1"/>
  <c r="Y1047" i="1"/>
  <c r="Y1048" i="1"/>
  <c r="Y1049" i="1"/>
  <c r="Y1050" i="1"/>
  <c r="Y1051" i="1"/>
  <c r="Y1052" i="1"/>
  <c r="Y1053" i="1"/>
  <c r="Y1054" i="1"/>
  <c r="Y1055" i="1"/>
  <c r="Y1056" i="1"/>
  <c r="Y1057" i="1"/>
  <c r="Y1058" i="1"/>
  <c r="Y1059" i="1"/>
  <c r="Y1060" i="1"/>
  <c r="Y1061" i="1"/>
  <c r="Y1062" i="1"/>
  <c r="Y1063" i="1"/>
  <c r="Y1064" i="1"/>
  <c r="Y1065" i="1"/>
  <c r="Y1066" i="1"/>
  <c r="Y1067" i="1"/>
  <c r="Y1068" i="1"/>
  <c r="Y1069" i="1"/>
  <c r="Y1070" i="1"/>
  <c r="Y1071" i="1"/>
  <c r="Y1072" i="1"/>
  <c r="Y1073" i="1"/>
  <c r="Y1074" i="1"/>
  <c r="Y1075" i="1"/>
  <c r="Y1076" i="1"/>
  <c r="Y1077" i="1"/>
  <c r="Y1078" i="1"/>
  <c r="Y1079" i="1"/>
  <c r="Y1080" i="1"/>
  <c r="Y1081" i="1"/>
  <c r="Y1082" i="1"/>
  <c r="Y1083" i="1"/>
  <c r="Y1084" i="1"/>
  <c r="Y1085" i="1"/>
  <c r="Y1086" i="1"/>
  <c r="Y1087" i="1"/>
  <c r="Y1088" i="1"/>
  <c r="Y1089" i="1"/>
  <c r="Y1090" i="1"/>
  <c r="Y1091" i="1"/>
  <c r="Y1092" i="1"/>
  <c r="Y1093" i="1"/>
  <c r="Y1094" i="1"/>
  <c r="Y1095" i="1"/>
  <c r="Y1096" i="1"/>
  <c r="Y1097" i="1"/>
  <c r="Y1098" i="1"/>
  <c r="Y1099" i="1"/>
  <c r="Y1100" i="1"/>
  <c r="Y1101" i="1"/>
  <c r="Y1102" i="1"/>
  <c r="Y1103" i="1"/>
  <c r="Y1104" i="1"/>
  <c r="Y1105" i="1"/>
  <c r="Y1106" i="1"/>
  <c r="Y1107" i="1"/>
  <c r="Y1108" i="1"/>
  <c r="Y1109" i="1"/>
  <c r="Y1110" i="1"/>
  <c r="Y1111" i="1"/>
  <c r="Y1112" i="1"/>
  <c r="Y1113" i="1"/>
  <c r="Y1114" i="1"/>
  <c r="Y1115" i="1"/>
  <c r="Y1116" i="1"/>
  <c r="Y1117" i="1"/>
  <c r="Y1118" i="1"/>
  <c r="Y1119" i="1"/>
  <c r="Y1120" i="1"/>
  <c r="Y1121" i="1"/>
  <c r="Y1122" i="1"/>
  <c r="Y1123" i="1"/>
  <c r="Y1124" i="1"/>
  <c r="Y1125" i="1"/>
  <c r="Y1126" i="1"/>
  <c r="Y1127" i="1"/>
  <c r="Y1128" i="1"/>
  <c r="Y1129" i="1"/>
  <c r="Y1130" i="1"/>
  <c r="Y1131" i="1"/>
  <c r="Y1132" i="1"/>
  <c r="Y1133" i="1"/>
  <c r="Y1134" i="1"/>
  <c r="Y1135" i="1"/>
  <c r="Y1136" i="1"/>
  <c r="Y1137" i="1"/>
  <c r="Y1138" i="1"/>
  <c r="Y1139" i="1"/>
  <c r="Y1140" i="1"/>
  <c r="Y1141" i="1"/>
  <c r="Y1142" i="1"/>
  <c r="Y1143" i="1"/>
  <c r="Y1144" i="1"/>
  <c r="Y1145" i="1"/>
  <c r="Y1146" i="1"/>
  <c r="Y1147" i="1"/>
  <c r="Y1148" i="1"/>
  <c r="Y1149" i="1"/>
  <c r="Y1150" i="1"/>
  <c r="Y1151" i="1"/>
  <c r="Y1152" i="1"/>
  <c r="Y1153" i="1"/>
  <c r="Y1154" i="1"/>
  <c r="Y1155" i="1"/>
  <c r="Y1156" i="1"/>
  <c r="Y1157" i="1"/>
  <c r="Y1158" i="1"/>
  <c r="Y1159" i="1"/>
  <c r="Y1160" i="1"/>
  <c r="Y1161" i="1"/>
  <c r="Y1162" i="1"/>
  <c r="Y1163" i="1"/>
  <c r="Y1164" i="1"/>
  <c r="Y1165" i="1"/>
  <c r="Y1166" i="1"/>
  <c r="Y1167" i="1"/>
  <c r="Y1168" i="1"/>
  <c r="Y1169" i="1"/>
  <c r="Y1170" i="1"/>
  <c r="Y1171" i="1"/>
  <c r="Y1172" i="1"/>
  <c r="Y1173" i="1"/>
  <c r="Y1174" i="1"/>
  <c r="Y1175" i="1"/>
  <c r="Y1176" i="1"/>
  <c r="Y1177" i="1"/>
  <c r="Y1178" i="1"/>
  <c r="Y1179" i="1"/>
  <c r="Y1180" i="1"/>
  <c r="Y1181" i="1"/>
  <c r="Y1182" i="1"/>
  <c r="Y1183" i="1"/>
  <c r="Y1184" i="1"/>
  <c r="Y1185" i="1"/>
  <c r="Y1186" i="1"/>
  <c r="Y1187" i="1"/>
  <c r="Y1188" i="1"/>
  <c r="Y1189" i="1"/>
  <c r="Y1190" i="1"/>
  <c r="Y1191" i="1"/>
  <c r="Y1192" i="1"/>
  <c r="Y1193" i="1"/>
  <c r="Y1194" i="1"/>
  <c r="Y1195" i="1"/>
  <c r="Y1196" i="1"/>
  <c r="Y1197" i="1"/>
  <c r="Y1198" i="1"/>
  <c r="Y1199" i="1"/>
  <c r="Y1200" i="1"/>
  <c r="Y1201" i="1"/>
  <c r="Y1202" i="1"/>
  <c r="Y1203" i="1"/>
  <c r="Y1204" i="1"/>
  <c r="Y1205" i="1"/>
  <c r="Y1206" i="1"/>
  <c r="Y1207" i="1"/>
  <c r="Y1208" i="1"/>
  <c r="Y1209" i="1"/>
  <c r="Y1210" i="1"/>
  <c r="Y1211" i="1"/>
  <c r="Y1212" i="1"/>
  <c r="Y1213" i="1"/>
  <c r="Y1214" i="1"/>
  <c r="Y1215" i="1"/>
  <c r="Y1216" i="1"/>
  <c r="Y1217" i="1"/>
  <c r="Y1218" i="1"/>
  <c r="Y1219" i="1"/>
  <c r="Y1220" i="1"/>
  <c r="Y1221" i="1"/>
  <c r="Y1222" i="1"/>
  <c r="Y1223" i="1"/>
  <c r="Y1224" i="1"/>
  <c r="Y1225" i="1"/>
  <c r="Y1226" i="1"/>
  <c r="Y1227" i="1"/>
  <c r="Y1228" i="1"/>
  <c r="Y1229" i="1"/>
  <c r="Y1230" i="1"/>
  <c r="Y1231" i="1"/>
  <c r="Y1232" i="1"/>
  <c r="Y1233" i="1"/>
  <c r="Y1234" i="1"/>
  <c r="Y1235" i="1"/>
  <c r="Y1236" i="1"/>
  <c r="Y1237" i="1"/>
  <c r="Y1238" i="1"/>
  <c r="Y1239" i="1"/>
  <c r="Y1240" i="1"/>
  <c r="Y1241" i="1"/>
  <c r="Y1242" i="1"/>
  <c r="Y1243" i="1"/>
  <c r="Y1244" i="1"/>
  <c r="Y1245" i="1"/>
  <c r="Y1246" i="1"/>
  <c r="Y1247" i="1"/>
  <c r="Y1248" i="1"/>
  <c r="Y1249" i="1"/>
  <c r="Y1250" i="1"/>
  <c r="Y1251" i="1"/>
  <c r="Y1252" i="1"/>
  <c r="Y1253" i="1"/>
  <c r="Y1254" i="1"/>
  <c r="Y1255" i="1"/>
  <c r="Y1256" i="1"/>
  <c r="Y1257" i="1"/>
  <c r="Y1258" i="1"/>
  <c r="Y1259" i="1"/>
  <c r="Y1260" i="1"/>
  <c r="Y1261" i="1"/>
  <c r="Y1262" i="1"/>
  <c r="Y1263" i="1"/>
  <c r="Y1264" i="1"/>
  <c r="Y1265" i="1"/>
  <c r="Y1266" i="1"/>
  <c r="Y1267" i="1"/>
  <c r="Y1268" i="1"/>
  <c r="Y1269" i="1"/>
  <c r="Y1270" i="1"/>
  <c r="Y1271" i="1"/>
  <c r="Y1272" i="1"/>
  <c r="Y1273" i="1"/>
  <c r="Y1274" i="1"/>
  <c r="Y1275" i="1"/>
  <c r="Y1276" i="1"/>
  <c r="Y1277" i="1"/>
  <c r="Y1278" i="1"/>
  <c r="Y1279" i="1"/>
  <c r="Y1280" i="1"/>
  <c r="Y1281" i="1"/>
  <c r="Y1282" i="1"/>
  <c r="Y1283" i="1"/>
  <c r="Y1284" i="1"/>
  <c r="Y1285" i="1"/>
  <c r="Y1286" i="1"/>
  <c r="Y1287" i="1"/>
  <c r="Y1288" i="1"/>
  <c r="Y1289" i="1"/>
  <c r="Y1290" i="1"/>
  <c r="Y1291" i="1"/>
  <c r="Y1292" i="1"/>
  <c r="Y1293" i="1"/>
  <c r="Y1294" i="1"/>
  <c r="Y1295" i="1"/>
  <c r="Y1296" i="1"/>
  <c r="Y1297" i="1"/>
  <c r="Y1298" i="1"/>
  <c r="Y1299" i="1"/>
  <c r="Y1300" i="1"/>
  <c r="Y1301" i="1"/>
  <c r="Y1302" i="1"/>
  <c r="Y1303" i="1"/>
  <c r="Y1304" i="1"/>
  <c r="Y1305" i="1"/>
  <c r="Y1306" i="1"/>
  <c r="Y1307" i="1"/>
  <c r="Y1308" i="1"/>
  <c r="Y1309" i="1"/>
  <c r="Y1310" i="1"/>
  <c r="Y1311" i="1"/>
  <c r="Y1312" i="1"/>
  <c r="Y1313" i="1"/>
  <c r="Y1314" i="1"/>
  <c r="Y1315" i="1"/>
  <c r="Y1316" i="1"/>
  <c r="Y1317" i="1"/>
  <c r="Y1318" i="1"/>
  <c r="Y1319" i="1"/>
  <c r="Y1320" i="1"/>
  <c r="Y1321" i="1"/>
  <c r="Y1322" i="1"/>
  <c r="Y1323" i="1"/>
  <c r="Y1324" i="1"/>
  <c r="Y1325" i="1"/>
  <c r="Y1326" i="1"/>
  <c r="Y1327" i="1"/>
  <c r="Y1328" i="1"/>
  <c r="Y1329" i="1"/>
  <c r="Y1330" i="1"/>
  <c r="Y1331" i="1"/>
  <c r="Y1332" i="1"/>
  <c r="Y1333" i="1"/>
  <c r="Y1334" i="1"/>
  <c r="Y1335" i="1"/>
  <c r="Y1336" i="1"/>
  <c r="Y1337" i="1"/>
  <c r="Y1338" i="1"/>
  <c r="Y1339" i="1"/>
  <c r="Y1340" i="1"/>
  <c r="Y1341" i="1"/>
  <c r="Y1342" i="1"/>
  <c r="Y1343" i="1"/>
  <c r="Y1344" i="1"/>
  <c r="Y1345" i="1"/>
  <c r="Y1346" i="1"/>
  <c r="Y1347" i="1"/>
  <c r="Y1348" i="1"/>
  <c r="Y1349" i="1"/>
  <c r="Y1350" i="1"/>
  <c r="Y1351" i="1"/>
  <c r="Y1352" i="1"/>
  <c r="Y1353" i="1"/>
  <c r="Y1354" i="1"/>
  <c r="Y1355" i="1"/>
  <c r="Y1356" i="1"/>
  <c r="Y1357" i="1"/>
  <c r="Y1358" i="1"/>
  <c r="Y1359" i="1"/>
  <c r="Y1360" i="1"/>
  <c r="Y1361" i="1"/>
  <c r="Y1362" i="1"/>
  <c r="Y1363" i="1"/>
  <c r="Y1364" i="1"/>
  <c r="Y1365" i="1"/>
  <c r="Y1366" i="1"/>
  <c r="Y1367" i="1"/>
  <c r="Y1368" i="1"/>
  <c r="Y1369" i="1"/>
  <c r="Y1370" i="1"/>
  <c r="Y1371" i="1"/>
  <c r="Y1372" i="1"/>
  <c r="Y1373" i="1"/>
  <c r="Y1374" i="1"/>
  <c r="Y1375" i="1"/>
  <c r="Y1376" i="1"/>
  <c r="Y1377" i="1"/>
  <c r="Y1378" i="1"/>
  <c r="Y1379" i="1"/>
  <c r="Y1380" i="1"/>
  <c r="Y1381" i="1"/>
  <c r="Y1382" i="1"/>
  <c r="Y1383" i="1"/>
  <c r="Y1384" i="1"/>
  <c r="Y1385" i="1"/>
  <c r="Y1386" i="1"/>
  <c r="Y1387" i="1"/>
  <c r="Y1388" i="1"/>
  <c r="Y1389" i="1"/>
  <c r="Y1390" i="1"/>
  <c r="Y1391" i="1"/>
  <c r="Y1392" i="1"/>
  <c r="Y1393" i="1"/>
  <c r="Y1394" i="1"/>
  <c r="Y1395" i="1"/>
  <c r="Y1396" i="1"/>
  <c r="Y1397" i="1"/>
  <c r="Y1398" i="1"/>
  <c r="Y1399" i="1"/>
  <c r="Y1400" i="1"/>
  <c r="Y1401" i="1"/>
  <c r="Y1402" i="1"/>
  <c r="Y1403" i="1"/>
  <c r="Y1404" i="1"/>
  <c r="Y1405" i="1"/>
  <c r="Y1406" i="1"/>
  <c r="Y1407" i="1"/>
  <c r="Y1408" i="1"/>
  <c r="Y1409" i="1"/>
  <c r="Y1410" i="1"/>
  <c r="Y1411" i="1"/>
  <c r="Y1412" i="1"/>
  <c r="Y1413" i="1"/>
  <c r="Y1414" i="1"/>
  <c r="Y1415" i="1"/>
  <c r="Y1416" i="1"/>
  <c r="Y1417" i="1"/>
  <c r="Y1418" i="1"/>
  <c r="Y1419" i="1"/>
  <c r="Y1420" i="1"/>
  <c r="Y1421" i="1"/>
  <c r="Y1422" i="1"/>
  <c r="Y1423" i="1"/>
  <c r="Y1424" i="1"/>
  <c r="Y1425" i="1"/>
  <c r="Y1426" i="1"/>
  <c r="Y1427" i="1"/>
  <c r="Y1428" i="1"/>
  <c r="Y1429" i="1"/>
  <c r="Y1430" i="1"/>
  <c r="Y1431" i="1"/>
  <c r="Y1432" i="1"/>
  <c r="Y1433" i="1"/>
  <c r="Y1434" i="1"/>
  <c r="Y1435" i="1"/>
  <c r="Y1436" i="1"/>
  <c r="Y1437" i="1"/>
  <c r="Y1438" i="1"/>
  <c r="Y1439" i="1"/>
  <c r="Y1440" i="1"/>
  <c r="Y1441" i="1"/>
  <c r="Y1442" i="1"/>
  <c r="Y1443" i="1"/>
  <c r="Y1444" i="1"/>
  <c r="Y1445" i="1"/>
  <c r="Y1446" i="1"/>
  <c r="Y1447" i="1"/>
  <c r="Y1448" i="1"/>
  <c r="Y1449" i="1"/>
  <c r="Y1450" i="1"/>
  <c r="Y1451" i="1"/>
  <c r="Y1452" i="1"/>
  <c r="Y1453" i="1"/>
  <c r="Y1454" i="1"/>
  <c r="Y1455" i="1"/>
  <c r="Y1456" i="1"/>
  <c r="Y1457" i="1"/>
  <c r="Y1458" i="1"/>
  <c r="Y1459" i="1"/>
  <c r="Y1460" i="1"/>
  <c r="Y1461" i="1"/>
  <c r="Y1462" i="1"/>
  <c r="Y1463" i="1"/>
  <c r="Y1464" i="1"/>
  <c r="Y1465" i="1"/>
  <c r="Y1466" i="1"/>
  <c r="Y1467" i="1"/>
  <c r="Y1468" i="1"/>
  <c r="Y1469" i="1"/>
  <c r="Y1470" i="1"/>
  <c r="Y1471" i="1"/>
  <c r="Y1472" i="1"/>
  <c r="Y1473" i="1"/>
  <c r="Y1474" i="1"/>
  <c r="Y1475" i="1"/>
  <c r="Y1476" i="1"/>
  <c r="Y1477" i="1"/>
  <c r="Y1478" i="1"/>
  <c r="Y1479" i="1"/>
  <c r="Y1480" i="1"/>
  <c r="Y1481" i="1"/>
  <c r="Y1482" i="1"/>
  <c r="Y1483" i="1"/>
  <c r="Y1484" i="1"/>
  <c r="Y1485" i="1"/>
  <c r="Y1486" i="1"/>
  <c r="Y1487" i="1"/>
  <c r="Y1488" i="1"/>
  <c r="Y1489" i="1"/>
  <c r="Y1490" i="1"/>
  <c r="Y1491" i="1"/>
  <c r="Y1492" i="1"/>
  <c r="Y1493" i="1"/>
  <c r="Y1494" i="1"/>
  <c r="Y1495" i="1"/>
  <c r="Y1496" i="1"/>
  <c r="Y1497" i="1"/>
  <c r="Y1498" i="1"/>
  <c r="Y1499" i="1"/>
  <c r="Y1500" i="1"/>
  <c r="Y1501" i="1"/>
  <c r="Y1502" i="1"/>
  <c r="Y1503" i="1"/>
  <c r="Y1504" i="1"/>
  <c r="Y1505" i="1"/>
  <c r="Y1506" i="1"/>
  <c r="Y1507" i="1"/>
  <c r="Y1508" i="1"/>
  <c r="Y1509" i="1"/>
  <c r="Y1510" i="1"/>
  <c r="Y1511" i="1"/>
  <c r="Y1512" i="1"/>
  <c r="Y1513" i="1"/>
  <c r="Y1514" i="1"/>
  <c r="Y1515" i="1"/>
  <c r="Y1516" i="1"/>
  <c r="Y1517" i="1"/>
  <c r="Y1518" i="1"/>
  <c r="Y1519" i="1"/>
  <c r="Y1520" i="1"/>
  <c r="Y1521" i="1"/>
  <c r="Y1522" i="1"/>
  <c r="Y1523" i="1"/>
  <c r="Y1524" i="1"/>
  <c r="Y1525" i="1"/>
  <c r="Y1526" i="1"/>
  <c r="Y1527" i="1"/>
  <c r="Y1528" i="1"/>
  <c r="Y1529" i="1"/>
  <c r="Y1530" i="1"/>
  <c r="Y1531" i="1"/>
  <c r="Y1532" i="1"/>
  <c r="Y1533" i="1"/>
  <c r="Y1534" i="1"/>
  <c r="Y1535" i="1"/>
  <c r="Y1536" i="1"/>
  <c r="Y1537" i="1"/>
  <c r="Y1538" i="1"/>
  <c r="Y1539" i="1"/>
  <c r="Y1540" i="1"/>
  <c r="Y1541" i="1"/>
  <c r="Y1542" i="1"/>
  <c r="Y1543" i="1"/>
  <c r="Y1544" i="1"/>
  <c r="Y1545" i="1"/>
  <c r="Y1546" i="1"/>
  <c r="Y1547" i="1"/>
  <c r="Y1548" i="1"/>
  <c r="Y1549" i="1"/>
  <c r="Y1550" i="1"/>
  <c r="Y1551" i="1"/>
  <c r="Y1552" i="1"/>
  <c r="Y1553" i="1"/>
  <c r="Y1554" i="1"/>
  <c r="Y1555" i="1"/>
  <c r="Y1556" i="1"/>
  <c r="Y1557" i="1"/>
  <c r="Y1558" i="1"/>
  <c r="Y1559" i="1"/>
  <c r="Y1560" i="1"/>
  <c r="Y1561" i="1"/>
  <c r="Y1562" i="1"/>
  <c r="Y1563" i="1"/>
  <c r="Y1564" i="1"/>
  <c r="Y1565" i="1"/>
  <c r="Y1566" i="1"/>
  <c r="Y1567" i="1"/>
  <c r="Y1568" i="1"/>
  <c r="Y1569" i="1"/>
  <c r="Y1570" i="1"/>
  <c r="Y1571" i="1"/>
  <c r="Y1572" i="1"/>
  <c r="Y1573" i="1"/>
  <c r="Y1574" i="1"/>
  <c r="Y1575" i="1"/>
</calcChain>
</file>

<file path=xl/sharedStrings.xml><?xml version="1.0" encoding="utf-8"?>
<sst xmlns="http://schemas.openxmlformats.org/spreadsheetml/2006/main" count="22902" uniqueCount="205">
  <si>
    <t>Smoker_Status</t>
  </si>
  <si>
    <t>Gender</t>
  </si>
  <si>
    <t>Plan</t>
  </si>
  <si>
    <t>Attained_Age</t>
  </si>
  <si>
    <t>Issue_Era</t>
  </si>
  <si>
    <t>Face_Amount_Band</t>
  </si>
  <si>
    <t>Non-Term</t>
  </si>
  <si>
    <t>100k+</t>
  </si>
  <si>
    <t>Male</t>
  </si>
  <si>
    <t>Term</t>
  </si>
  <si>
    <t>&lt;40</t>
  </si>
  <si>
    <t>2005+</t>
  </si>
  <si>
    <t>Smoker</t>
  </si>
  <si>
    <t>NonSmoker</t>
  </si>
  <si>
    <t>40-69</t>
  </si>
  <si>
    <t>Female</t>
  </si>
  <si>
    <t>&lt;100k</t>
  </si>
  <si>
    <t>70+</t>
  </si>
  <si>
    <t>Row Labels</t>
  </si>
  <si>
    <t>Filters:</t>
  </si>
  <si>
    <t xml:space="preserve">Observation Year </t>
  </si>
  <si>
    <t>2009-2017</t>
  </si>
  <si>
    <t>Select Ultimate Indicator = Select</t>
  </si>
  <si>
    <t>Post_level_Term_Indicator &lt;&gt; 'Unknown Level Term Period'</t>
  </si>
  <si>
    <t>Post_level_Term_Indicator &lt;&gt; 'Post Level Term'</t>
  </si>
  <si>
    <t>Smoker_Status &lt;&gt; 'Unknown'</t>
  </si>
  <si>
    <t>Expected Basis is 2015VBT by Amount</t>
  </si>
  <si>
    <t>All_Gender</t>
  </si>
  <si>
    <t>All_Plans</t>
  </si>
  <si>
    <t>All_Ages</t>
  </si>
  <si>
    <t>Any split which does not have at least 30 deaths per quintile is excluded.</t>
  </si>
  <si>
    <t>Use All on the Slicers that are filters. Select all buttons if dimension is in the chart.</t>
  </si>
  <si>
    <t>AE_Amt_Q1</t>
  </si>
  <si>
    <t>AE_Amt_Q2</t>
  </si>
  <si>
    <t>AE_Amt_Q3</t>
  </si>
  <si>
    <t>AE_Amt_Q4</t>
  </si>
  <si>
    <t>AE_Amt_Q5</t>
  </si>
  <si>
    <t>AE_Ct_Q1</t>
  </si>
  <si>
    <t>AE_Ct_Q2</t>
  </si>
  <si>
    <t>AE_Ct_Q3</t>
  </si>
  <si>
    <t>AE_Ct_Q4</t>
  </si>
  <si>
    <t>AE_Ct_Q5</t>
  </si>
  <si>
    <t>Deaths_Q1</t>
  </si>
  <si>
    <t>Deaths_Q2</t>
  </si>
  <si>
    <t>Deaths_Q3</t>
  </si>
  <si>
    <t>Deaths_Q4</t>
  </si>
  <si>
    <t>Deaths_Q5</t>
  </si>
  <si>
    <t>Deaths_Overall</t>
  </si>
  <si>
    <t>1k-10k</t>
  </si>
  <si>
    <t>251-1000</t>
  </si>
  <si>
    <t>10k-100k</t>
  </si>
  <si>
    <t>30-100</t>
  </si>
  <si>
    <t>&gt;100k</t>
  </si>
  <si>
    <t>101-250</t>
  </si>
  <si>
    <t>NULL</t>
  </si>
  <si>
    <t>&lt;30</t>
  </si>
  <si>
    <t>Overall</t>
  </si>
  <si>
    <t>All_Face</t>
  </si>
  <si>
    <t>All_IssYr</t>
  </si>
  <si>
    <t>All_SmokStat</t>
  </si>
  <si>
    <t>1980-89</t>
  </si>
  <si>
    <t>1990-99</t>
  </si>
  <si>
    <t>2000-04</t>
  </si>
  <si>
    <t>Q1</t>
  </si>
  <si>
    <t>Q2</t>
  </si>
  <si>
    <t>Q3</t>
  </si>
  <si>
    <t>Q4</t>
  </si>
  <si>
    <t>Q5</t>
  </si>
  <si>
    <t>Up</t>
  </si>
  <si>
    <t>Down</t>
  </si>
  <si>
    <t>Number of deaths categorical grouping</t>
  </si>
  <si>
    <t>Bubble size</t>
  </si>
  <si>
    <t>N/A</t>
  </si>
  <si>
    <t>Reference bubble size</t>
  </si>
  <si>
    <t>Q1_Bubble_Size</t>
  </si>
  <si>
    <t>Q2_Bubble_Size</t>
  </si>
  <si>
    <t>Q3_Bubble_Size</t>
  </si>
  <si>
    <t>Q4_Bubble_Size</t>
  </si>
  <si>
    <t>Q5_Bubble_Size</t>
  </si>
  <si>
    <t>Overall_Bubble_Size</t>
  </si>
  <si>
    <t>AE_Amt_Overall</t>
  </si>
  <si>
    <t>AE_Ct_Overall</t>
  </si>
  <si>
    <t>Line to Max</t>
  </si>
  <si>
    <t>Line to Min</t>
  </si>
  <si>
    <t>Q1 Bubble</t>
  </si>
  <si>
    <t>Q2 Bubble</t>
  </si>
  <si>
    <t>Q3 Bubble</t>
  </si>
  <si>
    <t>Q4 Bubble</t>
  </si>
  <si>
    <t>Q5 Bubble</t>
  </si>
  <si>
    <t>Overall Bubble</t>
  </si>
  <si>
    <t>Check</t>
  </si>
  <si>
    <t>Rank for Chart</t>
  </si>
  <si>
    <t>Actual to Expected Death Claim Amounts by Quintile for Individual Life data</t>
  </si>
  <si>
    <t>All Smoking Status</t>
  </si>
  <si>
    <t>Amount wgtd A/E for each Quintile and Overall</t>
  </si>
  <si>
    <t>(Elements for Chart)</t>
  </si>
  <si>
    <t>Non-Smoker</t>
  </si>
  <si>
    <t>Sample Values</t>
  </si>
  <si>
    <t>All Plans</t>
  </si>
  <si>
    <t>All Face Amounts</t>
  </si>
  <si>
    <t>All Ages</t>
  </si>
  <si>
    <t>All Iss. Yrs.</t>
  </si>
  <si>
    <t>All Sex</t>
  </si>
  <si>
    <t>Created 4/5/2023; Modified 5/31/2023; Finalized 11/17/2023</t>
  </si>
  <si>
    <t>Select Ultimate Indicator</t>
  </si>
  <si>
    <t>Select</t>
  </si>
  <si>
    <t>Post_level_Term_Indicator</t>
  </si>
  <si>
    <t>&lt;&gt; 'Post Level Term'</t>
  </si>
  <si>
    <t>&lt;&gt; 'Unknown Level Term Period'</t>
  </si>
  <si>
    <t>&lt;&gt; 'Unknown'</t>
  </si>
  <si>
    <t>Quintile_Data</t>
  </si>
  <si>
    <t>Smoker_Status, Gender, Plan, Attained_Age, Issue_Era, Face_Amount_Band</t>
  </si>
  <si>
    <r>
      <t>AE_Amt_Q</t>
    </r>
    <r>
      <rPr>
        <i/>
        <sz val="11"/>
        <color theme="1"/>
        <rFont val="Calibri"/>
        <family val="2"/>
        <scheme val="major"/>
      </rPr>
      <t>n</t>
    </r>
  </si>
  <si>
    <t>Color</t>
  </si>
  <si>
    <t>Description</t>
  </si>
  <si>
    <t>Dark blue</t>
  </si>
  <si>
    <t>Data Filters:</t>
  </si>
  <si>
    <t>ILEC 2009-2017 with filters denoted below.</t>
  </si>
  <si>
    <t>Data Source:</t>
  </si>
  <si>
    <t>Expected Mortality Basis:</t>
  </si>
  <si>
    <t>2015 VBT Select/Ultimate Sex-Distinct Smoker-Distinct RR100 Tables</t>
  </si>
  <si>
    <t>U.S. Individual Life Mortality Quintile Analysis Workbook</t>
  </si>
  <si>
    <t>Column(s)</t>
  </si>
  <si>
    <t>A-F</t>
  </si>
  <si>
    <t>Quintile 1 (Q1) is the group with highest A/E; Quintile 5 (Q5) is the group with the lowest A/E</t>
  </si>
  <si>
    <t>G-L</t>
  </si>
  <si>
    <t>Dark green</t>
  </si>
  <si>
    <t>Weighted average A/E by amount for all the policies in each quintile</t>
  </si>
  <si>
    <r>
      <t>AE_Ct_Q</t>
    </r>
    <r>
      <rPr>
        <i/>
        <sz val="11"/>
        <color theme="1"/>
        <rFont val="Calibri"/>
        <family val="2"/>
        <scheme val="major"/>
      </rPr>
      <t>n</t>
    </r>
  </si>
  <si>
    <t>M-R</t>
  </si>
  <si>
    <t>Light green</t>
  </si>
  <si>
    <t>Weighted average A/E by count for all the policies in each quintile</t>
  </si>
  <si>
    <r>
      <t>Deaths_Q</t>
    </r>
    <r>
      <rPr>
        <i/>
        <sz val="11"/>
        <color theme="1"/>
        <rFont val="Calibri"/>
        <family val="2"/>
        <scheme val="major"/>
      </rPr>
      <t>n</t>
    </r>
  </si>
  <si>
    <t>S-X</t>
  </si>
  <si>
    <t>Tan</t>
  </si>
  <si>
    <t xml:space="preserve">Categorical number of deaths for the combination and quintile </t>
  </si>
  <si>
    <t>Possible values were &lt;30 (in which case no A/E were provided), 30-100, 101-250, 251-1000, 1k-10k, 10k-100k, &gt;100k</t>
  </si>
  <si>
    <t>Charting Variables</t>
  </si>
  <si>
    <t>Y-AF</t>
  </si>
  <si>
    <t>Dark red</t>
  </si>
  <si>
    <t>Calculated values that were used to aid in charting the results</t>
  </si>
  <si>
    <t>This data can be filtered and sorted, but because the table contains combinations that may have redundancies, it is advised to use the Pivot Tables and Charts on the 36 tabs provided.</t>
  </si>
  <si>
    <t>Thirty-six (36) tabs were created, one for each univariate and bivariate combination of the six fields.</t>
  </si>
  <si>
    <t>Six dimensions for grouping</t>
  </si>
  <si>
    <t>For each combination of these dimensions quintiles of companies were determined based on the ranking of Company A/E by Amount</t>
  </si>
  <si>
    <t>The tabs are color coded and associated wth the colors of the selectors in the slicers.</t>
  </si>
  <si>
    <t>Pivot Tables and (Non-Pivot)Charts</t>
  </si>
  <si>
    <t>Each pivot table has the A/E results in light blue columns. There are additional gray columns that are only used in constructing the charts.</t>
  </si>
  <si>
    <r>
      <t xml:space="preserve">The charts are </t>
    </r>
    <r>
      <rPr>
        <b/>
        <sz val="11"/>
        <color theme="1"/>
        <rFont val="Calibri"/>
        <family val="2"/>
        <scheme val="major"/>
      </rPr>
      <t>NOT</t>
    </r>
    <r>
      <rPr>
        <sz val="11"/>
        <color theme="1"/>
        <rFont val="Calibri"/>
        <family val="2"/>
        <scheme val="major"/>
      </rPr>
      <t xml:space="preserve"> pivot charts as the type of chart used for visualization is not available in Excel pivot charts.</t>
    </r>
  </si>
  <si>
    <t>The gray column P (called Check) is used to ensure that only the pivoted dimensions have more than one element selected. Those values in Column P should be 1.</t>
  </si>
  <si>
    <t>If those values are not 1, values in the table and chart will not be valid as they would be combining weighted ratios with improper weights.</t>
  </si>
  <si>
    <t>Dimensions in the view</t>
  </si>
  <si>
    <t>Smoking Status</t>
  </si>
  <si>
    <t>Link</t>
  </si>
  <si>
    <t>Primary</t>
  </si>
  <si>
    <t>Secondary</t>
  </si>
  <si>
    <t>Tab Name</t>
  </si>
  <si>
    <t>Amt AE SmokStat</t>
  </si>
  <si>
    <t>Sex</t>
  </si>
  <si>
    <t>Attained Age</t>
  </si>
  <si>
    <t>Issue Era</t>
  </si>
  <si>
    <t>Face</t>
  </si>
  <si>
    <t>Amt AE Sex Plan</t>
  </si>
  <si>
    <t>Amt AE Sex Face</t>
  </si>
  <si>
    <t>Amt AE Plan Sex</t>
  </si>
  <si>
    <t>Amt AE Plan Face</t>
  </si>
  <si>
    <t>Amt AE Face Sex</t>
  </si>
  <si>
    <t>Amt AE Face Plan</t>
  </si>
  <si>
    <t>Amt AE SmokStat Sex</t>
  </si>
  <si>
    <t>Amt AE SmokStat Plan</t>
  </si>
  <si>
    <t>Amt AE SmokStat Face</t>
  </si>
  <si>
    <t>Amt AE Sex SmokStat</t>
  </si>
  <si>
    <t>Amt AE Plan SmokStat</t>
  </si>
  <si>
    <t>Amt AE Face SmokStat</t>
  </si>
  <si>
    <t>Amt AE SmokStat AttAge</t>
  </si>
  <si>
    <t>Amt AE Sex AttAge</t>
  </si>
  <si>
    <t>Amt AE Plan AttAge</t>
  </si>
  <si>
    <t>Amt AE AttAge SmokStat</t>
  </si>
  <si>
    <t>Amt AE AttAge Sex</t>
  </si>
  <si>
    <t>Amt AE AttAge Plan</t>
  </si>
  <si>
    <t>Amt AE AttAge Face</t>
  </si>
  <si>
    <t>Amt AE Face AttAge</t>
  </si>
  <si>
    <t>Amt AE SmokStat IssueEra</t>
  </si>
  <si>
    <t>Amt AE Sex IssueEra</t>
  </si>
  <si>
    <t>Amt AE Plan IssueEra</t>
  </si>
  <si>
    <t>Amt AE AttAge IssueEra</t>
  </si>
  <si>
    <t>Amt AE IssueEra SmokStat</t>
  </si>
  <si>
    <t>Amt AE IssueEra Sex</t>
  </si>
  <si>
    <t>Amt AE IssueEra Plan</t>
  </si>
  <si>
    <t>Amt AE IssueEra AttAge</t>
  </si>
  <si>
    <t>Amt AE IssueEra Face</t>
  </si>
  <si>
    <t>Amt AE Face IssueEra</t>
  </si>
  <si>
    <t>Amt AE Sex</t>
  </si>
  <si>
    <t>Amt AE Plan</t>
  </si>
  <si>
    <t>Amt AE AttAge</t>
  </si>
  <si>
    <t>Amt AE IssueEra</t>
  </si>
  <si>
    <t>Amt AE Face</t>
  </si>
  <si>
    <t>Observation Years</t>
  </si>
  <si>
    <t>Any quintile that does not have at least 30 death claims is excluded.</t>
  </si>
  <si>
    <t>One potentially useful exercise could be to filter (through use of the slicers) one or more of the dimensions not pivoted in the table and chart. Some adept clicking through the choices may give the user an animated experience seeing some of the patterns.</t>
  </si>
  <si>
    <r>
      <t xml:space="preserve">Each tab has slicers that were used to select relevant data for the particular view. </t>
    </r>
    <r>
      <rPr>
        <b/>
        <i/>
        <sz val="11"/>
        <color theme="1"/>
        <rFont val="Calibri"/>
        <family val="2"/>
        <scheme val="major"/>
      </rPr>
      <t>If a particular field is in the table and chart, then every one of the elements including the "All" option should be selected in slicer for that field. If the field is NOT in the table, then only the "All" option should be selected for that slicer.</t>
    </r>
  </si>
  <si>
    <t>The user may wish to explore results involving three or more variables, although that is likely to thin the data. While such construction should be intuitive using the existing tables and charts, the user should exercise care in evaluating the results.</t>
  </si>
  <si>
    <t>https://www.soa.org/4a7596/globalassets/assets/files/resources/research-report/2023/us-ind-life-quintile.pdf</t>
  </si>
  <si>
    <t>Report:</t>
  </si>
  <si>
    <t>This workbook accompanies the study "U.S. Individual Life Mortality Quintile Analysis; 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</si>
</sst>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_(* #,##0_);_(* \(#,##0\);_(* &quot;-&quot;??_);_(@_)"/>
  </numFmts>
  <fonts count="15" x14ac:knownFonts="1">
    <font>
      <sz val="11"/>
      <color theme="1"/>
      <name val="Calibri Light"/>
      <family val="2"/>
      <scheme val="minor"/>
    </font>
    <font>
      <b/>
      <sz val="11"/>
      <color theme="1"/>
      <name val="Calibri Light"/>
      <family val="2"/>
      <scheme val="minor"/>
    </font>
    <font>
      <sz val="11"/>
      <color theme="1"/>
      <name val="Calibri Light"/>
      <family val="2"/>
      <scheme val="minor"/>
    </font>
    <font>
      <sz val="8"/>
      <name val="Calibri Light"/>
      <family val="2"/>
      <scheme val="minor"/>
    </font>
    <font>
      <sz val="11"/>
      <color theme="0" tint="-0.34998626667073579"/>
      <name val="Calibri Light"/>
      <family val="2"/>
      <scheme val="minor"/>
    </font>
    <font>
      <b/>
      <sz val="11"/>
      <color theme="0" tint="-0.34998626667073579"/>
      <name val="Calibri Light"/>
      <family val="2"/>
      <scheme val="minor"/>
    </font>
    <font>
      <b/>
      <sz val="11"/>
      <color theme="1"/>
      <name val="Calibri"/>
      <family val="2"/>
      <scheme val="major"/>
    </font>
    <font>
      <sz val="11"/>
      <color theme="1"/>
      <name val="Calibri"/>
      <family val="2"/>
      <scheme val="major"/>
    </font>
    <font>
      <i/>
      <sz val="11"/>
      <color theme="1"/>
      <name val="Calibri"/>
      <family val="2"/>
      <scheme val="major"/>
    </font>
    <font>
      <b/>
      <sz val="24"/>
      <color rgb="FF1E1E1E"/>
      <name val="Arial"/>
      <family val="2"/>
    </font>
    <font>
      <b/>
      <i/>
      <sz val="11"/>
      <color theme="1"/>
      <name val="Calibri"/>
      <family val="2"/>
      <scheme val="major"/>
    </font>
    <font>
      <b/>
      <sz val="11"/>
      <color theme="0"/>
      <name val="Calibri"/>
      <family val="2"/>
      <scheme val="major"/>
    </font>
    <font>
      <u/>
      <sz val="11"/>
      <color theme="10"/>
      <name val="Calibri Light"/>
      <family val="2"/>
      <scheme val="minor"/>
    </font>
    <font>
      <sz val="10"/>
      <color theme="1"/>
      <name val="Calibri Light"/>
      <family val="2"/>
      <scheme val="minor"/>
    </font>
    <font>
      <b/>
      <sz val="10"/>
      <color theme="0"/>
      <name val="Calibri Light"/>
      <family val="2"/>
      <scheme val="minor"/>
    </font>
  </fonts>
  <fills count="16">
    <fill>
      <patternFill patternType="none"/>
    </fill>
    <fill>
      <patternFill patternType="gray125"/>
    </fill>
    <fill>
      <patternFill patternType="solid">
        <fgColor rgb="FF00B050"/>
        <bgColor indexed="64"/>
      </patternFill>
    </fill>
    <fill>
      <patternFill patternType="solid">
        <fgColor rgb="FF92D050"/>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7" tint="-0.249977111117893"/>
        <bgColor indexed="64"/>
      </patternFill>
    </fill>
    <fill>
      <patternFill patternType="solid">
        <fgColor rgb="FF0070C0"/>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5D5FF"/>
        <bgColor indexed="64"/>
      </patternFill>
    </fill>
    <fill>
      <patternFill patternType="solid">
        <fgColor theme="3"/>
        <bgColor indexed="64"/>
      </patternFill>
    </fill>
    <fill>
      <patternFill patternType="solid">
        <fgColor rgb="FFCCCCFF"/>
        <bgColor indexed="64"/>
      </patternFill>
    </fill>
  </fills>
  <borders count="17">
    <border>
      <left/>
      <right/>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style="thin">
        <color indexed="64"/>
      </top>
      <bottom/>
      <diagonal/>
    </border>
    <border>
      <left/>
      <right style="thin">
        <color theme="0"/>
      </right>
      <top/>
      <bottom style="thin">
        <color indexed="64"/>
      </bottom>
      <diagonal/>
    </border>
    <border>
      <left style="thin">
        <color theme="0"/>
      </left>
      <right style="thin">
        <color theme="0"/>
      </right>
      <top style="thin">
        <color indexed="64"/>
      </top>
      <bottom/>
      <diagonal/>
    </border>
    <border>
      <left style="thin">
        <color theme="0"/>
      </left>
      <right style="thin">
        <color theme="0"/>
      </right>
      <top/>
      <bottom style="thin">
        <color indexed="64"/>
      </bottom>
      <diagonal/>
    </border>
  </borders>
  <cellStyleXfs count="4">
    <xf numFmtId="0" fontId="0" fillId="0" borderId="0"/>
    <xf numFmtId="9" fontId="2" fillId="0" borderId="0" applyFont="0" applyFill="0" applyBorder="0" applyAlignment="0" applyProtection="0"/>
    <xf numFmtId="43" fontId="2" fillId="0" borderId="0" applyFont="0" applyFill="0" applyBorder="0" applyAlignment="0" applyProtection="0"/>
    <xf numFmtId="0" fontId="12" fillId="0" borderId="0" applyNumberFormat="0" applyFill="0" applyBorder="0" applyAlignment="0" applyProtection="0"/>
  </cellStyleXfs>
  <cellXfs count="102">
    <xf numFmtId="0" fontId="0" fillId="0" borderId="0" xfId="0"/>
    <xf numFmtId="0" fontId="0" fillId="0" borderId="0" xfId="0" pivotButton="1"/>
    <xf numFmtId="0" fontId="0" fillId="0" borderId="0" xfId="0" applyAlignment="1">
      <alignment horizontal="left"/>
    </xf>
    <xf numFmtId="0" fontId="1" fillId="0" borderId="0" xfId="0" applyFont="1"/>
    <xf numFmtId="0" fontId="0" fillId="0" borderId="0" xfId="0" applyAlignment="1">
      <alignment horizontal="left" indent="1"/>
    </xf>
    <xf numFmtId="9" fontId="0" fillId="0" borderId="0" xfId="1" applyFont="1"/>
    <xf numFmtId="9" fontId="0" fillId="0" borderId="0" xfId="0" applyNumberFormat="1"/>
    <xf numFmtId="9" fontId="0" fillId="0" borderId="1" xfId="0" applyNumberFormat="1" applyBorder="1"/>
    <xf numFmtId="164" fontId="0" fillId="0" borderId="0" xfId="2" applyNumberFormat="1" applyFont="1"/>
    <xf numFmtId="0" fontId="0" fillId="0" borderId="0" xfId="0" applyAlignment="1">
      <alignment wrapText="1"/>
    </xf>
    <xf numFmtId="9" fontId="0" fillId="0" borderId="1" xfId="1" applyFont="1" applyBorder="1"/>
    <xf numFmtId="0" fontId="0" fillId="0" borderId="1" xfId="0" applyBorder="1"/>
    <xf numFmtId="0" fontId="0" fillId="0" borderId="0" xfId="0" applyAlignment="1">
      <alignment horizontal="center" wrapText="1"/>
    </xf>
    <xf numFmtId="0" fontId="0" fillId="0" borderId="1" xfId="0" applyBorder="1" applyAlignment="1">
      <alignment horizontal="center" wrapText="1"/>
    </xf>
    <xf numFmtId="0" fontId="0" fillId="2" borderId="0" xfId="0" applyFill="1" applyAlignment="1">
      <alignment wrapText="1"/>
    </xf>
    <xf numFmtId="0" fontId="0" fillId="3" borderId="1" xfId="0" applyFill="1" applyBorder="1" applyAlignment="1">
      <alignment wrapText="1"/>
    </xf>
    <xf numFmtId="0" fontId="0" fillId="3" borderId="0" xfId="0" applyFill="1" applyAlignment="1">
      <alignment wrapText="1"/>
    </xf>
    <xf numFmtId="0" fontId="0" fillId="4" borderId="1" xfId="0" applyFill="1" applyBorder="1" applyAlignment="1">
      <alignment wrapText="1"/>
    </xf>
    <xf numFmtId="0" fontId="0" fillId="4" borderId="0" xfId="0" applyFill="1" applyAlignment="1">
      <alignment wrapText="1"/>
    </xf>
    <xf numFmtId="164" fontId="0" fillId="0" borderId="1" xfId="2" applyNumberFormat="1" applyFont="1" applyBorder="1"/>
    <xf numFmtId="0" fontId="0" fillId="6" borderId="1" xfId="0" applyFill="1" applyBorder="1" applyAlignment="1">
      <alignment wrapText="1"/>
    </xf>
    <xf numFmtId="0" fontId="0" fillId="6" borderId="0" xfId="0" applyFill="1" applyAlignment="1">
      <alignment wrapText="1"/>
    </xf>
    <xf numFmtId="0" fontId="4" fillId="5" borderId="1" xfId="0" applyFont="1" applyFill="1" applyBorder="1" applyAlignment="1">
      <alignment horizontal="center" wrapText="1"/>
    </xf>
    <xf numFmtId="0" fontId="4" fillId="5" borderId="0" xfId="0" applyFont="1" applyFill="1" applyAlignment="1">
      <alignment horizontal="center" wrapText="1"/>
    </xf>
    <xf numFmtId="0" fontId="4" fillId="5" borderId="0" xfId="0" applyFont="1" applyFill="1"/>
    <xf numFmtId="0" fontId="5" fillId="0" borderId="2" xfId="0" applyFont="1" applyBorder="1" applyAlignment="1">
      <alignment horizontal="center" wrapText="1"/>
    </xf>
    <xf numFmtId="9" fontId="4" fillId="0" borderId="1" xfId="0" applyNumberFormat="1" applyFont="1" applyBorder="1"/>
    <xf numFmtId="9" fontId="4" fillId="0" borderId="0" xfId="0" applyNumberFormat="1" applyFont="1"/>
    <xf numFmtId="0" fontId="4" fillId="0" borderId="0" xfId="0" applyFont="1"/>
    <xf numFmtId="0" fontId="4" fillId="0" borderId="2" xfId="0" applyFont="1" applyBorder="1"/>
    <xf numFmtId="0" fontId="6" fillId="0" borderId="0" xfId="0" applyFont="1"/>
    <xf numFmtId="0" fontId="7" fillId="0" borderId="0" xfId="0" applyFont="1"/>
    <xf numFmtId="0" fontId="9" fillId="0" borderId="0" xfId="0" applyFont="1" applyAlignment="1">
      <alignment horizontal="left" vertical="center"/>
    </xf>
    <xf numFmtId="0" fontId="7" fillId="0" borderId="4" xfId="0" applyFont="1" applyBorder="1"/>
    <xf numFmtId="0" fontId="7" fillId="0" borderId="5" xfId="0" applyFont="1" applyBorder="1"/>
    <xf numFmtId="0" fontId="7" fillId="0" borderId="1" xfId="0" applyFont="1" applyBorder="1"/>
    <xf numFmtId="0" fontId="7" fillId="0" borderId="6" xfId="0" applyFont="1" applyBorder="1"/>
    <xf numFmtId="0" fontId="7" fillId="0" borderId="7" xfId="0" applyFont="1" applyBorder="1"/>
    <xf numFmtId="0" fontId="7" fillId="0" borderId="8" xfId="0" applyFont="1" applyBorder="1"/>
    <xf numFmtId="0" fontId="7" fillId="0" borderId="9" xfId="0" applyFont="1" applyBorder="1"/>
    <xf numFmtId="0" fontId="11" fillId="7" borderId="3" xfId="0" applyFont="1" applyFill="1" applyBorder="1"/>
    <xf numFmtId="0" fontId="11" fillId="7" borderId="4" xfId="0" applyFont="1" applyFill="1" applyBorder="1"/>
    <xf numFmtId="0" fontId="11" fillId="7" borderId="5" xfId="0" applyFont="1" applyFill="1" applyBorder="1"/>
    <xf numFmtId="0" fontId="7" fillId="0" borderId="10" xfId="0" applyFont="1" applyBorder="1"/>
    <xf numFmtId="0" fontId="7" fillId="0" borderId="11" xfId="0" applyFont="1" applyBorder="1"/>
    <xf numFmtId="0" fontId="7" fillId="0" borderId="12" xfId="0" applyFont="1" applyBorder="1"/>
    <xf numFmtId="0" fontId="7" fillId="0" borderId="3" xfId="0" applyFont="1" applyBorder="1"/>
    <xf numFmtId="0" fontId="12" fillId="0" borderId="0" xfId="3"/>
    <xf numFmtId="0" fontId="13" fillId="0" borderId="0" xfId="0" applyFont="1"/>
    <xf numFmtId="0" fontId="14" fillId="14" borderId="5" xfId="0" applyFont="1" applyFill="1" applyBorder="1"/>
    <xf numFmtId="0" fontId="14" fillId="14" borderId="7" xfId="0" applyFont="1" applyFill="1" applyBorder="1"/>
    <xf numFmtId="0" fontId="14" fillId="14" borderId="9" xfId="0" applyFont="1" applyFill="1" applyBorder="1"/>
    <xf numFmtId="0" fontId="13" fillId="8" borderId="1" xfId="0" applyFont="1" applyFill="1" applyBorder="1"/>
    <xf numFmtId="0" fontId="13" fillId="8" borderId="0" xfId="0" applyFont="1" applyFill="1"/>
    <xf numFmtId="0" fontId="12" fillId="8" borderId="6" xfId="3" applyFill="1" applyBorder="1"/>
    <xf numFmtId="0" fontId="13" fillId="8" borderId="7" xfId="0" applyFont="1" applyFill="1" applyBorder="1"/>
    <xf numFmtId="0" fontId="13" fillId="8" borderId="8" xfId="0" applyFont="1" applyFill="1" applyBorder="1"/>
    <xf numFmtId="0" fontId="12" fillId="8" borderId="9" xfId="3" applyFill="1" applyBorder="1"/>
    <xf numFmtId="0" fontId="13" fillId="9" borderId="1" xfId="0" applyFont="1" applyFill="1" applyBorder="1"/>
    <xf numFmtId="0" fontId="13" fillId="9" borderId="0" xfId="0" applyFont="1" applyFill="1"/>
    <xf numFmtId="0" fontId="13" fillId="9" borderId="7" xfId="0" applyFont="1" applyFill="1" applyBorder="1"/>
    <xf numFmtId="0" fontId="13" fillId="9" borderId="8" xfId="0" applyFont="1" applyFill="1" applyBorder="1"/>
    <xf numFmtId="0" fontId="13" fillId="10" borderId="1" xfId="0" applyFont="1" applyFill="1" applyBorder="1"/>
    <xf numFmtId="0" fontId="13" fillId="10" borderId="0" xfId="0" applyFont="1" applyFill="1"/>
    <xf numFmtId="0" fontId="13" fillId="10" borderId="7" xfId="0" applyFont="1" applyFill="1" applyBorder="1"/>
    <xf numFmtId="0" fontId="13" fillId="10" borderId="8" xfId="0" applyFont="1" applyFill="1" applyBorder="1"/>
    <xf numFmtId="0" fontId="13" fillId="11" borderId="1" xfId="0" applyFont="1" applyFill="1" applyBorder="1"/>
    <xf numFmtId="0" fontId="13" fillId="11" borderId="0" xfId="0" applyFont="1" applyFill="1"/>
    <xf numFmtId="0" fontId="13" fillId="11" borderId="7" xfId="0" applyFont="1" applyFill="1" applyBorder="1"/>
    <xf numFmtId="0" fontId="13" fillId="11" borderId="8" xfId="0" applyFont="1" applyFill="1" applyBorder="1"/>
    <xf numFmtId="0" fontId="13" fillId="12" borderId="1" xfId="0" applyFont="1" applyFill="1" applyBorder="1"/>
    <xf numFmtId="0" fontId="13" fillId="12" borderId="0" xfId="0" applyFont="1" applyFill="1"/>
    <xf numFmtId="0" fontId="13" fillId="12" borderId="7" xfId="0" applyFont="1" applyFill="1" applyBorder="1"/>
    <xf numFmtId="0" fontId="13" fillId="12" borderId="8" xfId="0" applyFont="1" applyFill="1" applyBorder="1"/>
    <xf numFmtId="0" fontId="13" fillId="13" borderId="1" xfId="0" applyFont="1" applyFill="1" applyBorder="1"/>
    <xf numFmtId="0" fontId="13" fillId="13" borderId="0" xfId="0" applyFont="1" applyFill="1"/>
    <xf numFmtId="0" fontId="13" fillId="13" borderId="7" xfId="0" applyFont="1" applyFill="1" applyBorder="1"/>
    <xf numFmtId="0" fontId="13" fillId="13" borderId="8" xfId="0" applyFont="1" applyFill="1" applyBorder="1"/>
    <xf numFmtId="0" fontId="12" fillId="9" borderId="6" xfId="3" applyFill="1" applyBorder="1"/>
    <xf numFmtId="0" fontId="12" fillId="9" borderId="9" xfId="3" applyFill="1" applyBorder="1"/>
    <xf numFmtId="0" fontId="12" fillId="10" borderId="6" xfId="3" applyFill="1" applyBorder="1"/>
    <xf numFmtId="0" fontId="12" fillId="10" borderId="9" xfId="3" applyFill="1" applyBorder="1"/>
    <xf numFmtId="0" fontId="12" fillId="11" borderId="6" xfId="3" applyFill="1" applyBorder="1"/>
    <xf numFmtId="0" fontId="12" fillId="11" borderId="9" xfId="3" applyFill="1" applyBorder="1"/>
    <xf numFmtId="0" fontId="12" fillId="12" borderId="6" xfId="3" applyFill="1" applyBorder="1"/>
    <xf numFmtId="0" fontId="12" fillId="12" borderId="9" xfId="3" applyFill="1" applyBorder="1"/>
    <xf numFmtId="0" fontId="13" fillId="15" borderId="0" xfId="0" applyFont="1" applyFill="1"/>
    <xf numFmtId="0" fontId="12" fillId="15" borderId="6" xfId="3" applyFill="1" applyBorder="1"/>
    <xf numFmtId="0" fontId="13" fillId="15" borderId="8" xfId="0" applyFont="1" applyFill="1" applyBorder="1"/>
    <xf numFmtId="0" fontId="12" fillId="15" borderId="9" xfId="3" applyFill="1" applyBorder="1"/>
    <xf numFmtId="0" fontId="14" fillId="14" borderId="14" xfId="0" applyFont="1" applyFill="1" applyBorder="1"/>
    <xf numFmtId="0" fontId="14" fillId="14" borderId="15" xfId="0" applyFont="1" applyFill="1" applyBorder="1" applyAlignment="1">
      <alignment horizontal="left"/>
    </xf>
    <xf numFmtId="0" fontId="14" fillId="14" borderId="16" xfId="0" applyFont="1" applyFill="1" applyBorder="1"/>
    <xf numFmtId="0" fontId="7" fillId="0" borderId="0" xfId="0" applyFont="1" applyAlignment="1">
      <alignment vertical="top" wrapText="1"/>
    </xf>
    <xf numFmtId="0" fontId="7" fillId="0" borderId="0" xfId="0" applyFont="1" applyAlignment="1">
      <alignment horizontal="left" vertical="center" wrapText="1"/>
    </xf>
    <xf numFmtId="0" fontId="7" fillId="0" borderId="0" xfId="0" applyFont="1" applyAlignment="1">
      <alignment horizontal="left" wrapText="1"/>
    </xf>
    <xf numFmtId="0" fontId="7" fillId="0" borderId="0" xfId="0" applyFont="1" applyAlignment="1">
      <alignment horizontal="left" vertical="center" wrapText="1"/>
    </xf>
    <xf numFmtId="0" fontId="14" fillId="14" borderId="3" xfId="0" applyFont="1" applyFill="1" applyBorder="1" applyAlignment="1">
      <alignment horizontal="left"/>
    </xf>
    <xf numFmtId="0" fontId="14" fillId="14" borderId="13" xfId="0" applyFont="1" applyFill="1" applyBorder="1" applyAlignment="1">
      <alignment horizontal="left"/>
    </xf>
    <xf numFmtId="0" fontId="1" fillId="0" borderId="0" xfId="0" applyFont="1" applyAlignment="1">
      <alignment horizontal="center"/>
    </xf>
    <xf numFmtId="0" fontId="0" fillId="0" borderId="0" xfId="0" applyAlignment="1">
      <alignment horizontal="center"/>
    </xf>
    <xf numFmtId="0" fontId="12" fillId="0" borderId="0" xfId="3" applyAlignment="1">
      <alignment horizontal="left" vertical="center"/>
    </xf>
  </cellXfs>
  <cellStyles count="4">
    <cellStyle name="Comma" xfId="2" builtinId="3"/>
    <cellStyle name="Hyperlink" xfId="3" builtinId="8"/>
    <cellStyle name="Normal" xfId="0" builtinId="0"/>
    <cellStyle name="Percent" xfId="1" builtinId="5"/>
  </cellStyles>
  <dxfs count="461">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font>
        <color theme="0" tint="-0.34998626667073579"/>
      </font>
    </dxf>
    <dxf>
      <font>
        <color theme="0" tint="-0.34998626667073579"/>
      </font>
    </dxf>
    <dxf>
      <alignment wrapText="1"/>
    </dxf>
    <dxf>
      <fill>
        <patternFill patternType="solid">
          <bgColor theme="0" tint="-4.9989318521683403E-2"/>
        </patternFill>
      </fill>
    </dxf>
    <dxf>
      <font>
        <color theme="1" tint="0.34998626667073579"/>
      </font>
    </dxf>
    <dxf>
      <numFmt numFmtId="13" formatCode="0%"/>
    </dxf>
    <dxf>
      <border>
        <left style="thin">
          <color indexed="64"/>
        </left>
      </border>
    </dxf>
    <dxf>
      <border>
        <left style="thin">
          <color indexed="64"/>
        </left>
      </border>
    </dxf>
    <dxf>
      <alignment horizontal="center"/>
    </dxf>
    <dxf>
      <font>
        <color theme="1" tint="0.34998626667073579"/>
      </font>
    </dxf>
    <dxf>
      <alignment wrapText="1"/>
    </dxf>
    <dxf>
      <numFmt numFmtId="13" formatCode="0%"/>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border diagonalUp="0" diagonalDown="0">
        <left style="thin">
          <color indexed="64"/>
        </left>
        <right/>
        <top/>
        <bottom/>
        <vertical/>
        <horizontal/>
      </border>
    </dxf>
    <dxf>
      <numFmt numFmtId="13" formatCode="0%"/>
    </dxf>
    <dxf>
      <numFmt numFmtId="13" formatCode="0%"/>
      <border diagonalUp="0" diagonalDown="0">
        <left style="thin">
          <color indexed="64"/>
        </left>
        <right/>
        <top/>
        <bottom/>
        <vertical/>
        <horizontal/>
      </border>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border diagonalUp="0" diagonalDown="0">
        <left style="thin">
          <color indexed="64"/>
        </left>
        <right/>
        <top/>
        <bottom/>
        <vertical/>
        <horizontal/>
      </border>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dxf>
    <dxf>
      <font>
        <b val="0"/>
        <i val="0"/>
        <strike val="0"/>
        <condense val="0"/>
        <extend val="0"/>
        <outline val="0"/>
        <shadow val="0"/>
        <u val="none"/>
        <vertAlign val="baseline"/>
        <sz val="11"/>
        <color theme="1"/>
        <name val="Calibri Light"/>
        <family val="2"/>
        <scheme val="minor"/>
      </font>
      <border diagonalUp="0" diagonalDown="0">
        <left style="thin">
          <color indexed="64"/>
        </left>
        <right/>
        <top/>
        <bottom/>
        <vertical/>
        <horizontal/>
      </border>
    </dxf>
    <dxf>
      <alignment horizontal="general" vertical="bottom" textRotation="0" wrapText="1" indent="0" justifyLastLine="0" shrinkToFit="0" readingOrder="0"/>
    </dxf>
    <dxf>
      <font>
        <b/>
        <color theme="1"/>
      </font>
      <border>
        <bottom style="thin">
          <color theme="0" tint="-0.34998626667073579"/>
        </bottom>
        <vertical/>
        <horizontal/>
      </border>
    </dxf>
    <dxf>
      <font>
        <color theme="1"/>
      </font>
      <border>
        <left style="thin">
          <color rgb="FFCCCCFF"/>
        </left>
        <right style="thin">
          <color rgb="FFCCCCFF"/>
        </right>
        <top style="thin">
          <color rgb="FFCCCCFF"/>
        </top>
        <bottom style="thin">
          <color rgb="FFCCCCFF"/>
        </bottom>
        <vertical/>
        <horizontal/>
      </border>
    </dxf>
  </dxfs>
  <tableStyles count="1" defaultTableStyle="TableStyleMedium2" defaultPivotStyle="PivotStyleLight16">
    <tableStyle name="SlicerStyleOther1 2" pivot="0" table="0" count="10" xr9:uid="{10C72FF3-602D-4A35-B630-114A16C66399}">
      <tableStyleElement type="wholeTable" dxfId="460"/>
      <tableStyleElement type="headerRow" dxfId="459"/>
    </tableStyle>
  </tableStyles>
  <colors>
    <mruColors>
      <color rgb="FFCCCCFF"/>
      <color rgb="FFD5D5FF"/>
      <color rgb="FFF6DAFE"/>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1"/>
          </font>
          <fill>
            <patternFill patternType="solid">
              <fgColor theme="0" tint="-0.14996795556505021"/>
              <bgColor rgb="FFD5D5FF"/>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rgb="FFF6DAFE"/>
              <bgColor rgb="FFCCCCFF"/>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theme="0"/>
              <bgColor theme="0"/>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Other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microsoft.com/office/2007/relationships/slicerCache" Target="slicerCaches/slicerCache76.xml"/><Relationship Id="rId21" Type="http://schemas.openxmlformats.org/officeDocument/2006/relationships/worksheet" Target="worksheets/sheet21.xml"/><Relationship Id="rId63" Type="http://schemas.microsoft.com/office/2007/relationships/slicerCache" Target="slicerCaches/slicerCache22.xml"/><Relationship Id="rId159" Type="http://schemas.microsoft.com/office/2007/relationships/slicerCache" Target="slicerCaches/slicerCache118.xml"/><Relationship Id="rId170" Type="http://schemas.microsoft.com/office/2007/relationships/slicerCache" Target="slicerCaches/slicerCache129.xml"/><Relationship Id="rId191" Type="http://schemas.microsoft.com/office/2007/relationships/slicerCache" Target="slicerCaches/slicerCache150.xml"/><Relationship Id="rId205" Type="http://schemas.microsoft.com/office/2007/relationships/slicerCache" Target="slicerCaches/slicerCache164.xml"/><Relationship Id="rId226" Type="http://schemas.microsoft.com/office/2007/relationships/slicerCache" Target="slicerCaches/slicerCache185.xml"/><Relationship Id="rId247" Type="http://schemas.microsoft.com/office/2007/relationships/slicerCache" Target="slicerCaches/slicerCache206.xml"/><Relationship Id="rId107" Type="http://schemas.microsoft.com/office/2007/relationships/slicerCache" Target="slicerCaches/slicerCache66.xml"/><Relationship Id="rId11" Type="http://schemas.openxmlformats.org/officeDocument/2006/relationships/worksheet" Target="worksheets/sheet11.xml"/><Relationship Id="rId32" Type="http://schemas.openxmlformats.org/officeDocument/2006/relationships/worksheet" Target="worksheets/sheet32.xml"/><Relationship Id="rId53" Type="http://schemas.microsoft.com/office/2007/relationships/slicerCache" Target="slicerCaches/slicerCache12.xml"/><Relationship Id="rId74" Type="http://schemas.microsoft.com/office/2007/relationships/slicerCache" Target="slicerCaches/slicerCache33.xml"/><Relationship Id="rId128" Type="http://schemas.microsoft.com/office/2007/relationships/slicerCache" Target="slicerCaches/slicerCache87.xml"/><Relationship Id="rId149" Type="http://schemas.microsoft.com/office/2007/relationships/slicerCache" Target="slicerCaches/slicerCache108.xml"/><Relationship Id="rId5" Type="http://schemas.openxmlformats.org/officeDocument/2006/relationships/worksheet" Target="worksheets/sheet5.xml"/><Relationship Id="rId95" Type="http://schemas.microsoft.com/office/2007/relationships/slicerCache" Target="slicerCaches/slicerCache54.xml"/><Relationship Id="rId160" Type="http://schemas.microsoft.com/office/2007/relationships/slicerCache" Target="slicerCaches/slicerCache119.xml"/><Relationship Id="rId181" Type="http://schemas.microsoft.com/office/2007/relationships/slicerCache" Target="slicerCaches/slicerCache140.xml"/><Relationship Id="rId216" Type="http://schemas.microsoft.com/office/2007/relationships/slicerCache" Target="slicerCaches/slicerCache175.xml"/><Relationship Id="rId237" Type="http://schemas.microsoft.com/office/2007/relationships/slicerCache" Target="slicerCaches/slicerCache196.xml"/><Relationship Id="rId258" Type="http://schemas.openxmlformats.org/officeDocument/2006/relationships/theme" Target="theme/theme1.xml"/><Relationship Id="rId22" Type="http://schemas.openxmlformats.org/officeDocument/2006/relationships/worksheet" Target="worksheets/sheet22.xml"/><Relationship Id="rId43" Type="http://schemas.microsoft.com/office/2007/relationships/slicerCache" Target="slicerCaches/slicerCache2.xml"/><Relationship Id="rId64" Type="http://schemas.microsoft.com/office/2007/relationships/slicerCache" Target="slicerCaches/slicerCache23.xml"/><Relationship Id="rId118" Type="http://schemas.microsoft.com/office/2007/relationships/slicerCache" Target="slicerCaches/slicerCache77.xml"/><Relationship Id="rId139" Type="http://schemas.microsoft.com/office/2007/relationships/slicerCache" Target="slicerCaches/slicerCache98.xml"/><Relationship Id="rId85" Type="http://schemas.microsoft.com/office/2007/relationships/slicerCache" Target="slicerCaches/slicerCache44.xml"/><Relationship Id="rId150" Type="http://schemas.microsoft.com/office/2007/relationships/slicerCache" Target="slicerCaches/slicerCache109.xml"/><Relationship Id="rId171" Type="http://schemas.microsoft.com/office/2007/relationships/slicerCache" Target="slicerCaches/slicerCache130.xml"/><Relationship Id="rId192" Type="http://schemas.microsoft.com/office/2007/relationships/slicerCache" Target="slicerCaches/slicerCache151.xml"/><Relationship Id="rId206" Type="http://schemas.microsoft.com/office/2007/relationships/slicerCache" Target="slicerCaches/slicerCache165.xml"/><Relationship Id="rId227" Type="http://schemas.microsoft.com/office/2007/relationships/slicerCache" Target="slicerCaches/slicerCache186.xml"/><Relationship Id="rId248" Type="http://schemas.microsoft.com/office/2007/relationships/slicerCache" Target="slicerCaches/slicerCache207.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microsoft.com/office/2007/relationships/slicerCache" Target="slicerCaches/slicerCache67.xml"/><Relationship Id="rId129" Type="http://schemas.microsoft.com/office/2007/relationships/slicerCache" Target="slicerCaches/slicerCache88.xml"/><Relationship Id="rId54" Type="http://schemas.microsoft.com/office/2007/relationships/slicerCache" Target="slicerCaches/slicerCache13.xml"/><Relationship Id="rId75" Type="http://schemas.microsoft.com/office/2007/relationships/slicerCache" Target="slicerCaches/slicerCache34.xml"/><Relationship Id="rId96" Type="http://schemas.microsoft.com/office/2007/relationships/slicerCache" Target="slicerCaches/slicerCache55.xml"/><Relationship Id="rId140" Type="http://schemas.microsoft.com/office/2007/relationships/slicerCache" Target="slicerCaches/slicerCache99.xml"/><Relationship Id="rId161" Type="http://schemas.microsoft.com/office/2007/relationships/slicerCache" Target="slicerCaches/slicerCache120.xml"/><Relationship Id="rId182" Type="http://schemas.microsoft.com/office/2007/relationships/slicerCache" Target="slicerCaches/slicerCache141.xml"/><Relationship Id="rId217" Type="http://schemas.microsoft.com/office/2007/relationships/slicerCache" Target="slicerCaches/slicerCache176.xml"/><Relationship Id="rId6" Type="http://schemas.openxmlformats.org/officeDocument/2006/relationships/worksheet" Target="worksheets/sheet6.xml"/><Relationship Id="rId238" Type="http://schemas.microsoft.com/office/2007/relationships/slicerCache" Target="slicerCaches/slicerCache197.xml"/><Relationship Id="rId259" Type="http://schemas.openxmlformats.org/officeDocument/2006/relationships/styles" Target="styles.xml"/><Relationship Id="rId23" Type="http://schemas.openxmlformats.org/officeDocument/2006/relationships/worksheet" Target="worksheets/sheet23.xml"/><Relationship Id="rId119" Type="http://schemas.microsoft.com/office/2007/relationships/slicerCache" Target="slicerCaches/slicerCache78.xml"/><Relationship Id="rId44" Type="http://schemas.microsoft.com/office/2007/relationships/slicerCache" Target="slicerCaches/slicerCache3.xml"/><Relationship Id="rId65" Type="http://schemas.microsoft.com/office/2007/relationships/slicerCache" Target="slicerCaches/slicerCache24.xml"/><Relationship Id="rId86" Type="http://schemas.microsoft.com/office/2007/relationships/slicerCache" Target="slicerCaches/slicerCache45.xml"/><Relationship Id="rId130" Type="http://schemas.microsoft.com/office/2007/relationships/slicerCache" Target="slicerCaches/slicerCache89.xml"/><Relationship Id="rId151" Type="http://schemas.microsoft.com/office/2007/relationships/slicerCache" Target="slicerCaches/slicerCache110.xml"/><Relationship Id="rId172" Type="http://schemas.microsoft.com/office/2007/relationships/slicerCache" Target="slicerCaches/slicerCache131.xml"/><Relationship Id="rId193" Type="http://schemas.microsoft.com/office/2007/relationships/slicerCache" Target="slicerCaches/slicerCache152.xml"/><Relationship Id="rId207" Type="http://schemas.microsoft.com/office/2007/relationships/slicerCache" Target="slicerCaches/slicerCache166.xml"/><Relationship Id="rId228" Type="http://schemas.microsoft.com/office/2007/relationships/slicerCache" Target="slicerCaches/slicerCache187.xml"/><Relationship Id="rId249" Type="http://schemas.microsoft.com/office/2007/relationships/slicerCache" Target="slicerCaches/slicerCache208.xml"/><Relationship Id="rId13" Type="http://schemas.openxmlformats.org/officeDocument/2006/relationships/worksheet" Target="worksheets/sheet13.xml"/><Relationship Id="rId109" Type="http://schemas.microsoft.com/office/2007/relationships/slicerCache" Target="slicerCaches/slicerCache68.xml"/><Relationship Id="rId260" Type="http://schemas.openxmlformats.org/officeDocument/2006/relationships/sharedStrings" Target="sharedStrings.xml"/><Relationship Id="rId34" Type="http://schemas.openxmlformats.org/officeDocument/2006/relationships/worksheet" Target="worksheets/sheet34.xml"/><Relationship Id="rId55" Type="http://schemas.microsoft.com/office/2007/relationships/slicerCache" Target="slicerCaches/slicerCache14.xml"/><Relationship Id="rId76" Type="http://schemas.microsoft.com/office/2007/relationships/slicerCache" Target="slicerCaches/slicerCache35.xml"/><Relationship Id="rId97" Type="http://schemas.microsoft.com/office/2007/relationships/slicerCache" Target="slicerCaches/slicerCache56.xml"/><Relationship Id="rId120" Type="http://schemas.microsoft.com/office/2007/relationships/slicerCache" Target="slicerCaches/slicerCache79.xml"/><Relationship Id="rId141" Type="http://schemas.microsoft.com/office/2007/relationships/slicerCache" Target="slicerCaches/slicerCache100.xml"/><Relationship Id="rId7" Type="http://schemas.openxmlformats.org/officeDocument/2006/relationships/worksheet" Target="worksheets/sheet7.xml"/><Relationship Id="rId162" Type="http://schemas.microsoft.com/office/2007/relationships/slicerCache" Target="slicerCaches/slicerCache121.xml"/><Relationship Id="rId183" Type="http://schemas.microsoft.com/office/2007/relationships/slicerCache" Target="slicerCaches/slicerCache142.xml"/><Relationship Id="rId218" Type="http://schemas.microsoft.com/office/2007/relationships/slicerCache" Target="slicerCaches/slicerCache177.xml"/><Relationship Id="rId239" Type="http://schemas.microsoft.com/office/2007/relationships/slicerCache" Target="slicerCaches/slicerCache198.xml"/><Relationship Id="rId250" Type="http://schemas.microsoft.com/office/2007/relationships/slicerCache" Target="slicerCaches/slicerCache209.xml"/><Relationship Id="rId24" Type="http://schemas.openxmlformats.org/officeDocument/2006/relationships/worksheet" Target="worksheets/sheet24.xml"/><Relationship Id="rId45" Type="http://schemas.microsoft.com/office/2007/relationships/slicerCache" Target="slicerCaches/slicerCache4.xml"/><Relationship Id="rId66" Type="http://schemas.microsoft.com/office/2007/relationships/slicerCache" Target="slicerCaches/slicerCache25.xml"/><Relationship Id="rId87" Type="http://schemas.microsoft.com/office/2007/relationships/slicerCache" Target="slicerCaches/slicerCache46.xml"/><Relationship Id="rId110" Type="http://schemas.microsoft.com/office/2007/relationships/slicerCache" Target="slicerCaches/slicerCache69.xml"/><Relationship Id="rId131" Type="http://schemas.microsoft.com/office/2007/relationships/slicerCache" Target="slicerCaches/slicerCache90.xml"/><Relationship Id="rId152" Type="http://schemas.microsoft.com/office/2007/relationships/slicerCache" Target="slicerCaches/slicerCache111.xml"/><Relationship Id="rId173" Type="http://schemas.microsoft.com/office/2007/relationships/slicerCache" Target="slicerCaches/slicerCache132.xml"/><Relationship Id="rId194" Type="http://schemas.microsoft.com/office/2007/relationships/slicerCache" Target="slicerCaches/slicerCache153.xml"/><Relationship Id="rId208" Type="http://schemas.microsoft.com/office/2007/relationships/slicerCache" Target="slicerCaches/slicerCache167.xml"/><Relationship Id="rId229" Type="http://schemas.microsoft.com/office/2007/relationships/slicerCache" Target="slicerCaches/slicerCache188.xml"/><Relationship Id="rId240" Type="http://schemas.microsoft.com/office/2007/relationships/slicerCache" Target="slicerCaches/slicerCache199.xml"/><Relationship Id="rId261" Type="http://schemas.openxmlformats.org/officeDocument/2006/relationships/calcChain" Target="calcChain.xml"/><Relationship Id="rId14" Type="http://schemas.openxmlformats.org/officeDocument/2006/relationships/worksheet" Target="worksheets/sheet14.xml"/><Relationship Id="rId35" Type="http://schemas.openxmlformats.org/officeDocument/2006/relationships/worksheet" Target="worksheets/sheet35.xml"/><Relationship Id="rId56" Type="http://schemas.microsoft.com/office/2007/relationships/slicerCache" Target="slicerCaches/slicerCache15.xml"/><Relationship Id="rId77" Type="http://schemas.microsoft.com/office/2007/relationships/slicerCache" Target="slicerCaches/slicerCache36.xml"/><Relationship Id="rId100" Type="http://schemas.microsoft.com/office/2007/relationships/slicerCache" Target="slicerCaches/slicerCache59.xml"/><Relationship Id="rId8" Type="http://schemas.openxmlformats.org/officeDocument/2006/relationships/worksheet" Target="worksheets/sheet8.xml"/><Relationship Id="rId98" Type="http://schemas.microsoft.com/office/2007/relationships/slicerCache" Target="slicerCaches/slicerCache57.xml"/><Relationship Id="rId121" Type="http://schemas.microsoft.com/office/2007/relationships/slicerCache" Target="slicerCaches/slicerCache80.xml"/><Relationship Id="rId142" Type="http://schemas.microsoft.com/office/2007/relationships/slicerCache" Target="slicerCaches/slicerCache101.xml"/><Relationship Id="rId163" Type="http://schemas.microsoft.com/office/2007/relationships/slicerCache" Target="slicerCaches/slicerCache122.xml"/><Relationship Id="rId184" Type="http://schemas.microsoft.com/office/2007/relationships/slicerCache" Target="slicerCaches/slicerCache143.xml"/><Relationship Id="rId219" Type="http://schemas.microsoft.com/office/2007/relationships/slicerCache" Target="slicerCaches/slicerCache178.xml"/><Relationship Id="rId230" Type="http://schemas.microsoft.com/office/2007/relationships/slicerCache" Target="slicerCaches/slicerCache189.xml"/><Relationship Id="rId251" Type="http://schemas.microsoft.com/office/2007/relationships/slicerCache" Target="slicerCaches/slicerCache210.xml"/><Relationship Id="rId25" Type="http://schemas.openxmlformats.org/officeDocument/2006/relationships/worksheet" Target="worksheets/sheet25.xml"/><Relationship Id="rId46" Type="http://schemas.microsoft.com/office/2007/relationships/slicerCache" Target="slicerCaches/slicerCache5.xml"/><Relationship Id="rId67" Type="http://schemas.microsoft.com/office/2007/relationships/slicerCache" Target="slicerCaches/slicerCache26.xml"/><Relationship Id="rId88" Type="http://schemas.microsoft.com/office/2007/relationships/slicerCache" Target="slicerCaches/slicerCache47.xml"/><Relationship Id="rId111" Type="http://schemas.microsoft.com/office/2007/relationships/slicerCache" Target="slicerCaches/slicerCache70.xml"/><Relationship Id="rId132" Type="http://schemas.microsoft.com/office/2007/relationships/slicerCache" Target="slicerCaches/slicerCache91.xml"/><Relationship Id="rId153" Type="http://schemas.microsoft.com/office/2007/relationships/slicerCache" Target="slicerCaches/slicerCache112.xml"/><Relationship Id="rId174" Type="http://schemas.microsoft.com/office/2007/relationships/slicerCache" Target="slicerCaches/slicerCache133.xml"/><Relationship Id="rId195" Type="http://schemas.microsoft.com/office/2007/relationships/slicerCache" Target="slicerCaches/slicerCache154.xml"/><Relationship Id="rId209" Type="http://schemas.microsoft.com/office/2007/relationships/slicerCache" Target="slicerCaches/slicerCache168.xml"/><Relationship Id="rId220" Type="http://schemas.microsoft.com/office/2007/relationships/slicerCache" Target="slicerCaches/slicerCache179.xml"/><Relationship Id="rId241" Type="http://schemas.microsoft.com/office/2007/relationships/slicerCache" Target="slicerCaches/slicerCache20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microsoft.com/office/2007/relationships/slicerCache" Target="slicerCaches/slicerCache16.xml"/><Relationship Id="rId78" Type="http://schemas.microsoft.com/office/2007/relationships/slicerCache" Target="slicerCaches/slicerCache37.xml"/><Relationship Id="rId99" Type="http://schemas.microsoft.com/office/2007/relationships/slicerCache" Target="slicerCaches/slicerCache58.xml"/><Relationship Id="rId101" Type="http://schemas.microsoft.com/office/2007/relationships/slicerCache" Target="slicerCaches/slicerCache60.xml"/><Relationship Id="rId122" Type="http://schemas.microsoft.com/office/2007/relationships/slicerCache" Target="slicerCaches/slicerCache81.xml"/><Relationship Id="rId143" Type="http://schemas.microsoft.com/office/2007/relationships/slicerCache" Target="slicerCaches/slicerCache102.xml"/><Relationship Id="rId164" Type="http://schemas.microsoft.com/office/2007/relationships/slicerCache" Target="slicerCaches/slicerCache123.xml"/><Relationship Id="rId185" Type="http://schemas.microsoft.com/office/2007/relationships/slicerCache" Target="slicerCaches/slicerCache144.xml"/><Relationship Id="rId9" Type="http://schemas.openxmlformats.org/officeDocument/2006/relationships/worksheet" Target="worksheets/sheet9.xml"/><Relationship Id="rId210" Type="http://schemas.microsoft.com/office/2007/relationships/slicerCache" Target="slicerCaches/slicerCache169.xml"/><Relationship Id="rId26" Type="http://schemas.openxmlformats.org/officeDocument/2006/relationships/worksheet" Target="worksheets/sheet26.xml"/><Relationship Id="rId231" Type="http://schemas.microsoft.com/office/2007/relationships/slicerCache" Target="slicerCaches/slicerCache190.xml"/><Relationship Id="rId252" Type="http://schemas.microsoft.com/office/2007/relationships/slicerCache" Target="slicerCaches/slicerCache211.xml"/><Relationship Id="rId47" Type="http://schemas.microsoft.com/office/2007/relationships/slicerCache" Target="slicerCaches/slicerCache6.xml"/><Relationship Id="rId68" Type="http://schemas.microsoft.com/office/2007/relationships/slicerCache" Target="slicerCaches/slicerCache27.xml"/><Relationship Id="rId89" Type="http://schemas.microsoft.com/office/2007/relationships/slicerCache" Target="slicerCaches/slicerCache48.xml"/><Relationship Id="rId112" Type="http://schemas.microsoft.com/office/2007/relationships/slicerCache" Target="slicerCaches/slicerCache71.xml"/><Relationship Id="rId133" Type="http://schemas.microsoft.com/office/2007/relationships/slicerCache" Target="slicerCaches/slicerCache92.xml"/><Relationship Id="rId154" Type="http://schemas.microsoft.com/office/2007/relationships/slicerCache" Target="slicerCaches/slicerCache113.xml"/><Relationship Id="rId175" Type="http://schemas.microsoft.com/office/2007/relationships/slicerCache" Target="slicerCaches/slicerCache134.xml"/><Relationship Id="rId196" Type="http://schemas.microsoft.com/office/2007/relationships/slicerCache" Target="slicerCaches/slicerCache155.xml"/><Relationship Id="rId200" Type="http://schemas.microsoft.com/office/2007/relationships/slicerCache" Target="slicerCaches/slicerCache159.xml"/><Relationship Id="rId16" Type="http://schemas.openxmlformats.org/officeDocument/2006/relationships/worksheet" Target="worksheets/sheet16.xml"/><Relationship Id="rId221" Type="http://schemas.microsoft.com/office/2007/relationships/slicerCache" Target="slicerCaches/slicerCache180.xml"/><Relationship Id="rId242" Type="http://schemas.microsoft.com/office/2007/relationships/slicerCache" Target="slicerCaches/slicerCache201.xml"/><Relationship Id="rId37" Type="http://schemas.openxmlformats.org/officeDocument/2006/relationships/worksheet" Target="worksheets/sheet37.xml"/><Relationship Id="rId58" Type="http://schemas.microsoft.com/office/2007/relationships/slicerCache" Target="slicerCaches/slicerCache17.xml"/><Relationship Id="rId79" Type="http://schemas.microsoft.com/office/2007/relationships/slicerCache" Target="slicerCaches/slicerCache38.xml"/><Relationship Id="rId102" Type="http://schemas.microsoft.com/office/2007/relationships/slicerCache" Target="slicerCaches/slicerCache61.xml"/><Relationship Id="rId123" Type="http://schemas.microsoft.com/office/2007/relationships/slicerCache" Target="slicerCaches/slicerCache82.xml"/><Relationship Id="rId144" Type="http://schemas.microsoft.com/office/2007/relationships/slicerCache" Target="slicerCaches/slicerCache103.xml"/><Relationship Id="rId90" Type="http://schemas.microsoft.com/office/2007/relationships/slicerCache" Target="slicerCaches/slicerCache49.xml"/><Relationship Id="rId165" Type="http://schemas.microsoft.com/office/2007/relationships/slicerCache" Target="slicerCaches/slicerCache124.xml"/><Relationship Id="rId186" Type="http://schemas.microsoft.com/office/2007/relationships/slicerCache" Target="slicerCaches/slicerCache145.xml"/><Relationship Id="rId211" Type="http://schemas.microsoft.com/office/2007/relationships/slicerCache" Target="slicerCaches/slicerCache170.xml"/><Relationship Id="rId232" Type="http://schemas.microsoft.com/office/2007/relationships/slicerCache" Target="slicerCaches/slicerCache191.xml"/><Relationship Id="rId253" Type="http://schemas.microsoft.com/office/2007/relationships/slicerCache" Target="slicerCaches/slicerCache212.xml"/><Relationship Id="rId27" Type="http://schemas.openxmlformats.org/officeDocument/2006/relationships/worksheet" Target="worksheets/sheet27.xml"/><Relationship Id="rId48" Type="http://schemas.microsoft.com/office/2007/relationships/slicerCache" Target="slicerCaches/slicerCache7.xml"/><Relationship Id="rId69" Type="http://schemas.microsoft.com/office/2007/relationships/slicerCache" Target="slicerCaches/slicerCache28.xml"/><Relationship Id="rId113" Type="http://schemas.microsoft.com/office/2007/relationships/slicerCache" Target="slicerCaches/slicerCache72.xml"/><Relationship Id="rId134" Type="http://schemas.microsoft.com/office/2007/relationships/slicerCache" Target="slicerCaches/slicerCache93.xml"/><Relationship Id="rId80" Type="http://schemas.microsoft.com/office/2007/relationships/slicerCache" Target="slicerCaches/slicerCache39.xml"/><Relationship Id="rId155" Type="http://schemas.microsoft.com/office/2007/relationships/slicerCache" Target="slicerCaches/slicerCache114.xml"/><Relationship Id="rId176" Type="http://schemas.microsoft.com/office/2007/relationships/slicerCache" Target="slicerCaches/slicerCache135.xml"/><Relationship Id="rId197" Type="http://schemas.microsoft.com/office/2007/relationships/slicerCache" Target="slicerCaches/slicerCache156.xml"/><Relationship Id="rId201" Type="http://schemas.microsoft.com/office/2007/relationships/slicerCache" Target="slicerCaches/slicerCache160.xml"/><Relationship Id="rId222" Type="http://schemas.microsoft.com/office/2007/relationships/slicerCache" Target="slicerCaches/slicerCache181.xml"/><Relationship Id="rId243" Type="http://schemas.microsoft.com/office/2007/relationships/slicerCache" Target="slicerCaches/slicerCache202.xml"/><Relationship Id="rId17" Type="http://schemas.openxmlformats.org/officeDocument/2006/relationships/worksheet" Target="worksheets/sheet17.xml"/><Relationship Id="rId38" Type="http://schemas.openxmlformats.org/officeDocument/2006/relationships/worksheet" Target="worksheets/sheet38.xml"/><Relationship Id="rId59" Type="http://schemas.microsoft.com/office/2007/relationships/slicerCache" Target="slicerCaches/slicerCache18.xml"/><Relationship Id="rId103" Type="http://schemas.microsoft.com/office/2007/relationships/slicerCache" Target="slicerCaches/slicerCache62.xml"/><Relationship Id="rId124" Type="http://schemas.microsoft.com/office/2007/relationships/slicerCache" Target="slicerCaches/slicerCache83.xml"/><Relationship Id="rId70" Type="http://schemas.microsoft.com/office/2007/relationships/slicerCache" Target="slicerCaches/slicerCache29.xml"/><Relationship Id="rId91" Type="http://schemas.microsoft.com/office/2007/relationships/slicerCache" Target="slicerCaches/slicerCache50.xml"/><Relationship Id="rId145" Type="http://schemas.microsoft.com/office/2007/relationships/slicerCache" Target="slicerCaches/slicerCache104.xml"/><Relationship Id="rId166" Type="http://schemas.microsoft.com/office/2007/relationships/slicerCache" Target="slicerCaches/slicerCache125.xml"/><Relationship Id="rId187" Type="http://schemas.microsoft.com/office/2007/relationships/slicerCache" Target="slicerCaches/slicerCache146.xml"/><Relationship Id="rId1" Type="http://schemas.openxmlformats.org/officeDocument/2006/relationships/worksheet" Target="worksheets/sheet1.xml"/><Relationship Id="rId212" Type="http://schemas.microsoft.com/office/2007/relationships/slicerCache" Target="slicerCaches/slicerCache171.xml"/><Relationship Id="rId233" Type="http://schemas.microsoft.com/office/2007/relationships/slicerCache" Target="slicerCaches/slicerCache192.xml"/><Relationship Id="rId254" Type="http://schemas.microsoft.com/office/2007/relationships/slicerCache" Target="slicerCaches/slicerCache213.xml"/><Relationship Id="rId28" Type="http://schemas.openxmlformats.org/officeDocument/2006/relationships/worksheet" Target="worksheets/sheet28.xml"/><Relationship Id="rId49" Type="http://schemas.microsoft.com/office/2007/relationships/slicerCache" Target="slicerCaches/slicerCache8.xml"/><Relationship Id="rId114" Type="http://schemas.microsoft.com/office/2007/relationships/slicerCache" Target="slicerCaches/slicerCache73.xml"/><Relationship Id="rId60" Type="http://schemas.microsoft.com/office/2007/relationships/slicerCache" Target="slicerCaches/slicerCache19.xml"/><Relationship Id="rId81" Type="http://schemas.microsoft.com/office/2007/relationships/slicerCache" Target="slicerCaches/slicerCache40.xml"/><Relationship Id="rId135" Type="http://schemas.microsoft.com/office/2007/relationships/slicerCache" Target="slicerCaches/slicerCache94.xml"/><Relationship Id="rId156" Type="http://schemas.microsoft.com/office/2007/relationships/slicerCache" Target="slicerCaches/slicerCache115.xml"/><Relationship Id="rId177" Type="http://schemas.microsoft.com/office/2007/relationships/slicerCache" Target="slicerCaches/slicerCache136.xml"/><Relationship Id="rId198" Type="http://schemas.microsoft.com/office/2007/relationships/slicerCache" Target="slicerCaches/slicerCache157.xml"/><Relationship Id="rId202" Type="http://schemas.microsoft.com/office/2007/relationships/slicerCache" Target="slicerCaches/slicerCache161.xml"/><Relationship Id="rId223" Type="http://schemas.microsoft.com/office/2007/relationships/slicerCache" Target="slicerCaches/slicerCache182.xml"/><Relationship Id="rId244" Type="http://schemas.microsoft.com/office/2007/relationships/slicerCache" Target="slicerCaches/slicerCache203.xml"/><Relationship Id="rId18" Type="http://schemas.openxmlformats.org/officeDocument/2006/relationships/worksheet" Target="worksheets/sheet18.xml"/><Relationship Id="rId39" Type="http://schemas.openxmlformats.org/officeDocument/2006/relationships/worksheet" Target="worksheets/sheet39.xml"/><Relationship Id="rId50" Type="http://schemas.microsoft.com/office/2007/relationships/slicerCache" Target="slicerCaches/slicerCache9.xml"/><Relationship Id="rId104" Type="http://schemas.microsoft.com/office/2007/relationships/slicerCache" Target="slicerCaches/slicerCache63.xml"/><Relationship Id="rId125" Type="http://schemas.microsoft.com/office/2007/relationships/slicerCache" Target="slicerCaches/slicerCache84.xml"/><Relationship Id="rId146" Type="http://schemas.microsoft.com/office/2007/relationships/slicerCache" Target="slicerCaches/slicerCache105.xml"/><Relationship Id="rId167" Type="http://schemas.microsoft.com/office/2007/relationships/slicerCache" Target="slicerCaches/slicerCache126.xml"/><Relationship Id="rId188" Type="http://schemas.microsoft.com/office/2007/relationships/slicerCache" Target="slicerCaches/slicerCache147.xml"/><Relationship Id="rId71" Type="http://schemas.microsoft.com/office/2007/relationships/slicerCache" Target="slicerCaches/slicerCache30.xml"/><Relationship Id="rId92" Type="http://schemas.microsoft.com/office/2007/relationships/slicerCache" Target="slicerCaches/slicerCache51.xml"/><Relationship Id="rId213" Type="http://schemas.microsoft.com/office/2007/relationships/slicerCache" Target="slicerCaches/slicerCache172.xml"/><Relationship Id="rId234" Type="http://schemas.microsoft.com/office/2007/relationships/slicerCache" Target="slicerCaches/slicerCache193.xml"/><Relationship Id="rId2" Type="http://schemas.openxmlformats.org/officeDocument/2006/relationships/worksheet" Target="worksheets/sheet2.xml"/><Relationship Id="rId29" Type="http://schemas.openxmlformats.org/officeDocument/2006/relationships/worksheet" Target="worksheets/sheet29.xml"/><Relationship Id="rId255" Type="http://schemas.microsoft.com/office/2007/relationships/slicerCache" Target="slicerCaches/slicerCache214.xml"/><Relationship Id="rId40" Type="http://schemas.openxmlformats.org/officeDocument/2006/relationships/worksheet" Target="worksheets/sheet40.xml"/><Relationship Id="rId115" Type="http://schemas.microsoft.com/office/2007/relationships/slicerCache" Target="slicerCaches/slicerCache74.xml"/><Relationship Id="rId136" Type="http://schemas.microsoft.com/office/2007/relationships/slicerCache" Target="slicerCaches/slicerCache95.xml"/><Relationship Id="rId157" Type="http://schemas.microsoft.com/office/2007/relationships/slicerCache" Target="slicerCaches/slicerCache116.xml"/><Relationship Id="rId178" Type="http://schemas.microsoft.com/office/2007/relationships/slicerCache" Target="slicerCaches/slicerCache137.xml"/><Relationship Id="rId61" Type="http://schemas.microsoft.com/office/2007/relationships/slicerCache" Target="slicerCaches/slicerCache20.xml"/><Relationship Id="rId82" Type="http://schemas.microsoft.com/office/2007/relationships/slicerCache" Target="slicerCaches/slicerCache41.xml"/><Relationship Id="rId199" Type="http://schemas.microsoft.com/office/2007/relationships/slicerCache" Target="slicerCaches/slicerCache158.xml"/><Relationship Id="rId203" Type="http://schemas.microsoft.com/office/2007/relationships/slicerCache" Target="slicerCaches/slicerCache162.xml"/><Relationship Id="rId19" Type="http://schemas.openxmlformats.org/officeDocument/2006/relationships/worksheet" Target="worksheets/sheet19.xml"/><Relationship Id="rId224" Type="http://schemas.microsoft.com/office/2007/relationships/slicerCache" Target="slicerCaches/slicerCache183.xml"/><Relationship Id="rId245" Type="http://schemas.microsoft.com/office/2007/relationships/slicerCache" Target="slicerCaches/slicerCache204.xml"/><Relationship Id="rId30" Type="http://schemas.openxmlformats.org/officeDocument/2006/relationships/worksheet" Target="worksheets/sheet30.xml"/><Relationship Id="rId105" Type="http://schemas.microsoft.com/office/2007/relationships/slicerCache" Target="slicerCaches/slicerCache64.xml"/><Relationship Id="rId126" Type="http://schemas.microsoft.com/office/2007/relationships/slicerCache" Target="slicerCaches/slicerCache85.xml"/><Relationship Id="rId147" Type="http://schemas.microsoft.com/office/2007/relationships/slicerCache" Target="slicerCaches/slicerCache106.xml"/><Relationship Id="rId168" Type="http://schemas.microsoft.com/office/2007/relationships/slicerCache" Target="slicerCaches/slicerCache127.xml"/><Relationship Id="rId51" Type="http://schemas.microsoft.com/office/2007/relationships/slicerCache" Target="slicerCaches/slicerCache10.xml"/><Relationship Id="rId72" Type="http://schemas.microsoft.com/office/2007/relationships/slicerCache" Target="slicerCaches/slicerCache31.xml"/><Relationship Id="rId93" Type="http://schemas.microsoft.com/office/2007/relationships/slicerCache" Target="slicerCaches/slicerCache52.xml"/><Relationship Id="rId189" Type="http://schemas.microsoft.com/office/2007/relationships/slicerCache" Target="slicerCaches/slicerCache148.xml"/><Relationship Id="rId3" Type="http://schemas.openxmlformats.org/officeDocument/2006/relationships/worksheet" Target="worksheets/sheet3.xml"/><Relationship Id="rId214" Type="http://schemas.microsoft.com/office/2007/relationships/slicerCache" Target="slicerCaches/slicerCache173.xml"/><Relationship Id="rId235" Type="http://schemas.microsoft.com/office/2007/relationships/slicerCache" Target="slicerCaches/slicerCache194.xml"/><Relationship Id="rId256" Type="http://schemas.microsoft.com/office/2007/relationships/slicerCache" Target="slicerCaches/slicerCache215.xml"/><Relationship Id="rId116" Type="http://schemas.microsoft.com/office/2007/relationships/slicerCache" Target="slicerCaches/slicerCache75.xml"/><Relationship Id="rId137" Type="http://schemas.microsoft.com/office/2007/relationships/slicerCache" Target="slicerCaches/slicerCache96.xml"/><Relationship Id="rId158" Type="http://schemas.microsoft.com/office/2007/relationships/slicerCache" Target="slicerCaches/slicerCache117.xml"/><Relationship Id="rId20" Type="http://schemas.openxmlformats.org/officeDocument/2006/relationships/worksheet" Target="worksheets/sheet20.xml"/><Relationship Id="rId41" Type="http://schemas.openxmlformats.org/officeDocument/2006/relationships/pivotCacheDefinition" Target="pivotCache/pivotCacheDefinition1.xml"/><Relationship Id="rId62" Type="http://schemas.microsoft.com/office/2007/relationships/slicerCache" Target="slicerCaches/slicerCache21.xml"/><Relationship Id="rId83" Type="http://schemas.microsoft.com/office/2007/relationships/slicerCache" Target="slicerCaches/slicerCache42.xml"/><Relationship Id="rId179" Type="http://schemas.microsoft.com/office/2007/relationships/slicerCache" Target="slicerCaches/slicerCache138.xml"/><Relationship Id="rId190" Type="http://schemas.microsoft.com/office/2007/relationships/slicerCache" Target="slicerCaches/slicerCache149.xml"/><Relationship Id="rId204" Type="http://schemas.microsoft.com/office/2007/relationships/slicerCache" Target="slicerCaches/slicerCache163.xml"/><Relationship Id="rId225" Type="http://schemas.microsoft.com/office/2007/relationships/slicerCache" Target="slicerCaches/slicerCache184.xml"/><Relationship Id="rId246" Type="http://schemas.microsoft.com/office/2007/relationships/slicerCache" Target="slicerCaches/slicerCache205.xml"/><Relationship Id="rId106" Type="http://schemas.microsoft.com/office/2007/relationships/slicerCache" Target="slicerCaches/slicerCache65.xml"/><Relationship Id="rId127" Type="http://schemas.microsoft.com/office/2007/relationships/slicerCache" Target="slicerCaches/slicerCache8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microsoft.com/office/2007/relationships/slicerCache" Target="slicerCaches/slicerCache11.xml"/><Relationship Id="rId73" Type="http://schemas.microsoft.com/office/2007/relationships/slicerCache" Target="slicerCaches/slicerCache32.xml"/><Relationship Id="rId94" Type="http://schemas.microsoft.com/office/2007/relationships/slicerCache" Target="slicerCaches/slicerCache53.xml"/><Relationship Id="rId148" Type="http://schemas.microsoft.com/office/2007/relationships/slicerCache" Target="slicerCaches/slicerCache107.xml"/><Relationship Id="rId169" Type="http://schemas.microsoft.com/office/2007/relationships/slicerCache" Target="slicerCaches/slicerCache128.xml"/><Relationship Id="rId4" Type="http://schemas.openxmlformats.org/officeDocument/2006/relationships/worksheet" Target="worksheets/sheet4.xml"/><Relationship Id="rId180" Type="http://schemas.microsoft.com/office/2007/relationships/slicerCache" Target="slicerCaches/slicerCache139.xml"/><Relationship Id="rId215" Type="http://schemas.microsoft.com/office/2007/relationships/slicerCache" Target="slicerCaches/slicerCache174.xml"/><Relationship Id="rId236" Type="http://schemas.microsoft.com/office/2007/relationships/slicerCache" Target="slicerCaches/slicerCache195.xml"/><Relationship Id="rId257" Type="http://schemas.microsoft.com/office/2007/relationships/slicerCache" Target="slicerCaches/slicerCache216.xml"/><Relationship Id="rId42" Type="http://schemas.microsoft.com/office/2007/relationships/slicerCache" Target="slicerCaches/slicerCache1.xml"/><Relationship Id="rId84" Type="http://schemas.microsoft.com/office/2007/relationships/slicerCache" Target="slicerCaches/slicerCache43.xml"/><Relationship Id="rId138" Type="http://schemas.microsoft.com/office/2007/relationships/slicerCache" Target="slicerCaches/slicerCache97.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56.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58.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60.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62.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64.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66.xml"/><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chartUserShapes" Target="../drawings/drawing68.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chartUserShapes" Target="../drawings/drawing70.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72.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chartUserShapes" Target="../drawings/drawing74.xml"/><Relationship Id="rId2" Type="http://schemas.microsoft.com/office/2011/relationships/chartColorStyle" Target="colors37.xml"/><Relationship Id="rId1" Type="http://schemas.microsoft.com/office/2011/relationships/chartStyle" Target="style37.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4992225095501"/>
          <c:y val="5.0989216346478475E-2"/>
          <c:w val="0.76100457930960053"/>
          <c:h val="0.84147792079334405"/>
        </c:manualLayout>
      </c:layout>
      <c:bubbleChart>
        <c:varyColors val="0"/>
        <c:ser>
          <c:idx val="0"/>
          <c:order val="0"/>
          <c:tx>
            <c:strRef>
              <c:f>Mapping!$A$2</c:f>
              <c:strCache>
                <c:ptCount val="1"/>
                <c:pt idx="0">
                  <c:v>&gt;100k</c:v>
                </c:pt>
              </c:strCache>
            </c:strRef>
          </c:tx>
          <c:spPr>
            <a:noFill/>
            <a:ln w="50800">
              <a:solidFill>
                <a:schemeClr val="tx1"/>
              </a:solidFill>
            </a:ln>
            <a:effectLst/>
          </c:spPr>
          <c:invertIfNegative val="0"/>
          <c:xVal>
            <c:numRef>
              <c:f>Mapping!$D$2</c:f>
              <c:numCache>
                <c:formatCode>0%</c:formatCode>
                <c:ptCount val="1"/>
                <c:pt idx="0">
                  <c:v>0.9</c:v>
                </c:pt>
              </c:numCache>
            </c:numRef>
          </c:xVal>
          <c:yVal>
            <c:numLit>
              <c:formatCode>General</c:formatCode>
              <c:ptCount val="1"/>
              <c:pt idx="0">
                <c:v>3</c:v>
              </c:pt>
            </c:numLit>
          </c:yVal>
          <c:bubbleSize>
            <c:numRef>
              <c:f>Mapping!$B$2</c:f>
              <c:numCache>
                <c:formatCode>General</c:formatCode>
                <c:ptCount val="1"/>
                <c:pt idx="0">
                  <c:v>200</c:v>
                </c:pt>
              </c:numCache>
            </c:numRef>
          </c:bubbleSize>
          <c:bubble3D val="0"/>
          <c:extLst>
            <c:ext xmlns:c16="http://schemas.microsoft.com/office/drawing/2014/chart" uri="{C3380CC4-5D6E-409C-BE32-E72D297353CC}">
              <c16:uniqueId val="{00000000-D8F3-4D4F-8866-D3DB21D894B5}"/>
            </c:ext>
          </c:extLst>
        </c:ser>
        <c:ser>
          <c:idx val="1"/>
          <c:order val="1"/>
          <c:tx>
            <c:strRef>
              <c:f>Mapping!$A$3</c:f>
              <c:strCache>
                <c:ptCount val="1"/>
                <c:pt idx="0">
                  <c:v>10k-100k</c:v>
                </c:pt>
              </c:strCache>
            </c:strRef>
          </c:tx>
          <c:spPr>
            <a:solidFill>
              <a:schemeClr val="accent5">
                <a:alpha val="75000"/>
              </a:schemeClr>
            </a:solidFill>
            <a:ln w="25400">
              <a:noFill/>
            </a:ln>
            <a:effectLst/>
          </c:spPr>
          <c:invertIfNegative val="0"/>
          <c:xVal>
            <c:numRef>
              <c:f>Mapping!$D$3</c:f>
              <c:numCache>
                <c:formatCode>0%</c:formatCode>
                <c:ptCount val="1"/>
                <c:pt idx="0">
                  <c:v>0.45</c:v>
                </c:pt>
              </c:numCache>
            </c:numRef>
          </c:xVal>
          <c:yVal>
            <c:numLit>
              <c:formatCode>General</c:formatCode>
              <c:ptCount val="1"/>
              <c:pt idx="0">
                <c:v>3</c:v>
              </c:pt>
            </c:numLit>
          </c:yVal>
          <c:bubbleSize>
            <c:numRef>
              <c:f>Mapping!$B$3</c:f>
              <c:numCache>
                <c:formatCode>General</c:formatCode>
                <c:ptCount val="1"/>
                <c:pt idx="0">
                  <c:v>100</c:v>
                </c:pt>
              </c:numCache>
            </c:numRef>
          </c:bubbleSize>
          <c:bubble3D val="0"/>
          <c:extLst>
            <c:ext xmlns:c16="http://schemas.microsoft.com/office/drawing/2014/chart" uri="{C3380CC4-5D6E-409C-BE32-E72D297353CC}">
              <c16:uniqueId val="{00000001-D8F3-4D4F-8866-D3DB21D894B5}"/>
            </c:ext>
          </c:extLst>
        </c:ser>
        <c:ser>
          <c:idx val="2"/>
          <c:order val="2"/>
          <c:tx>
            <c:strRef>
              <c:f>Mapping!$A$4</c:f>
              <c:strCache>
                <c:ptCount val="1"/>
                <c:pt idx="0">
                  <c:v>1k-10k</c:v>
                </c:pt>
              </c:strCache>
            </c:strRef>
          </c:tx>
          <c:spPr>
            <a:solidFill>
              <a:schemeClr val="accent4">
                <a:alpha val="75000"/>
              </a:schemeClr>
            </a:solidFill>
            <a:ln w="25400">
              <a:noFill/>
            </a:ln>
            <a:effectLst/>
          </c:spPr>
          <c:invertIfNegative val="0"/>
          <c:xVal>
            <c:numRef>
              <c:f>Mapping!$D$4</c:f>
              <c:numCache>
                <c:formatCode>0%</c:formatCode>
                <c:ptCount val="1"/>
                <c:pt idx="0">
                  <c:v>0.6</c:v>
                </c:pt>
              </c:numCache>
            </c:numRef>
          </c:xVal>
          <c:yVal>
            <c:numLit>
              <c:formatCode>General</c:formatCode>
              <c:ptCount val="1"/>
              <c:pt idx="0">
                <c:v>3</c:v>
              </c:pt>
            </c:numLit>
          </c:yVal>
          <c:bubbleSize>
            <c:numRef>
              <c:f>Mapping!$B$4</c:f>
              <c:numCache>
                <c:formatCode>General</c:formatCode>
                <c:ptCount val="1"/>
                <c:pt idx="0">
                  <c:v>50</c:v>
                </c:pt>
              </c:numCache>
            </c:numRef>
          </c:bubbleSize>
          <c:bubble3D val="0"/>
          <c:extLst>
            <c:ext xmlns:c16="http://schemas.microsoft.com/office/drawing/2014/chart" uri="{C3380CC4-5D6E-409C-BE32-E72D297353CC}">
              <c16:uniqueId val="{00000002-D8F3-4D4F-8866-D3DB21D894B5}"/>
            </c:ext>
          </c:extLst>
        </c:ser>
        <c:ser>
          <c:idx val="3"/>
          <c:order val="3"/>
          <c:tx>
            <c:strRef>
              <c:f>Mapping!$A$5</c:f>
              <c:strCache>
                <c:ptCount val="1"/>
                <c:pt idx="0">
                  <c:v>251-1000</c:v>
                </c:pt>
              </c:strCache>
            </c:strRef>
          </c:tx>
          <c:spPr>
            <a:solidFill>
              <a:schemeClr val="accent3">
                <a:alpha val="75000"/>
              </a:schemeClr>
            </a:solidFill>
            <a:ln w="25400">
              <a:noFill/>
            </a:ln>
            <a:effectLst/>
          </c:spPr>
          <c:invertIfNegative val="0"/>
          <c:xVal>
            <c:numRef>
              <c:f>Mapping!$D$5</c:f>
              <c:numCache>
                <c:formatCode>0%</c:formatCode>
                <c:ptCount val="1"/>
                <c:pt idx="0">
                  <c:v>0.8</c:v>
                </c:pt>
              </c:numCache>
            </c:numRef>
          </c:xVal>
          <c:yVal>
            <c:numLit>
              <c:formatCode>General</c:formatCode>
              <c:ptCount val="1"/>
              <c:pt idx="0">
                <c:v>3</c:v>
              </c:pt>
            </c:numLit>
          </c:yVal>
          <c:bubbleSize>
            <c:numRef>
              <c:f>Mapping!$B$5</c:f>
              <c:numCache>
                <c:formatCode>General</c:formatCode>
                <c:ptCount val="1"/>
                <c:pt idx="0">
                  <c:v>25</c:v>
                </c:pt>
              </c:numCache>
            </c:numRef>
          </c:bubbleSize>
          <c:bubble3D val="0"/>
          <c:extLst>
            <c:ext xmlns:c16="http://schemas.microsoft.com/office/drawing/2014/chart" uri="{C3380CC4-5D6E-409C-BE32-E72D297353CC}">
              <c16:uniqueId val="{00000003-D8F3-4D4F-8866-D3DB21D894B5}"/>
            </c:ext>
          </c:extLst>
        </c:ser>
        <c:ser>
          <c:idx val="4"/>
          <c:order val="4"/>
          <c:tx>
            <c:strRef>
              <c:f>Mapping!$A$6</c:f>
              <c:strCache>
                <c:ptCount val="1"/>
                <c:pt idx="0">
                  <c:v>101-250</c:v>
                </c:pt>
              </c:strCache>
            </c:strRef>
          </c:tx>
          <c:spPr>
            <a:solidFill>
              <a:schemeClr val="accent2">
                <a:alpha val="75000"/>
              </a:schemeClr>
            </a:solidFill>
            <a:ln w="25400">
              <a:noFill/>
            </a:ln>
            <a:effectLst/>
          </c:spPr>
          <c:invertIfNegative val="0"/>
          <c:xVal>
            <c:numRef>
              <c:f>Mapping!$D$6</c:f>
              <c:numCache>
                <c:formatCode>0%</c:formatCode>
                <c:ptCount val="1"/>
                <c:pt idx="0">
                  <c:v>1.1000000000000001</c:v>
                </c:pt>
              </c:numCache>
            </c:numRef>
          </c:xVal>
          <c:yVal>
            <c:numLit>
              <c:formatCode>General</c:formatCode>
              <c:ptCount val="1"/>
              <c:pt idx="0">
                <c:v>3</c:v>
              </c:pt>
            </c:numLit>
          </c:yVal>
          <c:bubbleSize>
            <c:numRef>
              <c:f>Mapping!$B$6</c:f>
              <c:numCache>
                <c:formatCode>General</c:formatCode>
                <c:ptCount val="1"/>
                <c:pt idx="0">
                  <c:v>12</c:v>
                </c:pt>
              </c:numCache>
            </c:numRef>
          </c:bubbleSize>
          <c:bubble3D val="0"/>
          <c:extLst>
            <c:ext xmlns:c16="http://schemas.microsoft.com/office/drawing/2014/chart" uri="{C3380CC4-5D6E-409C-BE32-E72D297353CC}">
              <c16:uniqueId val="{00000004-D8F3-4D4F-8866-D3DB21D894B5}"/>
            </c:ext>
          </c:extLst>
        </c:ser>
        <c:ser>
          <c:idx val="5"/>
          <c:order val="5"/>
          <c:tx>
            <c:strRef>
              <c:f>Mapping!$A$7</c:f>
              <c:strCache>
                <c:ptCount val="1"/>
                <c:pt idx="0">
                  <c:v>30-100</c:v>
                </c:pt>
              </c:strCache>
            </c:strRef>
          </c:tx>
          <c:spPr>
            <a:solidFill>
              <a:schemeClr val="tx2">
                <a:alpha val="75000"/>
              </a:schemeClr>
            </a:solidFill>
            <a:ln w="25400">
              <a:noFill/>
            </a:ln>
            <a:effectLst/>
          </c:spPr>
          <c:invertIfNegative val="0"/>
          <c:xVal>
            <c:numRef>
              <c:f>Mapping!$D$7</c:f>
              <c:numCache>
                <c:formatCode>0%</c:formatCode>
                <c:ptCount val="1"/>
                <c:pt idx="0">
                  <c:v>1.3</c:v>
                </c:pt>
              </c:numCache>
            </c:numRef>
          </c:xVal>
          <c:yVal>
            <c:numLit>
              <c:formatCode>General</c:formatCode>
              <c:ptCount val="1"/>
              <c:pt idx="0">
                <c:v>3</c:v>
              </c:pt>
            </c:numLit>
          </c:yVal>
          <c:bubbleSize>
            <c:numRef>
              <c:f>Mapping!$B$7</c:f>
              <c:numCache>
                <c:formatCode>General</c:formatCode>
                <c:ptCount val="1"/>
                <c:pt idx="0">
                  <c:v>6</c:v>
                </c:pt>
              </c:numCache>
            </c:numRef>
          </c:bubbleSize>
          <c:bubble3D val="0"/>
          <c:extLst>
            <c:ext xmlns:c16="http://schemas.microsoft.com/office/drawing/2014/chart" uri="{C3380CC4-5D6E-409C-BE32-E72D297353CC}">
              <c16:uniqueId val="{00000005-D8F3-4D4F-8866-D3DB21D894B5}"/>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D8F3-4D4F-8866-D3DB21D894B5}"/>
            </c:ext>
          </c:extLst>
        </c:ser>
        <c:dLbls>
          <c:showLegendKey val="0"/>
          <c:showVal val="0"/>
          <c:showCatName val="0"/>
          <c:showSerName val="0"/>
          <c:showPercent val="0"/>
          <c:showBubbleSize val="0"/>
        </c:dLbls>
        <c:bubbleScale val="10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ax val="3.4"/>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Sex Plan'!$B$16</c:f>
              <c:strCache>
                <c:ptCount val="1"/>
                <c:pt idx="0">
                  <c:v>Q1</c:v>
                </c:pt>
              </c:strCache>
            </c:strRef>
          </c:tx>
          <c:spPr>
            <a:solidFill>
              <a:schemeClr val="accent1">
                <a:alpha val="75000"/>
              </a:schemeClr>
            </a:solidFill>
            <a:ln w="25400">
              <a:noFill/>
            </a:ln>
            <a:effectLst/>
          </c:spPr>
          <c:invertIfNegative val="0"/>
          <c:xVal>
            <c:numRef>
              <c:f>'Amt AE Sex Plan'!$B$17:$B$28</c:f>
              <c:numCache>
                <c:formatCode>0%</c:formatCode>
                <c:ptCount val="12"/>
                <c:pt idx="1">
                  <c:v>1.1909584627466101</c:v>
                </c:pt>
                <c:pt idx="2">
                  <c:v>1.2996298453788599</c:v>
                </c:pt>
                <c:pt idx="3">
                  <c:v>1.2681648151587701</c:v>
                </c:pt>
                <c:pt idx="5">
                  <c:v>1.2316274047546201</c:v>
                </c:pt>
                <c:pt idx="6">
                  <c:v>1.4641964622303401</c:v>
                </c:pt>
                <c:pt idx="7">
                  <c:v>1.2585758542747401</c:v>
                </c:pt>
                <c:pt idx="9">
                  <c:v>1.2502146776829</c:v>
                </c:pt>
                <c:pt idx="10">
                  <c:v>1.33809366207773</c:v>
                </c:pt>
                <c:pt idx="11">
                  <c:v>1.28368388792368</c:v>
                </c:pt>
              </c:numCache>
            </c:numRef>
          </c:xVal>
          <c:yVal>
            <c:numRef>
              <c:f>'Amt AE Sex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Plan'!$J$17:$J$28</c:f>
              <c:numCache>
                <c:formatCode>General</c:formatCode>
                <c:ptCount val="12"/>
                <c:pt idx="1">
                  <c:v>200</c:v>
                </c:pt>
                <c:pt idx="2">
                  <c:v>100</c:v>
                </c:pt>
                <c:pt idx="3">
                  <c:v>100</c:v>
                </c:pt>
                <c:pt idx="5">
                  <c:v>100</c:v>
                </c:pt>
                <c:pt idx="6">
                  <c:v>50</c:v>
                </c:pt>
                <c:pt idx="7">
                  <c:v>100</c:v>
                </c:pt>
                <c:pt idx="9">
                  <c:v>100</c:v>
                </c:pt>
                <c:pt idx="10">
                  <c:v>100</c:v>
                </c:pt>
                <c:pt idx="11">
                  <c:v>100</c:v>
                </c:pt>
              </c:numCache>
            </c:numRef>
          </c:bubbleSize>
          <c:bubble3D val="0"/>
          <c:extLst>
            <c:ext xmlns:c16="http://schemas.microsoft.com/office/drawing/2014/chart" uri="{C3380CC4-5D6E-409C-BE32-E72D297353CC}">
              <c16:uniqueId val="{00000000-0375-4DC8-B4F1-52727CB2BAE2}"/>
            </c:ext>
          </c:extLst>
        </c:ser>
        <c:ser>
          <c:idx val="1"/>
          <c:order val="1"/>
          <c:tx>
            <c:strRef>
              <c:f>'Amt AE Sex Plan'!$C$16</c:f>
              <c:strCache>
                <c:ptCount val="1"/>
                <c:pt idx="0">
                  <c:v>Q2</c:v>
                </c:pt>
              </c:strCache>
            </c:strRef>
          </c:tx>
          <c:spPr>
            <a:solidFill>
              <a:schemeClr val="accent2">
                <a:alpha val="75000"/>
              </a:schemeClr>
            </a:solidFill>
            <a:ln w="25400">
              <a:noFill/>
            </a:ln>
            <a:effectLst/>
          </c:spPr>
          <c:invertIfNegative val="0"/>
          <c:xVal>
            <c:numRef>
              <c:f>'Amt AE Sex Plan'!$C$17:$C$28</c:f>
              <c:numCache>
                <c:formatCode>0%</c:formatCode>
                <c:ptCount val="12"/>
                <c:pt idx="1">
                  <c:v>0.98645660614647301</c:v>
                </c:pt>
                <c:pt idx="2">
                  <c:v>1.0511698475570099</c:v>
                </c:pt>
                <c:pt idx="3">
                  <c:v>0.92322397513349697</c:v>
                </c:pt>
                <c:pt idx="5">
                  <c:v>0.99437211509674195</c:v>
                </c:pt>
                <c:pt idx="6">
                  <c:v>1.0988947302838401</c:v>
                </c:pt>
                <c:pt idx="7">
                  <c:v>0.86311499211266796</c:v>
                </c:pt>
                <c:pt idx="9">
                  <c:v>1.0133693447491501</c:v>
                </c:pt>
                <c:pt idx="10">
                  <c:v>1.06644743100618</c:v>
                </c:pt>
                <c:pt idx="11">
                  <c:v>0.91113294791198995</c:v>
                </c:pt>
              </c:numCache>
            </c:numRef>
          </c:xVal>
          <c:yVal>
            <c:numRef>
              <c:f>'Amt AE Sex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Plan'!$K$17:$K$28</c:f>
              <c:numCache>
                <c:formatCode>General</c:formatCode>
                <c:ptCount val="12"/>
                <c:pt idx="1">
                  <c:v>200</c:v>
                </c:pt>
                <c:pt idx="2">
                  <c:v>200</c:v>
                </c:pt>
                <c:pt idx="3">
                  <c:v>100</c:v>
                </c:pt>
                <c:pt idx="5">
                  <c:v>100</c:v>
                </c:pt>
                <c:pt idx="6">
                  <c:v>100</c:v>
                </c:pt>
                <c:pt idx="7">
                  <c:v>100</c:v>
                </c:pt>
                <c:pt idx="9">
                  <c:v>200</c:v>
                </c:pt>
                <c:pt idx="10">
                  <c:v>100</c:v>
                </c:pt>
                <c:pt idx="11">
                  <c:v>100</c:v>
                </c:pt>
              </c:numCache>
            </c:numRef>
          </c:bubbleSize>
          <c:bubble3D val="0"/>
          <c:extLst>
            <c:ext xmlns:c16="http://schemas.microsoft.com/office/drawing/2014/chart" uri="{C3380CC4-5D6E-409C-BE32-E72D297353CC}">
              <c16:uniqueId val="{00000001-0375-4DC8-B4F1-52727CB2BAE2}"/>
            </c:ext>
          </c:extLst>
        </c:ser>
        <c:ser>
          <c:idx val="2"/>
          <c:order val="2"/>
          <c:tx>
            <c:strRef>
              <c:f>'Amt AE Sex Plan'!$D$16</c:f>
              <c:strCache>
                <c:ptCount val="1"/>
                <c:pt idx="0">
                  <c:v>Q3</c:v>
                </c:pt>
              </c:strCache>
            </c:strRef>
          </c:tx>
          <c:spPr>
            <a:solidFill>
              <a:schemeClr val="accent3">
                <a:alpha val="75000"/>
              </a:schemeClr>
            </a:solidFill>
            <a:ln w="25400">
              <a:noFill/>
            </a:ln>
            <a:effectLst/>
          </c:spPr>
          <c:invertIfNegative val="0"/>
          <c:xVal>
            <c:numRef>
              <c:f>'Amt AE Sex Plan'!$D$17:$D$28</c:f>
              <c:numCache>
                <c:formatCode>0%</c:formatCode>
                <c:ptCount val="12"/>
                <c:pt idx="1">
                  <c:v>0.92136470922068903</c:v>
                </c:pt>
                <c:pt idx="2">
                  <c:v>0.98296805050817304</c:v>
                </c:pt>
                <c:pt idx="3">
                  <c:v>0.82820968175162801</c:v>
                </c:pt>
                <c:pt idx="5">
                  <c:v>0.89588485488766101</c:v>
                </c:pt>
                <c:pt idx="6">
                  <c:v>0.94148483324940202</c:v>
                </c:pt>
                <c:pt idx="7">
                  <c:v>0.79306469578845096</c:v>
                </c:pt>
                <c:pt idx="9">
                  <c:v>0.92207768168947701</c:v>
                </c:pt>
                <c:pt idx="10">
                  <c:v>0.99695747511285904</c:v>
                </c:pt>
                <c:pt idx="11">
                  <c:v>0.82626171633535395</c:v>
                </c:pt>
              </c:numCache>
            </c:numRef>
          </c:xVal>
          <c:yVal>
            <c:numRef>
              <c:f>'Amt AE Sex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Plan'!$L$17:$L$28</c:f>
              <c:numCache>
                <c:formatCode>General</c:formatCode>
                <c:ptCount val="12"/>
                <c:pt idx="1">
                  <c:v>200</c:v>
                </c:pt>
                <c:pt idx="2">
                  <c:v>200</c:v>
                </c:pt>
                <c:pt idx="3">
                  <c:v>100</c:v>
                </c:pt>
                <c:pt idx="5">
                  <c:v>100</c:v>
                </c:pt>
                <c:pt idx="6">
                  <c:v>100</c:v>
                </c:pt>
                <c:pt idx="7">
                  <c:v>100</c:v>
                </c:pt>
                <c:pt idx="9">
                  <c:v>200</c:v>
                </c:pt>
                <c:pt idx="10">
                  <c:v>200</c:v>
                </c:pt>
                <c:pt idx="11">
                  <c:v>100</c:v>
                </c:pt>
              </c:numCache>
            </c:numRef>
          </c:bubbleSize>
          <c:bubble3D val="0"/>
          <c:extLst>
            <c:ext xmlns:c16="http://schemas.microsoft.com/office/drawing/2014/chart" uri="{C3380CC4-5D6E-409C-BE32-E72D297353CC}">
              <c16:uniqueId val="{00000002-0375-4DC8-B4F1-52727CB2BAE2}"/>
            </c:ext>
          </c:extLst>
        </c:ser>
        <c:ser>
          <c:idx val="3"/>
          <c:order val="3"/>
          <c:tx>
            <c:strRef>
              <c:f>'Amt AE Sex Plan'!$E$16</c:f>
              <c:strCache>
                <c:ptCount val="1"/>
                <c:pt idx="0">
                  <c:v>Q4</c:v>
                </c:pt>
              </c:strCache>
            </c:strRef>
          </c:tx>
          <c:spPr>
            <a:solidFill>
              <a:schemeClr val="accent4">
                <a:alpha val="75000"/>
              </a:schemeClr>
            </a:solidFill>
            <a:ln w="25400">
              <a:noFill/>
            </a:ln>
            <a:effectLst/>
          </c:spPr>
          <c:invertIfNegative val="0"/>
          <c:xVal>
            <c:numRef>
              <c:f>'Amt AE Sex Plan'!$E$17:$E$28</c:f>
              <c:numCache>
                <c:formatCode>0%</c:formatCode>
                <c:ptCount val="12"/>
                <c:pt idx="1">
                  <c:v>0.84560014821693696</c:v>
                </c:pt>
                <c:pt idx="2">
                  <c:v>0.90821250974757295</c:v>
                </c:pt>
                <c:pt idx="3">
                  <c:v>0.72209805945640304</c:v>
                </c:pt>
                <c:pt idx="5">
                  <c:v>0.81276153741858803</c:v>
                </c:pt>
                <c:pt idx="6">
                  <c:v>0.83349010675535395</c:v>
                </c:pt>
                <c:pt idx="7">
                  <c:v>0.69224357471119202</c:v>
                </c:pt>
                <c:pt idx="9">
                  <c:v>0.84745311311715898</c:v>
                </c:pt>
                <c:pt idx="10">
                  <c:v>0.89956683026546902</c:v>
                </c:pt>
                <c:pt idx="11">
                  <c:v>0.73180004046399905</c:v>
                </c:pt>
              </c:numCache>
            </c:numRef>
          </c:xVal>
          <c:yVal>
            <c:numRef>
              <c:f>'Amt AE Sex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Plan'!$M$17:$M$28</c:f>
              <c:numCache>
                <c:formatCode>General</c:formatCode>
                <c:ptCount val="12"/>
                <c:pt idx="1">
                  <c:v>200</c:v>
                </c:pt>
                <c:pt idx="2">
                  <c:v>100</c:v>
                </c:pt>
                <c:pt idx="3">
                  <c:v>100</c:v>
                </c:pt>
                <c:pt idx="5">
                  <c:v>100</c:v>
                </c:pt>
                <c:pt idx="6">
                  <c:v>100</c:v>
                </c:pt>
                <c:pt idx="7">
                  <c:v>100</c:v>
                </c:pt>
                <c:pt idx="9">
                  <c:v>200</c:v>
                </c:pt>
                <c:pt idx="10">
                  <c:v>100</c:v>
                </c:pt>
                <c:pt idx="11">
                  <c:v>100</c:v>
                </c:pt>
              </c:numCache>
            </c:numRef>
          </c:bubbleSize>
          <c:bubble3D val="0"/>
          <c:extLst>
            <c:ext xmlns:c16="http://schemas.microsoft.com/office/drawing/2014/chart" uri="{C3380CC4-5D6E-409C-BE32-E72D297353CC}">
              <c16:uniqueId val="{00000003-0375-4DC8-B4F1-52727CB2BAE2}"/>
            </c:ext>
          </c:extLst>
        </c:ser>
        <c:ser>
          <c:idx val="4"/>
          <c:order val="4"/>
          <c:tx>
            <c:strRef>
              <c:f>'Amt AE Sex Plan'!$F$16</c:f>
              <c:strCache>
                <c:ptCount val="1"/>
                <c:pt idx="0">
                  <c:v>Q5</c:v>
                </c:pt>
              </c:strCache>
            </c:strRef>
          </c:tx>
          <c:spPr>
            <a:solidFill>
              <a:schemeClr val="accent5">
                <a:alpha val="75000"/>
              </a:schemeClr>
            </a:solidFill>
            <a:ln w="25400">
              <a:noFill/>
            </a:ln>
            <a:effectLst/>
          </c:spPr>
          <c:invertIfNegative val="0"/>
          <c:xVal>
            <c:numRef>
              <c:f>'Amt AE Sex Plan'!$F$17:$F$28</c:f>
              <c:numCache>
                <c:formatCode>0%</c:formatCode>
                <c:ptCount val="12"/>
                <c:pt idx="1">
                  <c:v>0.73680870933577802</c:v>
                </c:pt>
                <c:pt idx="2">
                  <c:v>0.80839177461391498</c:v>
                </c:pt>
                <c:pt idx="3">
                  <c:v>0.63958551869411795</c:v>
                </c:pt>
                <c:pt idx="5">
                  <c:v>0.69637252839039598</c:v>
                </c:pt>
                <c:pt idx="6">
                  <c:v>0.74575946585855302</c:v>
                </c:pt>
                <c:pt idx="7">
                  <c:v>0.58633528728029305</c:v>
                </c:pt>
                <c:pt idx="9">
                  <c:v>0.73966922588410999</c:v>
                </c:pt>
                <c:pt idx="10">
                  <c:v>0.80250425348118404</c:v>
                </c:pt>
                <c:pt idx="11">
                  <c:v>0.64477373378111802</c:v>
                </c:pt>
              </c:numCache>
            </c:numRef>
          </c:xVal>
          <c:yVal>
            <c:numRef>
              <c:f>'Amt AE Sex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Plan'!$N$17:$N$28</c:f>
              <c:numCache>
                <c:formatCode>General</c:formatCode>
                <c:ptCount val="12"/>
                <c:pt idx="1">
                  <c:v>100</c:v>
                </c:pt>
                <c:pt idx="2">
                  <c:v>100</c:v>
                </c:pt>
                <c:pt idx="3">
                  <c:v>50</c:v>
                </c:pt>
                <c:pt idx="5">
                  <c:v>100</c:v>
                </c:pt>
                <c:pt idx="6">
                  <c:v>100</c:v>
                </c:pt>
                <c:pt idx="7">
                  <c:v>50</c:v>
                </c:pt>
                <c:pt idx="9">
                  <c:v>100</c:v>
                </c:pt>
                <c:pt idx="10">
                  <c:v>100</c:v>
                </c:pt>
                <c:pt idx="11">
                  <c:v>50</c:v>
                </c:pt>
              </c:numCache>
            </c:numRef>
          </c:bubbleSize>
          <c:bubble3D val="0"/>
          <c:extLst>
            <c:ext xmlns:c16="http://schemas.microsoft.com/office/drawing/2014/chart" uri="{C3380CC4-5D6E-409C-BE32-E72D297353CC}">
              <c16:uniqueId val="{00000004-0375-4DC8-B4F1-52727CB2BAE2}"/>
            </c:ext>
          </c:extLst>
        </c:ser>
        <c:ser>
          <c:idx val="5"/>
          <c:order val="5"/>
          <c:tx>
            <c:strRef>
              <c:f>'Amt AE Sex Plan'!$G$16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Sex Plan'!$H$17:$H$28</c:f>
                <c:numCache>
                  <c:formatCode>General</c:formatCode>
                  <c:ptCount val="12"/>
                  <c:pt idx="1">
                    <c:v>0.31535547794395813</c:v>
                  </c:pt>
                  <c:pt idx="2">
                    <c:v>0.38009422893544997</c:v>
                  </c:pt>
                  <c:pt idx="3">
                    <c:v>0.4452775685134871</c:v>
                  </c:pt>
                  <c:pt idx="5">
                    <c:v>0.37016444023500206</c:v>
                  </c:pt>
                  <c:pt idx="6">
                    <c:v>0.56286170116222811</c:v>
                  </c:pt>
                  <c:pt idx="7">
                    <c:v>0.46953396699365801</c:v>
                  </c:pt>
                  <c:pt idx="9">
                    <c:v>0.36895444233709096</c:v>
                  </c:pt>
                  <c:pt idx="10">
                    <c:v>0.40926999514320195</c:v>
                  </c:pt>
                  <c:pt idx="11">
                    <c:v>0.45107099141617801</c:v>
                  </c:pt>
                </c:numCache>
              </c:numRef>
            </c:plus>
            <c:minus>
              <c:numRef>
                <c:f>'Amt AE Sex Plan'!$I$17:$I$28</c:f>
                <c:numCache>
                  <c:formatCode>General</c:formatCode>
                  <c:ptCount val="12"/>
                  <c:pt idx="1">
                    <c:v>0.13879427546687395</c:v>
                  </c:pt>
                  <c:pt idx="2">
                    <c:v>0.11114384182949499</c:v>
                  </c:pt>
                  <c:pt idx="3">
                    <c:v>0.18330172795116506</c:v>
                  </c:pt>
                  <c:pt idx="5">
                    <c:v>0.16509043612922203</c:v>
                  </c:pt>
                  <c:pt idx="6">
                    <c:v>0.15557529520955893</c:v>
                  </c:pt>
                  <c:pt idx="7">
                    <c:v>0.20270660000078899</c:v>
                  </c:pt>
                  <c:pt idx="9">
                    <c:v>0.141591009461699</c:v>
                  </c:pt>
                  <c:pt idx="10">
                    <c:v>0.12631941345334396</c:v>
                  </c:pt>
                  <c:pt idx="11">
                    <c:v>0.18783916272638401</c:v>
                  </c:pt>
                </c:numCache>
              </c:numRef>
            </c:minus>
            <c:spPr>
              <a:noFill/>
              <a:ln w="12700" cap="flat" cmpd="sng" algn="ctr">
                <a:solidFill>
                  <a:schemeClr val="bg2">
                    <a:lumMod val="90000"/>
                  </a:schemeClr>
                </a:solidFill>
                <a:round/>
              </a:ln>
              <a:effectLst/>
            </c:spPr>
          </c:errBars>
          <c:xVal>
            <c:numRef>
              <c:f>'Amt AE Sex Plan'!$G$17:$G$28</c:f>
              <c:numCache>
                <c:formatCode>0%</c:formatCode>
                <c:ptCount val="12"/>
                <c:pt idx="1">
                  <c:v>0.87560298480265197</c:v>
                </c:pt>
                <c:pt idx="2">
                  <c:v>0.91953561644340998</c:v>
                </c:pt>
                <c:pt idx="3">
                  <c:v>0.82288724664528301</c:v>
                </c:pt>
                <c:pt idx="5">
                  <c:v>0.86146296451961801</c:v>
                </c:pt>
                <c:pt idx="6">
                  <c:v>0.90133476106811194</c:v>
                </c:pt>
                <c:pt idx="7">
                  <c:v>0.78904188728108204</c:v>
                </c:pt>
                <c:pt idx="9">
                  <c:v>0.881260235345809</c:v>
                </c:pt>
                <c:pt idx="10">
                  <c:v>0.928823666934528</c:v>
                </c:pt>
                <c:pt idx="11">
                  <c:v>0.83261289650750203</c:v>
                </c:pt>
              </c:numCache>
            </c:numRef>
          </c:xVal>
          <c:yVal>
            <c:numRef>
              <c:f>'Amt AE Sex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Plan'!$O$17:$O$28</c:f>
              <c:numCache>
                <c:formatCode>General</c:formatCode>
                <c:ptCount val="12"/>
                <c:pt idx="1">
                  <c:v>200</c:v>
                </c:pt>
                <c:pt idx="2">
                  <c:v>200</c:v>
                </c:pt>
                <c:pt idx="3">
                  <c:v>200</c:v>
                </c:pt>
                <c:pt idx="5">
                  <c:v>200</c:v>
                </c:pt>
                <c:pt idx="6">
                  <c:v>200</c:v>
                </c:pt>
                <c:pt idx="7">
                  <c:v>100</c:v>
                </c:pt>
                <c:pt idx="9">
                  <c:v>200</c:v>
                </c:pt>
                <c:pt idx="10">
                  <c:v>200</c:v>
                </c:pt>
                <c:pt idx="11">
                  <c:v>200</c:v>
                </c:pt>
              </c:numCache>
            </c:numRef>
          </c:bubbleSize>
          <c:bubble3D val="0"/>
          <c:extLst>
            <c:ext xmlns:c16="http://schemas.microsoft.com/office/drawing/2014/chart" uri="{C3380CC4-5D6E-409C-BE32-E72D297353CC}">
              <c16:uniqueId val="{00000005-0375-4DC8-B4F1-52727CB2BAE2}"/>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0375-4DC8-B4F1-52727CB2BAE2}"/>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Sex AttAge'!$B$16</c:f>
              <c:strCache>
                <c:ptCount val="1"/>
                <c:pt idx="0">
                  <c:v>Q1</c:v>
                </c:pt>
              </c:strCache>
            </c:strRef>
          </c:tx>
          <c:spPr>
            <a:solidFill>
              <a:schemeClr val="accent1">
                <a:alpha val="75000"/>
              </a:schemeClr>
            </a:solidFill>
            <a:ln w="25400">
              <a:noFill/>
            </a:ln>
            <a:effectLst/>
          </c:spPr>
          <c:invertIfNegative val="0"/>
          <c:xVal>
            <c:numRef>
              <c:f>'Amt AE Sex AttAge'!$B$17:$B$31</c:f>
              <c:numCache>
                <c:formatCode>0%</c:formatCode>
                <c:ptCount val="15"/>
                <c:pt idx="1">
                  <c:v>1.1909584627466101</c:v>
                </c:pt>
                <c:pt idx="2">
                  <c:v>2.3060383259716</c:v>
                </c:pt>
                <c:pt idx="3">
                  <c:v>1.2071805751979301</c:v>
                </c:pt>
                <c:pt idx="4">
                  <c:v>1.3354697840726699</c:v>
                </c:pt>
                <c:pt idx="6">
                  <c:v>1.2316274047546201</c:v>
                </c:pt>
                <c:pt idx="7">
                  <c:v>1.8957767052697201</c:v>
                </c:pt>
                <c:pt idx="8">
                  <c:v>1.2457162684338901</c:v>
                </c:pt>
                <c:pt idx="9">
                  <c:v>1.47256027704598</c:v>
                </c:pt>
                <c:pt idx="11">
                  <c:v>1.2502146776829</c:v>
                </c:pt>
                <c:pt idx="12">
                  <c:v>2.5554576711649402</c:v>
                </c:pt>
                <c:pt idx="13">
                  <c:v>1.2257438422047899</c:v>
                </c:pt>
                <c:pt idx="14">
                  <c:v>1.30828880199736</c:v>
                </c:pt>
              </c:numCache>
            </c:numRef>
          </c:xVal>
          <c:yVal>
            <c:numRef>
              <c:f>'Amt AE Sex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Sex AttAge'!$J$17:$J$31</c:f>
              <c:numCache>
                <c:formatCode>General</c:formatCode>
                <c:ptCount val="15"/>
                <c:pt idx="1">
                  <c:v>200</c:v>
                </c:pt>
                <c:pt idx="2">
                  <c:v>50</c:v>
                </c:pt>
                <c:pt idx="3">
                  <c:v>100</c:v>
                </c:pt>
                <c:pt idx="4">
                  <c:v>100</c:v>
                </c:pt>
                <c:pt idx="6">
                  <c:v>100</c:v>
                </c:pt>
                <c:pt idx="7">
                  <c:v>25</c:v>
                </c:pt>
                <c:pt idx="8">
                  <c:v>100</c:v>
                </c:pt>
                <c:pt idx="9">
                  <c:v>100</c:v>
                </c:pt>
                <c:pt idx="11">
                  <c:v>100</c:v>
                </c:pt>
                <c:pt idx="12">
                  <c:v>25</c:v>
                </c:pt>
                <c:pt idx="13">
                  <c:v>100</c:v>
                </c:pt>
                <c:pt idx="14">
                  <c:v>100</c:v>
                </c:pt>
              </c:numCache>
            </c:numRef>
          </c:bubbleSize>
          <c:bubble3D val="0"/>
          <c:extLst>
            <c:ext xmlns:c16="http://schemas.microsoft.com/office/drawing/2014/chart" uri="{C3380CC4-5D6E-409C-BE32-E72D297353CC}">
              <c16:uniqueId val="{00000000-A804-41AE-A3A2-4887C2296C2B}"/>
            </c:ext>
          </c:extLst>
        </c:ser>
        <c:ser>
          <c:idx val="1"/>
          <c:order val="1"/>
          <c:tx>
            <c:strRef>
              <c:f>'Amt AE Sex AttAge'!$C$16</c:f>
              <c:strCache>
                <c:ptCount val="1"/>
                <c:pt idx="0">
                  <c:v>Q2</c:v>
                </c:pt>
              </c:strCache>
            </c:strRef>
          </c:tx>
          <c:spPr>
            <a:solidFill>
              <a:schemeClr val="accent2">
                <a:alpha val="75000"/>
              </a:schemeClr>
            </a:solidFill>
            <a:ln w="25400">
              <a:noFill/>
            </a:ln>
            <a:effectLst/>
          </c:spPr>
          <c:invertIfNegative val="0"/>
          <c:xVal>
            <c:numRef>
              <c:f>'Amt AE Sex AttAge'!$C$17:$C$31</c:f>
              <c:numCache>
                <c:formatCode>0%</c:formatCode>
                <c:ptCount val="15"/>
                <c:pt idx="1">
                  <c:v>0.98645660614647301</c:v>
                </c:pt>
                <c:pt idx="2">
                  <c:v>1.3594457327363001</c:v>
                </c:pt>
                <c:pt idx="3">
                  <c:v>0.97333810898883399</c:v>
                </c:pt>
                <c:pt idx="4">
                  <c:v>1.06618916155183</c:v>
                </c:pt>
                <c:pt idx="6">
                  <c:v>0.99437211509674195</c:v>
                </c:pt>
                <c:pt idx="7">
                  <c:v>1.16049028221012</c:v>
                </c:pt>
                <c:pt idx="8">
                  <c:v>0.943141154780894</c:v>
                </c:pt>
                <c:pt idx="9">
                  <c:v>1.14390300607574</c:v>
                </c:pt>
                <c:pt idx="11">
                  <c:v>1.0133693447491501</c:v>
                </c:pt>
                <c:pt idx="12">
                  <c:v>1.4714831913192301</c:v>
                </c:pt>
                <c:pt idx="13">
                  <c:v>1.00206785327777</c:v>
                </c:pt>
                <c:pt idx="14">
                  <c:v>1.03133440393877</c:v>
                </c:pt>
              </c:numCache>
            </c:numRef>
          </c:xVal>
          <c:yVal>
            <c:numRef>
              <c:f>'Amt AE Sex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Sex AttAge'!$K$17:$K$31</c:f>
              <c:numCache>
                <c:formatCode>General</c:formatCode>
                <c:ptCount val="15"/>
                <c:pt idx="1">
                  <c:v>200</c:v>
                </c:pt>
                <c:pt idx="2">
                  <c:v>50</c:v>
                </c:pt>
                <c:pt idx="3">
                  <c:v>100</c:v>
                </c:pt>
                <c:pt idx="4">
                  <c:v>100</c:v>
                </c:pt>
                <c:pt idx="6">
                  <c:v>100</c:v>
                </c:pt>
                <c:pt idx="7">
                  <c:v>50</c:v>
                </c:pt>
                <c:pt idx="8">
                  <c:v>100</c:v>
                </c:pt>
                <c:pt idx="9">
                  <c:v>100</c:v>
                </c:pt>
                <c:pt idx="11">
                  <c:v>200</c:v>
                </c:pt>
                <c:pt idx="12">
                  <c:v>50</c:v>
                </c:pt>
                <c:pt idx="13">
                  <c:v>100</c:v>
                </c:pt>
                <c:pt idx="14">
                  <c:v>100</c:v>
                </c:pt>
              </c:numCache>
            </c:numRef>
          </c:bubbleSize>
          <c:bubble3D val="0"/>
          <c:extLst>
            <c:ext xmlns:c16="http://schemas.microsoft.com/office/drawing/2014/chart" uri="{C3380CC4-5D6E-409C-BE32-E72D297353CC}">
              <c16:uniqueId val="{00000001-A804-41AE-A3A2-4887C2296C2B}"/>
            </c:ext>
          </c:extLst>
        </c:ser>
        <c:ser>
          <c:idx val="2"/>
          <c:order val="2"/>
          <c:tx>
            <c:strRef>
              <c:f>'Amt AE Sex AttAge'!$D$16</c:f>
              <c:strCache>
                <c:ptCount val="1"/>
                <c:pt idx="0">
                  <c:v>Q3</c:v>
                </c:pt>
              </c:strCache>
            </c:strRef>
          </c:tx>
          <c:spPr>
            <a:solidFill>
              <a:schemeClr val="accent3">
                <a:alpha val="75000"/>
              </a:schemeClr>
            </a:solidFill>
            <a:ln w="25400">
              <a:noFill/>
            </a:ln>
            <a:effectLst/>
          </c:spPr>
          <c:invertIfNegative val="0"/>
          <c:xVal>
            <c:numRef>
              <c:f>'Amt AE Sex AttAge'!$D$17:$D$31</c:f>
              <c:numCache>
                <c:formatCode>0%</c:formatCode>
                <c:ptCount val="15"/>
                <c:pt idx="1">
                  <c:v>0.92136470922068903</c:v>
                </c:pt>
                <c:pt idx="2">
                  <c:v>1.10099385220581</c:v>
                </c:pt>
                <c:pt idx="3">
                  <c:v>0.90390068733878304</c:v>
                </c:pt>
                <c:pt idx="4">
                  <c:v>0.94958864114462804</c:v>
                </c:pt>
                <c:pt idx="6">
                  <c:v>0.89588485488766101</c:v>
                </c:pt>
                <c:pt idx="7">
                  <c:v>0.87156214282245603</c:v>
                </c:pt>
                <c:pt idx="8">
                  <c:v>0.80939993771567398</c:v>
                </c:pt>
                <c:pt idx="9">
                  <c:v>0.97326288217166701</c:v>
                </c:pt>
                <c:pt idx="11">
                  <c:v>0.92207768168947701</c:v>
                </c:pt>
                <c:pt idx="12">
                  <c:v>1.1799573067657401</c:v>
                </c:pt>
                <c:pt idx="13">
                  <c:v>0.91165209526965796</c:v>
                </c:pt>
                <c:pt idx="14">
                  <c:v>0.936778156800673</c:v>
                </c:pt>
              </c:numCache>
            </c:numRef>
          </c:xVal>
          <c:yVal>
            <c:numRef>
              <c:f>'Amt AE Sex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Sex AttAge'!$L$17:$L$31</c:f>
              <c:numCache>
                <c:formatCode>General</c:formatCode>
                <c:ptCount val="15"/>
                <c:pt idx="1">
                  <c:v>200</c:v>
                </c:pt>
                <c:pt idx="2">
                  <c:v>100</c:v>
                </c:pt>
                <c:pt idx="3">
                  <c:v>100</c:v>
                </c:pt>
                <c:pt idx="4">
                  <c:v>100</c:v>
                </c:pt>
                <c:pt idx="6">
                  <c:v>100</c:v>
                </c:pt>
                <c:pt idx="7">
                  <c:v>50</c:v>
                </c:pt>
                <c:pt idx="8">
                  <c:v>100</c:v>
                </c:pt>
                <c:pt idx="9">
                  <c:v>100</c:v>
                </c:pt>
                <c:pt idx="11">
                  <c:v>200</c:v>
                </c:pt>
                <c:pt idx="12">
                  <c:v>50</c:v>
                </c:pt>
                <c:pt idx="13">
                  <c:v>100</c:v>
                </c:pt>
                <c:pt idx="14">
                  <c:v>100</c:v>
                </c:pt>
              </c:numCache>
            </c:numRef>
          </c:bubbleSize>
          <c:bubble3D val="0"/>
          <c:extLst>
            <c:ext xmlns:c16="http://schemas.microsoft.com/office/drawing/2014/chart" uri="{C3380CC4-5D6E-409C-BE32-E72D297353CC}">
              <c16:uniqueId val="{00000002-A804-41AE-A3A2-4887C2296C2B}"/>
            </c:ext>
          </c:extLst>
        </c:ser>
        <c:ser>
          <c:idx val="3"/>
          <c:order val="3"/>
          <c:tx>
            <c:strRef>
              <c:f>'Amt AE Sex AttAge'!$E$16</c:f>
              <c:strCache>
                <c:ptCount val="1"/>
                <c:pt idx="0">
                  <c:v>Q4</c:v>
                </c:pt>
              </c:strCache>
            </c:strRef>
          </c:tx>
          <c:spPr>
            <a:solidFill>
              <a:schemeClr val="accent4">
                <a:alpha val="75000"/>
              </a:schemeClr>
            </a:solidFill>
            <a:ln w="25400">
              <a:noFill/>
            </a:ln>
            <a:effectLst/>
          </c:spPr>
          <c:invertIfNegative val="0"/>
          <c:xVal>
            <c:numRef>
              <c:f>'Amt AE Sex AttAge'!$E$17:$E$31</c:f>
              <c:numCache>
                <c:formatCode>0%</c:formatCode>
                <c:ptCount val="15"/>
                <c:pt idx="1">
                  <c:v>0.84560014821693696</c:v>
                </c:pt>
                <c:pt idx="2">
                  <c:v>0.95308900992626999</c:v>
                </c:pt>
                <c:pt idx="3">
                  <c:v>0.82942515896054902</c:v>
                </c:pt>
                <c:pt idx="4">
                  <c:v>0.85672452104984098</c:v>
                </c:pt>
                <c:pt idx="6">
                  <c:v>0.81276153741858803</c:v>
                </c:pt>
                <c:pt idx="7">
                  <c:v>0.71759353566642303</c:v>
                </c:pt>
                <c:pt idx="8">
                  <c:v>0.72745310167397403</c:v>
                </c:pt>
                <c:pt idx="9">
                  <c:v>0.85053407777730305</c:v>
                </c:pt>
                <c:pt idx="11">
                  <c:v>0.84745311311715898</c:v>
                </c:pt>
                <c:pt idx="12">
                  <c:v>1.00083257789647</c:v>
                </c:pt>
                <c:pt idx="13">
                  <c:v>0.84179601325044096</c:v>
                </c:pt>
                <c:pt idx="14">
                  <c:v>0.85067792934429598</c:v>
                </c:pt>
              </c:numCache>
            </c:numRef>
          </c:xVal>
          <c:yVal>
            <c:numRef>
              <c:f>'Amt AE Sex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Sex AttAge'!$M$17:$M$31</c:f>
              <c:numCache>
                <c:formatCode>General</c:formatCode>
                <c:ptCount val="15"/>
                <c:pt idx="1">
                  <c:v>200</c:v>
                </c:pt>
                <c:pt idx="2">
                  <c:v>50</c:v>
                </c:pt>
                <c:pt idx="3">
                  <c:v>200</c:v>
                </c:pt>
                <c:pt idx="4">
                  <c:v>100</c:v>
                </c:pt>
                <c:pt idx="6">
                  <c:v>100</c:v>
                </c:pt>
                <c:pt idx="7">
                  <c:v>50</c:v>
                </c:pt>
                <c:pt idx="8">
                  <c:v>100</c:v>
                </c:pt>
                <c:pt idx="9">
                  <c:v>100</c:v>
                </c:pt>
                <c:pt idx="11">
                  <c:v>200</c:v>
                </c:pt>
                <c:pt idx="12">
                  <c:v>50</c:v>
                </c:pt>
                <c:pt idx="13">
                  <c:v>100</c:v>
                </c:pt>
                <c:pt idx="14">
                  <c:v>100</c:v>
                </c:pt>
              </c:numCache>
            </c:numRef>
          </c:bubbleSize>
          <c:bubble3D val="0"/>
          <c:extLst>
            <c:ext xmlns:c16="http://schemas.microsoft.com/office/drawing/2014/chart" uri="{C3380CC4-5D6E-409C-BE32-E72D297353CC}">
              <c16:uniqueId val="{00000003-A804-41AE-A3A2-4887C2296C2B}"/>
            </c:ext>
          </c:extLst>
        </c:ser>
        <c:ser>
          <c:idx val="4"/>
          <c:order val="4"/>
          <c:tx>
            <c:strRef>
              <c:f>'Amt AE Sex AttAge'!$F$16</c:f>
              <c:strCache>
                <c:ptCount val="1"/>
                <c:pt idx="0">
                  <c:v>Q5</c:v>
                </c:pt>
              </c:strCache>
            </c:strRef>
          </c:tx>
          <c:spPr>
            <a:solidFill>
              <a:schemeClr val="accent5">
                <a:alpha val="75000"/>
              </a:schemeClr>
            </a:solidFill>
            <a:ln w="25400">
              <a:noFill/>
            </a:ln>
            <a:effectLst/>
          </c:spPr>
          <c:invertIfNegative val="0"/>
          <c:xVal>
            <c:numRef>
              <c:f>'Amt AE Sex AttAge'!$F$17:$F$31</c:f>
              <c:numCache>
                <c:formatCode>0%</c:formatCode>
                <c:ptCount val="15"/>
                <c:pt idx="1">
                  <c:v>0.73680870933577802</c:v>
                </c:pt>
                <c:pt idx="2">
                  <c:v>0.77927493992469499</c:v>
                </c:pt>
                <c:pt idx="3">
                  <c:v>0.70688887279234103</c:v>
                </c:pt>
                <c:pt idx="4">
                  <c:v>0.75174143460418097</c:v>
                </c:pt>
                <c:pt idx="6">
                  <c:v>0.69637252839039598</c:v>
                </c:pt>
                <c:pt idx="7">
                  <c:v>0.59352172953001903</c:v>
                </c:pt>
                <c:pt idx="8">
                  <c:v>0.63765554426105497</c:v>
                </c:pt>
                <c:pt idx="9">
                  <c:v>0.75381374396267198</c:v>
                </c:pt>
                <c:pt idx="11">
                  <c:v>0.73966922588410999</c:v>
                </c:pt>
                <c:pt idx="12">
                  <c:v>0.81780321548687696</c:v>
                </c:pt>
                <c:pt idx="13">
                  <c:v>0.71519265922808894</c:v>
                </c:pt>
                <c:pt idx="14">
                  <c:v>0.73157869798326902</c:v>
                </c:pt>
              </c:numCache>
            </c:numRef>
          </c:xVal>
          <c:yVal>
            <c:numRef>
              <c:f>'Amt AE Sex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Sex AttAge'!$N$17:$N$31</c:f>
              <c:numCache>
                <c:formatCode>General</c:formatCode>
                <c:ptCount val="15"/>
                <c:pt idx="1">
                  <c:v>100</c:v>
                </c:pt>
                <c:pt idx="2">
                  <c:v>50</c:v>
                </c:pt>
                <c:pt idx="3">
                  <c:v>100</c:v>
                </c:pt>
                <c:pt idx="4">
                  <c:v>100</c:v>
                </c:pt>
                <c:pt idx="6">
                  <c:v>100</c:v>
                </c:pt>
                <c:pt idx="7">
                  <c:v>25</c:v>
                </c:pt>
                <c:pt idx="8">
                  <c:v>50</c:v>
                </c:pt>
                <c:pt idx="9">
                  <c:v>100</c:v>
                </c:pt>
                <c:pt idx="11">
                  <c:v>100</c:v>
                </c:pt>
                <c:pt idx="12">
                  <c:v>50</c:v>
                </c:pt>
                <c:pt idx="13">
                  <c:v>100</c:v>
                </c:pt>
                <c:pt idx="14">
                  <c:v>100</c:v>
                </c:pt>
              </c:numCache>
            </c:numRef>
          </c:bubbleSize>
          <c:bubble3D val="0"/>
          <c:extLst>
            <c:ext xmlns:c16="http://schemas.microsoft.com/office/drawing/2014/chart" uri="{C3380CC4-5D6E-409C-BE32-E72D297353CC}">
              <c16:uniqueId val="{00000004-A804-41AE-A3A2-4887C2296C2B}"/>
            </c:ext>
          </c:extLst>
        </c:ser>
        <c:ser>
          <c:idx val="5"/>
          <c:order val="5"/>
          <c:tx>
            <c:strRef>
              <c:f>'Amt AE Sex AttAge'!$G$16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Sex AttAge'!$H$17:$H$31</c:f>
                <c:numCache>
                  <c:formatCode>General</c:formatCode>
                  <c:ptCount val="15"/>
                  <c:pt idx="1">
                    <c:v>0.31535547794395813</c:v>
                  </c:pt>
                  <c:pt idx="2">
                    <c:v>1.3118364975789318</c:v>
                  </c:pt>
                  <c:pt idx="3">
                    <c:v>0.35141920515248615</c:v>
                  </c:pt>
                  <c:pt idx="4">
                    <c:v>0.44134566443385592</c:v>
                  </c:pt>
                  <c:pt idx="6">
                    <c:v>0.37016444023500206</c:v>
                  </c:pt>
                  <c:pt idx="7">
                    <c:v>1.0773234535883991</c:v>
                  </c:pt>
                  <c:pt idx="8">
                    <c:v>0.42603524510910107</c:v>
                  </c:pt>
                  <c:pt idx="9">
                    <c:v>0.57049318308223906</c:v>
                  </c:pt>
                  <c:pt idx="11">
                    <c:v>0.36895444233709096</c:v>
                  </c:pt>
                  <c:pt idx="12">
                    <c:v>1.4717039319458602</c:v>
                  </c:pt>
                  <c:pt idx="13">
                    <c:v>0.35942404919810889</c:v>
                  </c:pt>
                  <c:pt idx="14">
                    <c:v>0.41877180011410498</c:v>
                  </c:pt>
                </c:numCache>
              </c:numRef>
            </c:plus>
            <c:minus>
              <c:numRef>
                <c:f>'Amt AE Sex AttAge'!$I$17:$I$31</c:f>
                <c:numCache>
                  <c:formatCode>General</c:formatCode>
                  <c:ptCount val="15"/>
                  <c:pt idx="1">
                    <c:v>0.13879427546687395</c:v>
                  </c:pt>
                  <c:pt idx="2">
                    <c:v>0.21492688846797303</c:v>
                  </c:pt>
                  <c:pt idx="3">
                    <c:v>0.14887249725310292</c:v>
                  </c:pt>
                  <c:pt idx="4">
                    <c:v>0.14238268503463303</c:v>
                  </c:pt>
                  <c:pt idx="6">
                    <c:v>0.16509043612922203</c:v>
                  </c:pt>
                  <c:pt idx="7">
                    <c:v>0.22493152215130197</c:v>
                  </c:pt>
                  <c:pt idx="8">
                    <c:v>0.18202547906373401</c:v>
                  </c:pt>
                  <c:pt idx="9">
                    <c:v>0.14825335000106898</c:v>
                  </c:pt>
                  <c:pt idx="11">
                    <c:v>0.141591009461699</c:v>
                  </c:pt>
                  <c:pt idx="12">
                    <c:v>0.26595052373220296</c:v>
                  </c:pt>
                  <c:pt idx="13">
                    <c:v>0.1511271337785921</c:v>
                  </c:pt>
                  <c:pt idx="14">
                    <c:v>0.15793830389998598</c:v>
                  </c:pt>
                </c:numCache>
              </c:numRef>
            </c:minus>
            <c:spPr>
              <a:noFill/>
              <a:ln w="12700" cap="flat" cmpd="sng" algn="ctr">
                <a:solidFill>
                  <a:schemeClr val="bg2">
                    <a:lumMod val="90000"/>
                  </a:schemeClr>
                </a:solidFill>
                <a:round/>
              </a:ln>
              <a:effectLst/>
            </c:spPr>
          </c:errBars>
          <c:xVal>
            <c:numRef>
              <c:f>'Amt AE Sex AttAge'!$G$17:$G$31</c:f>
              <c:numCache>
                <c:formatCode>0%</c:formatCode>
                <c:ptCount val="15"/>
                <c:pt idx="1">
                  <c:v>0.87560298480265197</c:v>
                </c:pt>
                <c:pt idx="2">
                  <c:v>0.99420182839266802</c:v>
                </c:pt>
                <c:pt idx="3">
                  <c:v>0.85576137004544395</c:v>
                </c:pt>
                <c:pt idx="4">
                  <c:v>0.894124119638814</c:v>
                </c:pt>
                <c:pt idx="6">
                  <c:v>0.86146296451961801</c:v>
                </c:pt>
                <c:pt idx="7">
                  <c:v>0.81845325168132099</c:v>
                </c:pt>
                <c:pt idx="8">
                  <c:v>0.81968102332478898</c:v>
                </c:pt>
                <c:pt idx="9">
                  <c:v>0.90206709396374096</c:v>
                </c:pt>
                <c:pt idx="11">
                  <c:v>0.881260235345809</c:v>
                </c:pt>
                <c:pt idx="12">
                  <c:v>1.0837537392190799</c:v>
                </c:pt>
                <c:pt idx="13">
                  <c:v>0.86631979300668105</c:v>
                </c:pt>
                <c:pt idx="14">
                  <c:v>0.889517001883255</c:v>
                </c:pt>
              </c:numCache>
            </c:numRef>
          </c:xVal>
          <c:yVal>
            <c:numRef>
              <c:f>'Amt AE Sex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Sex AttAge'!$O$17:$O$31</c:f>
              <c:numCache>
                <c:formatCode>General</c:formatCode>
                <c:ptCount val="15"/>
                <c:pt idx="1">
                  <c:v>200</c:v>
                </c:pt>
                <c:pt idx="2">
                  <c:v>100</c:v>
                </c:pt>
                <c:pt idx="3">
                  <c:v>200</c:v>
                </c:pt>
                <c:pt idx="4">
                  <c:v>200</c:v>
                </c:pt>
                <c:pt idx="6">
                  <c:v>200</c:v>
                </c:pt>
                <c:pt idx="7">
                  <c:v>50</c:v>
                </c:pt>
                <c:pt idx="8">
                  <c:v>200</c:v>
                </c:pt>
                <c:pt idx="9">
                  <c:v>100</c:v>
                </c:pt>
                <c:pt idx="11">
                  <c:v>200</c:v>
                </c:pt>
                <c:pt idx="12">
                  <c:v>100</c:v>
                </c:pt>
                <c:pt idx="13">
                  <c:v>200</c:v>
                </c:pt>
                <c:pt idx="14">
                  <c:v>200</c:v>
                </c:pt>
              </c:numCache>
            </c:numRef>
          </c:bubbleSize>
          <c:bubble3D val="0"/>
          <c:extLst>
            <c:ext xmlns:c16="http://schemas.microsoft.com/office/drawing/2014/chart" uri="{C3380CC4-5D6E-409C-BE32-E72D297353CC}">
              <c16:uniqueId val="{00000005-A804-41AE-A3A2-4887C2296C2B}"/>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A804-41AE-A3A2-4887C2296C2B}"/>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Sex IssueEra'!$B$16</c:f>
              <c:strCache>
                <c:ptCount val="1"/>
                <c:pt idx="0">
                  <c:v>Q1</c:v>
                </c:pt>
              </c:strCache>
            </c:strRef>
          </c:tx>
          <c:spPr>
            <a:solidFill>
              <a:schemeClr val="accent1">
                <a:alpha val="75000"/>
              </a:schemeClr>
            </a:solidFill>
            <a:ln w="25400">
              <a:noFill/>
            </a:ln>
            <a:effectLst/>
          </c:spPr>
          <c:invertIfNegative val="0"/>
          <c:xVal>
            <c:numRef>
              <c:f>'Amt AE Sex IssueEra'!$B$17:$B$34</c:f>
              <c:numCache>
                <c:formatCode>0%</c:formatCode>
                <c:ptCount val="18"/>
                <c:pt idx="1">
                  <c:v>1.1909584627466101</c:v>
                </c:pt>
                <c:pt idx="2">
                  <c:v>1.5887239829047299</c:v>
                </c:pt>
                <c:pt idx="3">
                  <c:v>1.33725680798924</c:v>
                </c:pt>
                <c:pt idx="4">
                  <c:v>1.1722114387154801</c:v>
                </c:pt>
                <c:pt idx="5">
                  <c:v>1.28092628483621</c:v>
                </c:pt>
                <c:pt idx="7">
                  <c:v>1.2316274047546201</c:v>
                </c:pt>
                <c:pt idx="8">
                  <c:v>0</c:v>
                </c:pt>
                <c:pt idx="9">
                  <c:v>1.50011287265242</c:v>
                </c:pt>
                <c:pt idx="10">
                  <c:v>1.2202709056930701</c:v>
                </c:pt>
                <c:pt idx="11">
                  <c:v>1.19301207031891</c:v>
                </c:pt>
                <c:pt idx="13">
                  <c:v>1.2502146776829</c:v>
                </c:pt>
                <c:pt idx="14">
                  <c:v>1.58959708181812</c:v>
                </c:pt>
                <c:pt idx="15">
                  <c:v>1.3258474546376899</c:v>
                </c:pt>
                <c:pt idx="16">
                  <c:v>1.2193129078929501</c:v>
                </c:pt>
                <c:pt idx="17">
                  <c:v>1.30319637137677</c:v>
                </c:pt>
              </c:numCache>
            </c:numRef>
          </c:xVal>
          <c:yVal>
            <c:numRef>
              <c:f>'Amt AE Sex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Sex IssueEra'!$J$17:$J$34</c:f>
              <c:numCache>
                <c:formatCode>General</c:formatCode>
                <c:ptCount val="18"/>
                <c:pt idx="1">
                  <c:v>200</c:v>
                </c:pt>
                <c:pt idx="2">
                  <c:v>50</c:v>
                </c:pt>
                <c:pt idx="3">
                  <c:v>100</c:v>
                </c:pt>
                <c:pt idx="4">
                  <c:v>100</c:v>
                </c:pt>
                <c:pt idx="5">
                  <c:v>100</c:v>
                </c:pt>
                <c:pt idx="7">
                  <c:v>100</c:v>
                </c:pt>
                <c:pt idx="8">
                  <c:v>0</c:v>
                </c:pt>
                <c:pt idx="9">
                  <c:v>50</c:v>
                </c:pt>
                <c:pt idx="10">
                  <c:v>50</c:v>
                </c:pt>
                <c:pt idx="11">
                  <c:v>100</c:v>
                </c:pt>
                <c:pt idx="13">
                  <c:v>100</c:v>
                </c:pt>
                <c:pt idx="14">
                  <c:v>50</c:v>
                </c:pt>
                <c:pt idx="15">
                  <c:v>100</c:v>
                </c:pt>
                <c:pt idx="16">
                  <c:v>100</c:v>
                </c:pt>
                <c:pt idx="17">
                  <c:v>100</c:v>
                </c:pt>
              </c:numCache>
            </c:numRef>
          </c:bubbleSize>
          <c:bubble3D val="0"/>
          <c:extLst>
            <c:ext xmlns:c16="http://schemas.microsoft.com/office/drawing/2014/chart" uri="{C3380CC4-5D6E-409C-BE32-E72D297353CC}">
              <c16:uniqueId val="{00000000-26E0-42F6-9D19-0B82CE83AB12}"/>
            </c:ext>
          </c:extLst>
        </c:ser>
        <c:ser>
          <c:idx val="1"/>
          <c:order val="1"/>
          <c:tx>
            <c:strRef>
              <c:f>'Amt AE Sex IssueEra'!$C$16</c:f>
              <c:strCache>
                <c:ptCount val="1"/>
                <c:pt idx="0">
                  <c:v>Q2</c:v>
                </c:pt>
              </c:strCache>
            </c:strRef>
          </c:tx>
          <c:spPr>
            <a:solidFill>
              <a:schemeClr val="accent2">
                <a:alpha val="75000"/>
              </a:schemeClr>
            </a:solidFill>
            <a:ln w="25400">
              <a:noFill/>
            </a:ln>
            <a:effectLst/>
          </c:spPr>
          <c:invertIfNegative val="0"/>
          <c:xVal>
            <c:numRef>
              <c:f>'Amt AE Sex IssueEra'!$C$17:$C$34</c:f>
              <c:numCache>
                <c:formatCode>0%</c:formatCode>
                <c:ptCount val="18"/>
                <c:pt idx="1">
                  <c:v>0.98645660614647301</c:v>
                </c:pt>
                <c:pt idx="2">
                  <c:v>1.3801088990027499</c:v>
                </c:pt>
                <c:pt idx="3">
                  <c:v>1.1106886909937801</c:v>
                </c:pt>
                <c:pt idx="4">
                  <c:v>0.98317178105770198</c:v>
                </c:pt>
                <c:pt idx="5">
                  <c:v>0.98099748955737198</c:v>
                </c:pt>
                <c:pt idx="7">
                  <c:v>0.99437211509674195</c:v>
                </c:pt>
                <c:pt idx="8">
                  <c:v>0</c:v>
                </c:pt>
                <c:pt idx="9">
                  <c:v>1.14747816853468</c:v>
                </c:pt>
                <c:pt idx="10">
                  <c:v>1.0198551341023401</c:v>
                </c:pt>
                <c:pt idx="11">
                  <c:v>0.94354631413704204</c:v>
                </c:pt>
                <c:pt idx="13">
                  <c:v>1.0133693447491501</c:v>
                </c:pt>
                <c:pt idx="14">
                  <c:v>1.3791321047826499</c:v>
                </c:pt>
                <c:pt idx="15">
                  <c:v>1.0827169587224901</c:v>
                </c:pt>
                <c:pt idx="16">
                  <c:v>0.95932115881584001</c:v>
                </c:pt>
                <c:pt idx="17">
                  <c:v>0.98899444432919703</c:v>
                </c:pt>
              </c:numCache>
            </c:numRef>
          </c:xVal>
          <c:yVal>
            <c:numRef>
              <c:f>'Amt AE Sex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Sex IssueEra'!$K$17:$K$34</c:f>
              <c:numCache>
                <c:formatCode>General</c:formatCode>
                <c:ptCount val="18"/>
                <c:pt idx="1">
                  <c:v>200</c:v>
                </c:pt>
                <c:pt idx="2">
                  <c:v>50</c:v>
                </c:pt>
                <c:pt idx="3">
                  <c:v>100</c:v>
                </c:pt>
                <c:pt idx="4">
                  <c:v>100</c:v>
                </c:pt>
                <c:pt idx="5">
                  <c:v>100</c:v>
                </c:pt>
                <c:pt idx="7">
                  <c:v>100</c:v>
                </c:pt>
                <c:pt idx="8">
                  <c:v>0</c:v>
                </c:pt>
                <c:pt idx="9">
                  <c:v>100</c:v>
                </c:pt>
                <c:pt idx="10">
                  <c:v>100</c:v>
                </c:pt>
                <c:pt idx="11">
                  <c:v>100</c:v>
                </c:pt>
                <c:pt idx="13">
                  <c:v>200</c:v>
                </c:pt>
                <c:pt idx="14">
                  <c:v>50</c:v>
                </c:pt>
                <c:pt idx="15">
                  <c:v>100</c:v>
                </c:pt>
                <c:pt idx="16">
                  <c:v>100</c:v>
                </c:pt>
                <c:pt idx="17">
                  <c:v>100</c:v>
                </c:pt>
              </c:numCache>
            </c:numRef>
          </c:bubbleSize>
          <c:bubble3D val="0"/>
          <c:extLst>
            <c:ext xmlns:c16="http://schemas.microsoft.com/office/drawing/2014/chart" uri="{C3380CC4-5D6E-409C-BE32-E72D297353CC}">
              <c16:uniqueId val="{00000001-26E0-42F6-9D19-0B82CE83AB12}"/>
            </c:ext>
          </c:extLst>
        </c:ser>
        <c:ser>
          <c:idx val="2"/>
          <c:order val="2"/>
          <c:tx>
            <c:strRef>
              <c:f>'Amt AE Sex IssueEra'!$D$16</c:f>
              <c:strCache>
                <c:ptCount val="1"/>
                <c:pt idx="0">
                  <c:v>Q3</c:v>
                </c:pt>
              </c:strCache>
            </c:strRef>
          </c:tx>
          <c:spPr>
            <a:solidFill>
              <a:schemeClr val="accent3">
                <a:alpha val="75000"/>
              </a:schemeClr>
            </a:solidFill>
            <a:ln w="25400">
              <a:noFill/>
            </a:ln>
            <a:effectLst/>
          </c:spPr>
          <c:invertIfNegative val="0"/>
          <c:xVal>
            <c:numRef>
              <c:f>'Amt AE Sex IssueEra'!$D$17:$D$34</c:f>
              <c:numCache>
                <c:formatCode>0%</c:formatCode>
                <c:ptCount val="18"/>
                <c:pt idx="1">
                  <c:v>0.92136470922068903</c:v>
                </c:pt>
                <c:pt idx="2">
                  <c:v>1.26660334599094</c:v>
                </c:pt>
                <c:pt idx="3">
                  <c:v>1.0187089633925599</c:v>
                </c:pt>
                <c:pt idx="4">
                  <c:v>0.89619444942002502</c:v>
                </c:pt>
                <c:pt idx="5">
                  <c:v>0.84850177526837001</c:v>
                </c:pt>
                <c:pt idx="7">
                  <c:v>0.89588485488766101</c:v>
                </c:pt>
                <c:pt idx="8">
                  <c:v>1.4419569996469901</c:v>
                </c:pt>
                <c:pt idx="9">
                  <c:v>1.0128973605821801</c:v>
                </c:pt>
                <c:pt idx="10">
                  <c:v>0.88226006149382297</c:v>
                </c:pt>
                <c:pt idx="11">
                  <c:v>0.81708704788456699</c:v>
                </c:pt>
                <c:pt idx="13">
                  <c:v>0.92207768168947701</c:v>
                </c:pt>
                <c:pt idx="14">
                  <c:v>1.26526094680638</c:v>
                </c:pt>
                <c:pt idx="15">
                  <c:v>0.99684750076537199</c:v>
                </c:pt>
                <c:pt idx="16">
                  <c:v>0.89190129810977403</c:v>
                </c:pt>
                <c:pt idx="17">
                  <c:v>0.86350254750494704</c:v>
                </c:pt>
              </c:numCache>
            </c:numRef>
          </c:xVal>
          <c:yVal>
            <c:numRef>
              <c:f>'Amt AE Sex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Sex IssueEra'!$L$17:$L$34</c:f>
              <c:numCache>
                <c:formatCode>General</c:formatCode>
                <c:ptCount val="18"/>
                <c:pt idx="1">
                  <c:v>200</c:v>
                </c:pt>
                <c:pt idx="2">
                  <c:v>50</c:v>
                </c:pt>
                <c:pt idx="3">
                  <c:v>200</c:v>
                </c:pt>
                <c:pt idx="4">
                  <c:v>100</c:v>
                </c:pt>
                <c:pt idx="5">
                  <c:v>100</c:v>
                </c:pt>
                <c:pt idx="7">
                  <c:v>100</c:v>
                </c:pt>
                <c:pt idx="8">
                  <c:v>6</c:v>
                </c:pt>
                <c:pt idx="9">
                  <c:v>100</c:v>
                </c:pt>
                <c:pt idx="10">
                  <c:v>100</c:v>
                </c:pt>
                <c:pt idx="11">
                  <c:v>100</c:v>
                </c:pt>
                <c:pt idx="13">
                  <c:v>200</c:v>
                </c:pt>
                <c:pt idx="14">
                  <c:v>50</c:v>
                </c:pt>
                <c:pt idx="15">
                  <c:v>100</c:v>
                </c:pt>
                <c:pt idx="16">
                  <c:v>100</c:v>
                </c:pt>
                <c:pt idx="17">
                  <c:v>100</c:v>
                </c:pt>
              </c:numCache>
            </c:numRef>
          </c:bubbleSize>
          <c:bubble3D val="0"/>
          <c:extLst>
            <c:ext xmlns:c16="http://schemas.microsoft.com/office/drawing/2014/chart" uri="{C3380CC4-5D6E-409C-BE32-E72D297353CC}">
              <c16:uniqueId val="{00000002-26E0-42F6-9D19-0B82CE83AB12}"/>
            </c:ext>
          </c:extLst>
        </c:ser>
        <c:ser>
          <c:idx val="3"/>
          <c:order val="3"/>
          <c:tx>
            <c:strRef>
              <c:f>'Amt AE Sex IssueEra'!$E$16</c:f>
              <c:strCache>
                <c:ptCount val="1"/>
                <c:pt idx="0">
                  <c:v>Q4</c:v>
                </c:pt>
              </c:strCache>
            </c:strRef>
          </c:tx>
          <c:spPr>
            <a:solidFill>
              <a:schemeClr val="accent4">
                <a:alpha val="75000"/>
              </a:schemeClr>
            </a:solidFill>
            <a:ln w="25400">
              <a:noFill/>
            </a:ln>
            <a:effectLst/>
          </c:spPr>
          <c:invertIfNegative val="0"/>
          <c:xVal>
            <c:numRef>
              <c:f>'Amt AE Sex IssueEra'!$E$17:$E$34</c:f>
              <c:numCache>
                <c:formatCode>0%</c:formatCode>
                <c:ptCount val="18"/>
                <c:pt idx="1">
                  <c:v>0.84560014821693696</c:v>
                </c:pt>
                <c:pt idx="2">
                  <c:v>1.0705356463145499</c:v>
                </c:pt>
                <c:pt idx="3">
                  <c:v>0.91214876612173401</c:v>
                </c:pt>
                <c:pt idx="4">
                  <c:v>0.81654194418374604</c:v>
                </c:pt>
                <c:pt idx="5">
                  <c:v>0.78350850123603799</c:v>
                </c:pt>
                <c:pt idx="7">
                  <c:v>0.81276153741858803</c:v>
                </c:pt>
                <c:pt idx="8">
                  <c:v>1.1113360519891</c:v>
                </c:pt>
                <c:pt idx="9">
                  <c:v>0.90523610088027995</c:v>
                </c:pt>
                <c:pt idx="10">
                  <c:v>0.79730335107679795</c:v>
                </c:pt>
                <c:pt idx="11">
                  <c:v>0.74288011447583202</c:v>
                </c:pt>
                <c:pt idx="13">
                  <c:v>0.84745311311715898</c:v>
                </c:pt>
                <c:pt idx="14">
                  <c:v>1.07010976399431</c:v>
                </c:pt>
                <c:pt idx="15">
                  <c:v>0.91776120032561104</c:v>
                </c:pt>
                <c:pt idx="16">
                  <c:v>0.80565484274789501</c:v>
                </c:pt>
                <c:pt idx="17">
                  <c:v>0.78318934262642603</c:v>
                </c:pt>
              </c:numCache>
            </c:numRef>
          </c:xVal>
          <c:yVal>
            <c:numRef>
              <c:f>'Amt AE Sex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Sex IssueEra'!$M$17:$M$34</c:f>
              <c:numCache>
                <c:formatCode>General</c:formatCode>
                <c:ptCount val="18"/>
                <c:pt idx="1">
                  <c:v>200</c:v>
                </c:pt>
                <c:pt idx="2">
                  <c:v>100</c:v>
                </c:pt>
                <c:pt idx="3">
                  <c:v>100</c:v>
                </c:pt>
                <c:pt idx="4">
                  <c:v>100</c:v>
                </c:pt>
                <c:pt idx="5">
                  <c:v>100</c:v>
                </c:pt>
                <c:pt idx="7">
                  <c:v>100</c:v>
                </c:pt>
                <c:pt idx="8">
                  <c:v>12</c:v>
                </c:pt>
                <c:pt idx="9">
                  <c:v>100</c:v>
                </c:pt>
                <c:pt idx="10">
                  <c:v>100</c:v>
                </c:pt>
                <c:pt idx="11">
                  <c:v>100</c:v>
                </c:pt>
                <c:pt idx="13">
                  <c:v>200</c:v>
                </c:pt>
                <c:pt idx="14">
                  <c:v>100</c:v>
                </c:pt>
                <c:pt idx="15">
                  <c:v>100</c:v>
                </c:pt>
                <c:pt idx="16">
                  <c:v>100</c:v>
                </c:pt>
                <c:pt idx="17">
                  <c:v>100</c:v>
                </c:pt>
              </c:numCache>
            </c:numRef>
          </c:bubbleSize>
          <c:bubble3D val="0"/>
          <c:extLst>
            <c:ext xmlns:c16="http://schemas.microsoft.com/office/drawing/2014/chart" uri="{C3380CC4-5D6E-409C-BE32-E72D297353CC}">
              <c16:uniqueId val="{00000003-26E0-42F6-9D19-0B82CE83AB12}"/>
            </c:ext>
          </c:extLst>
        </c:ser>
        <c:ser>
          <c:idx val="4"/>
          <c:order val="4"/>
          <c:tx>
            <c:strRef>
              <c:f>'Amt AE Sex IssueEra'!$F$16</c:f>
              <c:strCache>
                <c:ptCount val="1"/>
                <c:pt idx="0">
                  <c:v>Q5</c:v>
                </c:pt>
              </c:strCache>
            </c:strRef>
          </c:tx>
          <c:spPr>
            <a:solidFill>
              <a:schemeClr val="accent5">
                <a:alpha val="75000"/>
              </a:schemeClr>
            </a:solidFill>
            <a:ln w="25400">
              <a:noFill/>
            </a:ln>
            <a:effectLst/>
          </c:spPr>
          <c:invertIfNegative val="0"/>
          <c:xVal>
            <c:numRef>
              <c:f>'Amt AE Sex IssueEra'!$F$17:$F$34</c:f>
              <c:numCache>
                <c:formatCode>0%</c:formatCode>
                <c:ptCount val="18"/>
                <c:pt idx="1">
                  <c:v>0.73680870933577802</c:v>
                </c:pt>
                <c:pt idx="2">
                  <c:v>0.84805507700084304</c:v>
                </c:pt>
                <c:pt idx="3">
                  <c:v>0.79003033226553199</c:v>
                </c:pt>
                <c:pt idx="4">
                  <c:v>0.70539069219477102</c:v>
                </c:pt>
                <c:pt idx="5">
                  <c:v>0.68097267429480801</c:v>
                </c:pt>
                <c:pt idx="7">
                  <c:v>0.69637252839039598</c:v>
                </c:pt>
                <c:pt idx="8">
                  <c:v>0</c:v>
                </c:pt>
                <c:pt idx="9">
                  <c:v>0.79179558274528306</c:v>
                </c:pt>
                <c:pt idx="10">
                  <c:v>0.68212168092050696</c:v>
                </c:pt>
                <c:pt idx="11">
                  <c:v>0.60346444034056201</c:v>
                </c:pt>
                <c:pt idx="13">
                  <c:v>0.73966922588410999</c:v>
                </c:pt>
                <c:pt idx="14">
                  <c:v>0.84735058386673101</c:v>
                </c:pt>
                <c:pt idx="15">
                  <c:v>0.78682492490663902</c:v>
                </c:pt>
                <c:pt idx="16">
                  <c:v>0.70455548489828401</c:v>
                </c:pt>
                <c:pt idx="17">
                  <c:v>0.67362720319460001</c:v>
                </c:pt>
              </c:numCache>
            </c:numRef>
          </c:xVal>
          <c:yVal>
            <c:numRef>
              <c:f>'Amt AE Sex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Sex IssueEra'!$N$17:$N$34</c:f>
              <c:numCache>
                <c:formatCode>General</c:formatCode>
                <c:ptCount val="18"/>
                <c:pt idx="1">
                  <c:v>100</c:v>
                </c:pt>
                <c:pt idx="2">
                  <c:v>100</c:v>
                </c:pt>
                <c:pt idx="3">
                  <c:v>100</c:v>
                </c:pt>
                <c:pt idx="4">
                  <c:v>100</c:v>
                </c:pt>
                <c:pt idx="5">
                  <c:v>100</c:v>
                </c:pt>
                <c:pt idx="7">
                  <c:v>100</c:v>
                </c:pt>
                <c:pt idx="8">
                  <c:v>0</c:v>
                </c:pt>
                <c:pt idx="9">
                  <c:v>100</c:v>
                </c:pt>
                <c:pt idx="10">
                  <c:v>50</c:v>
                </c:pt>
                <c:pt idx="11">
                  <c:v>50</c:v>
                </c:pt>
                <c:pt idx="13">
                  <c:v>100</c:v>
                </c:pt>
                <c:pt idx="14">
                  <c:v>100</c:v>
                </c:pt>
                <c:pt idx="15">
                  <c:v>100</c:v>
                </c:pt>
                <c:pt idx="16">
                  <c:v>100</c:v>
                </c:pt>
                <c:pt idx="17">
                  <c:v>50</c:v>
                </c:pt>
              </c:numCache>
            </c:numRef>
          </c:bubbleSize>
          <c:bubble3D val="0"/>
          <c:extLst>
            <c:ext xmlns:c16="http://schemas.microsoft.com/office/drawing/2014/chart" uri="{C3380CC4-5D6E-409C-BE32-E72D297353CC}">
              <c16:uniqueId val="{00000004-26E0-42F6-9D19-0B82CE83AB12}"/>
            </c:ext>
          </c:extLst>
        </c:ser>
        <c:ser>
          <c:idx val="5"/>
          <c:order val="5"/>
          <c:tx>
            <c:strRef>
              <c:f>'Amt AE Sex IssueEra'!$G$16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Sex IssueEra'!$H$17:$H$34</c:f>
                <c:numCache>
                  <c:formatCode>General</c:formatCode>
                  <c:ptCount val="18"/>
                  <c:pt idx="1">
                    <c:v>0.31535547794395813</c:v>
                  </c:pt>
                  <c:pt idx="2">
                    <c:v>0.5203892626339699</c:v>
                  </c:pt>
                  <c:pt idx="3">
                    <c:v>0.38868383633939696</c:v>
                  </c:pt>
                  <c:pt idx="4">
                    <c:v>0.30350033108948304</c:v>
                  </c:pt>
                  <c:pt idx="5">
                    <c:v>0.44314606009780999</c:v>
                  </c:pt>
                  <c:pt idx="7">
                    <c:v>0.37016444023500206</c:v>
                  </c:pt>
                  <c:pt idx="8">
                    <c:v>0.19676204659768004</c:v>
                  </c:pt>
                  <c:pt idx="9">
                    <c:v>0.54388996681053203</c:v>
                  </c:pt>
                  <c:pt idx="10">
                    <c:v>0.33911096582676603</c:v>
                  </c:pt>
                  <c:pt idx="11">
                    <c:v>0.36998506774196394</c:v>
                  </c:pt>
                  <c:pt idx="13">
                    <c:v>0.36895444233709096</c:v>
                  </c:pt>
                  <c:pt idx="14">
                    <c:v>0.52181561841830004</c:v>
                  </c:pt>
                  <c:pt idx="15">
                    <c:v>0.37920595892494591</c:v>
                  </c:pt>
                  <c:pt idx="16">
                    <c:v>0.35613106545094109</c:v>
                  </c:pt>
                  <c:pt idx="17">
                    <c:v>0.458355860451654</c:v>
                  </c:pt>
                </c:numCache>
              </c:numRef>
            </c:plus>
            <c:minus>
              <c:numRef>
                <c:f>'Amt AE Sex IssueEra'!$I$17:$I$34</c:f>
                <c:numCache>
                  <c:formatCode>General</c:formatCode>
                  <c:ptCount val="18"/>
                  <c:pt idx="1">
                    <c:v>0.13879427546687395</c:v>
                  </c:pt>
                  <c:pt idx="2">
                    <c:v>0.220279643269917</c:v>
                  </c:pt>
                  <c:pt idx="3">
                    <c:v>0.15854263938431101</c:v>
                  </c:pt>
                  <c:pt idx="4">
                    <c:v>0.163320415431226</c:v>
                  </c:pt>
                  <c:pt idx="5">
                    <c:v>0.15680755044359196</c:v>
                  </c:pt>
                  <c:pt idx="7">
                    <c:v>0.16509043612922203</c:v>
                  </c:pt>
                  <c:pt idx="8">
                    <c:v>0.13385890106021003</c:v>
                  </c:pt>
                  <c:pt idx="9">
                    <c:v>0.1644273230966049</c:v>
                  </c:pt>
                  <c:pt idx="10">
                    <c:v>0.19903825894579708</c:v>
                  </c:pt>
                  <c:pt idx="11">
                    <c:v>0.21956256223638404</c:v>
                  </c:pt>
                  <c:pt idx="13">
                    <c:v>0.141591009461699</c:v>
                  </c:pt>
                  <c:pt idx="14">
                    <c:v>0.22043087953308893</c:v>
                  </c:pt>
                  <c:pt idx="15">
                    <c:v>0.15981657080610501</c:v>
                  </c:pt>
                  <c:pt idx="16">
                    <c:v>0.15862635754372501</c:v>
                  </c:pt>
                  <c:pt idx="17">
                    <c:v>0.17121330773051602</c:v>
                  </c:pt>
                </c:numCache>
              </c:numRef>
            </c:minus>
            <c:spPr>
              <a:noFill/>
              <a:ln w="12700" cap="flat" cmpd="sng" algn="ctr">
                <a:solidFill>
                  <a:schemeClr val="bg2">
                    <a:lumMod val="90000"/>
                  </a:schemeClr>
                </a:solidFill>
                <a:round/>
              </a:ln>
              <a:effectLst/>
            </c:spPr>
          </c:errBars>
          <c:xVal>
            <c:numRef>
              <c:f>'Amt AE Sex IssueEra'!$G$17:$G$34</c:f>
              <c:numCache>
                <c:formatCode>0%</c:formatCode>
                <c:ptCount val="18"/>
                <c:pt idx="1">
                  <c:v>0.87560298480265197</c:v>
                </c:pt>
                <c:pt idx="2">
                  <c:v>1.06833472027076</c:v>
                </c:pt>
                <c:pt idx="3">
                  <c:v>0.948572971649843</c:v>
                </c:pt>
                <c:pt idx="4">
                  <c:v>0.86871110762599701</c:v>
                </c:pt>
                <c:pt idx="5">
                  <c:v>0.83778022473839997</c:v>
                </c:pt>
                <c:pt idx="7">
                  <c:v>0.86146296451961801</c:v>
                </c:pt>
                <c:pt idx="8">
                  <c:v>1.24519495304931</c:v>
                </c:pt>
                <c:pt idx="9">
                  <c:v>0.95622290584188796</c:v>
                </c:pt>
                <c:pt idx="10">
                  <c:v>0.88115993986630403</c:v>
                </c:pt>
                <c:pt idx="11">
                  <c:v>0.82302700257694605</c:v>
                </c:pt>
                <c:pt idx="13">
                  <c:v>0.881260235345809</c:v>
                </c:pt>
                <c:pt idx="14">
                  <c:v>1.0677814633998199</c:v>
                </c:pt>
                <c:pt idx="15">
                  <c:v>0.94664149571274403</c:v>
                </c:pt>
                <c:pt idx="16">
                  <c:v>0.86318184244200902</c:v>
                </c:pt>
                <c:pt idx="17">
                  <c:v>0.84484051092511603</c:v>
                </c:pt>
              </c:numCache>
            </c:numRef>
          </c:xVal>
          <c:yVal>
            <c:numRef>
              <c:f>'Amt AE Sex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Sex IssueEra'!$O$17:$O$34</c:f>
              <c:numCache>
                <c:formatCode>General</c:formatCode>
                <c:ptCount val="18"/>
                <c:pt idx="1">
                  <c:v>200</c:v>
                </c:pt>
                <c:pt idx="2">
                  <c:v>100</c:v>
                </c:pt>
                <c:pt idx="3">
                  <c:v>200</c:v>
                </c:pt>
                <c:pt idx="4">
                  <c:v>200</c:v>
                </c:pt>
                <c:pt idx="5">
                  <c:v>200</c:v>
                </c:pt>
                <c:pt idx="7">
                  <c:v>200</c:v>
                </c:pt>
                <c:pt idx="8">
                  <c:v>25</c:v>
                </c:pt>
                <c:pt idx="9">
                  <c:v>100</c:v>
                </c:pt>
                <c:pt idx="10">
                  <c:v>100</c:v>
                </c:pt>
                <c:pt idx="11">
                  <c:v>100</c:v>
                </c:pt>
                <c:pt idx="13">
                  <c:v>200</c:v>
                </c:pt>
                <c:pt idx="14">
                  <c:v>100</c:v>
                </c:pt>
                <c:pt idx="15">
                  <c:v>200</c:v>
                </c:pt>
                <c:pt idx="16">
                  <c:v>200</c:v>
                </c:pt>
                <c:pt idx="17">
                  <c:v>200</c:v>
                </c:pt>
              </c:numCache>
            </c:numRef>
          </c:bubbleSize>
          <c:bubble3D val="0"/>
          <c:extLst>
            <c:ext xmlns:c16="http://schemas.microsoft.com/office/drawing/2014/chart" uri="{C3380CC4-5D6E-409C-BE32-E72D297353CC}">
              <c16:uniqueId val="{00000005-26E0-42F6-9D19-0B82CE83AB12}"/>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26E0-42F6-9D19-0B82CE83AB12}"/>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Sex Face'!$B$16</c:f>
              <c:strCache>
                <c:ptCount val="1"/>
                <c:pt idx="0">
                  <c:v>Q1</c:v>
                </c:pt>
              </c:strCache>
            </c:strRef>
          </c:tx>
          <c:spPr>
            <a:solidFill>
              <a:schemeClr val="accent1">
                <a:alpha val="75000"/>
              </a:schemeClr>
            </a:solidFill>
            <a:ln w="25400">
              <a:noFill/>
            </a:ln>
            <a:effectLst/>
          </c:spPr>
          <c:invertIfNegative val="0"/>
          <c:xVal>
            <c:numRef>
              <c:f>'Amt AE Sex Face'!$B$17:$B$28</c:f>
              <c:numCache>
                <c:formatCode>0%</c:formatCode>
                <c:ptCount val="12"/>
                <c:pt idx="1">
                  <c:v>1.1909584627466101</c:v>
                </c:pt>
                <c:pt idx="2">
                  <c:v>1.75220937726449</c:v>
                </c:pt>
                <c:pt idx="3">
                  <c:v>1.16807785451483</c:v>
                </c:pt>
                <c:pt idx="5">
                  <c:v>1.2316274047546201</c:v>
                </c:pt>
                <c:pt idx="6">
                  <c:v>1.7187700312946801</c:v>
                </c:pt>
                <c:pt idx="7">
                  <c:v>1.1046362976692801</c:v>
                </c:pt>
                <c:pt idx="9">
                  <c:v>1.2502146776829</c:v>
                </c:pt>
                <c:pt idx="10">
                  <c:v>1.8007875318736</c:v>
                </c:pt>
                <c:pt idx="11">
                  <c:v>1.20275913129401</c:v>
                </c:pt>
              </c:numCache>
            </c:numRef>
          </c:xVal>
          <c:yVal>
            <c:numRef>
              <c:f>'Amt AE Sex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Face'!$J$17:$J$28</c:f>
              <c:numCache>
                <c:formatCode>General</c:formatCode>
                <c:ptCount val="12"/>
                <c:pt idx="1">
                  <c:v>200</c:v>
                </c:pt>
                <c:pt idx="2">
                  <c:v>100</c:v>
                </c:pt>
                <c:pt idx="3">
                  <c:v>100</c:v>
                </c:pt>
                <c:pt idx="5">
                  <c:v>100</c:v>
                </c:pt>
                <c:pt idx="6">
                  <c:v>100</c:v>
                </c:pt>
                <c:pt idx="7">
                  <c:v>100</c:v>
                </c:pt>
                <c:pt idx="9">
                  <c:v>100</c:v>
                </c:pt>
                <c:pt idx="10">
                  <c:v>100</c:v>
                </c:pt>
                <c:pt idx="11">
                  <c:v>100</c:v>
                </c:pt>
              </c:numCache>
            </c:numRef>
          </c:bubbleSize>
          <c:bubble3D val="0"/>
          <c:extLst>
            <c:ext xmlns:c16="http://schemas.microsoft.com/office/drawing/2014/chart" uri="{C3380CC4-5D6E-409C-BE32-E72D297353CC}">
              <c16:uniqueId val="{00000000-BF6E-4B76-8491-D6724E4D7F7E}"/>
            </c:ext>
          </c:extLst>
        </c:ser>
        <c:ser>
          <c:idx val="1"/>
          <c:order val="1"/>
          <c:tx>
            <c:strRef>
              <c:f>'Amt AE Sex Face'!$C$16</c:f>
              <c:strCache>
                <c:ptCount val="1"/>
                <c:pt idx="0">
                  <c:v>Q2</c:v>
                </c:pt>
              </c:strCache>
            </c:strRef>
          </c:tx>
          <c:spPr>
            <a:solidFill>
              <a:schemeClr val="accent2">
                <a:alpha val="75000"/>
              </a:schemeClr>
            </a:solidFill>
            <a:ln w="25400">
              <a:noFill/>
            </a:ln>
            <a:effectLst/>
          </c:spPr>
          <c:invertIfNegative val="0"/>
          <c:xVal>
            <c:numRef>
              <c:f>'Amt AE Sex Face'!$C$17:$C$28</c:f>
              <c:numCache>
                <c:formatCode>0%</c:formatCode>
                <c:ptCount val="12"/>
                <c:pt idx="1">
                  <c:v>0.98645660614647301</c:v>
                </c:pt>
                <c:pt idx="2">
                  <c:v>1.4191762057477499</c:v>
                </c:pt>
                <c:pt idx="3">
                  <c:v>0.951219448052813</c:v>
                </c:pt>
                <c:pt idx="5">
                  <c:v>0.99437211509674195</c:v>
                </c:pt>
                <c:pt idx="6">
                  <c:v>1.3893181285740801</c:v>
                </c:pt>
                <c:pt idx="7">
                  <c:v>0.945458371799619</c:v>
                </c:pt>
                <c:pt idx="9">
                  <c:v>1.0133693447491501</c:v>
                </c:pt>
                <c:pt idx="10">
                  <c:v>1.46746400016548</c:v>
                </c:pt>
                <c:pt idx="11">
                  <c:v>0.96709724496586302</c:v>
                </c:pt>
              </c:numCache>
            </c:numRef>
          </c:xVal>
          <c:yVal>
            <c:numRef>
              <c:f>'Amt AE Sex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Face'!$K$17:$K$28</c:f>
              <c:numCache>
                <c:formatCode>General</c:formatCode>
                <c:ptCount val="12"/>
                <c:pt idx="1">
                  <c:v>200</c:v>
                </c:pt>
                <c:pt idx="2">
                  <c:v>100</c:v>
                </c:pt>
                <c:pt idx="3">
                  <c:v>100</c:v>
                </c:pt>
                <c:pt idx="5">
                  <c:v>100</c:v>
                </c:pt>
                <c:pt idx="6">
                  <c:v>100</c:v>
                </c:pt>
                <c:pt idx="7">
                  <c:v>100</c:v>
                </c:pt>
                <c:pt idx="9">
                  <c:v>200</c:v>
                </c:pt>
                <c:pt idx="10">
                  <c:v>100</c:v>
                </c:pt>
                <c:pt idx="11">
                  <c:v>100</c:v>
                </c:pt>
              </c:numCache>
            </c:numRef>
          </c:bubbleSize>
          <c:bubble3D val="0"/>
          <c:extLst>
            <c:ext xmlns:c16="http://schemas.microsoft.com/office/drawing/2014/chart" uri="{C3380CC4-5D6E-409C-BE32-E72D297353CC}">
              <c16:uniqueId val="{00000001-BF6E-4B76-8491-D6724E4D7F7E}"/>
            </c:ext>
          </c:extLst>
        </c:ser>
        <c:ser>
          <c:idx val="2"/>
          <c:order val="2"/>
          <c:tx>
            <c:strRef>
              <c:f>'Amt AE Sex Face'!$D$16</c:f>
              <c:strCache>
                <c:ptCount val="1"/>
                <c:pt idx="0">
                  <c:v>Q3</c:v>
                </c:pt>
              </c:strCache>
            </c:strRef>
          </c:tx>
          <c:spPr>
            <a:solidFill>
              <a:schemeClr val="accent3">
                <a:alpha val="75000"/>
              </a:schemeClr>
            </a:solidFill>
            <a:ln w="25400">
              <a:noFill/>
            </a:ln>
            <a:effectLst/>
          </c:spPr>
          <c:invertIfNegative val="0"/>
          <c:xVal>
            <c:numRef>
              <c:f>'Amt AE Sex Face'!$D$17:$D$28</c:f>
              <c:numCache>
                <c:formatCode>0%</c:formatCode>
                <c:ptCount val="12"/>
                <c:pt idx="1">
                  <c:v>0.92136470922068903</c:v>
                </c:pt>
                <c:pt idx="2">
                  <c:v>1.2593310053506599</c:v>
                </c:pt>
                <c:pt idx="3">
                  <c:v>0.89960478220558804</c:v>
                </c:pt>
                <c:pt idx="5">
                  <c:v>0.89588485488766101</c:v>
                </c:pt>
                <c:pt idx="6">
                  <c:v>1.2041872982100199</c:v>
                </c:pt>
                <c:pt idx="7">
                  <c:v>0.86195397559522702</c:v>
                </c:pt>
                <c:pt idx="9">
                  <c:v>0.92207768168947701</c:v>
                </c:pt>
                <c:pt idx="10">
                  <c:v>1.2760756457401199</c:v>
                </c:pt>
                <c:pt idx="11">
                  <c:v>0.89340322148546303</c:v>
                </c:pt>
              </c:numCache>
            </c:numRef>
          </c:xVal>
          <c:yVal>
            <c:numRef>
              <c:f>'Amt AE Sex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Face'!$L$17:$L$28</c:f>
              <c:numCache>
                <c:formatCode>General</c:formatCode>
                <c:ptCount val="12"/>
                <c:pt idx="1">
                  <c:v>200</c:v>
                </c:pt>
                <c:pt idx="2">
                  <c:v>200</c:v>
                </c:pt>
                <c:pt idx="3">
                  <c:v>100</c:v>
                </c:pt>
                <c:pt idx="5">
                  <c:v>100</c:v>
                </c:pt>
                <c:pt idx="6">
                  <c:v>100</c:v>
                </c:pt>
                <c:pt idx="7">
                  <c:v>100</c:v>
                </c:pt>
                <c:pt idx="9">
                  <c:v>200</c:v>
                </c:pt>
                <c:pt idx="10">
                  <c:v>100</c:v>
                </c:pt>
                <c:pt idx="11">
                  <c:v>100</c:v>
                </c:pt>
              </c:numCache>
            </c:numRef>
          </c:bubbleSize>
          <c:bubble3D val="0"/>
          <c:extLst>
            <c:ext xmlns:c16="http://schemas.microsoft.com/office/drawing/2014/chart" uri="{C3380CC4-5D6E-409C-BE32-E72D297353CC}">
              <c16:uniqueId val="{00000002-BF6E-4B76-8491-D6724E4D7F7E}"/>
            </c:ext>
          </c:extLst>
        </c:ser>
        <c:ser>
          <c:idx val="3"/>
          <c:order val="3"/>
          <c:tx>
            <c:strRef>
              <c:f>'Amt AE Sex Face'!$E$16</c:f>
              <c:strCache>
                <c:ptCount val="1"/>
                <c:pt idx="0">
                  <c:v>Q4</c:v>
                </c:pt>
              </c:strCache>
            </c:strRef>
          </c:tx>
          <c:spPr>
            <a:solidFill>
              <a:schemeClr val="accent4">
                <a:alpha val="75000"/>
              </a:schemeClr>
            </a:solidFill>
            <a:ln w="25400">
              <a:noFill/>
            </a:ln>
            <a:effectLst/>
          </c:spPr>
          <c:invertIfNegative val="0"/>
          <c:xVal>
            <c:numRef>
              <c:f>'Amt AE Sex Face'!$E$17:$E$28</c:f>
              <c:numCache>
                <c:formatCode>0%</c:formatCode>
                <c:ptCount val="12"/>
                <c:pt idx="1">
                  <c:v>0.84560014821693696</c:v>
                </c:pt>
                <c:pt idx="2">
                  <c:v>1.15440302722931</c:v>
                </c:pt>
                <c:pt idx="3">
                  <c:v>0.83000493851799295</c:v>
                </c:pt>
                <c:pt idx="5">
                  <c:v>0.81276153741858803</c:v>
                </c:pt>
                <c:pt idx="6">
                  <c:v>1.08832887509106</c:v>
                </c:pt>
                <c:pt idx="7">
                  <c:v>0.79744451700818897</c:v>
                </c:pt>
                <c:pt idx="9">
                  <c:v>0.84745311311715898</c:v>
                </c:pt>
                <c:pt idx="10">
                  <c:v>1.18415343874985</c:v>
                </c:pt>
                <c:pt idx="11">
                  <c:v>0.82713002880987996</c:v>
                </c:pt>
              </c:numCache>
            </c:numRef>
          </c:xVal>
          <c:yVal>
            <c:numRef>
              <c:f>'Amt AE Sex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Face'!$M$17:$M$28</c:f>
              <c:numCache>
                <c:formatCode>General</c:formatCode>
                <c:ptCount val="12"/>
                <c:pt idx="1">
                  <c:v>200</c:v>
                </c:pt>
                <c:pt idx="2">
                  <c:v>100</c:v>
                </c:pt>
                <c:pt idx="3">
                  <c:v>200</c:v>
                </c:pt>
                <c:pt idx="5">
                  <c:v>100</c:v>
                </c:pt>
                <c:pt idx="6">
                  <c:v>100</c:v>
                </c:pt>
                <c:pt idx="7">
                  <c:v>100</c:v>
                </c:pt>
                <c:pt idx="9">
                  <c:v>200</c:v>
                </c:pt>
                <c:pt idx="10">
                  <c:v>100</c:v>
                </c:pt>
                <c:pt idx="11">
                  <c:v>100</c:v>
                </c:pt>
              </c:numCache>
            </c:numRef>
          </c:bubbleSize>
          <c:bubble3D val="0"/>
          <c:extLst>
            <c:ext xmlns:c16="http://schemas.microsoft.com/office/drawing/2014/chart" uri="{C3380CC4-5D6E-409C-BE32-E72D297353CC}">
              <c16:uniqueId val="{00000003-BF6E-4B76-8491-D6724E4D7F7E}"/>
            </c:ext>
          </c:extLst>
        </c:ser>
        <c:ser>
          <c:idx val="4"/>
          <c:order val="4"/>
          <c:tx>
            <c:strRef>
              <c:f>'Amt AE Sex Face'!$F$16</c:f>
              <c:strCache>
                <c:ptCount val="1"/>
                <c:pt idx="0">
                  <c:v>Q5</c:v>
                </c:pt>
              </c:strCache>
            </c:strRef>
          </c:tx>
          <c:spPr>
            <a:solidFill>
              <a:schemeClr val="accent5">
                <a:alpha val="75000"/>
              </a:schemeClr>
            </a:solidFill>
            <a:ln w="25400">
              <a:noFill/>
            </a:ln>
            <a:effectLst/>
          </c:spPr>
          <c:invertIfNegative val="0"/>
          <c:xVal>
            <c:numRef>
              <c:f>'Amt AE Sex Face'!$F$17:$F$28</c:f>
              <c:numCache>
                <c:formatCode>0%</c:formatCode>
                <c:ptCount val="12"/>
                <c:pt idx="1">
                  <c:v>0.73680870933577802</c:v>
                </c:pt>
                <c:pt idx="2">
                  <c:v>0.99943804187525798</c:v>
                </c:pt>
                <c:pt idx="3">
                  <c:v>0.726661703837155</c:v>
                </c:pt>
                <c:pt idx="5">
                  <c:v>0.69637252839039598</c:v>
                </c:pt>
                <c:pt idx="6">
                  <c:v>0.94629343880291605</c:v>
                </c:pt>
                <c:pt idx="7">
                  <c:v>0.67987777224285795</c:v>
                </c:pt>
                <c:pt idx="9">
                  <c:v>0.73966922588410999</c:v>
                </c:pt>
                <c:pt idx="10">
                  <c:v>1.0239864806774099</c:v>
                </c:pt>
                <c:pt idx="11">
                  <c:v>0.73065538091941395</c:v>
                </c:pt>
              </c:numCache>
            </c:numRef>
          </c:xVal>
          <c:yVal>
            <c:numRef>
              <c:f>'Amt AE Sex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Face'!$N$17:$N$28</c:f>
              <c:numCache>
                <c:formatCode>General</c:formatCode>
                <c:ptCount val="12"/>
                <c:pt idx="1">
                  <c:v>100</c:v>
                </c:pt>
                <c:pt idx="2">
                  <c:v>100</c:v>
                </c:pt>
                <c:pt idx="3">
                  <c:v>100</c:v>
                </c:pt>
                <c:pt idx="5">
                  <c:v>100</c:v>
                </c:pt>
                <c:pt idx="6">
                  <c:v>100</c:v>
                </c:pt>
                <c:pt idx="7">
                  <c:v>100</c:v>
                </c:pt>
                <c:pt idx="9">
                  <c:v>100</c:v>
                </c:pt>
                <c:pt idx="10">
                  <c:v>100</c:v>
                </c:pt>
                <c:pt idx="11">
                  <c:v>100</c:v>
                </c:pt>
              </c:numCache>
            </c:numRef>
          </c:bubbleSize>
          <c:bubble3D val="0"/>
          <c:extLst>
            <c:ext xmlns:c16="http://schemas.microsoft.com/office/drawing/2014/chart" uri="{C3380CC4-5D6E-409C-BE32-E72D297353CC}">
              <c16:uniqueId val="{00000004-BF6E-4B76-8491-D6724E4D7F7E}"/>
            </c:ext>
          </c:extLst>
        </c:ser>
        <c:ser>
          <c:idx val="5"/>
          <c:order val="5"/>
          <c:tx>
            <c:strRef>
              <c:f>'Amt AE Sex Face'!$G$16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Sex Face'!$H$17:$H$28</c:f>
                <c:numCache>
                  <c:formatCode>General</c:formatCode>
                  <c:ptCount val="12"/>
                  <c:pt idx="1">
                    <c:v>0.31535547794395813</c:v>
                  </c:pt>
                  <c:pt idx="2">
                    <c:v>0.48086994869161992</c:v>
                  </c:pt>
                  <c:pt idx="3">
                    <c:v>0.31691926233151602</c:v>
                  </c:pt>
                  <c:pt idx="5">
                    <c:v>0.37016444023500206</c:v>
                  </c:pt>
                  <c:pt idx="6">
                    <c:v>0.51083602756840008</c:v>
                  </c:pt>
                  <c:pt idx="7">
                    <c:v>0.26667779347389609</c:v>
                  </c:pt>
                  <c:pt idx="9">
                    <c:v>0.36895444233709096</c:v>
                  </c:pt>
                  <c:pt idx="10">
                    <c:v>0.50068679936702987</c:v>
                  </c:pt>
                  <c:pt idx="11">
                    <c:v>0.34636128137016997</c:v>
                  </c:pt>
                </c:numCache>
              </c:numRef>
            </c:plus>
            <c:minus>
              <c:numRef>
                <c:f>'Amt AE Sex Face'!$I$17:$I$28</c:f>
                <c:numCache>
                  <c:formatCode>General</c:formatCode>
                  <c:ptCount val="12"/>
                  <c:pt idx="1">
                    <c:v>0.13879427546687395</c:v>
                  </c:pt>
                  <c:pt idx="2">
                    <c:v>0.2719013866976121</c:v>
                  </c:pt>
                  <c:pt idx="3">
                    <c:v>0.12449688834615902</c:v>
                  </c:pt>
                  <c:pt idx="5">
                    <c:v>0.16509043612922203</c:v>
                  </c:pt>
                  <c:pt idx="6">
                    <c:v>0.26164056492336396</c:v>
                  </c:pt>
                  <c:pt idx="7">
                    <c:v>0.15808073195252603</c:v>
                  </c:pt>
                  <c:pt idx="9">
                    <c:v>0.141591009461699</c:v>
                  </c:pt>
                  <c:pt idx="10">
                    <c:v>0.27611425182916016</c:v>
                  </c:pt>
                  <c:pt idx="11">
                    <c:v>0.12574246900442609</c:v>
                  </c:pt>
                </c:numCache>
              </c:numRef>
            </c:minus>
            <c:spPr>
              <a:noFill/>
              <a:ln w="12700" cap="flat" cmpd="sng" algn="ctr">
                <a:solidFill>
                  <a:schemeClr val="bg2">
                    <a:lumMod val="90000"/>
                  </a:schemeClr>
                </a:solidFill>
                <a:round/>
              </a:ln>
              <a:effectLst/>
            </c:spPr>
          </c:errBars>
          <c:xVal>
            <c:numRef>
              <c:f>'Amt AE Sex Face'!$G$17:$G$28</c:f>
              <c:numCache>
                <c:formatCode>0%</c:formatCode>
                <c:ptCount val="12"/>
                <c:pt idx="1">
                  <c:v>0.87560298480265197</c:v>
                </c:pt>
                <c:pt idx="2">
                  <c:v>1.2713394285728701</c:v>
                </c:pt>
                <c:pt idx="3">
                  <c:v>0.85115859218331402</c:v>
                </c:pt>
                <c:pt idx="5">
                  <c:v>0.86146296451961801</c:v>
                </c:pt>
                <c:pt idx="6">
                  <c:v>1.20793400372628</c:v>
                </c:pt>
                <c:pt idx="7">
                  <c:v>0.83795850419538398</c:v>
                </c:pt>
                <c:pt idx="9">
                  <c:v>0.881260235345809</c:v>
                </c:pt>
                <c:pt idx="10">
                  <c:v>1.3001007325065701</c:v>
                </c:pt>
                <c:pt idx="11">
                  <c:v>0.85639784992384005</c:v>
                </c:pt>
              </c:numCache>
            </c:numRef>
          </c:xVal>
          <c:yVal>
            <c:numRef>
              <c:f>'Amt AE Sex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Face'!$O$17:$O$28</c:f>
              <c:numCache>
                <c:formatCode>General</c:formatCode>
                <c:ptCount val="12"/>
                <c:pt idx="1">
                  <c:v>200</c:v>
                </c:pt>
                <c:pt idx="2">
                  <c:v>200</c:v>
                </c:pt>
                <c:pt idx="3">
                  <c:v>200</c:v>
                </c:pt>
                <c:pt idx="5">
                  <c:v>200</c:v>
                </c:pt>
                <c:pt idx="6">
                  <c:v>200</c:v>
                </c:pt>
                <c:pt idx="7">
                  <c:v>100</c:v>
                </c:pt>
                <c:pt idx="9">
                  <c:v>200</c:v>
                </c:pt>
                <c:pt idx="10">
                  <c:v>200</c:v>
                </c:pt>
                <c:pt idx="11">
                  <c:v>200</c:v>
                </c:pt>
              </c:numCache>
            </c:numRef>
          </c:bubbleSize>
          <c:bubble3D val="0"/>
          <c:extLst>
            <c:ext xmlns:c16="http://schemas.microsoft.com/office/drawing/2014/chart" uri="{C3380CC4-5D6E-409C-BE32-E72D297353CC}">
              <c16:uniqueId val="{00000005-BF6E-4B76-8491-D6724E4D7F7E}"/>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BF6E-4B76-8491-D6724E4D7F7E}"/>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Plan'!$B$16</c:f>
              <c:strCache>
                <c:ptCount val="1"/>
                <c:pt idx="0">
                  <c:v>Q1</c:v>
                </c:pt>
              </c:strCache>
            </c:strRef>
          </c:tx>
          <c:spPr>
            <a:solidFill>
              <a:schemeClr val="accent1">
                <a:alpha val="75000"/>
              </a:schemeClr>
            </a:solidFill>
            <a:ln w="25400">
              <a:noFill/>
            </a:ln>
            <a:effectLst/>
          </c:spPr>
          <c:invertIfNegative val="0"/>
          <c:xVal>
            <c:numRef>
              <c:f>'Amt AE Plan'!$B$17:$B$19</c:f>
              <c:numCache>
                <c:formatCode>0%</c:formatCode>
                <c:ptCount val="3"/>
                <c:pt idx="0">
                  <c:v>1.1909584627466101</c:v>
                </c:pt>
                <c:pt idx="1">
                  <c:v>1.2996298453788599</c:v>
                </c:pt>
                <c:pt idx="2">
                  <c:v>1.2681648151587701</c:v>
                </c:pt>
              </c:numCache>
            </c:numRef>
          </c:xVal>
          <c:yVal>
            <c:numRef>
              <c:f>'Amt AE Plan'!$Q$17:$Q$19</c:f>
              <c:numCache>
                <c:formatCode>General</c:formatCode>
                <c:ptCount val="3"/>
                <c:pt idx="0">
                  <c:v>5</c:v>
                </c:pt>
                <c:pt idx="1">
                  <c:v>3</c:v>
                </c:pt>
                <c:pt idx="2">
                  <c:v>1</c:v>
                </c:pt>
              </c:numCache>
            </c:numRef>
          </c:yVal>
          <c:bubbleSize>
            <c:numRef>
              <c:f>'Amt AE Plan'!$J$17:$J$19</c:f>
              <c:numCache>
                <c:formatCode>General</c:formatCode>
                <c:ptCount val="3"/>
                <c:pt idx="0">
                  <c:v>200</c:v>
                </c:pt>
                <c:pt idx="1">
                  <c:v>100</c:v>
                </c:pt>
                <c:pt idx="2">
                  <c:v>100</c:v>
                </c:pt>
              </c:numCache>
            </c:numRef>
          </c:bubbleSize>
          <c:bubble3D val="0"/>
          <c:extLst>
            <c:ext xmlns:c16="http://schemas.microsoft.com/office/drawing/2014/chart" uri="{C3380CC4-5D6E-409C-BE32-E72D297353CC}">
              <c16:uniqueId val="{00000000-921C-42FA-AABF-134D9DAE94C2}"/>
            </c:ext>
          </c:extLst>
        </c:ser>
        <c:ser>
          <c:idx val="1"/>
          <c:order val="1"/>
          <c:tx>
            <c:strRef>
              <c:f>'Amt AE Plan'!$C$16</c:f>
              <c:strCache>
                <c:ptCount val="1"/>
                <c:pt idx="0">
                  <c:v>Q2</c:v>
                </c:pt>
              </c:strCache>
            </c:strRef>
          </c:tx>
          <c:spPr>
            <a:solidFill>
              <a:schemeClr val="accent2">
                <a:alpha val="75000"/>
              </a:schemeClr>
            </a:solidFill>
            <a:ln w="25400">
              <a:noFill/>
            </a:ln>
            <a:effectLst/>
          </c:spPr>
          <c:invertIfNegative val="0"/>
          <c:xVal>
            <c:numRef>
              <c:f>'Amt AE Plan'!$C$17:$C$19</c:f>
              <c:numCache>
                <c:formatCode>0%</c:formatCode>
                <c:ptCount val="3"/>
                <c:pt idx="0">
                  <c:v>0.98645660614647301</c:v>
                </c:pt>
                <c:pt idx="1">
                  <c:v>1.0511698475570099</c:v>
                </c:pt>
                <c:pt idx="2">
                  <c:v>0.92322397513349697</c:v>
                </c:pt>
              </c:numCache>
            </c:numRef>
          </c:xVal>
          <c:yVal>
            <c:numRef>
              <c:f>'Amt AE Plan'!$Q$17:$Q$19</c:f>
              <c:numCache>
                <c:formatCode>General</c:formatCode>
                <c:ptCount val="3"/>
                <c:pt idx="0">
                  <c:v>5</c:v>
                </c:pt>
                <c:pt idx="1">
                  <c:v>3</c:v>
                </c:pt>
                <c:pt idx="2">
                  <c:v>1</c:v>
                </c:pt>
              </c:numCache>
            </c:numRef>
          </c:yVal>
          <c:bubbleSize>
            <c:numRef>
              <c:f>'Amt AE Plan'!$K$17:$K$19</c:f>
              <c:numCache>
                <c:formatCode>General</c:formatCode>
                <c:ptCount val="3"/>
                <c:pt idx="0">
                  <c:v>200</c:v>
                </c:pt>
                <c:pt idx="1">
                  <c:v>200</c:v>
                </c:pt>
                <c:pt idx="2">
                  <c:v>100</c:v>
                </c:pt>
              </c:numCache>
            </c:numRef>
          </c:bubbleSize>
          <c:bubble3D val="0"/>
          <c:extLst>
            <c:ext xmlns:c16="http://schemas.microsoft.com/office/drawing/2014/chart" uri="{C3380CC4-5D6E-409C-BE32-E72D297353CC}">
              <c16:uniqueId val="{00000001-921C-42FA-AABF-134D9DAE94C2}"/>
            </c:ext>
          </c:extLst>
        </c:ser>
        <c:ser>
          <c:idx val="2"/>
          <c:order val="2"/>
          <c:tx>
            <c:strRef>
              <c:f>'Amt AE Plan'!$D$16</c:f>
              <c:strCache>
                <c:ptCount val="1"/>
                <c:pt idx="0">
                  <c:v>Q3</c:v>
                </c:pt>
              </c:strCache>
            </c:strRef>
          </c:tx>
          <c:spPr>
            <a:solidFill>
              <a:schemeClr val="accent3">
                <a:alpha val="75000"/>
              </a:schemeClr>
            </a:solidFill>
            <a:ln w="25400">
              <a:noFill/>
            </a:ln>
            <a:effectLst/>
          </c:spPr>
          <c:invertIfNegative val="0"/>
          <c:xVal>
            <c:numRef>
              <c:f>'Amt AE Plan'!$D$17:$D$19</c:f>
              <c:numCache>
                <c:formatCode>0%</c:formatCode>
                <c:ptCount val="3"/>
                <c:pt idx="0">
                  <c:v>0.92136470922068903</c:v>
                </c:pt>
                <c:pt idx="1">
                  <c:v>0.98296805050817304</c:v>
                </c:pt>
                <c:pt idx="2">
                  <c:v>0.82820968175162801</c:v>
                </c:pt>
              </c:numCache>
            </c:numRef>
          </c:xVal>
          <c:yVal>
            <c:numRef>
              <c:f>'Amt AE Plan'!$Q$17:$Q$19</c:f>
              <c:numCache>
                <c:formatCode>General</c:formatCode>
                <c:ptCount val="3"/>
                <c:pt idx="0">
                  <c:v>5</c:v>
                </c:pt>
                <c:pt idx="1">
                  <c:v>3</c:v>
                </c:pt>
                <c:pt idx="2">
                  <c:v>1</c:v>
                </c:pt>
              </c:numCache>
            </c:numRef>
          </c:yVal>
          <c:bubbleSize>
            <c:numRef>
              <c:f>'Amt AE Plan'!$L$17:$L$19</c:f>
              <c:numCache>
                <c:formatCode>General</c:formatCode>
                <c:ptCount val="3"/>
                <c:pt idx="0">
                  <c:v>200</c:v>
                </c:pt>
                <c:pt idx="1">
                  <c:v>200</c:v>
                </c:pt>
                <c:pt idx="2">
                  <c:v>100</c:v>
                </c:pt>
              </c:numCache>
            </c:numRef>
          </c:bubbleSize>
          <c:bubble3D val="0"/>
          <c:extLst>
            <c:ext xmlns:c16="http://schemas.microsoft.com/office/drawing/2014/chart" uri="{C3380CC4-5D6E-409C-BE32-E72D297353CC}">
              <c16:uniqueId val="{00000002-921C-42FA-AABF-134D9DAE94C2}"/>
            </c:ext>
          </c:extLst>
        </c:ser>
        <c:ser>
          <c:idx val="3"/>
          <c:order val="3"/>
          <c:tx>
            <c:strRef>
              <c:f>'Amt AE Plan'!$E$16</c:f>
              <c:strCache>
                <c:ptCount val="1"/>
                <c:pt idx="0">
                  <c:v>Q4</c:v>
                </c:pt>
              </c:strCache>
            </c:strRef>
          </c:tx>
          <c:spPr>
            <a:solidFill>
              <a:schemeClr val="accent4">
                <a:alpha val="75000"/>
              </a:schemeClr>
            </a:solidFill>
            <a:ln w="25400">
              <a:noFill/>
            </a:ln>
            <a:effectLst/>
          </c:spPr>
          <c:invertIfNegative val="0"/>
          <c:xVal>
            <c:numRef>
              <c:f>'Amt AE Plan'!$E$17:$E$19</c:f>
              <c:numCache>
                <c:formatCode>0%</c:formatCode>
                <c:ptCount val="3"/>
                <c:pt idx="0">
                  <c:v>0.84560014821693696</c:v>
                </c:pt>
                <c:pt idx="1">
                  <c:v>0.90821250974757295</c:v>
                </c:pt>
                <c:pt idx="2">
                  <c:v>0.72209805945640304</c:v>
                </c:pt>
              </c:numCache>
            </c:numRef>
          </c:xVal>
          <c:yVal>
            <c:numRef>
              <c:f>'Amt AE Plan'!$Q$17:$Q$19</c:f>
              <c:numCache>
                <c:formatCode>General</c:formatCode>
                <c:ptCount val="3"/>
                <c:pt idx="0">
                  <c:v>5</c:v>
                </c:pt>
                <c:pt idx="1">
                  <c:v>3</c:v>
                </c:pt>
                <c:pt idx="2">
                  <c:v>1</c:v>
                </c:pt>
              </c:numCache>
            </c:numRef>
          </c:yVal>
          <c:bubbleSize>
            <c:numRef>
              <c:f>'Amt AE Plan'!$M$17:$M$19</c:f>
              <c:numCache>
                <c:formatCode>General</c:formatCode>
                <c:ptCount val="3"/>
                <c:pt idx="0">
                  <c:v>200</c:v>
                </c:pt>
                <c:pt idx="1">
                  <c:v>100</c:v>
                </c:pt>
                <c:pt idx="2">
                  <c:v>100</c:v>
                </c:pt>
              </c:numCache>
            </c:numRef>
          </c:bubbleSize>
          <c:bubble3D val="0"/>
          <c:extLst>
            <c:ext xmlns:c16="http://schemas.microsoft.com/office/drawing/2014/chart" uri="{C3380CC4-5D6E-409C-BE32-E72D297353CC}">
              <c16:uniqueId val="{00000003-921C-42FA-AABF-134D9DAE94C2}"/>
            </c:ext>
          </c:extLst>
        </c:ser>
        <c:ser>
          <c:idx val="4"/>
          <c:order val="4"/>
          <c:tx>
            <c:strRef>
              <c:f>'Amt AE Plan'!$F$16</c:f>
              <c:strCache>
                <c:ptCount val="1"/>
                <c:pt idx="0">
                  <c:v>Q5</c:v>
                </c:pt>
              </c:strCache>
            </c:strRef>
          </c:tx>
          <c:spPr>
            <a:solidFill>
              <a:schemeClr val="accent5">
                <a:alpha val="75000"/>
              </a:schemeClr>
            </a:solidFill>
            <a:ln w="25400">
              <a:noFill/>
            </a:ln>
            <a:effectLst/>
          </c:spPr>
          <c:invertIfNegative val="0"/>
          <c:xVal>
            <c:numRef>
              <c:f>'Amt AE Plan'!$F$17:$F$19</c:f>
              <c:numCache>
                <c:formatCode>0%</c:formatCode>
                <c:ptCount val="3"/>
                <c:pt idx="0">
                  <c:v>0.73680870933577802</c:v>
                </c:pt>
                <c:pt idx="1">
                  <c:v>0.80839177461391498</c:v>
                </c:pt>
                <c:pt idx="2">
                  <c:v>0.63958551869411795</c:v>
                </c:pt>
              </c:numCache>
            </c:numRef>
          </c:xVal>
          <c:yVal>
            <c:numRef>
              <c:f>'Amt AE Plan'!$Q$17:$Q$19</c:f>
              <c:numCache>
                <c:formatCode>General</c:formatCode>
                <c:ptCount val="3"/>
                <c:pt idx="0">
                  <c:v>5</c:v>
                </c:pt>
                <c:pt idx="1">
                  <c:v>3</c:v>
                </c:pt>
                <c:pt idx="2">
                  <c:v>1</c:v>
                </c:pt>
              </c:numCache>
            </c:numRef>
          </c:yVal>
          <c:bubbleSize>
            <c:numRef>
              <c:f>'Amt AE Plan'!$N$17:$N$19</c:f>
              <c:numCache>
                <c:formatCode>General</c:formatCode>
                <c:ptCount val="3"/>
                <c:pt idx="0">
                  <c:v>100</c:v>
                </c:pt>
                <c:pt idx="1">
                  <c:v>100</c:v>
                </c:pt>
                <c:pt idx="2">
                  <c:v>50</c:v>
                </c:pt>
              </c:numCache>
            </c:numRef>
          </c:bubbleSize>
          <c:bubble3D val="0"/>
          <c:extLst>
            <c:ext xmlns:c16="http://schemas.microsoft.com/office/drawing/2014/chart" uri="{C3380CC4-5D6E-409C-BE32-E72D297353CC}">
              <c16:uniqueId val="{00000004-921C-42FA-AABF-134D9DAE94C2}"/>
            </c:ext>
          </c:extLst>
        </c:ser>
        <c:ser>
          <c:idx val="5"/>
          <c:order val="5"/>
          <c:tx>
            <c:strRef>
              <c:f>'Amt AE Plan'!$G$16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Plan'!$H$17:$H$19</c:f>
                <c:numCache>
                  <c:formatCode>General</c:formatCode>
                  <c:ptCount val="3"/>
                  <c:pt idx="0">
                    <c:v>0.31535547794395813</c:v>
                  </c:pt>
                  <c:pt idx="1">
                    <c:v>0.38009422893544997</c:v>
                  </c:pt>
                  <c:pt idx="2">
                    <c:v>0.4452775685134871</c:v>
                  </c:pt>
                </c:numCache>
              </c:numRef>
            </c:plus>
            <c:minus>
              <c:numRef>
                <c:f>'Amt AE Plan'!$I$17:$I$19</c:f>
                <c:numCache>
                  <c:formatCode>General</c:formatCode>
                  <c:ptCount val="3"/>
                  <c:pt idx="0">
                    <c:v>0.13879427546687395</c:v>
                  </c:pt>
                  <c:pt idx="1">
                    <c:v>0.11114384182949499</c:v>
                  </c:pt>
                  <c:pt idx="2">
                    <c:v>0.18330172795116506</c:v>
                  </c:pt>
                </c:numCache>
              </c:numRef>
            </c:minus>
            <c:spPr>
              <a:noFill/>
              <a:ln w="12700" cap="flat" cmpd="sng" algn="ctr">
                <a:solidFill>
                  <a:schemeClr val="bg2">
                    <a:lumMod val="90000"/>
                  </a:schemeClr>
                </a:solidFill>
                <a:round/>
              </a:ln>
              <a:effectLst/>
            </c:spPr>
          </c:errBars>
          <c:xVal>
            <c:numRef>
              <c:f>'Amt AE Plan'!$G$17:$G$19</c:f>
              <c:numCache>
                <c:formatCode>0%</c:formatCode>
                <c:ptCount val="3"/>
                <c:pt idx="0">
                  <c:v>0.87560298480265197</c:v>
                </c:pt>
                <c:pt idx="1">
                  <c:v>0.91953561644340998</c:v>
                </c:pt>
                <c:pt idx="2">
                  <c:v>0.82288724664528301</c:v>
                </c:pt>
              </c:numCache>
            </c:numRef>
          </c:xVal>
          <c:yVal>
            <c:numRef>
              <c:f>'Amt AE Plan'!$Q$17:$Q$19</c:f>
              <c:numCache>
                <c:formatCode>General</c:formatCode>
                <c:ptCount val="3"/>
                <c:pt idx="0">
                  <c:v>5</c:v>
                </c:pt>
                <c:pt idx="1">
                  <c:v>3</c:v>
                </c:pt>
                <c:pt idx="2">
                  <c:v>1</c:v>
                </c:pt>
              </c:numCache>
            </c:numRef>
          </c:yVal>
          <c:bubbleSize>
            <c:numRef>
              <c:f>'Amt AE Plan'!$O$17:$O$19</c:f>
              <c:numCache>
                <c:formatCode>General</c:formatCode>
                <c:ptCount val="3"/>
                <c:pt idx="0">
                  <c:v>200</c:v>
                </c:pt>
                <c:pt idx="1">
                  <c:v>200</c:v>
                </c:pt>
                <c:pt idx="2">
                  <c:v>200</c:v>
                </c:pt>
              </c:numCache>
            </c:numRef>
          </c:bubbleSize>
          <c:bubble3D val="0"/>
          <c:extLst>
            <c:ext xmlns:c16="http://schemas.microsoft.com/office/drawing/2014/chart" uri="{C3380CC4-5D6E-409C-BE32-E72D297353CC}">
              <c16:uniqueId val="{00000005-921C-42FA-AABF-134D9DAE94C2}"/>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921C-42FA-AABF-134D9DAE94C2}"/>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Plan SmokStat'!$B$16</c:f>
              <c:strCache>
                <c:ptCount val="1"/>
                <c:pt idx="0">
                  <c:v>Q1</c:v>
                </c:pt>
              </c:strCache>
            </c:strRef>
          </c:tx>
          <c:spPr>
            <a:solidFill>
              <a:schemeClr val="accent1">
                <a:alpha val="75000"/>
              </a:schemeClr>
            </a:solidFill>
            <a:ln w="25400">
              <a:noFill/>
            </a:ln>
            <a:effectLst/>
          </c:spPr>
          <c:invertIfNegative val="0"/>
          <c:xVal>
            <c:numRef>
              <c:f>'Amt AE Plan SmokStat'!$B$17:$B$28</c:f>
              <c:numCache>
                <c:formatCode>0%</c:formatCode>
                <c:ptCount val="12"/>
                <c:pt idx="1">
                  <c:v>1.1909584627466101</c:v>
                </c:pt>
                <c:pt idx="2">
                  <c:v>1.3635508205456901</c:v>
                </c:pt>
                <c:pt idx="3">
                  <c:v>1.23747940705155</c:v>
                </c:pt>
                <c:pt idx="5">
                  <c:v>1.2996298453788599</c:v>
                </c:pt>
                <c:pt idx="6">
                  <c:v>1.49987958233721</c:v>
                </c:pt>
                <c:pt idx="7">
                  <c:v>1.29673709557885</c:v>
                </c:pt>
                <c:pt idx="9">
                  <c:v>1.2681648151587701</c:v>
                </c:pt>
                <c:pt idx="10">
                  <c:v>1.3350982434802701</c:v>
                </c:pt>
                <c:pt idx="11">
                  <c:v>1.27405175751769</c:v>
                </c:pt>
              </c:numCache>
            </c:numRef>
          </c:xVal>
          <c:yVal>
            <c:numRef>
              <c:f>'Amt AE Plan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SmokStat'!$J$17:$J$28</c:f>
              <c:numCache>
                <c:formatCode>General</c:formatCode>
                <c:ptCount val="12"/>
                <c:pt idx="1">
                  <c:v>200</c:v>
                </c:pt>
                <c:pt idx="2">
                  <c:v>100</c:v>
                </c:pt>
                <c:pt idx="3">
                  <c:v>100</c:v>
                </c:pt>
                <c:pt idx="5">
                  <c:v>100</c:v>
                </c:pt>
                <c:pt idx="6">
                  <c:v>50</c:v>
                </c:pt>
                <c:pt idx="7">
                  <c:v>100</c:v>
                </c:pt>
                <c:pt idx="9">
                  <c:v>100</c:v>
                </c:pt>
                <c:pt idx="10">
                  <c:v>50</c:v>
                </c:pt>
                <c:pt idx="11">
                  <c:v>100</c:v>
                </c:pt>
              </c:numCache>
            </c:numRef>
          </c:bubbleSize>
          <c:bubble3D val="0"/>
          <c:extLst>
            <c:ext xmlns:c16="http://schemas.microsoft.com/office/drawing/2014/chart" uri="{C3380CC4-5D6E-409C-BE32-E72D297353CC}">
              <c16:uniqueId val="{00000000-B984-4265-8F3F-F1474217729F}"/>
            </c:ext>
          </c:extLst>
        </c:ser>
        <c:ser>
          <c:idx val="1"/>
          <c:order val="1"/>
          <c:tx>
            <c:strRef>
              <c:f>'Amt AE Plan SmokStat'!$C$16</c:f>
              <c:strCache>
                <c:ptCount val="1"/>
                <c:pt idx="0">
                  <c:v>Q2</c:v>
                </c:pt>
              </c:strCache>
            </c:strRef>
          </c:tx>
          <c:spPr>
            <a:solidFill>
              <a:schemeClr val="accent2">
                <a:alpha val="75000"/>
              </a:schemeClr>
            </a:solidFill>
            <a:ln w="25400">
              <a:noFill/>
            </a:ln>
            <a:effectLst/>
          </c:spPr>
          <c:invertIfNegative val="0"/>
          <c:xVal>
            <c:numRef>
              <c:f>'Amt AE Plan SmokStat'!$C$17:$C$28</c:f>
              <c:numCache>
                <c:formatCode>0%</c:formatCode>
                <c:ptCount val="12"/>
                <c:pt idx="1">
                  <c:v>0.98645660614647301</c:v>
                </c:pt>
                <c:pt idx="2">
                  <c:v>1.13723461359088</c:v>
                </c:pt>
                <c:pt idx="3">
                  <c:v>0.98693765924349097</c:v>
                </c:pt>
                <c:pt idx="5">
                  <c:v>1.0511698475570099</c:v>
                </c:pt>
                <c:pt idx="6">
                  <c:v>1.27843769950799</c:v>
                </c:pt>
                <c:pt idx="7">
                  <c:v>1.0512996048863199</c:v>
                </c:pt>
                <c:pt idx="9">
                  <c:v>0.92322397513349697</c:v>
                </c:pt>
                <c:pt idx="10">
                  <c:v>1.0367520681762601</c:v>
                </c:pt>
                <c:pt idx="11">
                  <c:v>0.91335437902808903</c:v>
                </c:pt>
              </c:numCache>
            </c:numRef>
          </c:xVal>
          <c:yVal>
            <c:numRef>
              <c:f>'Amt AE Plan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SmokStat'!$K$17:$K$28</c:f>
              <c:numCache>
                <c:formatCode>General</c:formatCode>
                <c:ptCount val="12"/>
                <c:pt idx="1">
                  <c:v>200</c:v>
                </c:pt>
                <c:pt idx="2">
                  <c:v>100</c:v>
                </c:pt>
                <c:pt idx="3">
                  <c:v>200</c:v>
                </c:pt>
                <c:pt idx="5">
                  <c:v>200</c:v>
                </c:pt>
                <c:pt idx="6">
                  <c:v>100</c:v>
                </c:pt>
                <c:pt idx="7">
                  <c:v>100</c:v>
                </c:pt>
                <c:pt idx="9">
                  <c:v>100</c:v>
                </c:pt>
                <c:pt idx="10">
                  <c:v>50</c:v>
                </c:pt>
                <c:pt idx="11">
                  <c:v>100</c:v>
                </c:pt>
              </c:numCache>
            </c:numRef>
          </c:bubbleSize>
          <c:bubble3D val="0"/>
          <c:extLst>
            <c:ext xmlns:c16="http://schemas.microsoft.com/office/drawing/2014/chart" uri="{C3380CC4-5D6E-409C-BE32-E72D297353CC}">
              <c16:uniqueId val="{00000001-B984-4265-8F3F-F1474217729F}"/>
            </c:ext>
          </c:extLst>
        </c:ser>
        <c:ser>
          <c:idx val="2"/>
          <c:order val="2"/>
          <c:tx>
            <c:strRef>
              <c:f>'Amt AE Plan SmokStat'!$D$16</c:f>
              <c:strCache>
                <c:ptCount val="1"/>
                <c:pt idx="0">
                  <c:v>Q3</c:v>
                </c:pt>
              </c:strCache>
            </c:strRef>
          </c:tx>
          <c:spPr>
            <a:solidFill>
              <a:schemeClr val="accent3">
                <a:alpha val="75000"/>
              </a:schemeClr>
            </a:solidFill>
            <a:ln w="25400">
              <a:noFill/>
            </a:ln>
            <a:effectLst/>
          </c:spPr>
          <c:invertIfNegative val="0"/>
          <c:xVal>
            <c:numRef>
              <c:f>'Amt AE Plan SmokStat'!$D$17:$D$28</c:f>
              <c:numCache>
                <c:formatCode>0%</c:formatCode>
                <c:ptCount val="12"/>
                <c:pt idx="1">
                  <c:v>0.92136470922068903</c:v>
                </c:pt>
                <c:pt idx="2">
                  <c:v>1.0493179501396901</c:v>
                </c:pt>
                <c:pt idx="3">
                  <c:v>0.91412760619358102</c:v>
                </c:pt>
                <c:pt idx="5">
                  <c:v>0.98296805050817304</c:v>
                </c:pt>
                <c:pt idx="6">
                  <c:v>1.09953114317986</c:v>
                </c:pt>
                <c:pt idx="7">
                  <c:v>0.96886558266098</c:v>
                </c:pt>
                <c:pt idx="9">
                  <c:v>0.82820968175162801</c:v>
                </c:pt>
                <c:pt idx="10">
                  <c:v>0.92479141274500598</c:v>
                </c:pt>
                <c:pt idx="11">
                  <c:v>0.82317040666803898</c:v>
                </c:pt>
              </c:numCache>
            </c:numRef>
          </c:xVal>
          <c:yVal>
            <c:numRef>
              <c:f>'Amt AE Plan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SmokStat'!$L$17:$L$28</c:f>
              <c:numCache>
                <c:formatCode>General</c:formatCode>
                <c:ptCount val="12"/>
                <c:pt idx="1">
                  <c:v>200</c:v>
                </c:pt>
                <c:pt idx="2">
                  <c:v>100</c:v>
                </c:pt>
                <c:pt idx="3">
                  <c:v>200</c:v>
                </c:pt>
                <c:pt idx="5">
                  <c:v>200</c:v>
                </c:pt>
                <c:pt idx="6">
                  <c:v>100</c:v>
                </c:pt>
                <c:pt idx="7">
                  <c:v>200</c:v>
                </c:pt>
                <c:pt idx="9">
                  <c:v>100</c:v>
                </c:pt>
                <c:pt idx="10">
                  <c:v>50</c:v>
                </c:pt>
                <c:pt idx="11">
                  <c:v>100</c:v>
                </c:pt>
              </c:numCache>
            </c:numRef>
          </c:bubbleSize>
          <c:bubble3D val="0"/>
          <c:extLst>
            <c:ext xmlns:c16="http://schemas.microsoft.com/office/drawing/2014/chart" uri="{C3380CC4-5D6E-409C-BE32-E72D297353CC}">
              <c16:uniqueId val="{00000002-B984-4265-8F3F-F1474217729F}"/>
            </c:ext>
          </c:extLst>
        </c:ser>
        <c:ser>
          <c:idx val="3"/>
          <c:order val="3"/>
          <c:tx>
            <c:strRef>
              <c:f>'Amt AE Plan SmokStat'!$E$16</c:f>
              <c:strCache>
                <c:ptCount val="1"/>
                <c:pt idx="0">
                  <c:v>Q4</c:v>
                </c:pt>
              </c:strCache>
            </c:strRef>
          </c:tx>
          <c:spPr>
            <a:solidFill>
              <a:schemeClr val="accent4">
                <a:alpha val="75000"/>
              </a:schemeClr>
            </a:solidFill>
            <a:ln w="25400">
              <a:noFill/>
            </a:ln>
            <a:effectLst/>
          </c:spPr>
          <c:invertIfNegative val="0"/>
          <c:xVal>
            <c:numRef>
              <c:f>'Amt AE Plan SmokStat'!$E$17:$E$28</c:f>
              <c:numCache>
                <c:formatCode>0%</c:formatCode>
                <c:ptCount val="12"/>
                <c:pt idx="1">
                  <c:v>0.84560014821693696</c:v>
                </c:pt>
                <c:pt idx="2">
                  <c:v>0.93053356021920097</c:v>
                </c:pt>
                <c:pt idx="3">
                  <c:v>0.83681604221913797</c:v>
                </c:pt>
                <c:pt idx="5">
                  <c:v>0.90821250974757295</c:v>
                </c:pt>
                <c:pt idx="6">
                  <c:v>0.96577693257628106</c:v>
                </c:pt>
                <c:pt idx="7">
                  <c:v>0.89287026428069705</c:v>
                </c:pt>
                <c:pt idx="9">
                  <c:v>0.72209805945640304</c:v>
                </c:pt>
                <c:pt idx="10">
                  <c:v>0.86549174163502296</c:v>
                </c:pt>
                <c:pt idx="11">
                  <c:v>0.71525943020027705</c:v>
                </c:pt>
              </c:numCache>
            </c:numRef>
          </c:xVal>
          <c:yVal>
            <c:numRef>
              <c:f>'Amt AE Plan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SmokStat'!$M$17:$M$28</c:f>
              <c:numCache>
                <c:formatCode>General</c:formatCode>
                <c:ptCount val="12"/>
                <c:pt idx="1">
                  <c:v>200</c:v>
                </c:pt>
                <c:pt idx="2">
                  <c:v>100</c:v>
                </c:pt>
                <c:pt idx="3">
                  <c:v>200</c:v>
                </c:pt>
                <c:pt idx="5">
                  <c:v>100</c:v>
                </c:pt>
                <c:pt idx="6">
                  <c:v>100</c:v>
                </c:pt>
                <c:pt idx="7">
                  <c:v>100</c:v>
                </c:pt>
                <c:pt idx="9">
                  <c:v>100</c:v>
                </c:pt>
                <c:pt idx="10">
                  <c:v>50</c:v>
                </c:pt>
                <c:pt idx="11">
                  <c:v>100</c:v>
                </c:pt>
              </c:numCache>
            </c:numRef>
          </c:bubbleSize>
          <c:bubble3D val="0"/>
          <c:extLst>
            <c:ext xmlns:c16="http://schemas.microsoft.com/office/drawing/2014/chart" uri="{C3380CC4-5D6E-409C-BE32-E72D297353CC}">
              <c16:uniqueId val="{00000003-B984-4265-8F3F-F1474217729F}"/>
            </c:ext>
          </c:extLst>
        </c:ser>
        <c:ser>
          <c:idx val="4"/>
          <c:order val="4"/>
          <c:tx>
            <c:strRef>
              <c:f>'Amt AE Plan SmokStat'!$F$16</c:f>
              <c:strCache>
                <c:ptCount val="1"/>
                <c:pt idx="0">
                  <c:v>Q5</c:v>
                </c:pt>
              </c:strCache>
            </c:strRef>
          </c:tx>
          <c:spPr>
            <a:solidFill>
              <a:schemeClr val="accent5">
                <a:alpha val="75000"/>
              </a:schemeClr>
            </a:solidFill>
            <a:ln w="25400">
              <a:noFill/>
            </a:ln>
            <a:effectLst/>
          </c:spPr>
          <c:invertIfNegative val="0"/>
          <c:xVal>
            <c:numRef>
              <c:f>'Amt AE Plan SmokStat'!$F$17:$F$28</c:f>
              <c:numCache>
                <c:formatCode>0%</c:formatCode>
                <c:ptCount val="12"/>
                <c:pt idx="1">
                  <c:v>0.73680870933577802</c:v>
                </c:pt>
                <c:pt idx="2">
                  <c:v>0.81777890436696299</c:v>
                </c:pt>
                <c:pt idx="3">
                  <c:v>0.72739058154915603</c:v>
                </c:pt>
                <c:pt idx="5">
                  <c:v>0.80839177461391498</c:v>
                </c:pt>
                <c:pt idx="6">
                  <c:v>0.83939172770061699</c:v>
                </c:pt>
                <c:pt idx="7">
                  <c:v>0.798134969616761</c:v>
                </c:pt>
                <c:pt idx="9">
                  <c:v>0.63958551869411795</c:v>
                </c:pt>
                <c:pt idx="10">
                  <c:v>0.66789793505905704</c:v>
                </c:pt>
                <c:pt idx="11">
                  <c:v>0.631793913945629</c:v>
                </c:pt>
              </c:numCache>
            </c:numRef>
          </c:xVal>
          <c:yVal>
            <c:numRef>
              <c:f>'Amt AE Plan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SmokStat'!$N$17:$N$28</c:f>
              <c:numCache>
                <c:formatCode>General</c:formatCode>
                <c:ptCount val="12"/>
                <c:pt idx="1">
                  <c:v>100</c:v>
                </c:pt>
                <c:pt idx="2">
                  <c:v>100</c:v>
                </c:pt>
                <c:pt idx="3">
                  <c:v>100</c:v>
                </c:pt>
                <c:pt idx="5">
                  <c:v>100</c:v>
                </c:pt>
                <c:pt idx="6">
                  <c:v>100</c:v>
                </c:pt>
                <c:pt idx="7">
                  <c:v>100</c:v>
                </c:pt>
                <c:pt idx="9">
                  <c:v>50</c:v>
                </c:pt>
                <c:pt idx="10">
                  <c:v>50</c:v>
                </c:pt>
                <c:pt idx="11">
                  <c:v>50</c:v>
                </c:pt>
              </c:numCache>
            </c:numRef>
          </c:bubbleSize>
          <c:bubble3D val="0"/>
          <c:extLst>
            <c:ext xmlns:c16="http://schemas.microsoft.com/office/drawing/2014/chart" uri="{C3380CC4-5D6E-409C-BE32-E72D297353CC}">
              <c16:uniqueId val="{00000004-B984-4265-8F3F-F1474217729F}"/>
            </c:ext>
          </c:extLst>
        </c:ser>
        <c:ser>
          <c:idx val="5"/>
          <c:order val="5"/>
          <c:tx>
            <c:strRef>
              <c:f>'Amt AE Plan SmokStat'!$G$16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Plan SmokStat'!$H$17:$H$28</c:f>
                <c:numCache>
                  <c:formatCode>General</c:formatCode>
                  <c:ptCount val="12"/>
                  <c:pt idx="1">
                    <c:v>0.31535547794395813</c:v>
                  </c:pt>
                  <c:pt idx="2">
                    <c:v>0.38242659382895805</c:v>
                  </c:pt>
                  <c:pt idx="3">
                    <c:v>0.370645351133851</c:v>
                  </c:pt>
                  <c:pt idx="5">
                    <c:v>0.38009422893544997</c:v>
                  </c:pt>
                  <c:pt idx="6">
                    <c:v>0.49064388795388991</c:v>
                  </c:pt>
                  <c:pt idx="7">
                    <c:v>0.38612700258724997</c:v>
                  </c:pt>
                  <c:pt idx="9">
                    <c:v>0.4452775685134871</c:v>
                  </c:pt>
                  <c:pt idx="10">
                    <c:v>0.40468500895599901</c:v>
                  </c:pt>
                  <c:pt idx="11">
                    <c:v>0.45805191181399696</c:v>
                  </c:pt>
                </c:numCache>
              </c:numRef>
            </c:plus>
            <c:minus>
              <c:numRef>
                <c:f>'Amt AE Plan SmokStat'!$I$17:$I$28</c:f>
                <c:numCache>
                  <c:formatCode>General</c:formatCode>
                  <c:ptCount val="12"/>
                  <c:pt idx="1">
                    <c:v>0.13879427546687395</c:v>
                  </c:pt>
                  <c:pt idx="2">
                    <c:v>0.16334532234976906</c:v>
                  </c:pt>
                  <c:pt idx="3">
                    <c:v>0.13944347436854299</c:v>
                  </c:pt>
                  <c:pt idx="5">
                    <c:v>0.11114384182949499</c:v>
                  </c:pt>
                  <c:pt idx="6">
                    <c:v>0.16984396668270307</c:v>
                  </c:pt>
                  <c:pt idx="7">
                    <c:v>0.112475123374839</c:v>
                  </c:pt>
                  <c:pt idx="9">
                    <c:v>0.18330172795116506</c:v>
                  </c:pt>
                  <c:pt idx="10">
                    <c:v>0.26251529946521401</c:v>
                  </c:pt>
                  <c:pt idx="11">
                    <c:v>0.18420593175806399</c:v>
                  </c:pt>
                </c:numCache>
              </c:numRef>
            </c:minus>
            <c:spPr>
              <a:noFill/>
              <a:ln w="12700" cap="flat" cmpd="sng" algn="ctr">
                <a:solidFill>
                  <a:schemeClr val="bg2">
                    <a:lumMod val="90000"/>
                  </a:schemeClr>
                </a:solidFill>
                <a:round/>
              </a:ln>
              <a:effectLst/>
            </c:spPr>
          </c:errBars>
          <c:xVal>
            <c:numRef>
              <c:f>'Amt AE Plan SmokStat'!$G$17:$G$28</c:f>
              <c:numCache>
                <c:formatCode>0%</c:formatCode>
                <c:ptCount val="12"/>
                <c:pt idx="1">
                  <c:v>0.87560298480265197</c:v>
                </c:pt>
                <c:pt idx="2">
                  <c:v>0.98112422671673205</c:v>
                </c:pt>
                <c:pt idx="3">
                  <c:v>0.86683405591769902</c:v>
                </c:pt>
                <c:pt idx="5">
                  <c:v>0.91953561644340998</c:v>
                </c:pt>
                <c:pt idx="6">
                  <c:v>1.0092356943833201</c:v>
                </c:pt>
                <c:pt idx="7">
                  <c:v>0.91061009299160001</c:v>
                </c:pt>
                <c:pt idx="9">
                  <c:v>0.82288724664528301</c:v>
                </c:pt>
                <c:pt idx="10">
                  <c:v>0.93041323452427105</c:v>
                </c:pt>
                <c:pt idx="11">
                  <c:v>0.81599984570369299</c:v>
                </c:pt>
              </c:numCache>
            </c:numRef>
          </c:xVal>
          <c:yVal>
            <c:numRef>
              <c:f>'Amt AE Plan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SmokStat'!$O$17:$O$28</c:f>
              <c:numCache>
                <c:formatCode>General</c:formatCode>
                <c:ptCount val="12"/>
                <c:pt idx="1">
                  <c:v>200</c:v>
                </c:pt>
                <c:pt idx="2">
                  <c:v>200</c:v>
                </c:pt>
                <c:pt idx="3">
                  <c:v>200</c:v>
                </c:pt>
                <c:pt idx="5">
                  <c:v>200</c:v>
                </c:pt>
                <c:pt idx="6">
                  <c:v>200</c:v>
                </c:pt>
                <c:pt idx="7">
                  <c:v>200</c:v>
                </c:pt>
                <c:pt idx="9">
                  <c:v>200</c:v>
                </c:pt>
                <c:pt idx="10">
                  <c:v>100</c:v>
                </c:pt>
                <c:pt idx="11">
                  <c:v>200</c:v>
                </c:pt>
              </c:numCache>
            </c:numRef>
          </c:bubbleSize>
          <c:bubble3D val="0"/>
          <c:extLst>
            <c:ext xmlns:c16="http://schemas.microsoft.com/office/drawing/2014/chart" uri="{C3380CC4-5D6E-409C-BE32-E72D297353CC}">
              <c16:uniqueId val="{00000005-B984-4265-8F3F-F1474217729F}"/>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B984-4265-8F3F-F1474217729F}"/>
            </c:ext>
          </c:extLst>
        </c:ser>
        <c:ser>
          <c:idx val="7"/>
          <c:order val="7"/>
          <c:spPr>
            <a:solidFill>
              <a:schemeClr val="accent2">
                <a:lumMod val="60000"/>
                <a:alpha val="75000"/>
              </a:schemeClr>
            </a:solidFill>
            <a:ln w="25400">
              <a:noFill/>
            </a:ln>
            <a:effectLst/>
          </c:spPr>
          <c:invertIfNegative val="0"/>
          <c:xVal>
            <c:numRef>
              <c:f>'Amt AE Plan SmokStat'!$B$17:$B$28</c:f>
              <c:numCache>
                <c:formatCode>0%</c:formatCode>
                <c:ptCount val="12"/>
                <c:pt idx="1">
                  <c:v>1.1909584627466101</c:v>
                </c:pt>
                <c:pt idx="2">
                  <c:v>1.3635508205456901</c:v>
                </c:pt>
                <c:pt idx="3">
                  <c:v>1.23747940705155</c:v>
                </c:pt>
                <c:pt idx="5">
                  <c:v>1.2996298453788599</c:v>
                </c:pt>
                <c:pt idx="6">
                  <c:v>1.49987958233721</c:v>
                </c:pt>
                <c:pt idx="7">
                  <c:v>1.29673709557885</c:v>
                </c:pt>
                <c:pt idx="9">
                  <c:v>1.2681648151587701</c:v>
                </c:pt>
                <c:pt idx="10">
                  <c:v>1.3350982434802701</c:v>
                </c:pt>
                <c:pt idx="11">
                  <c:v>1.27405175751769</c:v>
                </c:pt>
              </c:numCache>
            </c:numRef>
          </c:xVal>
          <c:yVal>
            <c:numRef>
              <c:f>'Amt AE SmokStat'!$A$2</c:f>
              <c:numCache>
                <c:formatCode>General</c:formatCode>
                <c:ptCount val="1"/>
                <c:pt idx="0">
                  <c:v>0</c:v>
                </c:pt>
              </c:numCache>
            </c:numRef>
          </c:yVal>
          <c:bubble3D val="0"/>
          <c:extLst>
            <c:ext xmlns:c16="http://schemas.microsoft.com/office/drawing/2014/chart" uri="{C3380CC4-5D6E-409C-BE32-E72D297353CC}">
              <c16:uniqueId val="{00000007-B984-4265-8F3F-F1474217729F}"/>
            </c:ext>
          </c:extLst>
        </c:ser>
        <c:ser>
          <c:idx val="8"/>
          <c:order val="8"/>
          <c:spPr>
            <a:solidFill>
              <a:schemeClr val="accent3">
                <a:lumMod val="60000"/>
                <a:alpha val="75000"/>
              </a:schemeClr>
            </a:solidFill>
            <a:ln w="25400">
              <a:noFill/>
            </a:ln>
            <a:effectLst/>
          </c:spPr>
          <c:invertIfNegative val="0"/>
          <c:xVal>
            <c:numRef>
              <c:f>'Amt AE Plan SmokStat'!$B$17:$B$28</c:f>
              <c:numCache>
                <c:formatCode>0%</c:formatCode>
                <c:ptCount val="12"/>
                <c:pt idx="1">
                  <c:v>1.1909584627466101</c:v>
                </c:pt>
                <c:pt idx="2">
                  <c:v>1.3635508205456901</c:v>
                </c:pt>
                <c:pt idx="3">
                  <c:v>1.23747940705155</c:v>
                </c:pt>
                <c:pt idx="5">
                  <c:v>1.2996298453788599</c:v>
                </c:pt>
                <c:pt idx="6">
                  <c:v>1.49987958233721</c:v>
                </c:pt>
                <c:pt idx="7">
                  <c:v>1.29673709557885</c:v>
                </c:pt>
                <c:pt idx="9">
                  <c:v>1.2681648151587701</c:v>
                </c:pt>
                <c:pt idx="10">
                  <c:v>1.3350982434802701</c:v>
                </c:pt>
                <c:pt idx="11">
                  <c:v>1.27405175751769</c:v>
                </c:pt>
              </c:numCache>
            </c:numRef>
          </c:xVal>
          <c:yVal>
            <c:numRef>
              <c:f>'Amt AE SmokStat'!$A$2</c:f>
              <c:numCache>
                <c:formatCode>General</c:formatCode>
                <c:ptCount val="1"/>
                <c:pt idx="0">
                  <c:v>0</c:v>
                </c:pt>
              </c:numCache>
            </c:numRef>
          </c:yVal>
          <c:bubble3D val="0"/>
          <c:extLst>
            <c:ext xmlns:c16="http://schemas.microsoft.com/office/drawing/2014/chart" uri="{C3380CC4-5D6E-409C-BE32-E72D297353CC}">
              <c16:uniqueId val="{00000008-B984-4265-8F3F-F1474217729F}"/>
            </c:ext>
          </c:extLst>
        </c:ser>
        <c:ser>
          <c:idx val="9"/>
          <c:order val="9"/>
          <c:spPr>
            <a:solidFill>
              <a:schemeClr val="accent4">
                <a:lumMod val="60000"/>
                <a:alpha val="75000"/>
              </a:schemeClr>
            </a:solidFill>
            <a:ln w="25400">
              <a:noFill/>
            </a:ln>
            <a:effectLst/>
          </c:spPr>
          <c:invertIfNegative val="0"/>
          <c:xVal>
            <c:numRef>
              <c:f>'Amt AE Plan SmokStat'!$B$17:$B$28</c:f>
              <c:numCache>
                <c:formatCode>0%</c:formatCode>
                <c:ptCount val="12"/>
                <c:pt idx="1">
                  <c:v>1.1909584627466101</c:v>
                </c:pt>
                <c:pt idx="2">
                  <c:v>1.3635508205456901</c:v>
                </c:pt>
                <c:pt idx="3">
                  <c:v>1.23747940705155</c:v>
                </c:pt>
                <c:pt idx="5">
                  <c:v>1.2996298453788599</c:v>
                </c:pt>
                <c:pt idx="6">
                  <c:v>1.49987958233721</c:v>
                </c:pt>
                <c:pt idx="7">
                  <c:v>1.29673709557885</c:v>
                </c:pt>
                <c:pt idx="9">
                  <c:v>1.2681648151587701</c:v>
                </c:pt>
                <c:pt idx="10">
                  <c:v>1.3350982434802701</c:v>
                </c:pt>
                <c:pt idx="11">
                  <c:v>1.27405175751769</c:v>
                </c:pt>
              </c:numCache>
            </c:numRef>
          </c:xVal>
          <c:yVal>
            <c:numRef>
              <c:f>'Amt AE Plan'!$A$2</c:f>
              <c:numCache>
                <c:formatCode>General</c:formatCode>
                <c:ptCount val="1"/>
                <c:pt idx="0">
                  <c:v>0</c:v>
                </c:pt>
              </c:numCache>
            </c:numRef>
          </c:yVal>
          <c:bubble3D val="0"/>
          <c:extLst>
            <c:ext xmlns:c16="http://schemas.microsoft.com/office/drawing/2014/chart" uri="{C3380CC4-5D6E-409C-BE32-E72D297353CC}">
              <c16:uniqueId val="{00000009-B984-4265-8F3F-F1474217729F}"/>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9355042256546576E-2"/>
          <c:h val="0.356764525269863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Plan Sex'!$B$16</c:f>
              <c:strCache>
                <c:ptCount val="1"/>
                <c:pt idx="0">
                  <c:v>Q1</c:v>
                </c:pt>
              </c:strCache>
            </c:strRef>
          </c:tx>
          <c:spPr>
            <a:solidFill>
              <a:schemeClr val="accent1">
                <a:alpha val="75000"/>
              </a:schemeClr>
            </a:solidFill>
            <a:ln w="25400">
              <a:noFill/>
            </a:ln>
            <a:effectLst/>
          </c:spPr>
          <c:invertIfNegative val="0"/>
          <c:xVal>
            <c:numRef>
              <c:f>'Amt AE Plan Sex'!$B$17:$B$28</c:f>
              <c:numCache>
                <c:formatCode>0%</c:formatCode>
                <c:ptCount val="12"/>
                <c:pt idx="1">
                  <c:v>1.1909584627466101</c:v>
                </c:pt>
                <c:pt idx="2">
                  <c:v>1.2316274047546201</c:v>
                </c:pt>
                <c:pt idx="3">
                  <c:v>1.2502146776829</c:v>
                </c:pt>
                <c:pt idx="5">
                  <c:v>1.2996298453788599</c:v>
                </c:pt>
                <c:pt idx="6">
                  <c:v>1.4641964622303401</c:v>
                </c:pt>
                <c:pt idx="7">
                  <c:v>1.33809366207773</c:v>
                </c:pt>
                <c:pt idx="9">
                  <c:v>1.2681648151587701</c:v>
                </c:pt>
                <c:pt idx="10">
                  <c:v>1.2585758542747401</c:v>
                </c:pt>
                <c:pt idx="11">
                  <c:v>1.28368388792368</c:v>
                </c:pt>
              </c:numCache>
            </c:numRef>
          </c:xVal>
          <c:yVal>
            <c:numRef>
              <c:f>'Amt AE Plan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Sex'!$J$17:$J$28</c:f>
              <c:numCache>
                <c:formatCode>General</c:formatCode>
                <c:ptCount val="12"/>
                <c:pt idx="1">
                  <c:v>200</c:v>
                </c:pt>
                <c:pt idx="2">
                  <c:v>100</c:v>
                </c:pt>
                <c:pt idx="3">
                  <c:v>100</c:v>
                </c:pt>
                <c:pt idx="5">
                  <c:v>100</c:v>
                </c:pt>
                <c:pt idx="6">
                  <c:v>50</c:v>
                </c:pt>
                <c:pt idx="7">
                  <c:v>100</c:v>
                </c:pt>
                <c:pt idx="9">
                  <c:v>100</c:v>
                </c:pt>
                <c:pt idx="10">
                  <c:v>100</c:v>
                </c:pt>
                <c:pt idx="11">
                  <c:v>100</c:v>
                </c:pt>
              </c:numCache>
            </c:numRef>
          </c:bubbleSize>
          <c:bubble3D val="0"/>
          <c:extLst>
            <c:ext xmlns:c16="http://schemas.microsoft.com/office/drawing/2014/chart" uri="{C3380CC4-5D6E-409C-BE32-E72D297353CC}">
              <c16:uniqueId val="{00000000-7D52-4948-9225-F0FE246349BE}"/>
            </c:ext>
          </c:extLst>
        </c:ser>
        <c:ser>
          <c:idx val="1"/>
          <c:order val="1"/>
          <c:tx>
            <c:strRef>
              <c:f>'Amt AE Plan Sex'!$C$16</c:f>
              <c:strCache>
                <c:ptCount val="1"/>
                <c:pt idx="0">
                  <c:v>Q2</c:v>
                </c:pt>
              </c:strCache>
            </c:strRef>
          </c:tx>
          <c:spPr>
            <a:solidFill>
              <a:schemeClr val="accent2">
                <a:alpha val="75000"/>
              </a:schemeClr>
            </a:solidFill>
            <a:ln w="25400">
              <a:noFill/>
            </a:ln>
            <a:effectLst/>
          </c:spPr>
          <c:invertIfNegative val="0"/>
          <c:xVal>
            <c:numRef>
              <c:f>'Amt AE Plan Sex'!$C$17:$C$28</c:f>
              <c:numCache>
                <c:formatCode>0%</c:formatCode>
                <c:ptCount val="12"/>
                <c:pt idx="1">
                  <c:v>0.98645660614647301</c:v>
                </c:pt>
                <c:pt idx="2">
                  <c:v>0.99437211509674195</c:v>
                </c:pt>
                <c:pt idx="3">
                  <c:v>1.0133693447491501</c:v>
                </c:pt>
                <c:pt idx="5">
                  <c:v>1.0511698475570099</c:v>
                </c:pt>
                <c:pt idx="6">
                  <c:v>1.0988947302838401</c:v>
                </c:pt>
                <c:pt idx="7">
                  <c:v>1.06644743100618</c:v>
                </c:pt>
                <c:pt idx="9">
                  <c:v>0.92322397513349697</c:v>
                </c:pt>
                <c:pt idx="10">
                  <c:v>0.86311499211266796</c:v>
                </c:pt>
                <c:pt idx="11">
                  <c:v>0.91113294791198995</c:v>
                </c:pt>
              </c:numCache>
            </c:numRef>
          </c:xVal>
          <c:yVal>
            <c:numRef>
              <c:f>'Amt AE Plan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Sex'!$K$17:$K$28</c:f>
              <c:numCache>
                <c:formatCode>General</c:formatCode>
                <c:ptCount val="12"/>
                <c:pt idx="1">
                  <c:v>200</c:v>
                </c:pt>
                <c:pt idx="2">
                  <c:v>100</c:v>
                </c:pt>
                <c:pt idx="3">
                  <c:v>200</c:v>
                </c:pt>
                <c:pt idx="5">
                  <c:v>200</c:v>
                </c:pt>
                <c:pt idx="6">
                  <c:v>100</c:v>
                </c:pt>
                <c:pt idx="7">
                  <c:v>100</c:v>
                </c:pt>
                <c:pt idx="9">
                  <c:v>100</c:v>
                </c:pt>
                <c:pt idx="10">
                  <c:v>100</c:v>
                </c:pt>
                <c:pt idx="11">
                  <c:v>100</c:v>
                </c:pt>
              </c:numCache>
            </c:numRef>
          </c:bubbleSize>
          <c:bubble3D val="0"/>
          <c:extLst>
            <c:ext xmlns:c16="http://schemas.microsoft.com/office/drawing/2014/chart" uri="{C3380CC4-5D6E-409C-BE32-E72D297353CC}">
              <c16:uniqueId val="{00000001-7D52-4948-9225-F0FE246349BE}"/>
            </c:ext>
          </c:extLst>
        </c:ser>
        <c:ser>
          <c:idx val="2"/>
          <c:order val="2"/>
          <c:tx>
            <c:strRef>
              <c:f>'Amt AE Plan Sex'!$D$16</c:f>
              <c:strCache>
                <c:ptCount val="1"/>
                <c:pt idx="0">
                  <c:v>Q3</c:v>
                </c:pt>
              </c:strCache>
            </c:strRef>
          </c:tx>
          <c:spPr>
            <a:solidFill>
              <a:schemeClr val="accent3">
                <a:alpha val="75000"/>
              </a:schemeClr>
            </a:solidFill>
            <a:ln w="25400">
              <a:noFill/>
            </a:ln>
            <a:effectLst/>
          </c:spPr>
          <c:invertIfNegative val="0"/>
          <c:xVal>
            <c:numRef>
              <c:f>'Amt AE Plan Sex'!$D$17:$D$28</c:f>
              <c:numCache>
                <c:formatCode>0%</c:formatCode>
                <c:ptCount val="12"/>
                <c:pt idx="1">
                  <c:v>0.92136470922068903</c:v>
                </c:pt>
                <c:pt idx="2">
                  <c:v>0.89588485488766101</c:v>
                </c:pt>
                <c:pt idx="3">
                  <c:v>0.92207768168947701</c:v>
                </c:pt>
                <c:pt idx="5">
                  <c:v>0.98296805050817304</c:v>
                </c:pt>
                <c:pt idx="6">
                  <c:v>0.94148483324940202</c:v>
                </c:pt>
                <c:pt idx="7">
                  <c:v>0.99695747511285904</c:v>
                </c:pt>
                <c:pt idx="9">
                  <c:v>0.82820968175162801</c:v>
                </c:pt>
                <c:pt idx="10">
                  <c:v>0.79306469578845096</c:v>
                </c:pt>
                <c:pt idx="11">
                  <c:v>0.82626171633535395</c:v>
                </c:pt>
              </c:numCache>
            </c:numRef>
          </c:xVal>
          <c:yVal>
            <c:numRef>
              <c:f>'Amt AE Plan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Sex'!$L$17:$L$28</c:f>
              <c:numCache>
                <c:formatCode>General</c:formatCode>
                <c:ptCount val="12"/>
                <c:pt idx="1">
                  <c:v>200</c:v>
                </c:pt>
                <c:pt idx="2">
                  <c:v>100</c:v>
                </c:pt>
                <c:pt idx="3">
                  <c:v>200</c:v>
                </c:pt>
                <c:pt idx="5">
                  <c:v>200</c:v>
                </c:pt>
                <c:pt idx="6">
                  <c:v>100</c:v>
                </c:pt>
                <c:pt idx="7">
                  <c:v>200</c:v>
                </c:pt>
                <c:pt idx="9">
                  <c:v>100</c:v>
                </c:pt>
                <c:pt idx="10">
                  <c:v>100</c:v>
                </c:pt>
                <c:pt idx="11">
                  <c:v>100</c:v>
                </c:pt>
              </c:numCache>
            </c:numRef>
          </c:bubbleSize>
          <c:bubble3D val="0"/>
          <c:extLst>
            <c:ext xmlns:c16="http://schemas.microsoft.com/office/drawing/2014/chart" uri="{C3380CC4-5D6E-409C-BE32-E72D297353CC}">
              <c16:uniqueId val="{00000002-7D52-4948-9225-F0FE246349BE}"/>
            </c:ext>
          </c:extLst>
        </c:ser>
        <c:ser>
          <c:idx val="3"/>
          <c:order val="3"/>
          <c:tx>
            <c:strRef>
              <c:f>'Amt AE Plan Sex'!$E$16</c:f>
              <c:strCache>
                <c:ptCount val="1"/>
                <c:pt idx="0">
                  <c:v>Q4</c:v>
                </c:pt>
              </c:strCache>
            </c:strRef>
          </c:tx>
          <c:spPr>
            <a:solidFill>
              <a:schemeClr val="accent4">
                <a:alpha val="75000"/>
              </a:schemeClr>
            </a:solidFill>
            <a:ln w="25400">
              <a:noFill/>
            </a:ln>
            <a:effectLst/>
          </c:spPr>
          <c:invertIfNegative val="0"/>
          <c:xVal>
            <c:numRef>
              <c:f>'Amt AE Plan Sex'!$E$17:$E$28</c:f>
              <c:numCache>
                <c:formatCode>0%</c:formatCode>
                <c:ptCount val="12"/>
                <c:pt idx="1">
                  <c:v>0.84560014821693696</c:v>
                </c:pt>
                <c:pt idx="2">
                  <c:v>0.81276153741858803</c:v>
                </c:pt>
                <c:pt idx="3">
                  <c:v>0.84745311311715898</c:v>
                </c:pt>
                <c:pt idx="5">
                  <c:v>0.90821250974757295</c:v>
                </c:pt>
                <c:pt idx="6">
                  <c:v>0.83349010675535395</c:v>
                </c:pt>
                <c:pt idx="7">
                  <c:v>0.89956683026546902</c:v>
                </c:pt>
                <c:pt idx="9">
                  <c:v>0.72209805945640304</c:v>
                </c:pt>
                <c:pt idx="10">
                  <c:v>0.69224357471119202</c:v>
                </c:pt>
                <c:pt idx="11">
                  <c:v>0.73180004046399905</c:v>
                </c:pt>
              </c:numCache>
            </c:numRef>
          </c:xVal>
          <c:yVal>
            <c:numRef>
              <c:f>'Amt AE Plan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Sex'!$M$17:$M$28</c:f>
              <c:numCache>
                <c:formatCode>General</c:formatCode>
                <c:ptCount val="12"/>
                <c:pt idx="1">
                  <c:v>200</c:v>
                </c:pt>
                <c:pt idx="2">
                  <c:v>100</c:v>
                </c:pt>
                <c:pt idx="3">
                  <c:v>200</c:v>
                </c:pt>
                <c:pt idx="5">
                  <c:v>100</c:v>
                </c:pt>
                <c:pt idx="6">
                  <c:v>100</c:v>
                </c:pt>
                <c:pt idx="7">
                  <c:v>100</c:v>
                </c:pt>
                <c:pt idx="9">
                  <c:v>100</c:v>
                </c:pt>
                <c:pt idx="10">
                  <c:v>100</c:v>
                </c:pt>
                <c:pt idx="11">
                  <c:v>100</c:v>
                </c:pt>
              </c:numCache>
            </c:numRef>
          </c:bubbleSize>
          <c:bubble3D val="0"/>
          <c:extLst>
            <c:ext xmlns:c16="http://schemas.microsoft.com/office/drawing/2014/chart" uri="{C3380CC4-5D6E-409C-BE32-E72D297353CC}">
              <c16:uniqueId val="{00000003-7D52-4948-9225-F0FE246349BE}"/>
            </c:ext>
          </c:extLst>
        </c:ser>
        <c:ser>
          <c:idx val="4"/>
          <c:order val="4"/>
          <c:tx>
            <c:strRef>
              <c:f>'Amt AE Plan Sex'!$F$16</c:f>
              <c:strCache>
                <c:ptCount val="1"/>
                <c:pt idx="0">
                  <c:v>Q5</c:v>
                </c:pt>
              </c:strCache>
            </c:strRef>
          </c:tx>
          <c:spPr>
            <a:solidFill>
              <a:schemeClr val="accent5">
                <a:alpha val="75000"/>
              </a:schemeClr>
            </a:solidFill>
            <a:ln w="25400">
              <a:noFill/>
            </a:ln>
            <a:effectLst/>
          </c:spPr>
          <c:invertIfNegative val="0"/>
          <c:xVal>
            <c:numRef>
              <c:f>'Amt AE Plan Sex'!$F$17:$F$28</c:f>
              <c:numCache>
                <c:formatCode>0%</c:formatCode>
                <c:ptCount val="12"/>
                <c:pt idx="1">
                  <c:v>0.73680870933577802</c:v>
                </c:pt>
                <c:pt idx="2">
                  <c:v>0.69637252839039598</c:v>
                </c:pt>
                <c:pt idx="3">
                  <c:v>0.73966922588410999</c:v>
                </c:pt>
                <c:pt idx="5">
                  <c:v>0.80839177461391498</c:v>
                </c:pt>
                <c:pt idx="6">
                  <c:v>0.74575946585855302</c:v>
                </c:pt>
                <c:pt idx="7">
                  <c:v>0.80250425348118404</c:v>
                </c:pt>
                <c:pt idx="9">
                  <c:v>0.63958551869411795</c:v>
                </c:pt>
                <c:pt idx="10">
                  <c:v>0.58633528728029305</c:v>
                </c:pt>
                <c:pt idx="11">
                  <c:v>0.64477373378111802</c:v>
                </c:pt>
              </c:numCache>
            </c:numRef>
          </c:xVal>
          <c:yVal>
            <c:numRef>
              <c:f>'Amt AE Plan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Sex'!$N$17:$N$28</c:f>
              <c:numCache>
                <c:formatCode>General</c:formatCode>
                <c:ptCount val="12"/>
                <c:pt idx="1">
                  <c:v>100</c:v>
                </c:pt>
                <c:pt idx="2">
                  <c:v>100</c:v>
                </c:pt>
                <c:pt idx="3">
                  <c:v>100</c:v>
                </c:pt>
                <c:pt idx="5">
                  <c:v>100</c:v>
                </c:pt>
                <c:pt idx="6">
                  <c:v>100</c:v>
                </c:pt>
                <c:pt idx="7">
                  <c:v>100</c:v>
                </c:pt>
                <c:pt idx="9">
                  <c:v>50</c:v>
                </c:pt>
                <c:pt idx="10">
                  <c:v>50</c:v>
                </c:pt>
                <c:pt idx="11">
                  <c:v>50</c:v>
                </c:pt>
              </c:numCache>
            </c:numRef>
          </c:bubbleSize>
          <c:bubble3D val="0"/>
          <c:extLst>
            <c:ext xmlns:c16="http://schemas.microsoft.com/office/drawing/2014/chart" uri="{C3380CC4-5D6E-409C-BE32-E72D297353CC}">
              <c16:uniqueId val="{00000004-7D52-4948-9225-F0FE246349BE}"/>
            </c:ext>
          </c:extLst>
        </c:ser>
        <c:ser>
          <c:idx val="5"/>
          <c:order val="5"/>
          <c:tx>
            <c:strRef>
              <c:f>'Amt AE Plan Sex'!$G$16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Plan Sex'!$H$17:$H$28</c:f>
                <c:numCache>
                  <c:formatCode>General</c:formatCode>
                  <c:ptCount val="12"/>
                  <c:pt idx="1">
                    <c:v>0.31535547794395813</c:v>
                  </c:pt>
                  <c:pt idx="2">
                    <c:v>0.37016444023500206</c:v>
                  </c:pt>
                  <c:pt idx="3">
                    <c:v>0.36895444233709096</c:v>
                  </c:pt>
                  <c:pt idx="5">
                    <c:v>0.38009422893544997</c:v>
                  </c:pt>
                  <c:pt idx="6">
                    <c:v>0.56286170116222811</c:v>
                  </c:pt>
                  <c:pt idx="7">
                    <c:v>0.40926999514320195</c:v>
                  </c:pt>
                  <c:pt idx="9">
                    <c:v>0.4452775685134871</c:v>
                  </c:pt>
                  <c:pt idx="10">
                    <c:v>0.46953396699365801</c:v>
                  </c:pt>
                  <c:pt idx="11">
                    <c:v>0.45107099141617801</c:v>
                  </c:pt>
                </c:numCache>
              </c:numRef>
            </c:plus>
            <c:minus>
              <c:numRef>
                <c:f>'Amt AE Plan Sex'!$I$17:$I$28</c:f>
                <c:numCache>
                  <c:formatCode>General</c:formatCode>
                  <c:ptCount val="12"/>
                  <c:pt idx="1">
                    <c:v>0.13879427546687395</c:v>
                  </c:pt>
                  <c:pt idx="2">
                    <c:v>0.16509043612922203</c:v>
                  </c:pt>
                  <c:pt idx="3">
                    <c:v>0.141591009461699</c:v>
                  </c:pt>
                  <c:pt idx="5">
                    <c:v>0.11114384182949499</c:v>
                  </c:pt>
                  <c:pt idx="6">
                    <c:v>0.15557529520955893</c:v>
                  </c:pt>
                  <c:pt idx="7">
                    <c:v>0.12631941345334396</c:v>
                  </c:pt>
                  <c:pt idx="9">
                    <c:v>0.18330172795116506</c:v>
                  </c:pt>
                  <c:pt idx="10">
                    <c:v>0.20270660000078899</c:v>
                  </c:pt>
                  <c:pt idx="11">
                    <c:v>0.18783916272638401</c:v>
                  </c:pt>
                </c:numCache>
              </c:numRef>
            </c:minus>
            <c:spPr>
              <a:noFill/>
              <a:ln w="12700" cap="flat" cmpd="sng" algn="ctr">
                <a:solidFill>
                  <a:schemeClr val="bg2">
                    <a:lumMod val="90000"/>
                  </a:schemeClr>
                </a:solidFill>
                <a:round/>
              </a:ln>
              <a:effectLst/>
            </c:spPr>
          </c:errBars>
          <c:xVal>
            <c:numRef>
              <c:f>'Amt AE Plan Sex'!$G$17:$G$28</c:f>
              <c:numCache>
                <c:formatCode>0%</c:formatCode>
                <c:ptCount val="12"/>
                <c:pt idx="1">
                  <c:v>0.87560298480265197</c:v>
                </c:pt>
                <c:pt idx="2">
                  <c:v>0.86146296451961801</c:v>
                </c:pt>
                <c:pt idx="3">
                  <c:v>0.881260235345809</c:v>
                </c:pt>
                <c:pt idx="5">
                  <c:v>0.91953561644340998</c:v>
                </c:pt>
                <c:pt idx="6">
                  <c:v>0.90133476106811194</c:v>
                </c:pt>
                <c:pt idx="7">
                  <c:v>0.928823666934528</c:v>
                </c:pt>
                <c:pt idx="9">
                  <c:v>0.82288724664528301</c:v>
                </c:pt>
                <c:pt idx="10">
                  <c:v>0.78904188728108204</c:v>
                </c:pt>
                <c:pt idx="11">
                  <c:v>0.83261289650750203</c:v>
                </c:pt>
              </c:numCache>
            </c:numRef>
          </c:xVal>
          <c:yVal>
            <c:numRef>
              <c:f>'Amt AE Plan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Sex'!$O$17:$O$28</c:f>
              <c:numCache>
                <c:formatCode>General</c:formatCode>
                <c:ptCount val="12"/>
                <c:pt idx="1">
                  <c:v>200</c:v>
                </c:pt>
                <c:pt idx="2">
                  <c:v>200</c:v>
                </c:pt>
                <c:pt idx="3">
                  <c:v>200</c:v>
                </c:pt>
                <c:pt idx="5">
                  <c:v>200</c:v>
                </c:pt>
                <c:pt idx="6">
                  <c:v>200</c:v>
                </c:pt>
                <c:pt idx="7">
                  <c:v>200</c:v>
                </c:pt>
                <c:pt idx="9">
                  <c:v>200</c:v>
                </c:pt>
                <c:pt idx="10">
                  <c:v>100</c:v>
                </c:pt>
                <c:pt idx="11">
                  <c:v>200</c:v>
                </c:pt>
              </c:numCache>
            </c:numRef>
          </c:bubbleSize>
          <c:bubble3D val="0"/>
          <c:extLst>
            <c:ext xmlns:c16="http://schemas.microsoft.com/office/drawing/2014/chart" uri="{C3380CC4-5D6E-409C-BE32-E72D297353CC}">
              <c16:uniqueId val="{00000005-7D52-4948-9225-F0FE246349BE}"/>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7D52-4948-9225-F0FE246349BE}"/>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Plan AttAge'!$B$16</c:f>
              <c:strCache>
                <c:ptCount val="1"/>
                <c:pt idx="0">
                  <c:v>Q1</c:v>
                </c:pt>
              </c:strCache>
            </c:strRef>
          </c:tx>
          <c:spPr>
            <a:solidFill>
              <a:schemeClr val="accent1">
                <a:alpha val="75000"/>
              </a:schemeClr>
            </a:solidFill>
            <a:ln w="25400">
              <a:noFill/>
            </a:ln>
            <a:effectLst/>
          </c:spPr>
          <c:invertIfNegative val="0"/>
          <c:xVal>
            <c:numRef>
              <c:f>'Amt AE Plan AttAge'!$B$17:$B$31</c:f>
              <c:numCache>
                <c:formatCode>0%</c:formatCode>
                <c:ptCount val="15"/>
                <c:pt idx="1">
                  <c:v>1.1909584627466101</c:v>
                </c:pt>
                <c:pt idx="2">
                  <c:v>2.3060383259716</c:v>
                </c:pt>
                <c:pt idx="3">
                  <c:v>1.2071805751979301</c:v>
                </c:pt>
                <c:pt idx="4">
                  <c:v>1.3354697840726699</c:v>
                </c:pt>
                <c:pt idx="6">
                  <c:v>1.2996298453788599</c:v>
                </c:pt>
                <c:pt idx="7">
                  <c:v>3.1005518191107502</c:v>
                </c:pt>
                <c:pt idx="8">
                  <c:v>1.40561158261886</c:v>
                </c:pt>
                <c:pt idx="9">
                  <c:v>1.29709889254611</c:v>
                </c:pt>
                <c:pt idx="11">
                  <c:v>1.2681648151587701</c:v>
                </c:pt>
                <c:pt idx="12">
                  <c:v>1.46650741317587</c:v>
                </c:pt>
                <c:pt idx="13">
                  <c:v>1.23738019102045</c:v>
                </c:pt>
                <c:pt idx="14">
                  <c:v>1.70323887138279</c:v>
                </c:pt>
              </c:numCache>
            </c:numRef>
          </c:xVal>
          <c:yVal>
            <c:numRef>
              <c:f>'Amt AE Plan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Plan AttAge'!$J$17:$J$31</c:f>
              <c:numCache>
                <c:formatCode>General</c:formatCode>
                <c:ptCount val="15"/>
                <c:pt idx="1">
                  <c:v>200</c:v>
                </c:pt>
                <c:pt idx="2">
                  <c:v>50</c:v>
                </c:pt>
                <c:pt idx="3">
                  <c:v>100</c:v>
                </c:pt>
                <c:pt idx="4">
                  <c:v>100</c:v>
                </c:pt>
                <c:pt idx="6">
                  <c:v>100</c:v>
                </c:pt>
                <c:pt idx="7">
                  <c:v>25</c:v>
                </c:pt>
                <c:pt idx="8">
                  <c:v>100</c:v>
                </c:pt>
                <c:pt idx="9">
                  <c:v>100</c:v>
                </c:pt>
                <c:pt idx="11">
                  <c:v>100</c:v>
                </c:pt>
                <c:pt idx="12">
                  <c:v>50</c:v>
                </c:pt>
                <c:pt idx="13">
                  <c:v>100</c:v>
                </c:pt>
                <c:pt idx="14">
                  <c:v>50</c:v>
                </c:pt>
              </c:numCache>
            </c:numRef>
          </c:bubbleSize>
          <c:bubble3D val="0"/>
          <c:extLst>
            <c:ext xmlns:c16="http://schemas.microsoft.com/office/drawing/2014/chart" uri="{C3380CC4-5D6E-409C-BE32-E72D297353CC}">
              <c16:uniqueId val="{00000000-040D-4895-8D34-EF8989555FB9}"/>
            </c:ext>
          </c:extLst>
        </c:ser>
        <c:ser>
          <c:idx val="1"/>
          <c:order val="1"/>
          <c:tx>
            <c:strRef>
              <c:f>'Amt AE Plan AttAge'!$C$16</c:f>
              <c:strCache>
                <c:ptCount val="1"/>
                <c:pt idx="0">
                  <c:v>Q2</c:v>
                </c:pt>
              </c:strCache>
            </c:strRef>
          </c:tx>
          <c:spPr>
            <a:solidFill>
              <a:schemeClr val="accent2">
                <a:alpha val="75000"/>
              </a:schemeClr>
            </a:solidFill>
            <a:ln w="25400">
              <a:noFill/>
            </a:ln>
            <a:effectLst/>
          </c:spPr>
          <c:invertIfNegative val="0"/>
          <c:xVal>
            <c:numRef>
              <c:f>'Amt AE Plan AttAge'!$C$17:$C$31</c:f>
              <c:numCache>
                <c:formatCode>0%</c:formatCode>
                <c:ptCount val="15"/>
                <c:pt idx="1">
                  <c:v>0.98645660614647301</c:v>
                </c:pt>
                <c:pt idx="2">
                  <c:v>1.3594457327363001</c:v>
                </c:pt>
                <c:pt idx="3">
                  <c:v>0.97333810898883399</c:v>
                </c:pt>
                <c:pt idx="4">
                  <c:v>1.06618916155183</c:v>
                </c:pt>
                <c:pt idx="6">
                  <c:v>1.0511698475570099</c:v>
                </c:pt>
                <c:pt idx="7">
                  <c:v>1.81482074045005</c:v>
                </c:pt>
                <c:pt idx="8">
                  <c:v>1.1311277659254999</c:v>
                </c:pt>
                <c:pt idx="9">
                  <c:v>1.08162410472818</c:v>
                </c:pt>
                <c:pt idx="11">
                  <c:v>0.92322397513349697</c:v>
                </c:pt>
                <c:pt idx="12">
                  <c:v>1.0834648368075701</c:v>
                </c:pt>
                <c:pt idx="13">
                  <c:v>0.90776622417679498</c:v>
                </c:pt>
                <c:pt idx="14">
                  <c:v>1.0607757592011</c:v>
                </c:pt>
              </c:numCache>
            </c:numRef>
          </c:xVal>
          <c:yVal>
            <c:numRef>
              <c:f>'Amt AE Plan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Plan AttAge'!$K$17:$K$31</c:f>
              <c:numCache>
                <c:formatCode>General</c:formatCode>
                <c:ptCount val="15"/>
                <c:pt idx="1">
                  <c:v>200</c:v>
                </c:pt>
                <c:pt idx="2">
                  <c:v>50</c:v>
                </c:pt>
                <c:pt idx="3">
                  <c:v>100</c:v>
                </c:pt>
                <c:pt idx="4">
                  <c:v>100</c:v>
                </c:pt>
                <c:pt idx="6">
                  <c:v>200</c:v>
                </c:pt>
                <c:pt idx="7">
                  <c:v>50</c:v>
                </c:pt>
                <c:pt idx="8">
                  <c:v>100</c:v>
                </c:pt>
                <c:pt idx="9">
                  <c:v>100</c:v>
                </c:pt>
                <c:pt idx="11">
                  <c:v>100</c:v>
                </c:pt>
                <c:pt idx="12">
                  <c:v>50</c:v>
                </c:pt>
                <c:pt idx="13">
                  <c:v>100</c:v>
                </c:pt>
                <c:pt idx="14">
                  <c:v>50</c:v>
                </c:pt>
              </c:numCache>
            </c:numRef>
          </c:bubbleSize>
          <c:bubble3D val="0"/>
          <c:extLst>
            <c:ext xmlns:c16="http://schemas.microsoft.com/office/drawing/2014/chart" uri="{C3380CC4-5D6E-409C-BE32-E72D297353CC}">
              <c16:uniqueId val="{00000001-040D-4895-8D34-EF8989555FB9}"/>
            </c:ext>
          </c:extLst>
        </c:ser>
        <c:ser>
          <c:idx val="2"/>
          <c:order val="2"/>
          <c:tx>
            <c:strRef>
              <c:f>'Amt AE Plan AttAge'!$D$16</c:f>
              <c:strCache>
                <c:ptCount val="1"/>
                <c:pt idx="0">
                  <c:v>Q3</c:v>
                </c:pt>
              </c:strCache>
            </c:strRef>
          </c:tx>
          <c:spPr>
            <a:solidFill>
              <a:schemeClr val="accent3">
                <a:alpha val="75000"/>
              </a:schemeClr>
            </a:solidFill>
            <a:ln w="25400">
              <a:noFill/>
            </a:ln>
            <a:effectLst/>
          </c:spPr>
          <c:invertIfNegative val="0"/>
          <c:xVal>
            <c:numRef>
              <c:f>'Amt AE Plan AttAge'!$D$17:$D$31</c:f>
              <c:numCache>
                <c:formatCode>0%</c:formatCode>
                <c:ptCount val="15"/>
                <c:pt idx="1">
                  <c:v>0.92136470922068903</c:v>
                </c:pt>
                <c:pt idx="2">
                  <c:v>1.10099385220581</c:v>
                </c:pt>
                <c:pt idx="3">
                  <c:v>0.90390068733878304</c:v>
                </c:pt>
                <c:pt idx="4">
                  <c:v>0.94958864114462804</c:v>
                </c:pt>
                <c:pt idx="6">
                  <c:v>0.98296805050817304</c:v>
                </c:pt>
                <c:pt idx="7">
                  <c:v>1.4044617165131801</c:v>
                </c:pt>
                <c:pt idx="8">
                  <c:v>1.0014173282660701</c:v>
                </c:pt>
                <c:pt idx="9">
                  <c:v>0.96001968660329295</c:v>
                </c:pt>
                <c:pt idx="11">
                  <c:v>0.82820968175162801</c:v>
                </c:pt>
                <c:pt idx="12">
                  <c:v>0.95014453048459002</c:v>
                </c:pt>
                <c:pt idx="13">
                  <c:v>0.81565753641032002</c:v>
                </c:pt>
                <c:pt idx="14">
                  <c:v>0.92036601100955795</c:v>
                </c:pt>
              </c:numCache>
            </c:numRef>
          </c:xVal>
          <c:yVal>
            <c:numRef>
              <c:f>'Amt AE Plan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Plan AttAge'!$L$17:$L$31</c:f>
              <c:numCache>
                <c:formatCode>General</c:formatCode>
                <c:ptCount val="15"/>
                <c:pt idx="1">
                  <c:v>200</c:v>
                </c:pt>
                <c:pt idx="2">
                  <c:v>100</c:v>
                </c:pt>
                <c:pt idx="3">
                  <c:v>100</c:v>
                </c:pt>
                <c:pt idx="4">
                  <c:v>100</c:v>
                </c:pt>
                <c:pt idx="6">
                  <c:v>200</c:v>
                </c:pt>
                <c:pt idx="7">
                  <c:v>50</c:v>
                </c:pt>
                <c:pt idx="8">
                  <c:v>100</c:v>
                </c:pt>
                <c:pt idx="9">
                  <c:v>100</c:v>
                </c:pt>
                <c:pt idx="11">
                  <c:v>100</c:v>
                </c:pt>
                <c:pt idx="12">
                  <c:v>50</c:v>
                </c:pt>
                <c:pt idx="13">
                  <c:v>100</c:v>
                </c:pt>
                <c:pt idx="14">
                  <c:v>100</c:v>
                </c:pt>
              </c:numCache>
            </c:numRef>
          </c:bubbleSize>
          <c:bubble3D val="0"/>
          <c:extLst>
            <c:ext xmlns:c16="http://schemas.microsoft.com/office/drawing/2014/chart" uri="{C3380CC4-5D6E-409C-BE32-E72D297353CC}">
              <c16:uniqueId val="{00000002-040D-4895-8D34-EF8989555FB9}"/>
            </c:ext>
          </c:extLst>
        </c:ser>
        <c:ser>
          <c:idx val="3"/>
          <c:order val="3"/>
          <c:tx>
            <c:strRef>
              <c:f>'Amt AE Plan AttAge'!$E$16</c:f>
              <c:strCache>
                <c:ptCount val="1"/>
                <c:pt idx="0">
                  <c:v>Q4</c:v>
                </c:pt>
              </c:strCache>
            </c:strRef>
          </c:tx>
          <c:spPr>
            <a:solidFill>
              <a:schemeClr val="accent4">
                <a:alpha val="75000"/>
              </a:schemeClr>
            </a:solidFill>
            <a:ln w="25400">
              <a:noFill/>
            </a:ln>
            <a:effectLst/>
          </c:spPr>
          <c:invertIfNegative val="0"/>
          <c:xVal>
            <c:numRef>
              <c:f>'Amt AE Plan AttAge'!$E$17:$E$31</c:f>
              <c:numCache>
                <c:formatCode>0%</c:formatCode>
                <c:ptCount val="15"/>
                <c:pt idx="1">
                  <c:v>0.84560014821693696</c:v>
                </c:pt>
                <c:pt idx="2">
                  <c:v>0.95308900992626999</c:v>
                </c:pt>
                <c:pt idx="3">
                  <c:v>0.82942515896054902</c:v>
                </c:pt>
                <c:pt idx="4">
                  <c:v>0.85672452104984098</c:v>
                </c:pt>
                <c:pt idx="6">
                  <c:v>0.90821250974757295</c:v>
                </c:pt>
                <c:pt idx="7">
                  <c:v>1.0992670720639399</c:v>
                </c:pt>
                <c:pt idx="8">
                  <c:v>0.91142474681147101</c:v>
                </c:pt>
                <c:pt idx="9">
                  <c:v>0.88327220897129299</c:v>
                </c:pt>
                <c:pt idx="11">
                  <c:v>0.72209805945640304</c:v>
                </c:pt>
                <c:pt idx="12">
                  <c:v>0.78591887000427996</c:v>
                </c:pt>
                <c:pt idx="13">
                  <c:v>0.70547796794991302</c:v>
                </c:pt>
                <c:pt idx="14">
                  <c:v>0.76384631348904497</c:v>
                </c:pt>
              </c:numCache>
            </c:numRef>
          </c:xVal>
          <c:yVal>
            <c:numRef>
              <c:f>'Amt AE Plan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Plan AttAge'!$M$17:$M$31</c:f>
              <c:numCache>
                <c:formatCode>General</c:formatCode>
                <c:ptCount val="15"/>
                <c:pt idx="1">
                  <c:v>200</c:v>
                </c:pt>
                <c:pt idx="2">
                  <c:v>50</c:v>
                </c:pt>
                <c:pt idx="3">
                  <c:v>200</c:v>
                </c:pt>
                <c:pt idx="4">
                  <c:v>100</c:v>
                </c:pt>
                <c:pt idx="6">
                  <c:v>100</c:v>
                </c:pt>
                <c:pt idx="7">
                  <c:v>50</c:v>
                </c:pt>
                <c:pt idx="8">
                  <c:v>100</c:v>
                </c:pt>
                <c:pt idx="9">
                  <c:v>100</c:v>
                </c:pt>
                <c:pt idx="11">
                  <c:v>100</c:v>
                </c:pt>
                <c:pt idx="12">
                  <c:v>50</c:v>
                </c:pt>
                <c:pt idx="13">
                  <c:v>100</c:v>
                </c:pt>
                <c:pt idx="14">
                  <c:v>100</c:v>
                </c:pt>
              </c:numCache>
            </c:numRef>
          </c:bubbleSize>
          <c:bubble3D val="0"/>
          <c:extLst>
            <c:ext xmlns:c16="http://schemas.microsoft.com/office/drawing/2014/chart" uri="{C3380CC4-5D6E-409C-BE32-E72D297353CC}">
              <c16:uniqueId val="{00000003-040D-4895-8D34-EF8989555FB9}"/>
            </c:ext>
          </c:extLst>
        </c:ser>
        <c:ser>
          <c:idx val="4"/>
          <c:order val="4"/>
          <c:tx>
            <c:strRef>
              <c:f>'Amt AE Plan AttAge'!$F$16</c:f>
              <c:strCache>
                <c:ptCount val="1"/>
                <c:pt idx="0">
                  <c:v>Q5</c:v>
                </c:pt>
              </c:strCache>
            </c:strRef>
          </c:tx>
          <c:spPr>
            <a:solidFill>
              <a:schemeClr val="accent5">
                <a:alpha val="75000"/>
              </a:schemeClr>
            </a:solidFill>
            <a:ln w="25400">
              <a:noFill/>
            </a:ln>
            <a:effectLst/>
          </c:spPr>
          <c:invertIfNegative val="0"/>
          <c:xVal>
            <c:numRef>
              <c:f>'Amt AE Plan AttAge'!$F$17:$F$31</c:f>
              <c:numCache>
                <c:formatCode>0%</c:formatCode>
                <c:ptCount val="15"/>
                <c:pt idx="1">
                  <c:v>0.73680870933577802</c:v>
                </c:pt>
                <c:pt idx="2">
                  <c:v>0.77927493992469499</c:v>
                </c:pt>
                <c:pt idx="3">
                  <c:v>0.70688887279234103</c:v>
                </c:pt>
                <c:pt idx="4">
                  <c:v>0.75174143460418097</c:v>
                </c:pt>
                <c:pt idx="6">
                  <c:v>0.80839177461391498</c:v>
                </c:pt>
                <c:pt idx="7">
                  <c:v>0.85145595979389599</c:v>
                </c:pt>
                <c:pt idx="8">
                  <c:v>0.78862163137674601</c:v>
                </c:pt>
                <c:pt idx="9">
                  <c:v>0.77812364172056603</c:v>
                </c:pt>
                <c:pt idx="11">
                  <c:v>0.63958551869411795</c:v>
                </c:pt>
                <c:pt idx="12">
                  <c:v>0.64454939289242696</c:v>
                </c:pt>
                <c:pt idx="13">
                  <c:v>0.59661716931170306</c:v>
                </c:pt>
                <c:pt idx="14">
                  <c:v>0.55131763749214602</c:v>
                </c:pt>
              </c:numCache>
            </c:numRef>
          </c:xVal>
          <c:yVal>
            <c:numRef>
              <c:f>'Amt AE Plan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Plan AttAge'!$N$17:$N$31</c:f>
              <c:numCache>
                <c:formatCode>General</c:formatCode>
                <c:ptCount val="15"/>
                <c:pt idx="1">
                  <c:v>100</c:v>
                </c:pt>
                <c:pt idx="2">
                  <c:v>50</c:v>
                </c:pt>
                <c:pt idx="3">
                  <c:v>100</c:v>
                </c:pt>
                <c:pt idx="4">
                  <c:v>100</c:v>
                </c:pt>
                <c:pt idx="6">
                  <c:v>100</c:v>
                </c:pt>
                <c:pt idx="7">
                  <c:v>50</c:v>
                </c:pt>
                <c:pt idx="8">
                  <c:v>100</c:v>
                </c:pt>
                <c:pt idx="9">
                  <c:v>100</c:v>
                </c:pt>
                <c:pt idx="11">
                  <c:v>50</c:v>
                </c:pt>
                <c:pt idx="12">
                  <c:v>25</c:v>
                </c:pt>
                <c:pt idx="13">
                  <c:v>50</c:v>
                </c:pt>
                <c:pt idx="14">
                  <c:v>25</c:v>
                </c:pt>
              </c:numCache>
            </c:numRef>
          </c:bubbleSize>
          <c:bubble3D val="0"/>
          <c:extLst>
            <c:ext xmlns:c16="http://schemas.microsoft.com/office/drawing/2014/chart" uri="{C3380CC4-5D6E-409C-BE32-E72D297353CC}">
              <c16:uniqueId val="{00000004-040D-4895-8D34-EF8989555FB9}"/>
            </c:ext>
          </c:extLst>
        </c:ser>
        <c:ser>
          <c:idx val="5"/>
          <c:order val="5"/>
          <c:tx>
            <c:strRef>
              <c:f>'Amt AE Plan AttAge'!$G$16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Plan AttAge'!$H$17:$H$31</c:f>
                <c:numCache>
                  <c:formatCode>General</c:formatCode>
                  <c:ptCount val="15"/>
                  <c:pt idx="1">
                    <c:v>0.31535547794395813</c:v>
                  </c:pt>
                  <c:pt idx="2">
                    <c:v>1.3118364975789318</c:v>
                  </c:pt>
                  <c:pt idx="3">
                    <c:v>0.35141920515248615</c:v>
                  </c:pt>
                  <c:pt idx="4">
                    <c:v>0.44134566443385592</c:v>
                  </c:pt>
                  <c:pt idx="6">
                    <c:v>0.38009422893544997</c:v>
                  </c:pt>
                  <c:pt idx="7">
                    <c:v>1.9621646540916802</c:v>
                  </c:pt>
                  <c:pt idx="8">
                    <c:v>0.45928170804822299</c:v>
                  </c:pt>
                  <c:pt idx="9">
                    <c:v>0.39869077066270198</c:v>
                  </c:pt>
                  <c:pt idx="11">
                    <c:v>0.4452775685134871</c:v>
                  </c:pt>
                  <c:pt idx="12">
                    <c:v>0.53150753776814996</c:v>
                  </c:pt>
                  <c:pt idx="13">
                    <c:v>0.42721909658037405</c:v>
                  </c:pt>
                  <c:pt idx="14">
                    <c:v>0.8381328561858119</c:v>
                  </c:pt>
                </c:numCache>
              </c:numRef>
            </c:plus>
            <c:minus>
              <c:numRef>
                <c:f>'Amt AE Plan AttAge'!$I$17:$I$31</c:f>
                <c:numCache>
                  <c:formatCode>General</c:formatCode>
                  <c:ptCount val="15"/>
                  <c:pt idx="1">
                    <c:v>0.13879427546687395</c:v>
                  </c:pt>
                  <c:pt idx="2">
                    <c:v>0.21492688846797303</c:v>
                  </c:pt>
                  <c:pt idx="3">
                    <c:v>0.14887249725310292</c:v>
                  </c:pt>
                  <c:pt idx="4">
                    <c:v>0.14238268503463303</c:v>
                  </c:pt>
                  <c:pt idx="6">
                    <c:v>0.11114384182949499</c:v>
                  </c:pt>
                  <c:pt idx="7">
                    <c:v>0.28693120522517401</c:v>
                  </c:pt>
                  <c:pt idx="8">
                    <c:v>0.15770824319389098</c:v>
                  </c:pt>
                  <c:pt idx="9">
                    <c:v>0.12028448016284199</c:v>
                  </c:pt>
                  <c:pt idx="11">
                    <c:v>0.18330172795116506</c:v>
                  </c:pt>
                  <c:pt idx="12">
                    <c:v>0.29045048251529304</c:v>
                  </c:pt>
                  <c:pt idx="13">
                    <c:v>0.21354392512837295</c:v>
                  </c:pt>
                  <c:pt idx="14">
                    <c:v>0.31378837770483203</c:v>
                  </c:pt>
                </c:numCache>
              </c:numRef>
            </c:minus>
            <c:spPr>
              <a:noFill/>
              <a:ln w="12700" cap="flat" cmpd="sng" algn="ctr">
                <a:solidFill>
                  <a:schemeClr val="bg2">
                    <a:lumMod val="90000"/>
                  </a:schemeClr>
                </a:solidFill>
                <a:round/>
              </a:ln>
              <a:effectLst/>
            </c:spPr>
          </c:errBars>
          <c:xVal>
            <c:numRef>
              <c:f>'Amt AE Plan AttAge'!$G$17:$G$31</c:f>
              <c:numCache>
                <c:formatCode>0%</c:formatCode>
                <c:ptCount val="15"/>
                <c:pt idx="1">
                  <c:v>0.87560298480265197</c:v>
                </c:pt>
                <c:pt idx="2">
                  <c:v>0.99420182839266802</c:v>
                </c:pt>
                <c:pt idx="3">
                  <c:v>0.85576137004544395</c:v>
                </c:pt>
                <c:pt idx="4">
                  <c:v>0.894124119638814</c:v>
                </c:pt>
                <c:pt idx="6">
                  <c:v>0.91953561644340998</c:v>
                </c:pt>
                <c:pt idx="7">
                  <c:v>1.13838716501907</c:v>
                </c:pt>
                <c:pt idx="8">
                  <c:v>0.946329874570637</c:v>
                </c:pt>
                <c:pt idx="9">
                  <c:v>0.89840812188340802</c:v>
                </c:pt>
                <c:pt idx="11">
                  <c:v>0.82288724664528301</c:v>
                </c:pt>
                <c:pt idx="12">
                  <c:v>0.93499987540772</c:v>
                </c:pt>
                <c:pt idx="13">
                  <c:v>0.810161094440076</c:v>
                </c:pt>
                <c:pt idx="14">
                  <c:v>0.86510601519697805</c:v>
                </c:pt>
              </c:numCache>
            </c:numRef>
          </c:xVal>
          <c:yVal>
            <c:numRef>
              <c:f>'Amt AE Plan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Plan AttAge'!$O$17:$O$31</c:f>
              <c:numCache>
                <c:formatCode>General</c:formatCode>
                <c:ptCount val="15"/>
                <c:pt idx="1">
                  <c:v>200</c:v>
                </c:pt>
                <c:pt idx="2">
                  <c:v>100</c:v>
                </c:pt>
                <c:pt idx="3">
                  <c:v>200</c:v>
                </c:pt>
                <c:pt idx="4">
                  <c:v>200</c:v>
                </c:pt>
                <c:pt idx="6">
                  <c:v>200</c:v>
                </c:pt>
                <c:pt idx="7">
                  <c:v>100</c:v>
                </c:pt>
                <c:pt idx="8">
                  <c:v>200</c:v>
                </c:pt>
                <c:pt idx="9">
                  <c:v>200</c:v>
                </c:pt>
                <c:pt idx="11">
                  <c:v>200</c:v>
                </c:pt>
                <c:pt idx="12">
                  <c:v>100</c:v>
                </c:pt>
                <c:pt idx="13">
                  <c:v>200</c:v>
                </c:pt>
                <c:pt idx="14">
                  <c:v>100</c:v>
                </c:pt>
              </c:numCache>
            </c:numRef>
          </c:bubbleSize>
          <c:bubble3D val="0"/>
          <c:extLst>
            <c:ext xmlns:c16="http://schemas.microsoft.com/office/drawing/2014/chart" uri="{C3380CC4-5D6E-409C-BE32-E72D297353CC}">
              <c16:uniqueId val="{00000005-040D-4895-8D34-EF8989555FB9}"/>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040D-4895-8D34-EF8989555FB9}"/>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Plan IssueEra'!$B$16</c:f>
              <c:strCache>
                <c:ptCount val="1"/>
                <c:pt idx="0">
                  <c:v>Q1</c:v>
                </c:pt>
              </c:strCache>
            </c:strRef>
          </c:tx>
          <c:spPr>
            <a:solidFill>
              <a:schemeClr val="accent1">
                <a:alpha val="75000"/>
              </a:schemeClr>
            </a:solidFill>
            <a:ln w="25400">
              <a:noFill/>
            </a:ln>
            <a:effectLst/>
          </c:spPr>
          <c:invertIfNegative val="0"/>
          <c:xVal>
            <c:numRef>
              <c:f>'Amt AE Plan IssueEra'!$B$17:$B$34</c:f>
              <c:numCache>
                <c:formatCode>0%</c:formatCode>
                <c:ptCount val="18"/>
                <c:pt idx="1">
                  <c:v>1.1909584627466101</c:v>
                </c:pt>
                <c:pt idx="2">
                  <c:v>1.5887239829047299</c:v>
                </c:pt>
                <c:pt idx="3">
                  <c:v>1.33725680798924</c:v>
                </c:pt>
                <c:pt idx="4">
                  <c:v>1.1722114387154801</c:v>
                </c:pt>
                <c:pt idx="5">
                  <c:v>1.28092628483621</c:v>
                </c:pt>
                <c:pt idx="7">
                  <c:v>1.2996298453788599</c:v>
                </c:pt>
                <c:pt idx="8">
                  <c:v>1.5883436823909001</c:v>
                </c:pt>
                <c:pt idx="9">
                  <c:v>1.3281937853096799</c:v>
                </c:pt>
                <c:pt idx="10">
                  <c:v>1.38196977795855</c:v>
                </c:pt>
                <c:pt idx="11">
                  <c:v>1.5424177786186799</c:v>
                </c:pt>
                <c:pt idx="13">
                  <c:v>1.2681648151587701</c:v>
                </c:pt>
                <c:pt idx="14">
                  <c:v>0</c:v>
                </c:pt>
                <c:pt idx="15">
                  <c:v>1.4939613340893001</c:v>
                </c:pt>
                <c:pt idx="16">
                  <c:v>1.2190178487977399</c:v>
                </c:pt>
                <c:pt idx="17">
                  <c:v>1.3153713878957201</c:v>
                </c:pt>
              </c:numCache>
            </c:numRef>
          </c:xVal>
          <c:yVal>
            <c:numRef>
              <c:f>'Amt AE Plan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Plan IssueEra'!$J$17:$J$34</c:f>
              <c:numCache>
                <c:formatCode>General</c:formatCode>
                <c:ptCount val="18"/>
                <c:pt idx="1">
                  <c:v>200</c:v>
                </c:pt>
                <c:pt idx="2">
                  <c:v>50</c:v>
                </c:pt>
                <c:pt idx="3">
                  <c:v>100</c:v>
                </c:pt>
                <c:pt idx="4">
                  <c:v>100</c:v>
                </c:pt>
                <c:pt idx="5">
                  <c:v>100</c:v>
                </c:pt>
                <c:pt idx="7">
                  <c:v>100</c:v>
                </c:pt>
                <c:pt idx="8">
                  <c:v>50</c:v>
                </c:pt>
                <c:pt idx="9">
                  <c:v>100</c:v>
                </c:pt>
                <c:pt idx="10">
                  <c:v>50</c:v>
                </c:pt>
                <c:pt idx="11">
                  <c:v>100</c:v>
                </c:pt>
                <c:pt idx="13">
                  <c:v>100</c:v>
                </c:pt>
                <c:pt idx="14">
                  <c:v>0</c:v>
                </c:pt>
                <c:pt idx="15">
                  <c:v>50</c:v>
                </c:pt>
                <c:pt idx="16">
                  <c:v>100</c:v>
                </c:pt>
                <c:pt idx="17">
                  <c:v>100</c:v>
                </c:pt>
              </c:numCache>
            </c:numRef>
          </c:bubbleSize>
          <c:bubble3D val="0"/>
          <c:extLst>
            <c:ext xmlns:c16="http://schemas.microsoft.com/office/drawing/2014/chart" uri="{C3380CC4-5D6E-409C-BE32-E72D297353CC}">
              <c16:uniqueId val="{00000000-E585-4901-B6B6-B962253F8BA7}"/>
            </c:ext>
          </c:extLst>
        </c:ser>
        <c:ser>
          <c:idx val="1"/>
          <c:order val="1"/>
          <c:tx>
            <c:strRef>
              <c:f>'Amt AE Plan IssueEra'!$C$16</c:f>
              <c:strCache>
                <c:ptCount val="1"/>
                <c:pt idx="0">
                  <c:v>Q2</c:v>
                </c:pt>
              </c:strCache>
            </c:strRef>
          </c:tx>
          <c:spPr>
            <a:solidFill>
              <a:schemeClr val="accent2">
                <a:alpha val="75000"/>
              </a:schemeClr>
            </a:solidFill>
            <a:ln w="25400">
              <a:noFill/>
            </a:ln>
            <a:effectLst/>
          </c:spPr>
          <c:invertIfNegative val="0"/>
          <c:xVal>
            <c:numRef>
              <c:f>'Amt AE Plan IssueEra'!$C$17:$C$34</c:f>
              <c:numCache>
                <c:formatCode>0%</c:formatCode>
                <c:ptCount val="18"/>
                <c:pt idx="1">
                  <c:v>0.98645660614647301</c:v>
                </c:pt>
                <c:pt idx="2">
                  <c:v>1.3801088990027499</c:v>
                </c:pt>
                <c:pt idx="3">
                  <c:v>1.1106886909937801</c:v>
                </c:pt>
                <c:pt idx="4">
                  <c:v>0.98317178105770198</c:v>
                </c:pt>
                <c:pt idx="5">
                  <c:v>0.98099748955737198</c:v>
                </c:pt>
                <c:pt idx="7">
                  <c:v>1.0511698475570099</c:v>
                </c:pt>
                <c:pt idx="8">
                  <c:v>1.37920144104241</c:v>
                </c:pt>
                <c:pt idx="9">
                  <c:v>1.14818286726291</c:v>
                </c:pt>
                <c:pt idx="10">
                  <c:v>1.0829835216708401</c:v>
                </c:pt>
                <c:pt idx="11">
                  <c:v>1.11742006952149</c:v>
                </c:pt>
                <c:pt idx="13">
                  <c:v>0.92322397513349697</c:v>
                </c:pt>
                <c:pt idx="14">
                  <c:v>0</c:v>
                </c:pt>
                <c:pt idx="15">
                  <c:v>1.0368556874672099</c:v>
                </c:pt>
                <c:pt idx="16">
                  <c:v>0.90539829489458901</c:v>
                </c:pt>
                <c:pt idx="17">
                  <c:v>0.94876837703125805</c:v>
                </c:pt>
              </c:numCache>
            </c:numRef>
          </c:xVal>
          <c:yVal>
            <c:numRef>
              <c:f>'Amt AE Plan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Plan IssueEra'!$K$17:$K$34</c:f>
              <c:numCache>
                <c:formatCode>General</c:formatCode>
                <c:ptCount val="18"/>
                <c:pt idx="1">
                  <c:v>200</c:v>
                </c:pt>
                <c:pt idx="2">
                  <c:v>50</c:v>
                </c:pt>
                <c:pt idx="3">
                  <c:v>100</c:v>
                </c:pt>
                <c:pt idx="4">
                  <c:v>100</c:v>
                </c:pt>
                <c:pt idx="5">
                  <c:v>100</c:v>
                </c:pt>
                <c:pt idx="7">
                  <c:v>200</c:v>
                </c:pt>
                <c:pt idx="8">
                  <c:v>50</c:v>
                </c:pt>
                <c:pt idx="9">
                  <c:v>100</c:v>
                </c:pt>
                <c:pt idx="10">
                  <c:v>100</c:v>
                </c:pt>
                <c:pt idx="11">
                  <c:v>100</c:v>
                </c:pt>
                <c:pt idx="13">
                  <c:v>100</c:v>
                </c:pt>
                <c:pt idx="14">
                  <c:v>0</c:v>
                </c:pt>
                <c:pt idx="15">
                  <c:v>50</c:v>
                </c:pt>
                <c:pt idx="16">
                  <c:v>100</c:v>
                </c:pt>
                <c:pt idx="17">
                  <c:v>100</c:v>
                </c:pt>
              </c:numCache>
            </c:numRef>
          </c:bubbleSize>
          <c:bubble3D val="0"/>
          <c:extLst>
            <c:ext xmlns:c16="http://schemas.microsoft.com/office/drawing/2014/chart" uri="{C3380CC4-5D6E-409C-BE32-E72D297353CC}">
              <c16:uniqueId val="{00000001-E585-4901-B6B6-B962253F8BA7}"/>
            </c:ext>
          </c:extLst>
        </c:ser>
        <c:ser>
          <c:idx val="2"/>
          <c:order val="2"/>
          <c:tx>
            <c:strRef>
              <c:f>'Amt AE Plan IssueEra'!$D$16</c:f>
              <c:strCache>
                <c:ptCount val="1"/>
                <c:pt idx="0">
                  <c:v>Q3</c:v>
                </c:pt>
              </c:strCache>
            </c:strRef>
          </c:tx>
          <c:spPr>
            <a:solidFill>
              <a:schemeClr val="accent3">
                <a:alpha val="75000"/>
              </a:schemeClr>
            </a:solidFill>
            <a:ln w="25400">
              <a:noFill/>
            </a:ln>
            <a:effectLst/>
          </c:spPr>
          <c:invertIfNegative val="0"/>
          <c:xVal>
            <c:numRef>
              <c:f>'Amt AE Plan IssueEra'!$D$17:$D$34</c:f>
              <c:numCache>
                <c:formatCode>0%</c:formatCode>
                <c:ptCount val="18"/>
                <c:pt idx="1">
                  <c:v>0.92136470922068903</c:v>
                </c:pt>
                <c:pt idx="2">
                  <c:v>1.26660334599094</c:v>
                </c:pt>
                <c:pt idx="3">
                  <c:v>1.0187089633925599</c:v>
                </c:pt>
                <c:pt idx="4">
                  <c:v>0.89619444942002502</c:v>
                </c:pt>
                <c:pt idx="5">
                  <c:v>0.84850177526837001</c:v>
                </c:pt>
                <c:pt idx="7">
                  <c:v>0.98296805050817304</c:v>
                </c:pt>
                <c:pt idx="8">
                  <c:v>1.26000442150682</c:v>
                </c:pt>
                <c:pt idx="9">
                  <c:v>1.04020206656868</c:v>
                </c:pt>
                <c:pt idx="10">
                  <c:v>0.979298783580421</c:v>
                </c:pt>
                <c:pt idx="11">
                  <c:v>0.89469311096363102</c:v>
                </c:pt>
                <c:pt idx="13">
                  <c:v>0.82820968175162801</c:v>
                </c:pt>
                <c:pt idx="14">
                  <c:v>1.48944448224996</c:v>
                </c:pt>
                <c:pt idx="15">
                  <c:v>0.87481605902260595</c:v>
                </c:pt>
                <c:pt idx="16">
                  <c:v>0.83169835794984404</c:v>
                </c:pt>
                <c:pt idx="17">
                  <c:v>0.83750684987766999</c:v>
                </c:pt>
              </c:numCache>
            </c:numRef>
          </c:xVal>
          <c:yVal>
            <c:numRef>
              <c:f>'Amt AE Plan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Plan IssueEra'!$L$17:$L$34</c:f>
              <c:numCache>
                <c:formatCode>General</c:formatCode>
                <c:ptCount val="18"/>
                <c:pt idx="1">
                  <c:v>200</c:v>
                </c:pt>
                <c:pt idx="2">
                  <c:v>50</c:v>
                </c:pt>
                <c:pt idx="3">
                  <c:v>200</c:v>
                </c:pt>
                <c:pt idx="4">
                  <c:v>100</c:v>
                </c:pt>
                <c:pt idx="5">
                  <c:v>100</c:v>
                </c:pt>
                <c:pt idx="7">
                  <c:v>200</c:v>
                </c:pt>
                <c:pt idx="8">
                  <c:v>50</c:v>
                </c:pt>
                <c:pt idx="9">
                  <c:v>100</c:v>
                </c:pt>
                <c:pt idx="10">
                  <c:v>100</c:v>
                </c:pt>
                <c:pt idx="11">
                  <c:v>100</c:v>
                </c:pt>
                <c:pt idx="13">
                  <c:v>100</c:v>
                </c:pt>
                <c:pt idx="14">
                  <c:v>6</c:v>
                </c:pt>
                <c:pt idx="15">
                  <c:v>100</c:v>
                </c:pt>
                <c:pt idx="16">
                  <c:v>100</c:v>
                </c:pt>
                <c:pt idx="17">
                  <c:v>100</c:v>
                </c:pt>
              </c:numCache>
            </c:numRef>
          </c:bubbleSize>
          <c:bubble3D val="0"/>
          <c:extLst>
            <c:ext xmlns:c16="http://schemas.microsoft.com/office/drawing/2014/chart" uri="{C3380CC4-5D6E-409C-BE32-E72D297353CC}">
              <c16:uniqueId val="{00000002-E585-4901-B6B6-B962253F8BA7}"/>
            </c:ext>
          </c:extLst>
        </c:ser>
        <c:ser>
          <c:idx val="3"/>
          <c:order val="3"/>
          <c:tx>
            <c:strRef>
              <c:f>'Amt AE Plan IssueEra'!$E$16</c:f>
              <c:strCache>
                <c:ptCount val="1"/>
                <c:pt idx="0">
                  <c:v>Q4</c:v>
                </c:pt>
              </c:strCache>
            </c:strRef>
          </c:tx>
          <c:spPr>
            <a:solidFill>
              <a:schemeClr val="accent4">
                <a:alpha val="75000"/>
              </a:schemeClr>
            </a:solidFill>
            <a:ln w="25400">
              <a:noFill/>
            </a:ln>
            <a:effectLst/>
          </c:spPr>
          <c:invertIfNegative val="0"/>
          <c:xVal>
            <c:numRef>
              <c:f>'Amt AE Plan IssueEra'!$E$17:$E$34</c:f>
              <c:numCache>
                <c:formatCode>0%</c:formatCode>
                <c:ptCount val="18"/>
                <c:pt idx="1">
                  <c:v>0.84560014821693696</c:v>
                </c:pt>
                <c:pt idx="2">
                  <c:v>1.0705356463145499</c:v>
                </c:pt>
                <c:pt idx="3">
                  <c:v>0.91214876612173401</c:v>
                </c:pt>
                <c:pt idx="4">
                  <c:v>0.81654194418374604</c:v>
                </c:pt>
                <c:pt idx="5">
                  <c:v>0.78350850123603799</c:v>
                </c:pt>
                <c:pt idx="7">
                  <c:v>0.90821250974757295</c:v>
                </c:pt>
                <c:pt idx="8">
                  <c:v>1.06951577091372</c:v>
                </c:pt>
                <c:pt idx="9">
                  <c:v>0.99421553273680596</c:v>
                </c:pt>
                <c:pt idx="10">
                  <c:v>0.88343876250856801</c:v>
                </c:pt>
                <c:pt idx="11">
                  <c:v>0.81571102653314997</c:v>
                </c:pt>
                <c:pt idx="13">
                  <c:v>0.72209805945640304</c:v>
                </c:pt>
                <c:pt idx="14">
                  <c:v>1.02760466791212</c:v>
                </c:pt>
                <c:pt idx="15">
                  <c:v>0.72244031063108305</c:v>
                </c:pt>
                <c:pt idx="16">
                  <c:v>0.72873302714521804</c:v>
                </c:pt>
                <c:pt idx="17">
                  <c:v>0.741562502840587</c:v>
                </c:pt>
              </c:numCache>
            </c:numRef>
          </c:xVal>
          <c:yVal>
            <c:numRef>
              <c:f>'Amt AE Plan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Plan IssueEra'!$M$17:$M$34</c:f>
              <c:numCache>
                <c:formatCode>General</c:formatCode>
                <c:ptCount val="18"/>
                <c:pt idx="1">
                  <c:v>200</c:v>
                </c:pt>
                <c:pt idx="2">
                  <c:v>100</c:v>
                </c:pt>
                <c:pt idx="3">
                  <c:v>100</c:v>
                </c:pt>
                <c:pt idx="4">
                  <c:v>100</c:v>
                </c:pt>
                <c:pt idx="5">
                  <c:v>100</c:v>
                </c:pt>
                <c:pt idx="7">
                  <c:v>100</c:v>
                </c:pt>
                <c:pt idx="8">
                  <c:v>100</c:v>
                </c:pt>
                <c:pt idx="9">
                  <c:v>100</c:v>
                </c:pt>
                <c:pt idx="10">
                  <c:v>100</c:v>
                </c:pt>
                <c:pt idx="11">
                  <c:v>100</c:v>
                </c:pt>
                <c:pt idx="13">
                  <c:v>100</c:v>
                </c:pt>
                <c:pt idx="14">
                  <c:v>12</c:v>
                </c:pt>
                <c:pt idx="15">
                  <c:v>100</c:v>
                </c:pt>
                <c:pt idx="16">
                  <c:v>100</c:v>
                </c:pt>
                <c:pt idx="17">
                  <c:v>100</c:v>
                </c:pt>
              </c:numCache>
            </c:numRef>
          </c:bubbleSize>
          <c:bubble3D val="0"/>
          <c:extLst>
            <c:ext xmlns:c16="http://schemas.microsoft.com/office/drawing/2014/chart" uri="{C3380CC4-5D6E-409C-BE32-E72D297353CC}">
              <c16:uniqueId val="{00000003-E585-4901-B6B6-B962253F8BA7}"/>
            </c:ext>
          </c:extLst>
        </c:ser>
        <c:ser>
          <c:idx val="4"/>
          <c:order val="4"/>
          <c:tx>
            <c:strRef>
              <c:f>'Amt AE Plan IssueEra'!$F$16</c:f>
              <c:strCache>
                <c:ptCount val="1"/>
                <c:pt idx="0">
                  <c:v>Q5</c:v>
                </c:pt>
              </c:strCache>
            </c:strRef>
          </c:tx>
          <c:spPr>
            <a:solidFill>
              <a:schemeClr val="accent5">
                <a:alpha val="75000"/>
              </a:schemeClr>
            </a:solidFill>
            <a:ln w="25400">
              <a:noFill/>
            </a:ln>
            <a:effectLst/>
          </c:spPr>
          <c:invertIfNegative val="0"/>
          <c:xVal>
            <c:numRef>
              <c:f>'Amt AE Plan IssueEra'!$F$17:$F$34</c:f>
              <c:numCache>
                <c:formatCode>0%</c:formatCode>
                <c:ptCount val="18"/>
                <c:pt idx="1">
                  <c:v>0.73680870933577802</c:v>
                </c:pt>
                <c:pt idx="2">
                  <c:v>0.84805507700084304</c:v>
                </c:pt>
                <c:pt idx="3">
                  <c:v>0.79003033226553199</c:v>
                </c:pt>
                <c:pt idx="4">
                  <c:v>0.70539069219477102</c:v>
                </c:pt>
                <c:pt idx="5">
                  <c:v>0.68097267429480801</c:v>
                </c:pt>
                <c:pt idx="7">
                  <c:v>0.80839177461391498</c:v>
                </c:pt>
                <c:pt idx="8">
                  <c:v>0.84645869228694104</c:v>
                </c:pt>
                <c:pt idx="9">
                  <c:v>0.82086397022541702</c:v>
                </c:pt>
                <c:pt idx="10">
                  <c:v>0.78715073678087899</c:v>
                </c:pt>
                <c:pt idx="11">
                  <c:v>0.71148127277698903</c:v>
                </c:pt>
                <c:pt idx="13">
                  <c:v>0.63958551869411795</c:v>
                </c:pt>
                <c:pt idx="14">
                  <c:v>0.60898140204351803</c:v>
                </c:pt>
                <c:pt idx="15">
                  <c:v>0.57382341097742795</c:v>
                </c:pt>
                <c:pt idx="16">
                  <c:v>0.62319214389259303</c:v>
                </c:pt>
                <c:pt idx="17">
                  <c:v>0.64253739457186498</c:v>
                </c:pt>
              </c:numCache>
            </c:numRef>
          </c:xVal>
          <c:yVal>
            <c:numRef>
              <c:f>'Amt AE Plan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Plan IssueEra'!$N$17:$N$34</c:f>
              <c:numCache>
                <c:formatCode>General</c:formatCode>
                <c:ptCount val="18"/>
                <c:pt idx="1">
                  <c:v>100</c:v>
                </c:pt>
                <c:pt idx="2">
                  <c:v>100</c:v>
                </c:pt>
                <c:pt idx="3">
                  <c:v>100</c:v>
                </c:pt>
                <c:pt idx="4">
                  <c:v>100</c:v>
                </c:pt>
                <c:pt idx="5">
                  <c:v>100</c:v>
                </c:pt>
                <c:pt idx="7">
                  <c:v>100</c:v>
                </c:pt>
                <c:pt idx="8">
                  <c:v>100</c:v>
                </c:pt>
                <c:pt idx="9">
                  <c:v>100</c:v>
                </c:pt>
                <c:pt idx="10">
                  <c:v>100</c:v>
                </c:pt>
                <c:pt idx="11">
                  <c:v>100</c:v>
                </c:pt>
                <c:pt idx="13">
                  <c:v>50</c:v>
                </c:pt>
                <c:pt idx="14">
                  <c:v>12</c:v>
                </c:pt>
                <c:pt idx="15">
                  <c:v>25</c:v>
                </c:pt>
                <c:pt idx="16">
                  <c:v>50</c:v>
                </c:pt>
                <c:pt idx="17">
                  <c:v>50</c:v>
                </c:pt>
              </c:numCache>
            </c:numRef>
          </c:bubbleSize>
          <c:bubble3D val="0"/>
          <c:extLst>
            <c:ext xmlns:c16="http://schemas.microsoft.com/office/drawing/2014/chart" uri="{C3380CC4-5D6E-409C-BE32-E72D297353CC}">
              <c16:uniqueId val="{00000004-E585-4901-B6B6-B962253F8BA7}"/>
            </c:ext>
          </c:extLst>
        </c:ser>
        <c:ser>
          <c:idx val="5"/>
          <c:order val="5"/>
          <c:tx>
            <c:strRef>
              <c:f>'Amt AE Plan IssueEra'!$G$16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Plan IssueEra'!$H$17:$H$34</c:f>
                <c:numCache>
                  <c:formatCode>General</c:formatCode>
                  <c:ptCount val="18"/>
                  <c:pt idx="1">
                    <c:v>0.31535547794395813</c:v>
                  </c:pt>
                  <c:pt idx="2">
                    <c:v>0.5203892626339699</c:v>
                  </c:pt>
                  <c:pt idx="3">
                    <c:v>0.38868383633939696</c:v>
                  </c:pt>
                  <c:pt idx="4">
                    <c:v>0.30350033108948304</c:v>
                  </c:pt>
                  <c:pt idx="5">
                    <c:v>0.44314606009780999</c:v>
                  </c:pt>
                  <c:pt idx="7">
                    <c:v>0.38009422893544997</c:v>
                  </c:pt>
                  <c:pt idx="8">
                    <c:v>0.52004880994413005</c:v>
                  </c:pt>
                  <c:pt idx="9">
                    <c:v>0.31831537263113985</c:v>
                  </c:pt>
                  <c:pt idx="10">
                    <c:v>0.45048007195956608</c:v>
                  </c:pt>
                  <c:pt idx="11">
                    <c:v>0.6981734325192569</c:v>
                  </c:pt>
                  <c:pt idx="13">
                    <c:v>0.4452775685134871</c:v>
                  </c:pt>
                  <c:pt idx="14">
                    <c:v>0.40842858877549992</c:v>
                  </c:pt>
                  <c:pt idx="15">
                    <c:v>0.67628170388652509</c:v>
                  </c:pt>
                  <c:pt idx="16">
                    <c:v>0.40624638776902589</c:v>
                  </c:pt>
                  <c:pt idx="17">
                    <c:v>0.48428697061169901</c:v>
                  </c:pt>
                </c:numCache>
              </c:numRef>
            </c:plus>
            <c:minus>
              <c:numRef>
                <c:f>'Amt AE Plan IssueEra'!$I$17:$I$34</c:f>
                <c:numCache>
                  <c:formatCode>General</c:formatCode>
                  <c:ptCount val="18"/>
                  <c:pt idx="1">
                    <c:v>0.13879427546687395</c:v>
                  </c:pt>
                  <c:pt idx="2">
                    <c:v>0.220279643269917</c:v>
                  </c:pt>
                  <c:pt idx="3">
                    <c:v>0.15854263938431101</c:v>
                  </c:pt>
                  <c:pt idx="4">
                    <c:v>0.163320415431226</c:v>
                  </c:pt>
                  <c:pt idx="5">
                    <c:v>0.15680755044359196</c:v>
                  </c:pt>
                  <c:pt idx="7">
                    <c:v>0.11114384182949499</c:v>
                  </c:pt>
                  <c:pt idx="8">
                    <c:v>0.22183618015982898</c:v>
                  </c:pt>
                  <c:pt idx="9">
                    <c:v>0.18901444245312304</c:v>
                  </c:pt>
                  <c:pt idx="10">
                    <c:v>0.14433896921810496</c:v>
                  </c:pt>
                  <c:pt idx="11">
                    <c:v>0.13276307332243398</c:v>
                  </c:pt>
                  <c:pt idx="13">
                    <c:v>0.18330172795116506</c:v>
                  </c:pt>
                  <c:pt idx="14">
                    <c:v>0.472034491430942</c:v>
                  </c:pt>
                  <c:pt idx="15">
                    <c:v>0.24385621922534706</c:v>
                  </c:pt>
                  <c:pt idx="16">
                    <c:v>0.18957931713612097</c:v>
                  </c:pt>
                  <c:pt idx="17">
                    <c:v>0.18854702271215606</c:v>
                  </c:pt>
                </c:numCache>
              </c:numRef>
            </c:minus>
            <c:spPr>
              <a:noFill/>
              <a:ln w="12700" cap="flat" cmpd="sng" algn="ctr">
                <a:solidFill>
                  <a:schemeClr val="bg2">
                    <a:lumMod val="90000"/>
                  </a:schemeClr>
                </a:solidFill>
                <a:round/>
              </a:ln>
              <a:effectLst/>
            </c:spPr>
          </c:errBars>
          <c:xVal>
            <c:numRef>
              <c:f>'Amt AE Plan IssueEra'!$G$17:$G$34</c:f>
              <c:numCache>
                <c:formatCode>0%</c:formatCode>
                <c:ptCount val="18"/>
                <c:pt idx="1">
                  <c:v>0.87560298480265197</c:v>
                </c:pt>
                <c:pt idx="2">
                  <c:v>1.06833472027076</c:v>
                </c:pt>
                <c:pt idx="3">
                  <c:v>0.948572971649843</c:v>
                </c:pt>
                <c:pt idx="4">
                  <c:v>0.86871110762599701</c:v>
                </c:pt>
                <c:pt idx="5">
                  <c:v>0.83778022473839997</c:v>
                </c:pt>
                <c:pt idx="7">
                  <c:v>0.91953561644340998</c:v>
                </c:pt>
                <c:pt idx="8">
                  <c:v>1.06829487244677</c:v>
                </c:pt>
                <c:pt idx="9">
                  <c:v>1.0098784126785401</c:v>
                </c:pt>
                <c:pt idx="10">
                  <c:v>0.93148970599898395</c:v>
                </c:pt>
                <c:pt idx="11">
                  <c:v>0.844244346099423</c:v>
                </c:pt>
                <c:pt idx="13">
                  <c:v>0.82288724664528301</c:v>
                </c:pt>
                <c:pt idx="14">
                  <c:v>1.08101589347446</c:v>
                </c:pt>
                <c:pt idx="15">
                  <c:v>0.81767963020277501</c:v>
                </c:pt>
                <c:pt idx="16">
                  <c:v>0.812771461028714</c:v>
                </c:pt>
                <c:pt idx="17">
                  <c:v>0.83108441728402105</c:v>
                </c:pt>
              </c:numCache>
            </c:numRef>
          </c:xVal>
          <c:yVal>
            <c:numRef>
              <c:f>'Amt AE Plan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Plan IssueEra'!$O$17:$O$34</c:f>
              <c:numCache>
                <c:formatCode>General</c:formatCode>
                <c:ptCount val="18"/>
                <c:pt idx="1">
                  <c:v>200</c:v>
                </c:pt>
                <c:pt idx="2">
                  <c:v>100</c:v>
                </c:pt>
                <c:pt idx="3">
                  <c:v>200</c:v>
                </c:pt>
                <c:pt idx="4">
                  <c:v>200</c:v>
                </c:pt>
                <c:pt idx="5">
                  <c:v>200</c:v>
                </c:pt>
                <c:pt idx="7">
                  <c:v>200</c:v>
                </c:pt>
                <c:pt idx="8">
                  <c:v>100</c:v>
                </c:pt>
                <c:pt idx="9">
                  <c:v>200</c:v>
                </c:pt>
                <c:pt idx="10">
                  <c:v>100</c:v>
                </c:pt>
                <c:pt idx="11">
                  <c:v>200</c:v>
                </c:pt>
                <c:pt idx="13">
                  <c:v>200</c:v>
                </c:pt>
                <c:pt idx="14">
                  <c:v>25</c:v>
                </c:pt>
                <c:pt idx="15">
                  <c:v>100</c:v>
                </c:pt>
                <c:pt idx="16">
                  <c:v>100</c:v>
                </c:pt>
                <c:pt idx="17">
                  <c:v>100</c:v>
                </c:pt>
              </c:numCache>
            </c:numRef>
          </c:bubbleSize>
          <c:bubble3D val="0"/>
          <c:extLst>
            <c:ext xmlns:c16="http://schemas.microsoft.com/office/drawing/2014/chart" uri="{C3380CC4-5D6E-409C-BE32-E72D297353CC}">
              <c16:uniqueId val="{00000005-E585-4901-B6B6-B962253F8BA7}"/>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E585-4901-B6B6-B962253F8BA7}"/>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Plan Face'!$B$16</c:f>
              <c:strCache>
                <c:ptCount val="1"/>
                <c:pt idx="0">
                  <c:v>Q1</c:v>
                </c:pt>
              </c:strCache>
            </c:strRef>
          </c:tx>
          <c:spPr>
            <a:solidFill>
              <a:schemeClr val="accent1">
                <a:alpha val="75000"/>
              </a:schemeClr>
            </a:solidFill>
            <a:ln w="25400">
              <a:noFill/>
            </a:ln>
            <a:effectLst/>
          </c:spPr>
          <c:invertIfNegative val="0"/>
          <c:xVal>
            <c:numRef>
              <c:f>'Amt AE Plan Face'!$B$17:$B$28</c:f>
              <c:numCache>
                <c:formatCode>0%</c:formatCode>
                <c:ptCount val="12"/>
                <c:pt idx="1">
                  <c:v>1.1909584627466101</c:v>
                </c:pt>
                <c:pt idx="2">
                  <c:v>1.75220937726449</c:v>
                </c:pt>
                <c:pt idx="3">
                  <c:v>1.16807785451483</c:v>
                </c:pt>
                <c:pt idx="5">
                  <c:v>1.2996298453788599</c:v>
                </c:pt>
                <c:pt idx="6">
                  <c:v>1.5961238585353501</c:v>
                </c:pt>
                <c:pt idx="7">
                  <c:v>1.2039418423378401</c:v>
                </c:pt>
                <c:pt idx="9">
                  <c:v>1.2681648151587701</c:v>
                </c:pt>
                <c:pt idx="10">
                  <c:v>10.176862612790901</c:v>
                </c:pt>
                <c:pt idx="11">
                  <c:v>1.1966583616083799</c:v>
                </c:pt>
              </c:numCache>
            </c:numRef>
          </c:xVal>
          <c:yVal>
            <c:numRef>
              <c:f>'Amt AE Plan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Face'!$J$17:$J$28</c:f>
              <c:numCache>
                <c:formatCode>General</c:formatCode>
                <c:ptCount val="12"/>
                <c:pt idx="1">
                  <c:v>200</c:v>
                </c:pt>
                <c:pt idx="2">
                  <c:v>100</c:v>
                </c:pt>
                <c:pt idx="3">
                  <c:v>100</c:v>
                </c:pt>
                <c:pt idx="5">
                  <c:v>100</c:v>
                </c:pt>
                <c:pt idx="6">
                  <c:v>100</c:v>
                </c:pt>
                <c:pt idx="7">
                  <c:v>100</c:v>
                </c:pt>
                <c:pt idx="9">
                  <c:v>100</c:v>
                </c:pt>
                <c:pt idx="10">
                  <c:v>6</c:v>
                </c:pt>
                <c:pt idx="11">
                  <c:v>100</c:v>
                </c:pt>
              </c:numCache>
            </c:numRef>
          </c:bubbleSize>
          <c:bubble3D val="0"/>
          <c:extLst>
            <c:ext xmlns:c16="http://schemas.microsoft.com/office/drawing/2014/chart" uri="{C3380CC4-5D6E-409C-BE32-E72D297353CC}">
              <c16:uniqueId val="{00000000-6940-40DE-8EF1-F92492B5C631}"/>
            </c:ext>
          </c:extLst>
        </c:ser>
        <c:ser>
          <c:idx val="1"/>
          <c:order val="1"/>
          <c:tx>
            <c:strRef>
              <c:f>'Amt AE Plan Face'!$C$16</c:f>
              <c:strCache>
                <c:ptCount val="1"/>
                <c:pt idx="0">
                  <c:v>Q2</c:v>
                </c:pt>
              </c:strCache>
            </c:strRef>
          </c:tx>
          <c:spPr>
            <a:solidFill>
              <a:schemeClr val="accent2">
                <a:alpha val="75000"/>
              </a:schemeClr>
            </a:solidFill>
            <a:ln w="25400">
              <a:noFill/>
            </a:ln>
            <a:effectLst/>
          </c:spPr>
          <c:invertIfNegative val="0"/>
          <c:xVal>
            <c:numRef>
              <c:f>'Amt AE Plan Face'!$C$17:$C$28</c:f>
              <c:numCache>
                <c:formatCode>0%</c:formatCode>
                <c:ptCount val="12"/>
                <c:pt idx="1">
                  <c:v>0.98645660614647301</c:v>
                </c:pt>
                <c:pt idx="2">
                  <c:v>1.4191762057477499</c:v>
                </c:pt>
                <c:pt idx="3">
                  <c:v>0.951219448052813</c:v>
                </c:pt>
                <c:pt idx="5">
                  <c:v>1.0511698475570099</c:v>
                </c:pt>
                <c:pt idx="6">
                  <c:v>1.3456413873042401</c:v>
                </c:pt>
                <c:pt idx="7">
                  <c:v>0.99933647572444295</c:v>
                </c:pt>
                <c:pt idx="9">
                  <c:v>0.92322397513349697</c:v>
                </c:pt>
                <c:pt idx="10">
                  <c:v>2.1473860154810001</c:v>
                </c:pt>
                <c:pt idx="11">
                  <c:v>0.90752496523412196</c:v>
                </c:pt>
              </c:numCache>
            </c:numRef>
          </c:xVal>
          <c:yVal>
            <c:numRef>
              <c:f>'Amt AE Plan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Face'!$K$17:$K$28</c:f>
              <c:numCache>
                <c:formatCode>General</c:formatCode>
                <c:ptCount val="12"/>
                <c:pt idx="1">
                  <c:v>200</c:v>
                </c:pt>
                <c:pt idx="2">
                  <c:v>100</c:v>
                </c:pt>
                <c:pt idx="3">
                  <c:v>100</c:v>
                </c:pt>
                <c:pt idx="5">
                  <c:v>200</c:v>
                </c:pt>
                <c:pt idx="6">
                  <c:v>100</c:v>
                </c:pt>
                <c:pt idx="7">
                  <c:v>100</c:v>
                </c:pt>
                <c:pt idx="9">
                  <c:v>100</c:v>
                </c:pt>
                <c:pt idx="10">
                  <c:v>100</c:v>
                </c:pt>
                <c:pt idx="11">
                  <c:v>100</c:v>
                </c:pt>
              </c:numCache>
            </c:numRef>
          </c:bubbleSize>
          <c:bubble3D val="0"/>
          <c:extLst>
            <c:ext xmlns:c16="http://schemas.microsoft.com/office/drawing/2014/chart" uri="{C3380CC4-5D6E-409C-BE32-E72D297353CC}">
              <c16:uniqueId val="{00000001-6940-40DE-8EF1-F92492B5C631}"/>
            </c:ext>
          </c:extLst>
        </c:ser>
        <c:ser>
          <c:idx val="2"/>
          <c:order val="2"/>
          <c:tx>
            <c:strRef>
              <c:f>'Amt AE Plan Face'!$D$16</c:f>
              <c:strCache>
                <c:ptCount val="1"/>
                <c:pt idx="0">
                  <c:v>Q3</c:v>
                </c:pt>
              </c:strCache>
            </c:strRef>
          </c:tx>
          <c:spPr>
            <a:solidFill>
              <a:schemeClr val="accent3">
                <a:alpha val="75000"/>
              </a:schemeClr>
            </a:solidFill>
            <a:ln w="25400">
              <a:noFill/>
            </a:ln>
            <a:effectLst/>
          </c:spPr>
          <c:invertIfNegative val="0"/>
          <c:xVal>
            <c:numRef>
              <c:f>'Amt AE Plan Face'!$D$17:$D$28</c:f>
              <c:numCache>
                <c:formatCode>0%</c:formatCode>
                <c:ptCount val="12"/>
                <c:pt idx="1">
                  <c:v>0.92136470922068903</c:v>
                </c:pt>
                <c:pt idx="2">
                  <c:v>1.2593310053506599</c:v>
                </c:pt>
                <c:pt idx="3">
                  <c:v>0.89960478220558804</c:v>
                </c:pt>
                <c:pt idx="5">
                  <c:v>0.98296805050817304</c:v>
                </c:pt>
                <c:pt idx="6">
                  <c:v>1.24768872638291</c:v>
                </c:pt>
                <c:pt idx="7">
                  <c:v>0.94595666517243604</c:v>
                </c:pt>
                <c:pt idx="9">
                  <c:v>0.82820968175162801</c:v>
                </c:pt>
                <c:pt idx="10">
                  <c:v>1.66131599976083</c:v>
                </c:pt>
                <c:pt idx="11">
                  <c:v>0.82335588562808404</c:v>
                </c:pt>
              </c:numCache>
            </c:numRef>
          </c:xVal>
          <c:yVal>
            <c:numRef>
              <c:f>'Amt AE Plan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Face'!$L$17:$L$28</c:f>
              <c:numCache>
                <c:formatCode>General</c:formatCode>
                <c:ptCount val="12"/>
                <c:pt idx="1">
                  <c:v>200</c:v>
                </c:pt>
                <c:pt idx="2">
                  <c:v>200</c:v>
                </c:pt>
                <c:pt idx="3">
                  <c:v>100</c:v>
                </c:pt>
                <c:pt idx="5">
                  <c:v>200</c:v>
                </c:pt>
                <c:pt idx="6">
                  <c:v>200</c:v>
                </c:pt>
                <c:pt idx="7">
                  <c:v>100</c:v>
                </c:pt>
                <c:pt idx="9">
                  <c:v>100</c:v>
                </c:pt>
                <c:pt idx="10">
                  <c:v>50</c:v>
                </c:pt>
                <c:pt idx="11">
                  <c:v>100</c:v>
                </c:pt>
              </c:numCache>
            </c:numRef>
          </c:bubbleSize>
          <c:bubble3D val="0"/>
          <c:extLst>
            <c:ext xmlns:c16="http://schemas.microsoft.com/office/drawing/2014/chart" uri="{C3380CC4-5D6E-409C-BE32-E72D297353CC}">
              <c16:uniqueId val="{00000002-6940-40DE-8EF1-F92492B5C631}"/>
            </c:ext>
          </c:extLst>
        </c:ser>
        <c:ser>
          <c:idx val="3"/>
          <c:order val="3"/>
          <c:tx>
            <c:strRef>
              <c:f>'Amt AE Plan Face'!$E$16</c:f>
              <c:strCache>
                <c:ptCount val="1"/>
                <c:pt idx="0">
                  <c:v>Q4</c:v>
                </c:pt>
              </c:strCache>
            </c:strRef>
          </c:tx>
          <c:spPr>
            <a:solidFill>
              <a:schemeClr val="accent4">
                <a:alpha val="75000"/>
              </a:schemeClr>
            </a:solidFill>
            <a:ln w="25400">
              <a:noFill/>
            </a:ln>
            <a:effectLst/>
          </c:spPr>
          <c:invertIfNegative val="0"/>
          <c:xVal>
            <c:numRef>
              <c:f>'Amt AE Plan Face'!$E$17:$E$28</c:f>
              <c:numCache>
                <c:formatCode>0%</c:formatCode>
                <c:ptCount val="12"/>
                <c:pt idx="1">
                  <c:v>0.84560014821693696</c:v>
                </c:pt>
                <c:pt idx="2">
                  <c:v>1.15440302722931</c:v>
                </c:pt>
                <c:pt idx="3">
                  <c:v>0.83000493851799295</c:v>
                </c:pt>
                <c:pt idx="5">
                  <c:v>0.90821250974757295</c:v>
                </c:pt>
                <c:pt idx="6">
                  <c:v>1.1509986340856699</c:v>
                </c:pt>
                <c:pt idx="7">
                  <c:v>0.87351137289491398</c:v>
                </c:pt>
                <c:pt idx="9">
                  <c:v>0.72209805945640304</c:v>
                </c:pt>
                <c:pt idx="10">
                  <c:v>1.33345618492332</c:v>
                </c:pt>
                <c:pt idx="11">
                  <c:v>0.71890254671334397</c:v>
                </c:pt>
              </c:numCache>
            </c:numRef>
          </c:xVal>
          <c:yVal>
            <c:numRef>
              <c:f>'Amt AE Plan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Face'!$M$17:$M$28</c:f>
              <c:numCache>
                <c:formatCode>General</c:formatCode>
                <c:ptCount val="12"/>
                <c:pt idx="1">
                  <c:v>200</c:v>
                </c:pt>
                <c:pt idx="2">
                  <c:v>100</c:v>
                </c:pt>
                <c:pt idx="3">
                  <c:v>200</c:v>
                </c:pt>
                <c:pt idx="5">
                  <c:v>100</c:v>
                </c:pt>
                <c:pt idx="6">
                  <c:v>100</c:v>
                </c:pt>
                <c:pt idx="7">
                  <c:v>100</c:v>
                </c:pt>
                <c:pt idx="9">
                  <c:v>100</c:v>
                </c:pt>
                <c:pt idx="10">
                  <c:v>50</c:v>
                </c:pt>
                <c:pt idx="11">
                  <c:v>100</c:v>
                </c:pt>
              </c:numCache>
            </c:numRef>
          </c:bubbleSize>
          <c:bubble3D val="0"/>
          <c:extLst>
            <c:ext xmlns:c16="http://schemas.microsoft.com/office/drawing/2014/chart" uri="{C3380CC4-5D6E-409C-BE32-E72D297353CC}">
              <c16:uniqueId val="{00000003-6940-40DE-8EF1-F92492B5C631}"/>
            </c:ext>
          </c:extLst>
        </c:ser>
        <c:ser>
          <c:idx val="4"/>
          <c:order val="4"/>
          <c:tx>
            <c:strRef>
              <c:f>'Amt AE Plan Face'!$F$16</c:f>
              <c:strCache>
                <c:ptCount val="1"/>
                <c:pt idx="0">
                  <c:v>Q5</c:v>
                </c:pt>
              </c:strCache>
            </c:strRef>
          </c:tx>
          <c:spPr>
            <a:solidFill>
              <a:schemeClr val="accent5">
                <a:alpha val="75000"/>
              </a:schemeClr>
            </a:solidFill>
            <a:ln w="25400">
              <a:noFill/>
            </a:ln>
            <a:effectLst/>
          </c:spPr>
          <c:invertIfNegative val="0"/>
          <c:xVal>
            <c:numRef>
              <c:f>'Amt AE Plan Face'!$F$17:$F$28</c:f>
              <c:numCache>
                <c:formatCode>0%</c:formatCode>
                <c:ptCount val="12"/>
                <c:pt idx="1">
                  <c:v>0.73680870933577802</c:v>
                </c:pt>
                <c:pt idx="2">
                  <c:v>0.99943804187525798</c:v>
                </c:pt>
                <c:pt idx="3">
                  <c:v>0.726661703837155</c:v>
                </c:pt>
                <c:pt idx="5">
                  <c:v>0.80839177461391498</c:v>
                </c:pt>
                <c:pt idx="6">
                  <c:v>0.99880486088517995</c:v>
                </c:pt>
                <c:pt idx="7">
                  <c:v>0.76986311666442497</c:v>
                </c:pt>
                <c:pt idx="9">
                  <c:v>0.63958551869411795</c:v>
                </c:pt>
                <c:pt idx="10">
                  <c:v>1.0260791679281001</c:v>
                </c:pt>
                <c:pt idx="11">
                  <c:v>0.63437235415791604</c:v>
                </c:pt>
              </c:numCache>
            </c:numRef>
          </c:xVal>
          <c:yVal>
            <c:numRef>
              <c:f>'Amt AE Plan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Face'!$N$17:$N$28</c:f>
              <c:numCache>
                <c:formatCode>General</c:formatCode>
                <c:ptCount val="12"/>
                <c:pt idx="1">
                  <c:v>100</c:v>
                </c:pt>
                <c:pt idx="2">
                  <c:v>100</c:v>
                </c:pt>
                <c:pt idx="3">
                  <c:v>100</c:v>
                </c:pt>
                <c:pt idx="5">
                  <c:v>100</c:v>
                </c:pt>
                <c:pt idx="6">
                  <c:v>100</c:v>
                </c:pt>
                <c:pt idx="7">
                  <c:v>100</c:v>
                </c:pt>
                <c:pt idx="9">
                  <c:v>50</c:v>
                </c:pt>
                <c:pt idx="10">
                  <c:v>50</c:v>
                </c:pt>
                <c:pt idx="11">
                  <c:v>50</c:v>
                </c:pt>
              </c:numCache>
            </c:numRef>
          </c:bubbleSize>
          <c:bubble3D val="0"/>
          <c:extLst>
            <c:ext xmlns:c16="http://schemas.microsoft.com/office/drawing/2014/chart" uri="{C3380CC4-5D6E-409C-BE32-E72D297353CC}">
              <c16:uniqueId val="{00000004-6940-40DE-8EF1-F92492B5C631}"/>
            </c:ext>
          </c:extLst>
        </c:ser>
        <c:ser>
          <c:idx val="5"/>
          <c:order val="5"/>
          <c:tx>
            <c:strRef>
              <c:f>'Amt AE Plan Face'!$G$16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Plan Face'!$H$17:$H$28</c:f>
                <c:numCache>
                  <c:formatCode>General</c:formatCode>
                  <c:ptCount val="12"/>
                  <c:pt idx="1">
                    <c:v>0.31535547794395813</c:v>
                  </c:pt>
                  <c:pt idx="2">
                    <c:v>0.48086994869161992</c:v>
                  </c:pt>
                  <c:pt idx="3">
                    <c:v>0.31691926233151602</c:v>
                  </c:pt>
                  <c:pt idx="5">
                    <c:v>0.38009422893544997</c:v>
                  </c:pt>
                  <c:pt idx="6">
                    <c:v>0.35323981388843007</c:v>
                  </c:pt>
                  <c:pt idx="7">
                    <c:v>0.31857162467297506</c:v>
                  </c:pt>
                  <c:pt idx="9">
                    <c:v>0.4452775685134871</c:v>
                  </c:pt>
                  <c:pt idx="10">
                    <c:v>8.6604321015699206</c:v>
                  </c:pt>
                  <c:pt idx="11">
                    <c:v>0.38312900462435295</c:v>
                  </c:pt>
                </c:numCache>
              </c:numRef>
            </c:plus>
            <c:minus>
              <c:numRef>
                <c:f>'Amt AE Plan Face'!$I$17:$I$28</c:f>
                <c:numCache>
                  <c:formatCode>General</c:formatCode>
                  <c:ptCount val="12"/>
                  <c:pt idx="1">
                    <c:v>0.13879427546687395</c:v>
                  </c:pt>
                  <c:pt idx="2">
                    <c:v>0.2719013866976121</c:v>
                  </c:pt>
                  <c:pt idx="3">
                    <c:v>0.12449688834615902</c:v>
                  </c:pt>
                  <c:pt idx="5">
                    <c:v>0.11114384182949499</c:v>
                  </c:pt>
                  <c:pt idx="6">
                    <c:v>0.24407918376174009</c:v>
                  </c:pt>
                  <c:pt idx="7">
                    <c:v>0.11550710100044004</c:v>
                  </c:pt>
                  <c:pt idx="9">
                    <c:v>0.18330172795116506</c:v>
                  </c:pt>
                  <c:pt idx="10">
                    <c:v>0.49035134329287988</c:v>
                  </c:pt>
                  <c:pt idx="11">
                    <c:v>0.17915700282611091</c:v>
                  </c:pt>
                </c:numCache>
              </c:numRef>
            </c:minus>
            <c:spPr>
              <a:noFill/>
              <a:ln w="12700" cap="flat" cmpd="sng" algn="ctr">
                <a:solidFill>
                  <a:schemeClr val="bg2">
                    <a:lumMod val="90000"/>
                  </a:schemeClr>
                </a:solidFill>
                <a:round/>
              </a:ln>
              <a:effectLst/>
            </c:spPr>
          </c:errBars>
          <c:xVal>
            <c:numRef>
              <c:f>'Amt AE Plan Face'!$G$17:$G$28</c:f>
              <c:numCache>
                <c:formatCode>0%</c:formatCode>
                <c:ptCount val="12"/>
                <c:pt idx="1">
                  <c:v>0.87560298480265197</c:v>
                </c:pt>
                <c:pt idx="2">
                  <c:v>1.2713394285728701</c:v>
                </c:pt>
                <c:pt idx="3">
                  <c:v>0.85115859218331402</c:v>
                </c:pt>
                <c:pt idx="5">
                  <c:v>0.91953561644340998</c:v>
                </c:pt>
                <c:pt idx="6">
                  <c:v>1.24288404464692</c:v>
                </c:pt>
                <c:pt idx="7">
                  <c:v>0.88537021766486501</c:v>
                </c:pt>
                <c:pt idx="9">
                  <c:v>0.82288724664528301</c:v>
                </c:pt>
                <c:pt idx="10">
                  <c:v>1.5164305112209799</c:v>
                </c:pt>
                <c:pt idx="11">
                  <c:v>0.81352935698402695</c:v>
                </c:pt>
              </c:numCache>
            </c:numRef>
          </c:xVal>
          <c:yVal>
            <c:numRef>
              <c:f>'Amt AE Plan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Plan Face'!$O$17:$O$28</c:f>
              <c:numCache>
                <c:formatCode>General</c:formatCode>
                <c:ptCount val="12"/>
                <c:pt idx="1">
                  <c:v>200</c:v>
                </c:pt>
                <c:pt idx="2">
                  <c:v>200</c:v>
                </c:pt>
                <c:pt idx="3">
                  <c:v>200</c:v>
                </c:pt>
                <c:pt idx="5">
                  <c:v>200</c:v>
                </c:pt>
                <c:pt idx="6">
                  <c:v>200</c:v>
                </c:pt>
                <c:pt idx="7">
                  <c:v>200</c:v>
                </c:pt>
                <c:pt idx="9">
                  <c:v>200</c:v>
                </c:pt>
                <c:pt idx="10">
                  <c:v>100</c:v>
                </c:pt>
                <c:pt idx="11">
                  <c:v>200</c:v>
                </c:pt>
              </c:numCache>
            </c:numRef>
          </c:bubbleSize>
          <c:bubble3D val="0"/>
          <c:extLst>
            <c:ext xmlns:c16="http://schemas.microsoft.com/office/drawing/2014/chart" uri="{C3380CC4-5D6E-409C-BE32-E72D297353CC}">
              <c16:uniqueId val="{00000005-6940-40DE-8EF1-F92492B5C631}"/>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6940-40DE-8EF1-F92492B5C631}"/>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SmokStat'!$B$16</c:f>
              <c:strCache>
                <c:ptCount val="1"/>
                <c:pt idx="0">
                  <c:v>Q1</c:v>
                </c:pt>
              </c:strCache>
            </c:strRef>
          </c:tx>
          <c:spPr>
            <a:solidFill>
              <a:schemeClr val="accent1">
                <a:alpha val="75000"/>
              </a:schemeClr>
            </a:solidFill>
            <a:ln w="25400">
              <a:noFill/>
            </a:ln>
            <a:effectLst/>
          </c:spPr>
          <c:invertIfNegative val="0"/>
          <c:xVal>
            <c:numRef>
              <c:f>'Amt AE SmokStat'!$B$17:$B$19</c:f>
              <c:numCache>
                <c:formatCode>0%</c:formatCode>
                <c:ptCount val="3"/>
                <c:pt idx="0">
                  <c:v>1.1909584627466101</c:v>
                </c:pt>
                <c:pt idx="1">
                  <c:v>1.3635508205456901</c:v>
                </c:pt>
                <c:pt idx="2">
                  <c:v>1.23747940705155</c:v>
                </c:pt>
              </c:numCache>
            </c:numRef>
          </c:xVal>
          <c:yVal>
            <c:numRef>
              <c:f>'Amt AE SmokStat'!$Q$17:$Q$19</c:f>
              <c:numCache>
                <c:formatCode>General</c:formatCode>
                <c:ptCount val="3"/>
                <c:pt idx="0">
                  <c:v>5</c:v>
                </c:pt>
                <c:pt idx="1">
                  <c:v>3</c:v>
                </c:pt>
                <c:pt idx="2">
                  <c:v>1</c:v>
                </c:pt>
              </c:numCache>
            </c:numRef>
          </c:yVal>
          <c:bubbleSize>
            <c:numRef>
              <c:f>'Amt AE SmokStat'!$J$17:$J$19</c:f>
              <c:numCache>
                <c:formatCode>General</c:formatCode>
                <c:ptCount val="3"/>
                <c:pt idx="0">
                  <c:v>200</c:v>
                </c:pt>
                <c:pt idx="1">
                  <c:v>100</c:v>
                </c:pt>
                <c:pt idx="2">
                  <c:v>100</c:v>
                </c:pt>
              </c:numCache>
            </c:numRef>
          </c:bubbleSize>
          <c:bubble3D val="0"/>
          <c:extLst>
            <c:ext xmlns:c16="http://schemas.microsoft.com/office/drawing/2014/chart" uri="{C3380CC4-5D6E-409C-BE32-E72D297353CC}">
              <c16:uniqueId val="{00000000-8A89-4B4C-BD49-FC7449E33DBD}"/>
            </c:ext>
          </c:extLst>
        </c:ser>
        <c:ser>
          <c:idx val="1"/>
          <c:order val="1"/>
          <c:tx>
            <c:strRef>
              <c:f>'Amt AE SmokStat'!$C$16</c:f>
              <c:strCache>
                <c:ptCount val="1"/>
                <c:pt idx="0">
                  <c:v>Q2</c:v>
                </c:pt>
              </c:strCache>
            </c:strRef>
          </c:tx>
          <c:spPr>
            <a:solidFill>
              <a:schemeClr val="accent2">
                <a:alpha val="75000"/>
              </a:schemeClr>
            </a:solidFill>
            <a:ln w="25400">
              <a:noFill/>
            </a:ln>
            <a:effectLst/>
          </c:spPr>
          <c:invertIfNegative val="0"/>
          <c:xVal>
            <c:numRef>
              <c:f>'Amt AE SmokStat'!$C$17:$C$19</c:f>
              <c:numCache>
                <c:formatCode>0%</c:formatCode>
                <c:ptCount val="3"/>
                <c:pt idx="0">
                  <c:v>0.98645660614647301</c:v>
                </c:pt>
                <c:pt idx="1">
                  <c:v>1.13723461359088</c:v>
                </c:pt>
                <c:pt idx="2">
                  <c:v>0.98693765924349097</c:v>
                </c:pt>
              </c:numCache>
            </c:numRef>
          </c:xVal>
          <c:yVal>
            <c:numRef>
              <c:f>'Amt AE SmokStat'!$Q$17:$Q$19</c:f>
              <c:numCache>
                <c:formatCode>General</c:formatCode>
                <c:ptCount val="3"/>
                <c:pt idx="0">
                  <c:v>5</c:v>
                </c:pt>
                <c:pt idx="1">
                  <c:v>3</c:v>
                </c:pt>
                <c:pt idx="2">
                  <c:v>1</c:v>
                </c:pt>
              </c:numCache>
            </c:numRef>
          </c:yVal>
          <c:bubbleSize>
            <c:numRef>
              <c:f>'Amt AE SmokStat'!$K$17:$K$19</c:f>
              <c:numCache>
                <c:formatCode>General</c:formatCode>
                <c:ptCount val="3"/>
                <c:pt idx="0">
                  <c:v>200</c:v>
                </c:pt>
                <c:pt idx="1">
                  <c:v>100</c:v>
                </c:pt>
                <c:pt idx="2">
                  <c:v>200</c:v>
                </c:pt>
              </c:numCache>
            </c:numRef>
          </c:bubbleSize>
          <c:bubble3D val="0"/>
          <c:extLst>
            <c:ext xmlns:c16="http://schemas.microsoft.com/office/drawing/2014/chart" uri="{C3380CC4-5D6E-409C-BE32-E72D297353CC}">
              <c16:uniqueId val="{00000001-8A89-4B4C-BD49-FC7449E33DBD}"/>
            </c:ext>
          </c:extLst>
        </c:ser>
        <c:ser>
          <c:idx val="2"/>
          <c:order val="2"/>
          <c:tx>
            <c:strRef>
              <c:f>'Amt AE SmokStat'!$D$16</c:f>
              <c:strCache>
                <c:ptCount val="1"/>
                <c:pt idx="0">
                  <c:v>Q3</c:v>
                </c:pt>
              </c:strCache>
            </c:strRef>
          </c:tx>
          <c:spPr>
            <a:solidFill>
              <a:schemeClr val="accent3">
                <a:alpha val="75000"/>
              </a:schemeClr>
            </a:solidFill>
            <a:ln w="25400">
              <a:noFill/>
            </a:ln>
            <a:effectLst/>
          </c:spPr>
          <c:invertIfNegative val="0"/>
          <c:xVal>
            <c:numRef>
              <c:f>'Amt AE SmokStat'!$D$17:$D$19</c:f>
              <c:numCache>
                <c:formatCode>0%</c:formatCode>
                <c:ptCount val="3"/>
                <c:pt idx="0">
                  <c:v>0.92136470922068903</c:v>
                </c:pt>
                <c:pt idx="1">
                  <c:v>1.0493179501396901</c:v>
                </c:pt>
                <c:pt idx="2">
                  <c:v>0.91412760619358102</c:v>
                </c:pt>
              </c:numCache>
            </c:numRef>
          </c:xVal>
          <c:yVal>
            <c:numRef>
              <c:f>'Amt AE SmokStat'!$Q$17:$Q$19</c:f>
              <c:numCache>
                <c:formatCode>General</c:formatCode>
                <c:ptCount val="3"/>
                <c:pt idx="0">
                  <c:v>5</c:v>
                </c:pt>
                <c:pt idx="1">
                  <c:v>3</c:v>
                </c:pt>
                <c:pt idx="2">
                  <c:v>1</c:v>
                </c:pt>
              </c:numCache>
            </c:numRef>
          </c:yVal>
          <c:bubbleSize>
            <c:numRef>
              <c:f>'Amt AE SmokStat'!$L$17:$L$19</c:f>
              <c:numCache>
                <c:formatCode>General</c:formatCode>
                <c:ptCount val="3"/>
                <c:pt idx="0">
                  <c:v>200</c:v>
                </c:pt>
                <c:pt idx="1">
                  <c:v>100</c:v>
                </c:pt>
                <c:pt idx="2">
                  <c:v>200</c:v>
                </c:pt>
              </c:numCache>
            </c:numRef>
          </c:bubbleSize>
          <c:bubble3D val="0"/>
          <c:extLst>
            <c:ext xmlns:c16="http://schemas.microsoft.com/office/drawing/2014/chart" uri="{C3380CC4-5D6E-409C-BE32-E72D297353CC}">
              <c16:uniqueId val="{00000002-8A89-4B4C-BD49-FC7449E33DBD}"/>
            </c:ext>
          </c:extLst>
        </c:ser>
        <c:ser>
          <c:idx val="3"/>
          <c:order val="3"/>
          <c:tx>
            <c:strRef>
              <c:f>'Amt AE SmokStat'!$E$16</c:f>
              <c:strCache>
                <c:ptCount val="1"/>
                <c:pt idx="0">
                  <c:v>Q4</c:v>
                </c:pt>
              </c:strCache>
            </c:strRef>
          </c:tx>
          <c:spPr>
            <a:solidFill>
              <a:schemeClr val="accent4">
                <a:alpha val="75000"/>
              </a:schemeClr>
            </a:solidFill>
            <a:ln w="25400">
              <a:noFill/>
            </a:ln>
            <a:effectLst/>
          </c:spPr>
          <c:invertIfNegative val="0"/>
          <c:xVal>
            <c:numRef>
              <c:f>'Amt AE SmokStat'!$E$17:$E$19</c:f>
              <c:numCache>
                <c:formatCode>0%</c:formatCode>
                <c:ptCount val="3"/>
                <c:pt idx="0">
                  <c:v>0.84560014821693696</c:v>
                </c:pt>
                <c:pt idx="1">
                  <c:v>0.93053356021920097</c:v>
                </c:pt>
                <c:pt idx="2">
                  <c:v>0.83681604221913797</c:v>
                </c:pt>
              </c:numCache>
            </c:numRef>
          </c:xVal>
          <c:yVal>
            <c:numRef>
              <c:f>'Amt AE SmokStat'!$Q$17:$Q$19</c:f>
              <c:numCache>
                <c:formatCode>General</c:formatCode>
                <c:ptCount val="3"/>
                <c:pt idx="0">
                  <c:v>5</c:v>
                </c:pt>
                <c:pt idx="1">
                  <c:v>3</c:v>
                </c:pt>
                <c:pt idx="2">
                  <c:v>1</c:v>
                </c:pt>
              </c:numCache>
            </c:numRef>
          </c:yVal>
          <c:bubbleSize>
            <c:numRef>
              <c:f>'Amt AE SmokStat'!$M$17:$M$19</c:f>
              <c:numCache>
                <c:formatCode>General</c:formatCode>
                <c:ptCount val="3"/>
                <c:pt idx="0">
                  <c:v>200</c:v>
                </c:pt>
                <c:pt idx="1">
                  <c:v>100</c:v>
                </c:pt>
                <c:pt idx="2">
                  <c:v>200</c:v>
                </c:pt>
              </c:numCache>
            </c:numRef>
          </c:bubbleSize>
          <c:bubble3D val="0"/>
          <c:extLst>
            <c:ext xmlns:c16="http://schemas.microsoft.com/office/drawing/2014/chart" uri="{C3380CC4-5D6E-409C-BE32-E72D297353CC}">
              <c16:uniqueId val="{00000003-8A89-4B4C-BD49-FC7449E33DBD}"/>
            </c:ext>
          </c:extLst>
        </c:ser>
        <c:ser>
          <c:idx val="4"/>
          <c:order val="4"/>
          <c:tx>
            <c:strRef>
              <c:f>'Amt AE SmokStat'!$F$16</c:f>
              <c:strCache>
                <c:ptCount val="1"/>
                <c:pt idx="0">
                  <c:v>Q5</c:v>
                </c:pt>
              </c:strCache>
            </c:strRef>
          </c:tx>
          <c:spPr>
            <a:solidFill>
              <a:schemeClr val="accent5">
                <a:alpha val="75000"/>
              </a:schemeClr>
            </a:solidFill>
            <a:ln w="25400">
              <a:noFill/>
            </a:ln>
            <a:effectLst/>
          </c:spPr>
          <c:invertIfNegative val="0"/>
          <c:xVal>
            <c:numRef>
              <c:f>'Amt AE SmokStat'!$F$17:$F$19</c:f>
              <c:numCache>
                <c:formatCode>0%</c:formatCode>
                <c:ptCount val="3"/>
                <c:pt idx="0">
                  <c:v>0.73680870933577802</c:v>
                </c:pt>
                <c:pt idx="1">
                  <c:v>0.81777890436696299</c:v>
                </c:pt>
                <c:pt idx="2">
                  <c:v>0.72739058154915603</c:v>
                </c:pt>
              </c:numCache>
            </c:numRef>
          </c:xVal>
          <c:yVal>
            <c:numRef>
              <c:f>'Amt AE SmokStat'!$Q$17:$Q$19</c:f>
              <c:numCache>
                <c:formatCode>General</c:formatCode>
                <c:ptCount val="3"/>
                <c:pt idx="0">
                  <c:v>5</c:v>
                </c:pt>
                <c:pt idx="1">
                  <c:v>3</c:v>
                </c:pt>
                <c:pt idx="2">
                  <c:v>1</c:v>
                </c:pt>
              </c:numCache>
            </c:numRef>
          </c:yVal>
          <c:bubbleSize>
            <c:numRef>
              <c:f>'Amt AE SmokStat'!$N$17:$N$19</c:f>
              <c:numCache>
                <c:formatCode>General</c:formatCode>
                <c:ptCount val="3"/>
                <c:pt idx="0">
                  <c:v>100</c:v>
                </c:pt>
                <c:pt idx="1">
                  <c:v>100</c:v>
                </c:pt>
                <c:pt idx="2">
                  <c:v>100</c:v>
                </c:pt>
              </c:numCache>
            </c:numRef>
          </c:bubbleSize>
          <c:bubble3D val="0"/>
          <c:extLst>
            <c:ext xmlns:c16="http://schemas.microsoft.com/office/drawing/2014/chart" uri="{C3380CC4-5D6E-409C-BE32-E72D297353CC}">
              <c16:uniqueId val="{00000004-8A89-4B4C-BD49-FC7449E33DBD}"/>
            </c:ext>
          </c:extLst>
        </c:ser>
        <c:ser>
          <c:idx val="5"/>
          <c:order val="5"/>
          <c:tx>
            <c:strRef>
              <c:f>'Amt AE SmokStat'!$G$16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SmokStat'!$H$17:$H$19</c:f>
                <c:numCache>
                  <c:formatCode>General</c:formatCode>
                  <c:ptCount val="3"/>
                  <c:pt idx="0">
                    <c:v>0.31535547794395813</c:v>
                  </c:pt>
                  <c:pt idx="1">
                    <c:v>0.38242659382895805</c:v>
                  </c:pt>
                  <c:pt idx="2">
                    <c:v>0.370645351133851</c:v>
                  </c:pt>
                </c:numCache>
              </c:numRef>
            </c:plus>
            <c:minus>
              <c:numRef>
                <c:f>'Amt AE SmokStat'!$I$17:$I$19</c:f>
                <c:numCache>
                  <c:formatCode>General</c:formatCode>
                  <c:ptCount val="3"/>
                  <c:pt idx="0">
                    <c:v>0.13879427546687395</c:v>
                  </c:pt>
                  <c:pt idx="1">
                    <c:v>0.16334532234976906</c:v>
                  </c:pt>
                  <c:pt idx="2">
                    <c:v>0.13944347436854299</c:v>
                  </c:pt>
                </c:numCache>
              </c:numRef>
            </c:minus>
            <c:spPr>
              <a:noFill/>
              <a:ln w="12700" cap="flat" cmpd="sng" algn="ctr">
                <a:solidFill>
                  <a:schemeClr val="bg2">
                    <a:lumMod val="90000"/>
                  </a:schemeClr>
                </a:solidFill>
                <a:round/>
              </a:ln>
              <a:effectLst/>
            </c:spPr>
          </c:errBars>
          <c:xVal>
            <c:numRef>
              <c:f>'Amt AE SmokStat'!$G$17:$G$19</c:f>
              <c:numCache>
                <c:formatCode>0%</c:formatCode>
                <c:ptCount val="3"/>
                <c:pt idx="0">
                  <c:v>0.87560298480265197</c:v>
                </c:pt>
                <c:pt idx="1">
                  <c:v>0.98112422671673205</c:v>
                </c:pt>
                <c:pt idx="2">
                  <c:v>0.86683405591769902</c:v>
                </c:pt>
              </c:numCache>
            </c:numRef>
          </c:xVal>
          <c:yVal>
            <c:numRef>
              <c:f>'Amt AE SmokStat'!$Q$17:$Q$19</c:f>
              <c:numCache>
                <c:formatCode>General</c:formatCode>
                <c:ptCount val="3"/>
                <c:pt idx="0">
                  <c:v>5</c:v>
                </c:pt>
                <c:pt idx="1">
                  <c:v>3</c:v>
                </c:pt>
                <c:pt idx="2">
                  <c:v>1</c:v>
                </c:pt>
              </c:numCache>
            </c:numRef>
          </c:yVal>
          <c:bubbleSize>
            <c:numRef>
              <c:f>'Amt AE SmokStat'!$O$17:$O$19</c:f>
              <c:numCache>
                <c:formatCode>General</c:formatCode>
                <c:ptCount val="3"/>
                <c:pt idx="0">
                  <c:v>200</c:v>
                </c:pt>
                <c:pt idx="1">
                  <c:v>200</c:v>
                </c:pt>
                <c:pt idx="2">
                  <c:v>200</c:v>
                </c:pt>
              </c:numCache>
            </c:numRef>
          </c:bubbleSize>
          <c:bubble3D val="0"/>
          <c:extLst>
            <c:ext xmlns:c16="http://schemas.microsoft.com/office/drawing/2014/chart" uri="{C3380CC4-5D6E-409C-BE32-E72D297353CC}">
              <c16:uniqueId val="{00000005-8A89-4B4C-BD49-FC7449E33DBD}"/>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8A89-4B4C-BD49-FC7449E33DBD}"/>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AttAge'!$B$16</c:f>
              <c:strCache>
                <c:ptCount val="1"/>
                <c:pt idx="0">
                  <c:v>Q1</c:v>
                </c:pt>
              </c:strCache>
            </c:strRef>
          </c:tx>
          <c:spPr>
            <a:solidFill>
              <a:schemeClr val="accent1">
                <a:alpha val="75000"/>
              </a:schemeClr>
            </a:solidFill>
            <a:ln w="25400">
              <a:noFill/>
            </a:ln>
            <a:effectLst/>
          </c:spPr>
          <c:invertIfNegative val="0"/>
          <c:xVal>
            <c:numRef>
              <c:f>'Amt AE AttAge'!$B$17:$B$20</c:f>
              <c:numCache>
                <c:formatCode>0%</c:formatCode>
                <c:ptCount val="4"/>
                <c:pt idx="0">
                  <c:v>1.1909584627466101</c:v>
                </c:pt>
                <c:pt idx="1">
                  <c:v>2.3060383259716</c:v>
                </c:pt>
                <c:pt idx="2">
                  <c:v>1.2071805751979301</c:v>
                </c:pt>
                <c:pt idx="3">
                  <c:v>1.3354697840726699</c:v>
                </c:pt>
              </c:numCache>
            </c:numRef>
          </c:xVal>
          <c:yVal>
            <c:numRef>
              <c:f>'Amt AE AttAge'!$Q$17:$Q$20</c:f>
              <c:numCache>
                <c:formatCode>General</c:formatCode>
                <c:ptCount val="4"/>
                <c:pt idx="0">
                  <c:v>7</c:v>
                </c:pt>
                <c:pt idx="1">
                  <c:v>5</c:v>
                </c:pt>
                <c:pt idx="2">
                  <c:v>3</c:v>
                </c:pt>
                <c:pt idx="3">
                  <c:v>1</c:v>
                </c:pt>
              </c:numCache>
            </c:numRef>
          </c:yVal>
          <c:bubbleSize>
            <c:numRef>
              <c:f>'Amt AE AttAge'!$J$17:$J$20</c:f>
              <c:numCache>
                <c:formatCode>General</c:formatCode>
                <c:ptCount val="4"/>
                <c:pt idx="0">
                  <c:v>200</c:v>
                </c:pt>
                <c:pt idx="1">
                  <c:v>50</c:v>
                </c:pt>
                <c:pt idx="2">
                  <c:v>100</c:v>
                </c:pt>
                <c:pt idx="3">
                  <c:v>100</c:v>
                </c:pt>
              </c:numCache>
            </c:numRef>
          </c:bubbleSize>
          <c:bubble3D val="0"/>
          <c:extLst>
            <c:ext xmlns:c16="http://schemas.microsoft.com/office/drawing/2014/chart" uri="{C3380CC4-5D6E-409C-BE32-E72D297353CC}">
              <c16:uniqueId val="{00000000-7D0E-4177-88EC-2AC3F6600F3B}"/>
            </c:ext>
          </c:extLst>
        </c:ser>
        <c:ser>
          <c:idx val="1"/>
          <c:order val="1"/>
          <c:tx>
            <c:strRef>
              <c:f>'Amt AE AttAge'!$C$16</c:f>
              <c:strCache>
                <c:ptCount val="1"/>
                <c:pt idx="0">
                  <c:v>Q2</c:v>
                </c:pt>
              </c:strCache>
            </c:strRef>
          </c:tx>
          <c:spPr>
            <a:solidFill>
              <a:schemeClr val="accent2">
                <a:alpha val="75000"/>
              </a:schemeClr>
            </a:solidFill>
            <a:ln w="25400">
              <a:noFill/>
            </a:ln>
            <a:effectLst/>
          </c:spPr>
          <c:invertIfNegative val="0"/>
          <c:xVal>
            <c:numRef>
              <c:f>'Amt AE AttAge'!$C$17:$C$20</c:f>
              <c:numCache>
                <c:formatCode>0%</c:formatCode>
                <c:ptCount val="4"/>
                <c:pt idx="0">
                  <c:v>0.98645660614647301</c:v>
                </c:pt>
                <c:pt idx="1">
                  <c:v>1.3594457327363001</c:v>
                </c:pt>
                <c:pt idx="2">
                  <c:v>0.97333810898883399</c:v>
                </c:pt>
                <c:pt idx="3">
                  <c:v>1.06618916155183</c:v>
                </c:pt>
              </c:numCache>
            </c:numRef>
          </c:xVal>
          <c:yVal>
            <c:numRef>
              <c:f>'Amt AE AttAge'!$Q$17:$Q$20</c:f>
              <c:numCache>
                <c:formatCode>General</c:formatCode>
                <c:ptCount val="4"/>
                <c:pt idx="0">
                  <c:v>7</c:v>
                </c:pt>
                <c:pt idx="1">
                  <c:v>5</c:v>
                </c:pt>
                <c:pt idx="2">
                  <c:v>3</c:v>
                </c:pt>
                <c:pt idx="3">
                  <c:v>1</c:v>
                </c:pt>
              </c:numCache>
            </c:numRef>
          </c:yVal>
          <c:bubbleSize>
            <c:numRef>
              <c:f>'Amt AE AttAge'!$K$17:$K$20</c:f>
              <c:numCache>
                <c:formatCode>General</c:formatCode>
                <c:ptCount val="4"/>
                <c:pt idx="0">
                  <c:v>200</c:v>
                </c:pt>
                <c:pt idx="1">
                  <c:v>50</c:v>
                </c:pt>
                <c:pt idx="2">
                  <c:v>100</c:v>
                </c:pt>
                <c:pt idx="3">
                  <c:v>100</c:v>
                </c:pt>
              </c:numCache>
            </c:numRef>
          </c:bubbleSize>
          <c:bubble3D val="0"/>
          <c:extLst>
            <c:ext xmlns:c16="http://schemas.microsoft.com/office/drawing/2014/chart" uri="{C3380CC4-5D6E-409C-BE32-E72D297353CC}">
              <c16:uniqueId val="{00000001-7D0E-4177-88EC-2AC3F6600F3B}"/>
            </c:ext>
          </c:extLst>
        </c:ser>
        <c:ser>
          <c:idx val="2"/>
          <c:order val="2"/>
          <c:tx>
            <c:strRef>
              <c:f>'Amt AE AttAge'!$D$16</c:f>
              <c:strCache>
                <c:ptCount val="1"/>
                <c:pt idx="0">
                  <c:v>Q3</c:v>
                </c:pt>
              </c:strCache>
            </c:strRef>
          </c:tx>
          <c:spPr>
            <a:solidFill>
              <a:schemeClr val="accent3">
                <a:alpha val="75000"/>
              </a:schemeClr>
            </a:solidFill>
            <a:ln w="25400">
              <a:noFill/>
            </a:ln>
            <a:effectLst/>
          </c:spPr>
          <c:invertIfNegative val="0"/>
          <c:xVal>
            <c:numRef>
              <c:f>'Amt AE AttAge'!$D$17:$D$20</c:f>
              <c:numCache>
                <c:formatCode>0%</c:formatCode>
                <c:ptCount val="4"/>
                <c:pt idx="0">
                  <c:v>0.92136470922068903</c:v>
                </c:pt>
                <c:pt idx="1">
                  <c:v>1.10099385220581</c:v>
                </c:pt>
                <c:pt idx="2">
                  <c:v>0.90390068733878304</c:v>
                </c:pt>
                <c:pt idx="3">
                  <c:v>0.94958864114462804</c:v>
                </c:pt>
              </c:numCache>
            </c:numRef>
          </c:xVal>
          <c:yVal>
            <c:numRef>
              <c:f>'Amt AE AttAge'!$Q$17:$Q$20</c:f>
              <c:numCache>
                <c:formatCode>General</c:formatCode>
                <c:ptCount val="4"/>
                <c:pt idx="0">
                  <c:v>7</c:v>
                </c:pt>
                <c:pt idx="1">
                  <c:v>5</c:v>
                </c:pt>
                <c:pt idx="2">
                  <c:v>3</c:v>
                </c:pt>
                <c:pt idx="3">
                  <c:v>1</c:v>
                </c:pt>
              </c:numCache>
            </c:numRef>
          </c:yVal>
          <c:bubbleSize>
            <c:numRef>
              <c:f>'Amt AE AttAge'!$L$17:$L$20</c:f>
              <c:numCache>
                <c:formatCode>General</c:formatCode>
                <c:ptCount val="4"/>
                <c:pt idx="0">
                  <c:v>200</c:v>
                </c:pt>
                <c:pt idx="1">
                  <c:v>100</c:v>
                </c:pt>
                <c:pt idx="2">
                  <c:v>100</c:v>
                </c:pt>
                <c:pt idx="3">
                  <c:v>100</c:v>
                </c:pt>
              </c:numCache>
            </c:numRef>
          </c:bubbleSize>
          <c:bubble3D val="0"/>
          <c:extLst>
            <c:ext xmlns:c16="http://schemas.microsoft.com/office/drawing/2014/chart" uri="{C3380CC4-5D6E-409C-BE32-E72D297353CC}">
              <c16:uniqueId val="{00000002-7D0E-4177-88EC-2AC3F6600F3B}"/>
            </c:ext>
          </c:extLst>
        </c:ser>
        <c:ser>
          <c:idx val="3"/>
          <c:order val="3"/>
          <c:tx>
            <c:strRef>
              <c:f>'Amt AE AttAge'!$E$16</c:f>
              <c:strCache>
                <c:ptCount val="1"/>
                <c:pt idx="0">
                  <c:v>Q4</c:v>
                </c:pt>
              </c:strCache>
            </c:strRef>
          </c:tx>
          <c:spPr>
            <a:solidFill>
              <a:schemeClr val="accent4">
                <a:alpha val="75000"/>
              </a:schemeClr>
            </a:solidFill>
            <a:ln w="25400">
              <a:noFill/>
            </a:ln>
            <a:effectLst/>
          </c:spPr>
          <c:invertIfNegative val="0"/>
          <c:xVal>
            <c:numRef>
              <c:f>'Amt AE AttAge'!$E$17:$E$20</c:f>
              <c:numCache>
                <c:formatCode>0%</c:formatCode>
                <c:ptCount val="4"/>
                <c:pt idx="0">
                  <c:v>0.84560014821693696</c:v>
                </c:pt>
                <c:pt idx="1">
                  <c:v>0.95308900992626999</c:v>
                </c:pt>
                <c:pt idx="2">
                  <c:v>0.82942515896054902</c:v>
                </c:pt>
                <c:pt idx="3">
                  <c:v>0.85672452104984098</c:v>
                </c:pt>
              </c:numCache>
            </c:numRef>
          </c:xVal>
          <c:yVal>
            <c:numRef>
              <c:f>'Amt AE AttAge'!$Q$17:$Q$20</c:f>
              <c:numCache>
                <c:formatCode>General</c:formatCode>
                <c:ptCount val="4"/>
                <c:pt idx="0">
                  <c:v>7</c:v>
                </c:pt>
                <c:pt idx="1">
                  <c:v>5</c:v>
                </c:pt>
                <c:pt idx="2">
                  <c:v>3</c:v>
                </c:pt>
                <c:pt idx="3">
                  <c:v>1</c:v>
                </c:pt>
              </c:numCache>
            </c:numRef>
          </c:yVal>
          <c:bubbleSize>
            <c:numRef>
              <c:f>'Amt AE AttAge'!$M$17:$M$20</c:f>
              <c:numCache>
                <c:formatCode>General</c:formatCode>
                <c:ptCount val="4"/>
                <c:pt idx="0">
                  <c:v>200</c:v>
                </c:pt>
                <c:pt idx="1">
                  <c:v>50</c:v>
                </c:pt>
                <c:pt idx="2">
                  <c:v>200</c:v>
                </c:pt>
                <c:pt idx="3">
                  <c:v>100</c:v>
                </c:pt>
              </c:numCache>
            </c:numRef>
          </c:bubbleSize>
          <c:bubble3D val="0"/>
          <c:extLst>
            <c:ext xmlns:c16="http://schemas.microsoft.com/office/drawing/2014/chart" uri="{C3380CC4-5D6E-409C-BE32-E72D297353CC}">
              <c16:uniqueId val="{00000003-7D0E-4177-88EC-2AC3F6600F3B}"/>
            </c:ext>
          </c:extLst>
        </c:ser>
        <c:ser>
          <c:idx val="4"/>
          <c:order val="4"/>
          <c:tx>
            <c:strRef>
              <c:f>'Amt AE AttAge'!$F$16</c:f>
              <c:strCache>
                <c:ptCount val="1"/>
                <c:pt idx="0">
                  <c:v>Q5</c:v>
                </c:pt>
              </c:strCache>
            </c:strRef>
          </c:tx>
          <c:spPr>
            <a:solidFill>
              <a:schemeClr val="accent5">
                <a:alpha val="75000"/>
              </a:schemeClr>
            </a:solidFill>
            <a:ln w="25400">
              <a:noFill/>
            </a:ln>
            <a:effectLst/>
          </c:spPr>
          <c:invertIfNegative val="0"/>
          <c:xVal>
            <c:numRef>
              <c:f>'Amt AE AttAge'!$F$17:$F$20</c:f>
              <c:numCache>
                <c:formatCode>0%</c:formatCode>
                <c:ptCount val="4"/>
                <c:pt idx="0">
                  <c:v>0.73680870933577802</c:v>
                </c:pt>
                <c:pt idx="1">
                  <c:v>0.77927493992469499</c:v>
                </c:pt>
                <c:pt idx="2">
                  <c:v>0.70688887279234103</c:v>
                </c:pt>
                <c:pt idx="3">
                  <c:v>0.75174143460418097</c:v>
                </c:pt>
              </c:numCache>
            </c:numRef>
          </c:xVal>
          <c:yVal>
            <c:numRef>
              <c:f>'Amt AE AttAge'!$Q$17:$Q$20</c:f>
              <c:numCache>
                <c:formatCode>General</c:formatCode>
                <c:ptCount val="4"/>
                <c:pt idx="0">
                  <c:v>7</c:v>
                </c:pt>
                <c:pt idx="1">
                  <c:v>5</c:v>
                </c:pt>
                <c:pt idx="2">
                  <c:v>3</c:v>
                </c:pt>
                <c:pt idx="3">
                  <c:v>1</c:v>
                </c:pt>
              </c:numCache>
            </c:numRef>
          </c:yVal>
          <c:bubbleSize>
            <c:numRef>
              <c:f>'Amt AE AttAge'!$N$17:$N$20</c:f>
              <c:numCache>
                <c:formatCode>General</c:formatCode>
                <c:ptCount val="4"/>
                <c:pt idx="0">
                  <c:v>100</c:v>
                </c:pt>
                <c:pt idx="1">
                  <c:v>50</c:v>
                </c:pt>
                <c:pt idx="2">
                  <c:v>100</c:v>
                </c:pt>
                <c:pt idx="3">
                  <c:v>100</c:v>
                </c:pt>
              </c:numCache>
            </c:numRef>
          </c:bubbleSize>
          <c:bubble3D val="0"/>
          <c:extLst>
            <c:ext xmlns:c16="http://schemas.microsoft.com/office/drawing/2014/chart" uri="{C3380CC4-5D6E-409C-BE32-E72D297353CC}">
              <c16:uniqueId val="{00000004-7D0E-4177-88EC-2AC3F6600F3B}"/>
            </c:ext>
          </c:extLst>
        </c:ser>
        <c:ser>
          <c:idx val="5"/>
          <c:order val="5"/>
          <c:tx>
            <c:strRef>
              <c:f>'Amt AE AttAge'!$G$16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AttAge'!$H$17:$H$20</c:f>
                <c:numCache>
                  <c:formatCode>General</c:formatCode>
                  <c:ptCount val="4"/>
                  <c:pt idx="0">
                    <c:v>0.31535547794395813</c:v>
                  </c:pt>
                  <c:pt idx="1">
                    <c:v>1.3118364975789318</c:v>
                  </c:pt>
                  <c:pt idx="2">
                    <c:v>0.35141920515248615</c:v>
                  </c:pt>
                  <c:pt idx="3">
                    <c:v>0.44134566443385592</c:v>
                  </c:pt>
                </c:numCache>
              </c:numRef>
            </c:plus>
            <c:minus>
              <c:numRef>
                <c:f>'Amt AE AttAge'!$I$17:$I$20</c:f>
                <c:numCache>
                  <c:formatCode>General</c:formatCode>
                  <c:ptCount val="4"/>
                  <c:pt idx="0">
                    <c:v>0.13879427546687395</c:v>
                  </c:pt>
                  <c:pt idx="1">
                    <c:v>0.21492688846797303</c:v>
                  </c:pt>
                  <c:pt idx="2">
                    <c:v>0.14887249725310292</c:v>
                  </c:pt>
                  <c:pt idx="3">
                    <c:v>0.14238268503463303</c:v>
                  </c:pt>
                </c:numCache>
              </c:numRef>
            </c:minus>
            <c:spPr>
              <a:noFill/>
              <a:ln w="12700" cap="flat" cmpd="sng" algn="ctr">
                <a:solidFill>
                  <a:schemeClr val="bg2">
                    <a:lumMod val="90000"/>
                  </a:schemeClr>
                </a:solidFill>
                <a:round/>
              </a:ln>
              <a:effectLst/>
            </c:spPr>
          </c:errBars>
          <c:xVal>
            <c:numRef>
              <c:f>'Amt AE AttAge'!$G$17:$G$20</c:f>
              <c:numCache>
                <c:formatCode>0%</c:formatCode>
                <c:ptCount val="4"/>
                <c:pt idx="0">
                  <c:v>0.87560298480265197</c:v>
                </c:pt>
                <c:pt idx="1">
                  <c:v>0.99420182839266802</c:v>
                </c:pt>
                <c:pt idx="2">
                  <c:v>0.85576137004544395</c:v>
                </c:pt>
                <c:pt idx="3">
                  <c:v>0.894124119638814</c:v>
                </c:pt>
              </c:numCache>
            </c:numRef>
          </c:xVal>
          <c:yVal>
            <c:numRef>
              <c:f>'Amt AE AttAge'!$Q$17:$Q$20</c:f>
              <c:numCache>
                <c:formatCode>General</c:formatCode>
                <c:ptCount val="4"/>
                <c:pt idx="0">
                  <c:v>7</c:v>
                </c:pt>
                <c:pt idx="1">
                  <c:v>5</c:v>
                </c:pt>
                <c:pt idx="2">
                  <c:v>3</c:v>
                </c:pt>
                <c:pt idx="3">
                  <c:v>1</c:v>
                </c:pt>
              </c:numCache>
            </c:numRef>
          </c:yVal>
          <c:bubbleSize>
            <c:numRef>
              <c:f>'Amt AE AttAge'!$O$17:$O$20</c:f>
              <c:numCache>
                <c:formatCode>General</c:formatCode>
                <c:ptCount val="4"/>
                <c:pt idx="0">
                  <c:v>200</c:v>
                </c:pt>
                <c:pt idx="1">
                  <c:v>100</c:v>
                </c:pt>
                <c:pt idx="2">
                  <c:v>200</c:v>
                </c:pt>
                <c:pt idx="3">
                  <c:v>200</c:v>
                </c:pt>
              </c:numCache>
            </c:numRef>
          </c:bubbleSize>
          <c:bubble3D val="0"/>
          <c:extLst>
            <c:ext xmlns:c16="http://schemas.microsoft.com/office/drawing/2014/chart" uri="{C3380CC4-5D6E-409C-BE32-E72D297353CC}">
              <c16:uniqueId val="{00000005-7D0E-4177-88EC-2AC3F6600F3B}"/>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7D0E-4177-88EC-2AC3F6600F3B}"/>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AttAge SmokStat'!$B$16</c:f>
              <c:strCache>
                <c:ptCount val="1"/>
                <c:pt idx="0">
                  <c:v>Q1</c:v>
                </c:pt>
              </c:strCache>
            </c:strRef>
          </c:tx>
          <c:spPr>
            <a:solidFill>
              <a:schemeClr val="accent1">
                <a:alpha val="75000"/>
              </a:schemeClr>
            </a:solidFill>
            <a:ln w="25400">
              <a:noFill/>
            </a:ln>
            <a:effectLst/>
          </c:spPr>
          <c:invertIfNegative val="0"/>
          <c:xVal>
            <c:numRef>
              <c:f>'Amt AE AttAge SmokStat'!$B$17:$B$32</c:f>
              <c:numCache>
                <c:formatCode>0%</c:formatCode>
                <c:ptCount val="16"/>
                <c:pt idx="1">
                  <c:v>1.1909584627466101</c:v>
                </c:pt>
                <c:pt idx="2">
                  <c:v>1.3635508205456901</c:v>
                </c:pt>
                <c:pt idx="3">
                  <c:v>1.23747940705155</c:v>
                </c:pt>
                <c:pt idx="5">
                  <c:v>2.3060383259716</c:v>
                </c:pt>
                <c:pt idx="6">
                  <c:v>6.3924214187278396</c:v>
                </c:pt>
                <c:pt idx="7">
                  <c:v>2.0512647682080298</c:v>
                </c:pt>
                <c:pt idx="9">
                  <c:v>1.2071805751979301</c:v>
                </c:pt>
                <c:pt idx="10">
                  <c:v>1.3265327869197401</c:v>
                </c:pt>
                <c:pt idx="11">
                  <c:v>1.19570067228924</c:v>
                </c:pt>
                <c:pt idx="13">
                  <c:v>1.3354697840726699</c:v>
                </c:pt>
                <c:pt idx="14">
                  <c:v>1.6169138842111499</c:v>
                </c:pt>
                <c:pt idx="15">
                  <c:v>1.3362471941524701</c:v>
                </c:pt>
              </c:numCache>
            </c:numRef>
          </c:xVal>
          <c:yVal>
            <c:numRef>
              <c:f>'Amt AE AttAge SmokStat'!$Q$17:$Q$32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SmokStat'!$J$17:$J$32</c:f>
              <c:numCache>
                <c:formatCode>General</c:formatCode>
                <c:ptCount val="16"/>
                <c:pt idx="1">
                  <c:v>200</c:v>
                </c:pt>
                <c:pt idx="2">
                  <c:v>100</c:v>
                </c:pt>
                <c:pt idx="3">
                  <c:v>100</c:v>
                </c:pt>
                <c:pt idx="5">
                  <c:v>50</c:v>
                </c:pt>
                <c:pt idx="6">
                  <c:v>6</c:v>
                </c:pt>
                <c:pt idx="7">
                  <c:v>25</c:v>
                </c:pt>
                <c:pt idx="9">
                  <c:v>100</c:v>
                </c:pt>
                <c:pt idx="10">
                  <c:v>100</c:v>
                </c:pt>
                <c:pt idx="11">
                  <c:v>100</c:v>
                </c:pt>
                <c:pt idx="13">
                  <c:v>100</c:v>
                </c:pt>
                <c:pt idx="14">
                  <c:v>50</c:v>
                </c:pt>
                <c:pt idx="15">
                  <c:v>100</c:v>
                </c:pt>
              </c:numCache>
            </c:numRef>
          </c:bubbleSize>
          <c:bubble3D val="0"/>
          <c:extLst>
            <c:ext xmlns:c16="http://schemas.microsoft.com/office/drawing/2014/chart" uri="{C3380CC4-5D6E-409C-BE32-E72D297353CC}">
              <c16:uniqueId val="{00000000-6BC2-4072-98B5-5A02BDB90A1E}"/>
            </c:ext>
          </c:extLst>
        </c:ser>
        <c:ser>
          <c:idx val="1"/>
          <c:order val="1"/>
          <c:tx>
            <c:strRef>
              <c:f>'Amt AE AttAge SmokStat'!$C$16</c:f>
              <c:strCache>
                <c:ptCount val="1"/>
                <c:pt idx="0">
                  <c:v>Q2</c:v>
                </c:pt>
              </c:strCache>
            </c:strRef>
          </c:tx>
          <c:spPr>
            <a:solidFill>
              <a:schemeClr val="accent2">
                <a:alpha val="75000"/>
              </a:schemeClr>
            </a:solidFill>
            <a:ln w="25400">
              <a:noFill/>
            </a:ln>
            <a:effectLst/>
          </c:spPr>
          <c:invertIfNegative val="0"/>
          <c:xVal>
            <c:numRef>
              <c:f>'Amt AE AttAge SmokStat'!$C$17:$C$32</c:f>
              <c:numCache>
                <c:formatCode>0%</c:formatCode>
                <c:ptCount val="16"/>
                <c:pt idx="1">
                  <c:v>0.98645660614647301</c:v>
                </c:pt>
                <c:pt idx="2">
                  <c:v>1.13723461359088</c:v>
                </c:pt>
                <c:pt idx="3">
                  <c:v>0.98693765924349097</c:v>
                </c:pt>
                <c:pt idx="5">
                  <c:v>1.3594457327363001</c:v>
                </c:pt>
                <c:pt idx="6">
                  <c:v>2.1439212816907198</c:v>
                </c:pt>
                <c:pt idx="7">
                  <c:v>1.2986210065083701</c:v>
                </c:pt>
                <c:pt idx="9">
                  <c:v>0.97333810898883399</c:v>
                </c:pt>
                <c:pt idx="10">
                  <c:v>1.0685650437843699</c:v>
                </c:pt>
                <c:pt idx="11">
                  <c:v>0.98077251478758398</c:v>
                </c:pt>
                <c:pt idx="13">
                  <c:v>1.06618916155183</c:v>
                </c:pt>
                <c:pt idx="14">
                  <c:v>1.3364757590568299</c:v>
                </c:pt>
                <c:pt idx="15">
                  <c:v>1.0664542122833101</c:v>
                </c:pt>
              </c:numCache>
            </c:numRef>
          </c:xVal>
          <c:yVal>
            <c:numRef>
              <c:f>'Amt AE AttAge SmokStat'!$Q$17:$Q$32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SmokStat'!$K$17:$K$32</c:f>
              <c:numCache>
                <c:formatCode>General</c:formatCode>
                <c:ptCount val="16"/>
                <c:pt idx="1">
                  <c:v>200</c:v>
                </c:pt>
                <c:pt idx="2">
                  <c:v>100</c:v>
                </c:pt>
                <c:pt idx="3">
                  <c:v>200</c:v>
                </c:pt>
                <c:pt idx="5">
                  <c:v>50</c:v>
                </c:pt>
                <c:pt idx="6">
                  <c:v>25</c:v>
                </c:pt>
                <c:pt idx="7">
                  <c:v>50</c:v>
                </c:pt>
                <c:pt idx="9">
                  <c:v>100</c:v>
                </c:pt>
                <c:pt idx="10">
                  <c:v>100</c:v>
                </c:pt>
                <c:pt idx="11">
                  <c:v>100</c:v>
                </c:pt>
                <c:pt idx="13">
                  <c:v>100</c:v>
                </c:pt>
                <c:pt idx="14">
                  <c:v>50</c:v>
                </c:pt>
                <c:pt idx="15">
                  <c:v>100</c:v>
                </c:pt>
              </c:numCache>
            </c:numRef>
          </c:bubbleSize>
          <c:bubble3D val="0"/>
          <c:extLst>
            <c:ext xmlns:c16="http://schemas.microsoft.com/office/drawing/2014/chart" uri="{C3380CC4-5D6E-409C-BE32-E72D297353CC}">
              <c16:uniqueId val="{00000001-6BC2-4072-98B5-5A02BDB90A1E}"/>
            </c:ext>
          </c:extLst>
        </c:ser>
        <c:ser>
          <c:idx val="2"/>
          <c:order val="2"/>
          <c:tx>
            <c:strRef>
              <c:f>'Amt AE AttAge SmokStat'!$D$16</c:f>
              <c:strCache>
                <c:ptCount val="1"/>
                <c:pt idx="0">
                  <c:v>Q3</c:v>
                </c:pt>
              </c:strCache>
            </c:strRef>
          </c:tx>
          <c:spPr>
            <a:solidFill>
              <a:schemeClr val="accent3">
                <a:alpha val="75000"/>
              </a:schemeClr>
            </a:solidFill>
            <a:ln w="25400">
              <a:noFill/>
            </a:ln>
            <a:effectLst/>
          </c:spPr>
          <c:invertIfNegative val="0"/>
          <c:xVal>
            <c:numRef>
              <c:f>'Amt AE AttAge SmokStat'!$D$17:$D$32</c:f>
              <c:numCache>
                <c:formatCode>0%</c:formatCode>
                <c:ptCount val="16"/>
                <c:pt idx="1">
                  <c:v>0.92136470922068903</c:v>
                </c:pt>
                <c:pt idx="2">
                  <c:v>1.0493179501396901</c:v>
                </c:pt>
                <c:pt idx="3">
                  <c:v>0.91412760619358102</c:v>
                </c:pt>
                <c:pt idx="5">
                  <c:v>1.10099385220581</c:v>
                </c:pt>
                <c:pt idx="6">
                  <c:v>1.5732926494852999</c:v>
                </c:pt>
                <c:pt idx="7">
                  <c:v>1.05587195885397</c:v>
                </c:pt>
                <c:pt idx="9">
                  <c:v>0.90390068733878304</c:v>
                </c:pt>
                <c:pt idx="10">
                  <c:v>0.947569008065273</c:v>
                </c:pt>
                <c:pt idx="11">
                  <c:v>0.88190777728795999</c:v>
                </c:pt>
                <c:pt idx="13">
                  <c:v>0.94958864114462804</c:v>
                </c:pt>
                <c:pt idx="14">
                  <c:v>1.1845314377623599</c:v>
                </c:pt>
                <c:pt idx="15">
                  <c:v>0.94398135899268298</c:v>
                </c:pt>
              </c:numCache>
            </c:numRef>
          </c:xVal>
          <c:yVal>
            <c:numRef>
              <c:f>'Amt AE AttAge SmokStat'!$Q$17:$Q$32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SmokStat'!$L$17:$L$32</c:f>
              <c:numCache>
                <c:formatCode>General</c:formatCode>
                <c:ptCount val="16"/>
                <c:pt idx="1">
                  <c:v>200</c:v>
                </c:pt>
                <c:pt idx="2">
                  <c:v>100</c:v>
                </c:pt>
                <c:pt idx="3">
                  <c:v>200</c:v>
                </c:pt>
                <c:pt idx="5">
                  <c:v>100</c:v>
                </c:pt>
                <c:pt idx="6">
                  <c:v>50</c:v>
                </c:pt>
                <c:pt idx="7">
                  <c:v>50</c:v>
                </c:pt>
                <c:pt idx="9">
                  <c:v>100</c:v>
                </c:pt>
                <c:pt idx="10">
                  <c:v>100</c:v>
                </c:pt>
                <c:pt idx="11">
                  <c:v>100</c:v>
                </c:pt>
                <c:pt idx="13">
                  <c:v>100</c:v>
                </c:pt>
                <c:pt idx="14">
                  <c:v>100</c:v>
                </c:pt>
                <c:pt idx="15">
                  <c:v>100</c:v>
                </c:pt>
              </c:numCache>
            </c:numRef>
          </c:bubbleSize>
          <c:bubble3D val="0"/>
          <c:extLst>
            <c:ext xmlns:c16="http://schemas.microsoft.com/office/drawing/2014/chart" uri="{C3380CC4-5D6E-409C-BE32-E72D297353CC}">
              <c16:uniqueId val="{00000002-6BC2-4072-98B5-5A02BDB90A1E}"/>
            </c:ext>
          </c:extLst>
        </c:ser>
        <c:ser>
          <c:idx val="3"/>
          <c:order val="3"/>
          <c:tx>
            <c:strRef>
              <c:f>'Amt AE AttAge SmokStat'!$E$16</c:f>
              <c:strCache>
                <c:ptCount val="1"/>
                <c:pt idx="0">
                  <c:v>Q4</c:v>
                </c:pt>
              </c:strCache>
            </c:strRef>
          </c:tx>
          <c:spPr>
            <a:solidFill>
              <a:schemeClr val="accent4">
                <a:alpha val="75000"/>
              </a:schemeClr>
            </a:solidFill>
            <a:ln w="25400">
              <a:noFill/>
            </a:ln>
            <a:effectLst/>
          </c:spPr>
          <c:invertIfNegative val="0"/>
          <c:xVal>
            <c:numRef>
              <c:f>'Amt AE AttAge SmokStat'!$E$17:$E$32</c:f>
              <c:numCache>
                <c:formatCode>0%</c:formatCode>
                <c:ptCount val="16"/>
                <c:pt idx="1">
                  <c:v>0.84560014821693696</c:v>
                </c:pt>
                <c:pt idx="2">
                  <c:v>0.93053356021920097</c:v>
                </c:pt>
                <c:pt idx="3">
                  <c:v>0.83681604221913797</c:v>
                </c:pt>
                <c:pt idx="5">
                  <c:v>0.95308900992626999</c:v>
                </c:pt>
                <c:pt idx="6">
                  <c:v>1.19009356165182</c:v>
                </c:pt>
                <c:pt idx="7">
                  <c:v>0.90139359480682602</c:v>
                </c:pt>
                <c:pt idx="9">
                  <c:v>0.82942515896054902</c:v>
                </c:pt>
                <c:pt idx="10">
                  <c:v>0.86640075175497</c:v>
                </c:pt>
                <c:pt idx="11">
                  <c:v>0.81698779908262298</c:v>
                </c:pt>
                <c:pt idx="13">
                  <c:v>0.85672452104984098</c:v>
                </c:pt>
                <c:pt idx="14">
                  <c:v>1.0856088849818999</c:v>
                </c:pt>
                <c:pt idx="15">
                  <c:v>0.84090003521703205</c:v>
                </c:pt>
              </c:numCache>
            </c:numRef>
          </c:xVal>
          <c:yVal>
            <c:numRef>
              <c:f>'Amt AE AttAge SmokStat'!$Q$17:$Q$32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SmokStat'!$M$17:$M$32</c:f>
              <c:numCache>
                <c:formatCode>General</c:formatCode>
                <c:ptCount val="16"/>
                <c:pt idx="1">
                  <c:v>200</c:v>
                </c:pt>
                <c:pt idx="2">
                  <c:v>100</c:v>
                </c:pt>
                <c:pt idx="3">
                  <c:v>200</c:v>
                </c:pt>
                <c:pt idx="5">
                  <c:v>50</c:v>
                </c:pt>
                <c:pt idx="6">
                  <c:v>50</c:v>
                </c:pt>
                <c:pt idx="7">
                  <c:v>50</c:v>
                </c:pt>
                <c:pt idx="9">
                  <c:v>200</c:v>
                </c:pt>
                <c:pt idx="10">
                  <c:v>100</c:v>
                </c:pt>
                <c:pt idx="11">
                  <c:v>100</c:v>
                </c:pt>
                <c:pt idx="13">
                  <c:v>100</c:v>
                </c:pt>
                <c:pt idx="14">
                  <c:v>100</c:v>
                </c:pt>
                <c:pt idx="15">
                  <c:v>100</c:v>
                </c:pt>
              </c:numCache>
            </c:numRef>
          </c:bubbleSize>
          <c:bubble3D val="0"/>
          <c:extLst>
            <c:ext xmlns:c16="http://schemas.microsoft.com/office/drawing/2014/chart" uri="{C3380CC4-5D6E-409C-BE32-E72D297353CC}">
              <c16:uniqueId val="{00000003-6BC2-4072-98B5-5A02BDB90A1E}"/>
            </c:ext>
          </c:extLst>
        </c:ser>
        <c:ser>
          <c:idx val="4"/>
          <c:order val="4"/>
          <c:tx>
            <c:strRef>
              <c:f>'Amt AE AttAge SmokStat'!$F$16</c:f>
              <c:strCache>
                <c:ptCount val="1"/>
                <c:pt idx="0">
                  <c:v>Q5</c:v>
                </c:pt>
              </c:strCache>
            </c:strRef>
          </c:tx>
          <c:spPr>
            <a:solidFill>
              <a:schemeClr val="accent5">
                <a:alpha val="75000"/>
              </a:schemeClr>
            </a:solidFill>
            <a:ln w="25400">
              <a:noFill/>
            </a:ln>
            <a:effectLst/>
          </c:spPr>
          <c:invertIfNegative val="0"/>
          <c:xVal>
            <c:numRef>
              <c:f>'Amt AE AttAge SmokStat'!$F$17:$F$32</c:f>
              <c:numCache>
                <c:formatCode>0%</c:formatCode>
                <c:ptCount val="16"/>
                <c:pt idx="1">
                  <c:v>0.73680870933577802</c:v>
                </c:pt>
                <c:pt idx="2">
                  <c:v>0.81777890436696299</c:v>
                </c:pt>
                <c:pt idx="3">
                  <c:v>0.72739058154915603</c:v>
                </c:pt>
                <c:pt idx="5">
                  <c:v>0.77927493992469499</c:v>
                </c:pt>
                <c:pt idx="6">
                  <c:v>0.758121299398823</c:v>
                </c:pt>
                <c:pt idx="7">
                  <c:v>0.75071479305037703</c:v>
                </c:pt>
                <c:pt idx="9">
                  <c:v>0.70688887279234103</c:v>
                </c:pt>
                <c:pt idx="10">
                  <c:v>0.70494069515781199</c:v>
                </c:pt>
                <c:pt idx="11">
                  <c:v>0.69962685802826396</c:v>
                </c:pt>
                <c:pt idx="13">
                  <c:v>0.75174143460418097</c:v>
                </c:pt>
                <c:pt idx="14">
                  <c:v>0.82867974034594605</c:v>
                </c:pt>
                <c:pt idx="15">
                  <c:v>0.73306113757203395</c:v>
                </c:pt>
              </c:numCache>
            </c:numRef>
          </c:xVal>
          <c:yVal>
            <c:numRef>
              <c:f>'Amt AE AttAge SmokStat'!$Q$17:$Q$32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SmokStat'!$N$17:$N$32</c:f>
              <c:numCache>
                <c:formatCode>General</c:formatCode>
                <c:ptCount val="16"/>
                <c:pt idx="1">
                  <c:v>100</c:v>
                </c:pt>
                <c:pt idx="2">
                  <c:v>100</c:v>
                </c:pt>
                <c:pt idx="3">
                  <c:v>100</c:v>
                </c:pt>
                <c:pt idx="5">
                  <c:v>50</c:v>
                </c:pt>
                <c:pt idx="6">
                  <c:v>25</c:v>
                </c:pt>
                <c:pt idx="7">
                  <c:v>50</c:v>
                </c:pt>
                <c:pt idx="9">
                  <c:v>100</c:v>
                </c:pt>
                <c:pt idx="10">
                  <c:v>50</c:v>
                </c:pt>
                <c:pt idx="11">
                  <c:v>100</c:v>
                </c:pt>
                <c:pt idx="13">
                  <c:v>100</c:v>
                </c:pt>
                <c:pt idx="14">
                  <c:v>50</c:v>
                </c:pt>
                <c:pt idx="15">
                  <c:v>100</c:v>
                </c:pt>
              </c:numCache>
            </c:numRef>
          </c:bubbleSize>
          <c:bubble3D val="0"/>
          <c:extLst>
            <c:ext xmlns:c16="http://schemas.microsoft.com/office/drawing/2014/chart" uri="{C3380CC4-5D6E-409C-BE32-E72D297353CC}">
              <c16:uniqueId val="{00000004-6BC2-4072-98B5-5A02BDB90A1E}"/>
            </c:ext>
          </c:extLst>
        </c:ser>
        <c:ser>
          <c:idx val="5"/>
          <c:order val="5"/>
          <c:tx>
            <c:strRef>
              <c:f>'Amt AE AttAge SmokStat'!$G$16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AttAge SmokStat'!$H$17:$H$32</c:f>
                <c:numCache>
                  <c:formatCode>General</c:formatCode>
                  <c:ptCount val="16"/>
                  <c:pt idx="1">
                    <c:v>0.31535547794395813</c:v>
                  </c:pt>
                  <c:pt idx="2">
                    <c:v>0.38242659382895805</c:v>
                  </c:pt>
                  <c:pt idx="3">
                    <c:v>0.370645351133851</c:v>
                  </c:pt>
                  <c:pt idx="5">
                    <c:v>1.3118364975789318</c:v>
                  </c:pt>
                  <c:pt idx="6">
                    <c:v>5.1132331010911898</c:v>
                  </c:pt>
                  <c:pt idx="7">
                    <c:v>1.0869737707363889</c:v>
                  </c:pt>
                  <c:pt idx="9">
                    <c:v>0.35141920515248615</c:v>
                  </c:pt>
                  <c:pt idx="10">
                    <c:v>0.39373563747417306</c:v>
                  </c:pt>
                  <c:pt idx="11">
                    <c:v>0.34794078174360199</c:v>
                  </c:pt>
                  <c:pt idx="13">
                    <c:v>0.44134566443385592</c:v>
                  </c:pt>
                  <c:pt idx="14">
                    <c:v>0.55295279551615995</c:v>
                  </c:pt>
                  <c:pt idx="15">
                    <c:v>0.45107559667170405</c:v>
                  </c:pt>
                </c:numCache>
              </c:numRef>
            </c:plus>
            <c:minus>
              <c:numRef>
                <c:f>'Amt AE AttAge SmokStat'!$I$17:$I$32</c:f>
                <c:numCache>
                  <c:formatCode>General</c:formatCode>
                  <c:ptCount val="16"/>
                  <c:pt idx="1">
                    <c:v>0.13879427546687395</c:v>
                  </c:pt>
                  <c:pt idx="2">
                    <c:v>0.16334532234976906</c:v>
                  </c:pt>
                  <c:pt idx="3">
                    <c:v>0.13944347436854299</c:v>
                  </c:pt>
                  <c:pt idx="5">
                    <c:v>0.21492688846797303</c:v>
                  </c:pt>
                  <c:pt idx="6">
                    <c:v>0.52106701823782708</c:v>
                  </c:pt>
                  <c:pt idx="7">
                    <c:v>0.21357620442126402</c:v>
                  </c:pt>
                  <c:pt idx="9">
                    <c:v>0.14887249725310292</c:v>
                  </c:pt>
                  <c:pt idx="10">
                    <c:v>0.22785645428775503</c:v>
                  </c:pt>
                  <c:pt idx="11">
                    <c:v>0.14813303251737409</c:v>
                  </c:pt>
                  <c:pt idx="13">
                    <c:v>0.14238268503463303</c:v>
                  </c:pt>
                  <c:pt idx="14">
                    <c:v>0.23528134834904391</c:v>
                  </c:pt>
                  <c:pt idx="15">
                    <c:v>0.15211045990873207</c:v>
                  </c:pt>
                </c:numCache>
              </c:numRef>
            </c:minus>
            <c:spPr>
              <a:noFill/>
              <a:ln w="12700" cap="flat" cmpd="sng" algn="ctr">
                <a:solidFill>
                  <a:schemeClr val="bg2">
                    <a:lumMod val="90000"/>
                  </a:schemeClr>
                </a:solidFill>
                <a:round/>
              </a:ln>
              <a:effectLst/>
            </c:spPr>
          </c:errBars>
          <c:xVal>
            <c:numRef>
              <c:f>'Amt AE AttAge SmokStat'!$G$17:$G$32</c:f>
              <c:numCache>
                <c:formatCode>0%</c:formatCode>
                <c:ptCount val="16"/>
                <c:pt idx="1">
                  <c:v>0.87560298480265197</c:v>
                </c:pt>
                <c:pt idx="2">
                  <c:v>0.98112422671673205</c:v>
                </c:pt>
                <c:pt idx="3">
                  <c:v>0.86683405591769902</c:v>
                </c:pt>
                <c:pt idx="5">
                  <c:v>0.99420182839266802</c:v>
                </c:pt>
                <c:pt idx="6">
                  <c:v>1.2791883176366501</c:v>
                </c:pt>
                <c:pt idx="7">
                  <c:v>0.96429099747164104</c:v>
                </c:pt>
                <c:pt idx="9">
                  <c:v>0.85576137004544395</c:v>
                </c:pt>
                <c:pt idx="10">
                  <c:v>0.93279714944556702</c:v>
                </c:pt>
                <c:pt idx="11">
                  <c:v>0.84775989054563805</c:v>
                </c:pt>
                <c:pt idx="13">
                  <c:v>0.894124119638814</c:v>
                </c:pt>
                <c:pt idx="14">
                  <c:v>1.06396108869499</c:v>
                </c:pt>
                <c:pt idx="15">
                  <c:v>0.88517159748076601</c:v>
                </c:pt>
              </c:numCache>
            </c:numRef>
          </c:xVal>
          <c:yVal>
            <c:numRef>
              <c:f>'Amt AE AttAge SmokStat'!$Q$17:$Q$32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SmokStat'!$O$17:$O$32</c:f>
              <c:numCache>
                <c:formatCode>General</c:formatCode>
                <c:ptCount val="16"/>
                <c:pt idx="1">
                  <c:v>200</c:v>
                </c:pt>
                <c:pt idx="2">
                  <c:v>200</c:v>
                </c:pt>
                <c:pt idx="3">
                  <c:v>200</c:v>
                </c:pt>
                <c:pt idx="5">
                  <c:v>100</c:v>
                </c:pt>
                <c:pt idx="6">
                  <c:v>50</c:v>
                </c:pt>
                <c:pt idx="7">
                  <c:v>100</c:v>
                </c:pt>
                <c:pt idx="9">
                  <c:v>200</c:v>
                </c:pt>
                <c:pt idx="10">
                  <c:v>100</c:v>
                </c:pt>
                <c:pt idx="11">
                  <c:v>200</c:v>
                </c:pt>
                <c:pt idx="13">
                  <c:v>200</c:v>
                </c:pt>
                <c:pt idx="14">
                  <c:v>100</c:v>
                </c:pt>
                <c:pt idx="15">
                  <c:v>200</c:v>
                </c:pt>
              </c:numCache>
            </c:numRef>
          </c:bubbleSize>
          <c:bubble3D val="0"/>
          <c:extLst>
            <c:ext xmlns:c16="http://schemas.microsoft.com/office/drawing/2014/chart" uri="{C3380CC4-5D6E-409C-BE32-E72D297353CC}">
              <c16:uniqueId val="{00000005-6BC2-4072-98B5-5A02BDB90A1E}"/>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6BC2-4072-98B5-5A02BDB90A1E}"/>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AttAge Sex'!$B$16</c:f>
              <c:strCache>
                <c:ptCount val="1"/>
                <c:pt idx="0">
                  <c:v>Q1</c:v>
                </c:pt>
              </c:strCache>
            </c:strRef>
          </c:tx>
          <c:spPr>
            <a:solidFill>
              <a:schemeClr val="accent1">
                <a:alpha val="75000"/>
              </a:schemeClr>
            </a:solidFill>
            <a:ln w="25400">
              <a:noFill/>
            </a:ln>
            <a:effectLst/>
          </c:spPr>
          <c:invertIfNegative val="0"/>
          <c:xVal>
            <c:numRef>
              <c:f>'Amt AE AttAge Sex'!$B$17:$B$32</c:f>
              <c:numCache>
                <c:formatCode>0%</c:formatCode>
                <c:ptCount val="16"/>
                <c:pt idx="1">
                  <c:v>1.1909584627466101</c:v>
                </c:pt>
                <c:pt idx="2">
                  <c:v>1.2316274047546201</c:v>
                </c:pt>
                <c:pt idx="3">
                  <c:v>1.2502146776829</c:v>
                </c:pt>
                <c:pt idx="5">
                  <c:v>2.3060383259716</c:v>
                </c:pt>
                <c:pt idx="6">
                  <c:v>1.8957767052697201</c:v>
                </c:pt>
                <c:pt idx="7">
                  <c:v>2.5554576711649402</c:v>
                </c:pt>
                <c:pt idx="9">
                  <c:v>1.2071805751979301</c:v>
                </c:pt>
                <c:pt idx="10">
                  <c:v>1.2457162684338901</c:v>
                </c:pt>
                <c:pt idx="11">
                  <c:v>1.2257438422047899</c:v>
                </c:pt>
                <c:pt idx="13">
                  <c:v>1.3354697840726699</c:v>
                </c:pt>
                <c:pt idx="14">
                  <c:v>1.47256027704598</c:v>
                </c:pt>
                <c:pt idx="15">
                  <c:v>1.30828880199736</c:v>
                </c:pt>
              </c:numCache>
            </c:numRef>
          </c:xVal>
          <c:yVal>
            <c:numRef>
              <c:f>'Amt AE AttAge Sex'!$Q$17:$Q$32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Sex'!$J$17:$J$32</c:f>
              <c:numCache>
                <c:formatCode>General</c:formatCode>
                <c:ptCount val="16"/>
                <c:pt idx="1">
                  <c:v>200</c:v>
                </c:pt>
                <c:pt idx="2">
                  <c:v>100</c:v>
                </c:pt>
                <c:pt idx="3">
                  <c:v>100</c:v>
                </c:pt>
                <c:pt idx="5">
                  <c:v>50</c:v>
                </c:pt>
                <c:pt idx="6">
                  <c:v>25</c:v>
                </c:pt>
                <c:pt idx="7">
                  <c:v>25</c:v>
                </c:pt>
                <c:pt idx="9">
                  <c:v>100</c:v>
                </c:pt>
                <c:pt idx="10">
                  <c:v>100</c:v>
                </c:pt>
                <c:pt idx="11">
                  <c:v>100</c:v>
                </c:pt>
                <c:pt idx="13">
                  <c:v>100</c:v>
                </c:pt>
                <c:pt idx="14">
                  <c:v>100</c:v>
                </c:pt>
                <c:pt idx="15">
                  <c:v>100</c:v>
                </c:pt>
              </c:numCache>
            </c:numRef>
          </c:bubbleSize>
          <c:bubble3D val="0"/>
          <c:extLst>
            <c:ext xmlns:c16="http://schemas.microsoft.com/office/drawing/2014/chart" uri="{C3380CC4-5D6E-409C-BE32-E72D297353CC}">
              <c16:uniqueId val="{00000000-B19F-443D-A893-DEBA4D8EDDB0}"/>
            </c:ext>
          </c:extLst>
        </c:ser>
        <c:ser>
          <c:idx val="1"/>
          <c:order val="1"/>
          <c:tx>
            <c:strRef>
              <c:f>'Amt AE AttAge Sex'!$C$16</c:f>
              <c:strCache>
                <c:ptCount val="1"/>
                <c:pt idx="0">
                  <c:v>Q2</c:v>
                </c:pt>
              </c:strCache>
            </c:strRef>
          </c:tx>
          <c:spPr>
            <a:solidFill>
              <a:schemeClr val="accent2">
                <a:alpha val="75000"/>
              </a:schemeClr>
            </a:solidFill>
            <a:ln w="25400">
              <a:noFill/>
            </a:ln>
            <a:effectLst/>
          </c:spPr>
          <c:invertIfNegative val="0"/>
          <c:xVal>
            <c:numRef>
              <c:f>'Amt AE AttAge Sex'!$C$17:$C$32</c:f>
              <c:numCache>
                <c:formatCode>0%</c:formatCode>
                <c:ptCount val="16"/>
                <c:pt idx="1">
                  <c:v>0.98645660614647301</c:v>
                </c:pt>
                <c:pt idx="2">
                  <c:v>0.99437211509674195</c:v>
                </c:pt>
                <c:pt idx="3">
                  <c:v>1.0133693447491501</c:v>
                </c:pt>
                <c:pt idx="5">
                  <c:v>1.3594457327363001</c:v>
                </c:pt>
                <c:pt idx="6">
                  <c:v>1.16049028221012</c:v>
                </c:pt>
                <c:pt idx="7">
                  <c:v>1.4714831913192301</c:v>
                </c:pt>
                <c:pt idx="9">
                  <c:v>0.97333810898883399</c:v>
                </c:pt>
                <c:pt idx="10">
                  <c:v>0.943141154780894</c:v>
                </c:pt>
                <c:pt idx="11">
                  <c:v>1.00206785327777</c:v>
                </c:pt>
                <c:pt idx="13">
                  <c:v>1.06618916155183</c:v>
                </c:pt>
                <c:pt idx="14">
                  <c:v>1.14390300607574</c:v>
                </c:pt>
                <c:pt idx="15">
                  <c:v>1.03133440393877</c:v>
                </c:pt>
              </c:numCache>
            </c:numRef>
          </c:xVal>
          <c:yVal>
            <c:numRef>
              <c:f>'Amt AE AttAge Sex'!$Q$17:$Q$32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Sex'!$K$17:$K$32</c:f>
              <c:numCache>
                <c:formatCode>General</c:formatCode>
                <c:ptCount val="16"/>
                <c:pt idx="1">
                  <c:v>200</c:v>
                </c:pt>
                <c:pt idx="2">
                  <c:v>100</c:v>
                </c:pt>
                <c:pt idx="3">
                  <c:v>200</c:v>
                </c:pt>
                <c:pt idx="5">
                  <c:v>50</c:v>
                </c:pt>
                <c:pt idx="6">
                  <c:v>50</c:v>
                </c:pt>
                <c:pt idx="7">
                  <c:v>50</c:v>
                </c:pt>
                <c:pt idx="9">
                  <c:v>100</c:v>
                </c:pt>
                <c:pt idx="10">
                  <c:v>100</c:v>
                </c:pt>
                <c:pt idx="11">
                  <c:v>100</c:v>
                </c:pt>
                <c:pt idx="13">
                  <c:v>100</c:v>
                </c:pt>
                <c:pt idx="14">
                  <c:v>100</c:v>
                </c:pt>
                <c:pt idx="15">
                  <c:v>100</c:v>
                </c:pt>
              </c:numCache>
            </c:numRef>
          </c:bubbleSize>
          <c:bubble3D val="0"/>
          <c:extLst>
            <c:ext xmlns:c16="http://schemas.microsoft.com/office/drawing/2014/chart" uri="{C3380CC4-5D6E-409C-BE32-E72D297353CC}">
              <c16:uniqueId val="{00000001-B19F-443D-A893-DEBA4D8EDDB0}"/>
            </c:ext>
          </c:extLst>
        </c:ser>
        <c:ser>
          <c:idx val="2"/>
          <c:order val="2"/>
          <c:tx>
            <c:strRef>
              <c:f>'Amt AE AttAge Sex'!$D$16</c:f>
              <c:strCache>
                <c:ptCount val="1"/>
                <c:pt idx="0">
                  <c:v>Q3</c:v>
                </c:pt>
              </c:strCache>
            </c:strRef>
          </c:tx>
          <c:spPr>
            <a:solidFill>
              <a:schemeClr val="accent3">
                <a:alpha val="75000"/>
              </a:schemeClr>
            </a:solidFill>
            <a:ln w="25400">
              <a:noFill/>
            </a:ln>
            <a:effectLst/>
          </c:spPr>
          <c:invertIfNegative val="0"/>
          <c:xVal>
            <c:numRef>
              <c:f>'Amt AE AttAge Sex'!$D$17:$D$32</c:f>
              <c:numCache>
                <c:formatCode>0%</c:formatCode>
                <c:ptCount val="16"/>
                <c:pt idx="1">
                  <c:v>0.92136470922068903</c:v>
                </c:pt>
                <c:pt idx="2">
                  <c:v>0.89588485488766101</c:v>
                </c:pt>
                <c:pt idx="3">
                  <c:v>0.92207768168947701</c:v>
                </c:pt>
                <c:pt idx="5">
                  <c:v>1.10099385220581</c:v>
                </c:pt>
                <c:pt idx="6">
                  <c:v>0.87156214282245603</c:v>
                </c:pt>
                <c:pt idx="7">
                  <c:v>1.1799573067657401</c:v>
                </c:pt>
                <c:pt idx="9">
                  <c:v>0.90390068733878304</c:v>
                </c:pt>
                <c:pt idx="10">
                  <c:v>0.80939993771567398</c:v>
                </c:pt>
                <c:pt idx="11">
                  <c:v>0.91165209526965796</c:v>
                </c:pt>
                <c:pt idx="13">
                  <c:v>0.94958864114462804</c:v>
                </c:pt>
                <c:pt idx="14">
                  <c:v>0.97326288217166701</c:v>
                </c:pt>
                <c:pt idx="15">
                  <c:v>0.936778156800673</c:v>
                </c:pt>
              </c:numCache>
            </c:numRef>
          </c:xVal>
          <c:yVal>
            <c:numRef>
              <c:f>'Amt AE AttAge Sex'!$Q$17:$Q$32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Sex'!$L$17:$L$32</c:f>
              <c:numCache>
                <c:formatCode>General</c:formatCode>
                <c:ptCount val="16"/>
                <c:pt idx="1">
                  <c:v>200</c:v>
                </c:pt>
                <c:pt idx="2">
                  <c:v>100</c:v>
                </c:pt>
                <c:pt idx="3">
                  <c:v>200</c:v>
                </c:pt>
                <c:pt idx="5">
                  <c:v>100</c:v>
                </c:pt>
                <c:pt idx="6">
                  <c:v>50</c:v>
                </c:pt>
                <c:pt idx="7">
                  <c:v>50</c:v>
                </c:pt>
                <c:pt idx="9">
                  <c:v>100</c:v>
                </c:pt>
                <c:pt idx="10">
                  <c:v>100</c:v>
                </c:pt>
                <c:pt idx="11">
                  <c:v>100</c:v>
                </c:pt>
                <c:pt idx="13">
                  <c:v>100</c:v>
                </c:pt>
                <c:pt idx="14">
                  <c:v>100</c:v>
                </c:pt>
                <c:pt idx="15">
                  <c:v>100</c:v>
                </c:pt>
              </c:numCache>
            </c:numRef>
          </c:bubbleSize>
          <c:bubble3D val="0"/>
          <c:extLst>
            <c:ext xmlns:c16="http://schemas.microsoft.com/office/drawing/2014/chart" uri="{C3380CC4-5D6E-409C-BE32-E72D297353CC}">
              <c16:uniqueId val="{00000002-B19F-443D-A893-DEBA4D8EDDB0}"/>
            </c:ext>
          </c:extLst>
        </c:ser>
        <c:ser>
          <c:idx val="3"/>
          <c:order val="3"/>
          <c:tx>
            <c:strRef>
              <c:f>'Amt AE AttAge Sex'!$E$16</c:f>
              <c:strCache>
                <c:ptCount val="1"/>
                <c:pt idx="0">
                  <c:v>Q4</c:v>
                </c:pt>
              </c:strCache>
            </c:strRef>
          </c:tx>
          <c:spPr>
            <a:solidFill>
              <a:schemeClr val="accent4">
                <a:alpha val="75000"/>
              </a:schemeClr>
            </a:solidFill>
            <a:ln w="25400">
              <a:noFill/>
            </a:ln>
            <a:effectLst/>
          </c:spPr>
          <c:invertIfNegative val="0"/>
          <c:xVal>
            <c:numRef>
              <c:f>'Amt AE AttAge Sex'!$E$17:$E$32</c:f>
              <c:numCache>
                <c:formatCode>0%</c:formatCode>
                <c:ptCount val="16"/>
                <c:pt idx="1">
                  <c:v>0.84560014821693696</c:v>
                </c:pt>
                <c:pt idx="2">
                  <c:v>0.81276153741858803</c:v>
                </c:pt>
                <c:pt idx="3">
                  <c:v>0.84745311311715898</c:v>
                </c:pt>
                <c:pt idx="5">
                  <c:v>0.95308900992626999</c:v>
                </c:pt>
                <c:pt idx="6">
                  <c:v>0.71759353566642303</c:v>
                </c:pt>
                <c:pt idx="7">
                  <c:v>1.00083257789647</c:v>
                </c:pt>
                <c:pt idx="9">
                  <c:v>0.82942515896054902</c:v>
                </c:pt>
                <c:pt idx="10">
                  <c:v>0.72745310167397403</c:v>
                </c:pt>
                <c:pt idx="11">
                  <c:v>0.84179601325044096</c:v>
                </c:pt>
                <c:pt idx="13">
                  <c:v>0.85672452104984098</c:v>
                </c:pt>
                <c:pt idx="14">
                  <c:v>0.85053407777730305</c:v>
                </c:pt>
                <c:pt idx="15">
                  <c:v>0.85067792934429598</c:v>
                </c:pt>
              </c:numCache>
            </c:numRef>
          </c:xVal>
          <c:yVal>
            <c:numRef>
              <c:f>'Amt AE AttAge Sex'!$Q$17:$Q$32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Sex'!$M$17:$M$32</c:f>
              <c:numCache>
                <c:formatCode>General</c:formatCode>
                <c:ptCount val="16"/>
                <c:pt idx="1">
                  <c:v>200</c:v>
                </c:pt>
                <c:pt idx="2">
                  <c:v>100</c:v>
                </c:pt>
                <c:pt idx="3">
                  <c:v>200</c:v>
                </c:pt>
                <c:pt idx="5">
                  <c:v>50</c:v>
                </c:pt>
                <c:pt idx="6">
                  <c:v>50</c:v>
                </c:pt>
                <c:pt idx="7">
                  <c:v>50</c:v>
                </c:pt>
                <c:pt idx="9">
                  <c:v>200</c:v>
                </c:pt>
                <c:pt idx="10">
                  <c:v>100</c:v>
                </c:pt>
                <c:pt idx="11">
                  <c:v>100</c:v>
                </c:pt>
                <c:pt idx="13">
                  <c:v>100</c:v>
                </c:pt>
                <c:pt idx="14">
                  <c:v>100</c:v>
                </c:pt>
                <c:pt idx="15">
                  <c:v>100</c:v>
                </c:pt>
              </c:numCache>
            </c:numRef>
          </c:bubbleSize>
          <c:bubble3D val="0"/>
          <c:extLst>
            <c:ext xmlns:c16="http://schemas.microsoft.com/office/drawing/2014/chart" uri="{C3380CC4-5D6E-409C-BE32-E72D297353CC}">
              <c16:uniqueId val="{00000003-B19F-443D-A893-DEBA4D8EDDB0}"/>
            </c:ext>
          </c:extLst>
        </c:ser>
        <c:ser>
          <c:idx val="4"/>
          <c:order val="4"/>
          <c:tx>
            <c:strRef>
              <c:f>'Amt AE AttAge Sex'!$F$16</c:f>
              <c:strCache>
                <c:ptCount val="1"/>
                <c:pt idx="0">
                  <c:v>Q5</c:v>
                </c:pt>
              </c:strCache>
            </c:strRef>
          </c:tx>
          <c:spPr>
            <a:solidFill>
              <a:schemeClr val="accent5">
                <a:alpha val="75000"/>
              </a:schemeClr>
            </a:solidFill>
            <a:ln w="25400">
              <a:noFill/>
            </a:ln>
            <a:effectLst/>
          </c:spPr>
          <c:invertIfNegative val="0"/>
          <c:xVal>
            <c:numRef>
              <c:f>'Amt AE AttAge Sex'!$F$17:$F$32</c:f>
              <c:numCache>
                <c:formatCode>0%</c:formatCode>
                <c:ptCount val="16"/>
                <c:pt idx="1">
                  <c:v>0.73680870933577802</c:v>
                </c:pt>
                <c:pt idx="2">
                  <c:v>0.69637252839039598</c:v>
                </c:pt>
                <c:pt idx="3">
                  <c:v>0.73966922588410999</c:v>
                </c:pt>
                <c:pt idx="5">
                  <c:v>0.77927493992469499</c:v>
                </c:pt>
                <c:pt idx="6">
                  <c:v>0.59352172953001903</c:v>
                </c:pt>
                <c:pt idx="7">
                  <c:v>0.81780321548687696</c:v>
                </c:pt>
                <c:pt idx="9">
                  <c:v>0.70688887279234103</c:v>
                </c:pt>
                <c:pt idx="10">
                  <c:v>0.63765554426105497</c:v>
                </c:pt>
                <c:pt idx="11">
                  <c:v>0.71519265922808894</c:v>
                </c:pt>
                <c:pt idx="13">
                  <c:v>0.75174143460418097</c:v>
                </c:pt>
                <c:pt idx="14">
                  <c:v>0.75381374396267198</c:v>
                </c:pt>
                <c:pt idx="15">
                  <c:v>0.73157869798326902</c:v>
                </c:pt>
              </c:numCache>
            </c:numRef>
          </c:xVal>
          <c:yVal>
            <c:numRef>
              <c:f>'Amt AE AttAge Sex'!$Q$17:$Q$32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Sex'!$N$17:$N$32</c:f>
              <c:numCache>
                <c:formatCode>General</c:formatCode>
                <c:ptCount val="16"/>
                <c:pt idx="1">
                  <c:v>100</c:v>
                </c:pt>
                <c:pt idx="2">
                  <c:v>100</c:v>
                </c:pt>
                <c:pt idx="3">
                  <c:v>100</c:v>
                </c:pt>
                <c:pt idx="5">
                  <c:v>50</c:v>
                </c:pt>
                <c:pt idx="6">
                  <c:v>25</c:v>
                </c:pt>
                <c:pt idx="7">
                  <c:v>50</c:v>
                </c:pt>
                <c:pt idx="9">
                  <c:v>100</c:v>
                </c:pt>
                <c:pt idx="10">
                  <c:v>50</c:v>
                </c:pt>
                <c:pt idx="11">
                  <c:v>100</c:v>
                </c:pt>
                <c:pt idx="13">
                  <c:v>100</c:v>
                </c:pt>
                <c:pt idx="14">
                  <c:v>100</c:v>
                </c:pt>
                <c:pt idx="15">
                  <c:v>100</c:v>
                </c:pt>
              </c:numCache>
            </c:numRef>
          </c:bubbleSize>
          <c:bubble3D val="0"/>
          <c:extLst>
            <c:ext xmlns:c16="http://schemas.microsoft.com/office/drawing/2014/chart" uri="{C3380CC4-5D6E-409C-BE32-E72D297353CC}">
              <c16:uniqueId val="{00000004-B19F-443D-A893-DEBA4D8EDDB0}"/>
            </c:ext>
          </c:extLst>
        </c:ser>
        <c:ser>
          <c:idx val="5"/>
          <c:order val="5"/>
          <c:tx>
            <c:strRef>
              <c:f>'Amt AE AttAge Sex'!$G$16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AttAge Sex'!$H$17:$H$32</c:f>
                <c:numCache>
                  <c:formatCode>General</c:formatCode>
                  <c:ptCount val="16"/>
                  <c:pt idx="1">
                    <c:v>0.31535547794395813</c:v>
                  </c:pt>
                  <c:pt idx="2">
                    <c:v>0.37016444023500206</c:v>
                  </c:pt>
                  <c:pt idx="3">
                    <c:v>0.36895444233709096</c:v>
                  </c:pt>
                  <c:pt idx="5">
                    <c:v>1.3118364975789318</c:v>
                  </c:pt>
                  <c:pt idx="6">
                    <c:v>1.0773234535883991</c:v>
                  </c:pt>
                  <c:pt idx="7">
                    <c:v>1.4717039319458602</c:v>
                  </c:pt>
                  <c:pt idx="9">
                    <c:v>0.35141920515248615</c:v>
                  </c:pt>
                  <c:pt idx="10">
                    <c:v>0.42603524510910107</c:v>
                  </c:pt>
                  <c:pt idx="11">
                    <c:v>0.35942404919810889</c:v>
                  </c:pt>
                  <c:pt idx="13">
                    <c:v>0.44134566443385592</c:v>
                  </c:pt>
                  <c:pt idx="14">
                    <c:v>0.57049318308223906</c:v>
                  </c:pt>
                  <c:pt idx="15">
                    <c:v>0.41877180011410498</c:v>
                  </c:pt>
                </c:numCache>
              </c:numRef>
            </c:plus>
            <c:minus>
              <c:numRef>
                <c:f>'Amt AE AttAge Sex'!$I$17:$I$32</c:f>
                <c:numCache>
                  <c:formatCode>General</c:formatCode>
                  <c:ptCount val="16"/>
                  <c:pt idx="1">
                    <c:v>0.13879427546687395</c:v>
                  </c:pt>
                  <c:pt idx="2">
                    <c:v>0.16509043612922203</c:v>
                  </c:pt>
                  <c:pt idx="3">
                    <c:v>0.141591009461699</c:v>
                  </c:pt>
                  <c:pt idx="5">
                    <c:v>0.21492688846797303</c:v>
                  </c:pt>
                  <c:pt idx="6">
                    <c:v>0.22493152215130197</c:v>
                  </c:pt>
                  <c:pt idx="7">
                    <c:v>0.26595052373220296</c:v>
                  </c:pt>
                  <c:pt idx="9">
                    <c:v>0.14887249725310292</c:v>
                  </c:pt>
                  <c:pt idx="10">
                    <c:v>0.18202547906373401</c:v>
                  </c:pt>
                  <c:pt idx="11">
                    <c:v>0.1511271337785921</c:v>
                  </c:pt>
                  <c:pt idx="13">
                    <c:v>0.14238268503463303</c:v>
                  </c:pt>
                  <c:pt idx="14">
                    <c:v>0.14825335000106898</c:v>
                  </c:pt>
                  <c:pt idx="15">
                    <c:v>0.15793830389998598</c:v>
                  </c:pt>
                </c:numCache>
              </c:numRef>
            </c:minus>
            <c:spPr>
              <a:noFill/>
              <a:ln w="12700" cap="flat" cmpd="sng" algn="ctr">
                <a:solidFill>
                  <a:schemeClr val="bg2">
                    <a:lumMod val="90000"/>
                  </a:schemeClr>
                </a:solidFill>
                <a:round/>
              </a:ln>
              <a:effectLst/>
            </c:spPr>
          </c:errBars>
          <c:xVal>
            <c:numRef>
              <c:f>'Amt AE AttAge Sex'!$G$17:$G$32</c:f>
              <c:numCache>
                <c:formatCode>0%</c:formatCode>
                <c:ptCount val="16"/>
                <c:pt idx="1">
                  <c:v>0.87560298480265197</c:v>
                </c:pt>
                <c:pt idx="2">
                  <c:v>0.86146296451961801</c:v>
                </c:pt>
                <c:pt idx="3">
                  <c:v>0.881260235345809</c:v>
                </c:pt>
                <c:pt idx="5">
                  <c:v>0.99420182839266802</c:v>
                </c:pt>
                <c:pt idx="6">
                  <c:v>0.81845325168132099</c:v>
                </c:pt>
                <c:pt idx="7">
                  <c:v>1.0837537392190799</c:v>
                </c:pt>
                <c:pt idx="9">
                  <c:v>0.85576137004544395</c:v>
                </c:pt>
                <c:pt idx="10">
                  <c:v>0.81968102332478898</c:v>
                </c:pt>
                <c:pt idx="11">
                  <c:v>0.86631979300668105</c:v>
                </c:pt>
                <c:pt idx="13">
                  <c:v>0.894124119638814</c:v>
                </c:pt>
                <c:pt idx="14">
                  <c:v>0.90206709396374096</c:v>
                </c:pt>
                <c:pt idx="15">
                  <c:v>0.889517001883255</c:v>
                </c:pt>
              </c:numCache>
            </c:numRef>
          </c:xVal>
          <c:yVal>
            <c:numRef>
              <c:f>'Amt AE AttAge Sex'!$Q$17:$Q$32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Sex'!$O$17:$O$32</c:f>
              <c:numCache>
                <c:formatCode>General</c:formatCode>
                <c:ptCount val="16"/>
                <c:pt idx="1">
                  <c:v>200</c:v>
                </c:pt>
                <c:pt idx="2">
                  <c:v>200</c:v>
                </c:pt>
                <c:pt idx="3">
                  <c:v>200</c:v>
                </c:pt>
                <c:pt idx="5">
                  <c:v>100</c:v>
                </c:pt>
                <c:pt idx="6">
                  <c:v>50</c:v>
                </c:pt>
                <c:pt idx="7">
                  <c:v>100</c:v>
                </c:pt>
                <c:pt idx="9">
                  <c:v>200</c:v>
                </c:pt>
                <c:pt idx="10">
                  <c:v>200</c:v>
                </c:pt>
                <c:pt idx="11">
                  <c:v>200</c:v>
                </c:pt>
                <c:pt idx="13">
                  <c:v>200</c:v>
                </c:pt>
                <c:pt idx="14">
                  <c:v>100</c:v>
                </c:pt>
                <c:pt idx="15">
                  <c:v>200</c:v>
                </c:pt>
              </c:numCache>
            </c:numRef>
          </c:bubbleSize>
          <c:bubble3D val="0"/>
          <c:extLst>
            <c:ext xmlns:c16="http://schemas.microsoft.com/office/drawing/2014/chart" uri="{C3380CC4-5D6E-409C-BE32-E72D297353CC}">
              <c16:uniqueId val="{00000005-B19F-443D-A893-DEBA4D8EDDB0}"/>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B19F-443D-A893-DEBA4D8EDDB0}"/>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AttAge Plan'!$B$16</c:f>
              <c:strCache>
                <c:ptCount val="1"/>
                <c:pt idx="0">
                  <c:v>Q1</c:v>
                </c:pt>
              </c:strCache>
            </c:strRef>
          </c:tx>
          <c:spPr>
            <a:solidFill>
              <a:schemeClr val="accent1">
                <a:alpha val="75000"/>
              </a:schemeClr>
            </a:solidFill>
            <a:ln w="25400">
              <a:noFill/>
            </a:ln>
            <a:effectLst/>
          </c:spPr>
          <c:invertIfNegative val="0"/>
          <c:xVal>
            <c:numRef>
              <c:f>'Amt AE AttAge Plan'!$B$17:$B$32</c:f>
              <c:numCache>
                <c:formatCode>0%</c:formatCode>
                <c:ptCount val="16"/>
                <c:pt idx="1">
                  <c:v>1.1909584627466101</c:v>
                </c:pt>
                <c:pt idx="2">
                  <c:v>1.2996298453788599</c:v>
                </c:pt>
                <c:pt idx="3">
                  <c:v>1.2681648151587701</c:v>
                </c:pt>
                <c:pt idx="5">
                  <c:v>2.3060383259716</c:v>
                </c:pt>
                <c:pt idx="6">
                  <c:v>3.1005518191107502</c:v>
                </c:pt>
                <c:pt idx="7">
                  <c:v>1.46650741317587</c:v>
                </c:pt>
                <c:pt idx="9">
                  <c:v>1.2071805751979301</c:v>
                </c:pt>
                <c:pt idx="10">
                  <c:v>1.40561158261886</c:v>
                </c:pt>
                <c:pt idx="11">
                  <c:v>1.23738019102045</c:v>
                </c:pt>
                <c:pt idx="13">
                  <c:v>1.3354697840726699</c:v>
                </c:pt>
                <c:pt idx="14">
                  <c:v>1.29709889254611</c:v>
                </c:pt>
                <c:pt idx="15">
                  <c:v>1.70323887138279</c:v>
                </c:pt>
              </c:numCache>
            </c:numRef>
          </c:xVal>
          <c:yVal>
            <c:numRef>
              <c:f>'Amt AE AttAge Plan'!$Q$17:$Q$32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Plan'!$J$17:$J$32</c:f>
              <c:numCache>
                <c:formatCode>General</c:formatCode>
                <c:ptCount val="16"/>
                <c:pt idx="1">
                  <c:v>200</c:v>
                </c:pt>
                <c:pt idx="2">
                  <c:v>100</c:v>
                </c:pt>
                <c:pt idx="3">
                  <c:v>100</c:v>
                </c:pt>
                <c:pt idx="5">
                  <c:v>50</c:v>
                </c:pt>
                <c:pt idx="6">
                  <c:v>25</c:v>
                </c:pt>
                <c:pt idx="7">
                  <c:v>50</c:v>
                </c:pt>
                <c:pt idx="9">
                  <c:v>100</c:v>
                </c:pt>
                <c:pt idx="10">
                  <c:v>100</c:v>
                </c:pt>
                <c:pt idx="11">
                  <c:v>100</c:v>
                </c:pt>
                <c:pt idx="13">
                  <c:v>100</c:v>
                </c:pt>
                <c:pt idx="14">
                  <c:v>100</c:v>
                </c:pt>
                <c:pt idx="15">
                  <c:v>50</c:v>
                </c:pt>
              </c:numCache>
            </c:numRef>
          </c:bubbleSize>
          <c:bubble3D val="0"/>
          <c:extLst>
            <c:ext xmlns:c16="http://schemas.microsoft.com/office/drawing/2014/chart" uri="{C3380CC4-5D6E-409C-BE32-E72D297353CC}">
              <c16:uniqueId val="{00000000-DF14-4FC7-9281-312ABF94AE13}"/>
            </c:ext>
          </c:extLst>
        </c:ser>
        <c:ser>
          <c:idx val="1"/>
          <c:order val="1"/>
          <c:tx>
            <c:strRef>
              <c:f>'Amt AE AttAge Plan'!$C$16</c:f>
              <c:strCache>
                <c:ptCount val="1"/>
                <c:pt idx="0">
                  <c:v>Q2</c:v>
                </c:pt>
              </c:strCache>
            </c:strRef>
          </c:tx>
          <c:spPr>
            <a:solidFill>
              <a:schemeClr val="accent2">
                <a:alpha val="75000"/>
              </a:schemeClr>
            </a:solidFill>
            <a:ln w="25400">
              <a:noFill/>
            </a:ln>
            <a:effectLst/>
          </c:spPr>
          <c:invertIfNegative val="0"/>
          <c:xVal>
            <c:numRef>
              <c:f>'Amt AE AttAge Plan'!$C$17:$C$32</c:f>
              <c:numCache>
                <c:formatCode>0%</c:formatCode>
                <c:ptCount val="16"/>
                <c:pt idx="1">
                  <c:v>0.98645660614647301</c:v>
                </c:pt>
                <c:pt idx="2">
                  <c:v>1.0511698475570099</c:v>
                </c:pt>
                <c:pt idx="3">
                  <c:v>0.92322397513349697</c:v>
                </c:pt>
                <c:pt idx="5">
                  <c:v>1.3594457327363001</c:v>
                </c:pt>
                <c:pt idx="6">
                  <c:v>1.81482074045005</c:v>
                </c:pt>
                <c:pt idx="7">
                  <c:v>1.0834648368075701</c:v>
                </c:pt>
                <c:pt idx="9">
                  <c:v>0.97333810898883399</c:v>
                </c:pt>
                <c:pt idx="10">
                  <c:v>1.1311277659254999</c:v>
                </c:pt>
                <c:pt idx="11">
                  <c:v>0.90776622417679498</c:v>
                </c:pt>
                <c:pt idx="13">
                  <c:v>1.06618916155183</c:v>
                </c:pt>
                <c:pt idx="14">
                  <c:v>1.08162410472818</c:v>
                </c:pt>
                <c:pt idx="15">
                  <c:v>1.0607757592011</c:v>
                </c:pt>
              </c:numCache>
            </c:numRef>
          </c:xVal>
          <c:yVal>
            <c:numRef>
              <c:f>'Amt AE AttAge Plan'!$Q$17:$Q$32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Plan'!$K$17:$K$32</c:f>
              <c:numCache>
                <c:formatCode>General</c:formatCode>
                <c:ptCount val="16"/>
                <c:pt idx="1">
                  <c:v>200</c:v>
                </c:pt>
                <c:pt idx="2">
                  <c:v>200</c:v>
                </c:pt>
                <c:pt idx="3">
                  <c:v>100</c:v>
                </c:pt>
                <c:pt idx="5">
                  <c:v>50</c:v>
                </c:pt>
                <c:pt idx="6">
                  <c:v>50</c:v>
                </c:pt>
                <c:pt idx="7">
                  <c:v>50</c:v>
                </c:pt>
                <c:pt idx="9">
                  <c:v>100</c:v>
                </c:pt>
                <c:pt idx="10">
                  <c:v>100</c:v>
                </c:pt>
                <c:pt idx="11">
                  <c:v>100</c:v>
                </c:pt>
                <c:pt idx="13">
                  <c:v>100</c:v>
                </c:pt>
                <c:pt idx="14">
                  <c:v>100</c:v>
                </c:pt>
                <c:pt idx="15">
                  <c:v>50</c:v>
                </c:pt>
              </c:numCache>
            </c:numRef>
          </c:bubbleSize>
          <c:bubble3D val="0"/>
          <c:extLst>
            <c:ext xmlns:c16="http://schemas.microsoft.com/office/drawing/2014/chart" uri="{C3380CC4-5D6E-409C-BE32-E72D297353CC}">
              <c16:uniqueId val="{00000001-DF14-4FC7-9281-312ABF94AE13}"/>
            </c:ext>
          </c:extLst>
        </c:ser>
        <c:ser>
          <c:idx val="2"/>
          <c:order val="2"/>
          <c:tx>
            <c:strRef>
              <c:f>'Amt AE AttAge Plan'!$D$16</c:f>
              <c:strCache>
                <c:ptCount val="1"/>
                <c:pt idx="0">
                  <c:v>Q3</c:v>
                </c:pt>
              </c:strCache>
            </c:strRef>
          </c:tx>
          <c:spPr>
            <a:solidFill>
              <a:schemeClr val="accent3">
                <a:alpha val="75000"/>
              </a:schemeClr>
            </a:solidFill>
            <a:ln w="25400">
              <a:noFill/>
            </a:ln>
            <a:effectLst/>
          </c:spPr>
          <c:invertIfNegative val="0"/>
          <c:xVal>
            <c:numRef>
              <c:f>'Amt AE AttAge Plan'!$D$17:$D$32</c:f>
              <c:numCache>
                <c:formatCode>0%</c:formatCode>
                <c:ptCount val="16"/>
                <c:pt idx="1">
                  <c:v>0.92136470922068903</c:v>
                </c:pt>
                <c:pt idx="2">
                  <c:v>0.98296805050817304</c:v>
                </c:pt>
                <c:pt idx="3">
                  <c:v>0.82820968175162801</c:v>
                </c:pt>
                <c:pt idx="5">
                  <c:v>1.10099385220581</c:v>
                </c:pt>
                <c:pt idx="6">
                  <c:v>1.4044617165131801</c:v>
                </c:pt>
                <c:pt idx="7">
                  <c:v>0.95014453048459002</c:v>
                </c:pt>
                <c:pt idx="9">
                  <c:v>0.90390068733878304</c:v>
                </c:pt>
                <c:pt idx="10">
                  <c:v>1.0014173282660701</c:v>
                </c:pt>
                <c:pt idx="11">
                  <c:v>0.81565753641032002</c:v>
                </c:pt>
                <c:pt idx="13">
                  <c:v>0.94958864114462804</c:v>
                </c:pt>
                <c:pt idx="14">
                  <c:v>0.96001968660329295</c:v>
                </c:pt>
                <c:pt idx="15">
                  <c:v>0.92036601100955795</c:v>
                </c:pt>
              </c:numCache>
            </c:numRef>
          </c:xVal>
          <c:yVal>
            <c:numRef>
              <c:f>'Amt AE AttAge Plan'!$Q$17:$Q$32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Plan'!$L$17:$L$32</c:f>
              <c:numCache>
                <c:formatCode>General</c:formatCode>
                <c:ptCount val="16"/>
                <c:pt idx="1">
                  <c:v>200</c:v>
                </c:pt>
                <c:pt idx="2">
                  <c:v>200</c:v>
                </c:pt>
                <c:pt idx="3">
                  <c:v>100</c:v>
                </c:pt>
                <c:pt idx="5">
                  <c:v>100</c:v>
                </c:pt>
                <c:pt idx="6">
                  <c:v>50</c:v>
                </c:pt>
                <c:pt idx="7">
                  <c:v>50</c:v>
                </c:pt>
                <c:pt idx="9">
                  <c:v>100</c:v>
                </c:pt>
                <c:pt idx="10">
                  <c:v>100</c:v>
                </c:pt>
                <c:pt idx="11">
                  <c:v>100</c:v>
                </c:pt>
                <c:pt idx="13">
                  <c:v>100</c:v>
                </c:pt>
                <c:pt idx="14">
                  <c:v>100</c:v>
                </c:pt>
                <c:pt idx="15">
                  <c:v>100</c:v>
                </c:pt>
              </c:numCache>
            </c:numRef>
          </c:bubbleSize>
          <c:bubble3D val="0"/>
          <c:extLst>
            <c:ext xmlns:c16="http://schemas.microsoft.com/office/drawing/2014/chart" uri="{C3380CC4-5D6E-409C-BE32-E72D297353CC}">
              <c16:uniqueId val="{00000002-DF14-4FC7-9281-312ABF94AE13}"/>
            </c:ext>
          </c:extLst>
        </c:ser>
        <c:ser>
          <c:idx val="3"/>
          <c:order val="3"/>
          <c:tx>
            <c:strRef>
              <c:f>'Amt AE AttAge Plan'!$E$16</c:f>
              <c:strCache>
                <c:ptCount val="1"/>
                <c:pt idx="0">
                  <c:v>Q4</c:v>
                </c:pt>
              </c:strCache>
            </c:strRef>
          </c:tx>
          <c:spPr>
            <a:solidFill>
              <a:schemeClr val="accent4">
                <a:alpha val="75000"/>
              </a:schemeClr>
            </a:solidFill>
            <a:ln w="25400">
              <a:noFill/>
            </a:ln>
            <a:effectLst/>
          </c:spPr>
          <c:invertIfNegative val="0"/>
          <c:xVal>
            <c:numRef>
              <c:f>'Amt AE AttAge Plan'!$E$17:$E$32</c:f>
              <c:numCache>
                <c:formatCode>0%</c:formatCode>
                <c:ptCount val="16"/>
                <c:pt idx="1">
                  <c:v>0.84560014821693696</c:v>
                </c:pt>
                <c:pt idx="2">
                  <c:v>0.90821250974757295</c:v>
                </c:pt>
                <c:pt idx="3">
                  <c:v>0.72209805945640304</c:v>
                </c:pt>
                <c:pt idx="5">
                  <c:v>0.95308900992626999</c:v>
                </c:pt>
                <c:pt idx="6">
                  <c:v>1.0992670720639399</c:v>
                </c:pt>
                <c:pt idx="7">
                  <c:v>0.78591887000427996</c:v>
                </c:pt>
                <c:pt idx="9">
                  <c:v>0.82942515896054902</c:v>
                </c:pt>
                <c:pt idx="10">
                  <c:v>0.91142474681147101</c:v>
                </c:pt>
                <c:pt idx="11">
                  <c:v>0.70547796794991302</c:v>
                </c:pt>
                <c:pt idx="13">
                  <c:v>0.85672452104984098</c:v>
                </c:pt>
                <c:pt idx="14">
                  <c:v>0.88327220897129299</c:v>
                </c:pt>
                <c:pt idx="15">
                  <c:v>0.76384631348904497</c:v>
                </c:pt>
              </c:numCache>
            </c:numRef>
          </c:xVal>
          <c:yVal>
            <c:numRef>
              <c:f>'Amt AE AttAge Plan'!$Q$17:$Q$32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Plan'!$M$17:$M$32</c:f>
              <c:numCache>
                <c:formatCode>General</c:formatCode>
                <c:ptCount val="16"/>
                <c:pt idx="1">
                  <c:v>200</c:v>
                </c:pt>
                <c:pt idx="2">
                  <c:v>100</c:v>
                </c:pt>
                <c:pt idx="3">
                  <c:v>100</c:v>
                </c:pt>
                <c:pt idx="5">
                  <c:v>50</c:v>
                </c:pt>
                <c:pt idx="6">
                  <c:v>50</c:v>
                </c:pt>
                <c:pt idx="7">
                  <c:v>50</c:v>
                </c:pt>
                <c:pt idx="9">
                  <c:v>200</c:v>
                </c:pt>
                <c:pt idx="10">
                  <c:v>100</c:v>
                </c:pt>
                <c:pt idx="11">
                  <c:v>100</c:v>
                </c:pt>
                <c:pt idx="13">
                  <c:v>100</c:v>
                </c:pt>
                <c:pt idx="14">
                  <c:v>100</c:v>
                </c:pt>
                <c:pt idx="15">
                  <c:v>100</c:v>
                </c:pt>
              </c:numCache>
            </c:numRef>
          </c:bubbleSize>
          <c:bubble3D val="0"/>
          <c:extLst>
            <c:ext xmlns:c16="http://schemas.microsoft.com/office/drawing/2014/chart" uri="{C3380CC4-5D6E-409C-BE32-E72D297353CC}">
              <c16:uniqueId val="{00000003-DF14-4FC7-9281-312ABF94AE13}"/>
            </c:ext>
          </c:extLst>
        </c:ser>
        <c:ser>
          <c:idx val="4"/>
          <c:order val="4"/>
          <c:tx>
            <c:strRef>
              <c:f>'Amt AE AttAge Plan'!$F$16</c:f>
              <c:strCache>
                <c:ptCount val="1"/>
                <c:pt idx="0">
                  <c:v>Q5</c:v>
                </c:pt>
              </c:strCache>
            </c:strRef>
          </c:tx>
          <c:spPr>
            <a:solidFill>
              <a:schemeClr val="accent5">
                <a:alpha val="75000"/>
              </a:schemeClr>
            </a:solidFill>
            <a:ln w="25400">
              <a:noFill/>
            </a:ln>
            <a:effectLst/>
          </c:spPr>
          <c:invertIfNegative val="0"/>
          <c:xVal>
            <c:numRef>
              <c:f>'Amt AE AttAge Plan'!$F$17:$F$32</c:f>
              <c:numCache>
                <c:formatCode>0%</c:formatCode>
                <c:ptCount val="16"/>
                <c:pt idx="1">
                  <c:v>0.73680870933577802</c:v>
                </c:pt>
                <c:pt idx="2">
                  <c:v>0.80839177461391498</c:v>
                </c:pt>
                <c:pt idx="3">
                  <c:v>0.63958551869411795</c:v>
                </c:pt>
                <c:pt idx="5">
                  <c:v>0.77927493992469499</c:v>
                </c:pt>
                <c:pt idx="6">
                  <c:v>0.85145595979389599</c:v>
                </c:pt>
                <c:pt idx="7">
                  <c:v>0.64454939289242696</c:v>
                </c:pt>
                <c:pt idx="9">
                  <c:v>0.70688887279234103</c:v>
                </c:pt>
                <c:pt idx="10">
                  <c:v>0.78862163137674601</c:v>
                </c:pt>
                <c:pt idx="11">
                  <c:v>0.59661716931170306</c:v>
                </c:pt>
                <c:pt idx="13">
                  <c:v>0.75174143460418097</c:v>
                </c:pt>
                <c:pt idx="14">
                  <c:v>0.77812364172056603</c:v>
                </c:pt>
                <c:pt idx="15">
                  <c:v>0.55131763749214602</c:v>
                </c:pt>
              </c:numCache>
            </c:numRef>
          </c:xVal>
          <c:yVal>
            <c:numRef>
              <c:f>'Amt AE AttAge Plan'!$Q$17:$Q$32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Plan'!$N$17:$N$32</c:f>
              <c:numCache>
                <c:formatCode>General</c:formatCode>
                <c:ptCount val="16"/>
                <c:pt idx="1">
                  <c:v>100</c:v>
                </c:pt>
                <c:pt idx="2">
                  <c:v>100</c:v>
                </c:pt>
                <c:pt idx="3">
                  <c:v>50</c:v>
                </c:pt>
                <c:pt idx="5">
                  <c:v>50</c:v>
                </c:pt>
                <c:pt idx="6">
                  <c:v>50</c:v>
                </c:pt>
                <c:pt idx="7">
                  <c:v>25</c:v>
                </c:pt>
                <c:pt idx="9">
                  <c:v>100</c:v>
                </c:pt>
                <c:pt idx="10">
                  <c:v>100</c:v>
                </c:pt>
                <c:pt idx="11">
                  <c:v>50</c:v>
                </c:pt>
                <c:pt idx="13">
                  <c:v>100</c:v>
                </c:pt>
                <c:pt idx="14">
                  <c:v>100</c:v>
                </c:pt>
                <c:pt idx="15">
                  <c:v>25</c:v>
                </c:pt>
              </c:numCache>
            </c:numRef>
          </c:bubbleSize>
          <c:bubble3D val="0"/>
          <c:extLst>
            <c:ext xmlns:c16="http://schemas.microsoft.com/office/drawing/2014/chart" uri="{C3380CC4-5D6E-409C-BE32-E72D297353CC}">
              <c16:uniqueId val="{00000004-DF14-4FC7-9281-312ABF94AE13}"/>
            </c:ext>
          </c:extLst>
        </c:ser>
        <c:ser>
          <c:idx val="5"/>
          <c:order val="5"/>
          <c:tx>
            <c:strRef>
              <c:f>'Amt AE AttAge Plan'!$G$16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AttAge Plan'!$H$17:$H$32</c:f>
                <c:numCache>
                  <c:formatCode>General</c:formatCode>
                  <c:ptCount val="16"/>
                  <c:pt idx="1">
                    <c:v>0.31535547794395813</c:v>
                  </c:pt>
                  <c:pt idx="2">
                    <c:v>0.38009422893544997</c:v>
                  </c:pt>
                  <c:pt idx="3">
                    <c:v>0.4452775685134871</c:v>
                  </c:pt>
                  <c:pt idx="5">
                    <c:v>1.3118364975789318</c:v>
                  </c:pt>
                  <c:pt idx="6">
                    <c:v>1.9621646540916802</c:v>
                  </c:pt>
                  <c:pt idx="7">
                    <c:v>0.53150753776814996</c:v>
                  </c:pt>
                  <c:pt idx="9">
                    <c:v>0.35141920515248615</c:v>
                  </c:pt>
                  <c:pt idx="10">
                    <c:v>0.45928170804822299</c:v>
                  </c:pt>
                  <c:pt idx="11">
                    <c:v>0.42721909658037405</c:v>
                  </c:pt>
                  <c:pt idx="13">
                    <c:v>0.44134566443385592</c:v>
                  </c:pt>
                  <c:pt idx="14">
                    <c:v>0.39869077066270198</c:v>
                  </c:pt>
                  <c:pt idx="15">
                    <c:v>0.8381328561858119</c:v>
                  </c:pt>
                </c:numCache>
              </c:numRef>
            </c:plus>
            <c:minus>
              <c:numRef>
                <c:f>'Amt AE AttAge Plan'!$I$17:$I$32</c:f>
                <c:numCache>
                  <c:formatCode>General</c:formatCode>
                  <c:ptCount val="16"/>
                  <c:pt idx="1">
                    <c:v>0.13879427546687395</c:v>
                  </c:pt>
                  <c:pt idx="2">
                    <c:v>0.11114384182949499</c:v>
                  </c:pt>
                  <c:pt idx="3">
                    <c:v>0.18330172795116506</c:v>
                  </c:pt>
                  <c:pt idx="5">
                    <c:v>0.21492688846797303</c:v>
                  </c:pt>
                  <c:pt idx="6">
                    <c:v>0.28693120522517401</c:v>
                  </c:pt>
                  <c:pt idx="7">
                    <c:v>0.29045048251529304</c:v>
                  </c:pt>
                  <c:pt idx="9">
                    <c:v>0.14887249725310292</c:v>
                  </c:pt>
                  <c:pt idx="10">
                    <c:v>0.15770824319389098</c:v>
                  </c:pt>
                  <c:pt idx="11">
                    <c:v>0.21354392512837295</c:v>
                  </c:pt>
                  <c:pt idx="13">
                    <c:v>0.14238268503463303</c:v>
                  </c:pt>
                  <c:pt idx="14">
                    <c:v>0.12028448016284199</c:v>
                  </c:pt>
                  <c:pt idx="15">
                    <c:v>0.31378837770483203</c:v>
                  </c:pt>
                </c:numCache>
              </c:numRef>
            </c:minus>
            <c:spPr>
              <a:noFill/>
              <a:ln w="12700" cap="flat" cmpd="sng" algn="ctr">
                <a:solidFill>
                  <a:schemeClr val="bg2">
                    <a:lumMod val="90000"/>
                  </a:schemeClr>
                </a:solidFill>
                <a:round/>
              </a:ln>
              <a:effectLst/>
            </c:spPr>
          </c:errBars>
          <c:xVal>
            <c:numRef>
              <c:f>'Amt AE AttAge Plan'!$G$17:$G$32</c:f>
              <c:numCache>
                <c:formatCode>0%</c:formatCode>
                <c:ptCount val="16"/>
                <c:pt idx="1">
                  <c:v>0.87560298480265197</c:v>
                </c:pt>
                <c:pt idx="2">
                  <c:v>0.91953561644340998</c:v>
                </c:pt>
                <c:pt idx="3">
                  <c:v>0.82288724664528301</c:v>
                </c:pt>
                <c:pt idx="5">
                  <c:v>0.99420182839266802</c:v>
                </c:pt>
                <c:pt idx="6">
                  <c:v>1.13838716501907</c:v>
                </c:pt>
                <c:pt idx="7">
                  <c:v>0.93499987540772</c:v>
                </c:pt>
                <c:pt idx="9">
                  <c:v>0.85576137004544395</c:v>
                </c:pt>
                <c:pt idx="10">
                  <c:v>0.946329874570637</c:v>
                </c:pt>
                <c:pt idx="11">
                  <c:v>0.810161094440076</c:v>
                </c:pt>
                <c:pt idx="13">
                  <c:v>0.894124119638814</c:v>
                </c:pt>
                <c:pt idx="14">
                  <c:v>0.89840812188340802</c:v>
                </c:pt>
                <c:pt idx="15">
                  <c:v>0.86510601519697805</c:v>
                </c:pt>
              </c:numCache>
            </c:numRef>
          </c:xVal>
          <c:yVal>
            <c:numRef>
              <c:f>'Amt AE AttAge Plan'!$Q$17:$Q$32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Plan'!$O$17:$O$32</c:f>
              <c:numCache>
                <c:formatCode>General</c:formatCode>
                <c:ptCount val="16"/>
                <c:pt idx="1">
                  <c:v>200</c:v>
                </c:pt>
                <c:pt idx="2">
                  <c:v>200</c:v>
                </c:pt>
                <c:pt idx="3">
                  <c:v>200</c:v>
                </c:pt>
                <c:pt idx="5">
                  <c:v>100</c:v>
                </c:pt>
                <c:pt idx="6">
                  <c:v>100</c:v>
                </c:pt>
                <c:pt idx="7">
                  <c:v>100</c:v>
                </c:pt>
                <c:pt idx="9">
                  <c:v>200</c:v>
                </c:pt>
                <c:pt idx="10">
                  <c:v>200</c:v>
                </c:pt>
                <c:pt idx="11">
                  <c:v>200</c:v>
                </c:pt>
                <c:pt idx="13">
                  <c:v>200</c:v>
                </c:pt>
                <c:pt idx="14">
                  <c:v>200</c:v>
                </c:pt>
                <c:pt idx="15">
                  <c:v>100</c:v>
                </c:pt>
              </c:numCache>
            </c:numRef>
          </c:bubbleSize>
          <c:bubble3D val="0"/>
          <c:extLst>
            <c:ext xmlns:c16="http://schemas.microsoft.com/office/drawing/2014/chart" uri="{C3380CC4-5D6E-409C-BE32-E72D297353CC}">
              <c16:uniqueId val="{00000005-DF14-4FC7-9281-312ABF94AE13}"/>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DF14-4FC7-9281-312ABF94AE13}"/>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AttAge IssueEra'!$B$16</c:f>
              <c:strCache>
                <c:ptCount val="1"/>
                <c:pt idx="0">
                  <c:v>Q1</c:v>
                </c:pt>
              </c:strCache>
            </c:strRef>
          </c:tx>
          <c:spPr>
            <a:solidFill>
              <a:schemeClr val="accent1">
                <a:alpha val="75000"/>
              </a:schemeClr>
            </a:solidFill>
            <a:ln w="25400">
              <a:noFill/>
            </a:ln>
            <a:effectLst/>
          </c:spPr>
          <c:invertIfNegative val="0"/>
          <c:xVal>
            <c:numRef>
              <c:f>'Amt AE AttAge IssueEra'!$B$17:$B$40</c:f>
              <c:numCache>
                <c:formatCode>0%</c:formatCode>
                <c:ptCount val="24"/>
                <c:pt idx="1">
                  <c:v>1.1909584627466101</c:v>
                </c:pt>
                <c:pt idx="2">
                  <c:v>1.5887239829047299</c:v>
                </c:pt>
                <c:pt idx="3">
                  <c:v>1.33725680798924</c:v>
                </c:pt>
                <c:pt idx="4">
                  <c:v>1.1722114387154801</c:v>
                </c:pt>
                <c:pt idx="5">
                  <c:v>1.28092628483621</c:v>
                </c:pt>
                <c:pt idx="7">
                  <c:v>2.3060383259716</c:v>
                </c:pt>
                <c:pt idx="8">
                  <c:v>0</c:v>
                </c:pt>
                <c:pt idx="9">
                  <c:v>3.21454715286843</c:v>
                </c:pt>
                <c:pt idx="10">
                  <c:v>4.5272680960676999</c:v>
                </c:pt>
                <c:pt idx="11">
                  <c:v>2.3078980835147802</c:v>
                </c:pt>
                <c:pt idx="13">
                  <c:v>1.2071805751979301</c:v>
                </c:pt>
                <c:pt idx="14">
                  <c:v>1.65293742750079</c:v>
                </c:pt>
                <c:pt idx="15">
                  <c:v>1.4797443190952499</c:v>
                </c:pt>
                <c:pt idx="16">
                  <c:v>1.1710211577161</c:v>
                </c:pt>
                <c:pt idx="17">
                  <c:v>1.2614492401435899</c:v>
                </c:pt>
                <c:pt idx="19">
                  <c:v>1.3354697840726699</c:v>
                </c:pt>
                <c:pt idx="20">
                  <c:v>1.6211595083722199</c:v>
                </c:pt>
                <c:pt idx="21">
                  <c:v>1.34293224256963</c:v>
                </c:pt>
                <c:pt idx="22">
                  <c:v>1.3359324316176</c:v>
                </c:pt>
                <c:pt idx="23">
                  <c:v>1.5580498731122501</c:v>
                </c:pt>
              </c:numCache>
            </c:numRef>
          </c:xVal>
          <c:yVal>
            <c:numRef>
              <c:f>'Amt AE AttAge IssueEra'!$Q$17:$Q$40</c:f>
              <c:numCache>
                <c:formatCode>General</c:formatCode>
                <c:ptCount val="24"/>
                <c:pt idx="1">
                  <c:v>68</c:v>
                </c:pt>
                <c:pt idx="2">
                  <c:v>65</c:v>
                </c:pt>
                <c:pt idx="3">
                  <c:v>62</c:v>
                </c:pt>
                <c:pt idx="4">
                  <c:v>59</c:v>
                </c:pt>
                <c:pt idx="5">
                  <c:v>56</c:v>
                </c:pt>
                <c:pt idx="7">
                  <c:v>50</c:v>
                </c:pt>
                <c:pt idx="8">
                  <c:v>47</c:v>
                </c:pt>
                <c:pt idx="9">
                  <c:v>44</c:v>
                </c:pt>
                <c:pt idx="10">
                  <c:v>41</c:v>
                </c:pt>
                <c:pt idx="11">
                  <c:v>38</c:v>
                </c:pt>
                <c:pt idx="13">
                  <c:v>32</c:v>
                </c:pt>
                <c:pt idx="14">
                  <c:v>29</c:v>
                </c:pt>
                <c:pt idx="15">
                  <c:v>26</c:v>
                </c:pt>
                <c:pt idx="16">
                  <c:v>23</c:v>
                </c:pt>
                <c:pt idx="17">
                  <c:v>20</c:v>
                </c:pt>
                <c:pt idx="19">
                  <c:v>14</c:v>
                </c:pt>
                <c:pt idx="20">
                  <c:v>11</c:v>
                </c:pt>
                <c:pt idx="21">
                  <c:v>8</c:v>
                </c:pt>
                <c:pt idx="22">
                  <c:v>5</c:v>
                </c:pt>
                <c:pt idx="23">
                  <c:v>2</c:v>
                </c:pt>
              </c:numCache>
            </c:numRef>
          </c:yVal>
          <c:bubbleSize>
            <c:numRef>
              <c:f>'Amt AE AttAge IssueEra'!$J$17:$J$40</c:f>
              <c:numCache>
                <c:formatCode>General</c:formatCode>
                <c:ptCount val="24"/>
                <c:pt idx="1">
                  <c:v>200</c:v>
                </c:pt>
                <c:pt idx="2">
                  <c:v>50</c:v>
                </c:pt>
                <c:pt idx="3">
                  <c:v>100</c:v>
                </c:pt>
                <c:pt idx="4">
                  <c:v>100</c:v>
                </c:pt>
                <c:pt idx="5">
                  <c:v>100</c:v>
                </c:pt>
                <c:pt idx="7">
                  <c:v>50</c:v>
                </c:pt>
                <c:pt idx="8">
                  <c:v>0</c:v>
                </c:pt>
                <c:pt idx="9">
                  <c:v>12</c:v>
                </c:pt>
                <c:pt idx="10">
                  <c:v>12</c:v>
                </c:pt>
                <c:pt idx="11">
                  <c:v>25</c:v>
                </c:pt>
                <c:pt idx="13">
                  <c:v>100</c:v>
                </c:pt>
                <c:pt idx="14">
                  <c:v>50</c:v>
                </c:pt>
                <c:pt idx="15">
                  <c:v>100</c:v>
                </c:pt>
                <c:pt idx="16">
                  <c:v>100</c:v>
                </c:pt>
                <c:pt idx="17">
                  <c:v>100</c:v>
                </c:pt>
                <c:pt idx="19">
                  <c:v>100</c:v>
                </c:pt>
                <c:pt idx="20">
                  <c:v>50</c:v>
                </c:pt>
                <c:pt idx="21">
                  <c:v>100</c:v>
                </c:pt>
                <c:pt idx="22">
                  <c:v>50</c:v>
                </c:pt>
                <c:pt idx="23">
                  <c:v>50</c:v>
                </c:pt>
              </c:numCache>
            </c:numRef>
          </c:bubbleSize>
          <c:bubble3D val="0"/>
          <c:extLst>
            <c:ext xmlns:c16="http://schemas.microsoft.com/office/drawing/2014/chart" uri="{C3380CC4-5D6E-409C-BE32-E72D297353CC}">
              <c16:uniqueId val="{00000000-89C8-406A-8F66-FF6F4976C331}"/>
            </c:ext>
          </c:extLst>
        </c:ser>
        <c:ser>
          <c:idx val="1"/>
          <c:order val="1"/>
          <c:tx>
            <c:strRef>
              <c:f>'Amt AE AttAge IssueEra'!$C$16</c:f>
              <c:strCache>
                <c:ptCount val="1"/>
                <c:pt idx="0">
                  <c:v>Q2</c:v>
                </c:pt>
              </c:strCache>
            </c:strRef>
          </c:tx>
          <c:spPr>
            <a:solidFill>
              <a:schemeClr val="accent2">
                <a:alpha val="75000"/>
              </a:schemeClr>
            </a:solidFill>
            <a:ln w="25400">
              <a:noFill/>
            </a:ln>
            <a:effectLst/>
          </c:spPr>
          <c:invertIfNegative val="0"/>
          <c:xVal>
            <c:numRef>
              <c:f>'Amt AE AttAge IssueEra'!$C$17:$C$40</c:f>
              <c:numCache>
                <c:formatCode>0%</c:formatCode>
                <c:ptCount val="24"/>
                <c:pt idx="1">
                  <c:v>0.98645660614647301</c:v>
                </c:pt>
                <c:pt idx="2">
                  <c:v>1.3801088990027499</c:v>
                </c:pt>
                <c:pt idx="3">
                  <c:v>1.1106886909937801</c:v>
                </c:pt>
                <c:pt idx="4">
                  <c:v>0.98317178105770198</c:v>
                </c:pt>
                <c:pt idx="5">
                  <c:v>0.98099748955737198</c:v>
                </c:pt>
                <c:pt idx="7">
                  <c:v>1.3594457327363001</c:v>
                </c:pt>
                <c:pt idx="8">
                  <c:v>2.3564732781877402</c:v>
                </c:pt>
                <c:pt idx="9">
                  <c:v>1.86436986181862</c:v>
                </c:pt>
                <c:pt idx="10">
                  <c:v>1.8277193549637401</c:v>
                </c:pt>
                <c:pt idx="11">
                  <c:v>1.3460997503746901</c:v>
                </c:pt>
                <c:pt idx="13">
                  <c:v>0.97333810898883399</c:v>
                </c:pt>
                <c:pt idx="14">
                  <c:v>1.33741392080021</c:v>
                </c:pt>
                <c:pt idx="15">
                  <c:v>1.0831953647477599</c:v>
                </c:pt>
                <c:pt idx="16">
                  <c:v>0.95525007133293105</c:v>
                </c:pt>
                <c:pt idx="17">
                  <c:v>0.96412286034606598</c:v>
                </c:pt>
                <c:pt idx="19">
                  <c:v>1.06618916155183</c:v>
                </c:pt>
                <c:pt idx="20">
                  <c:v>1.3453561046787501</c:v>
                </c:pt>
                <c:pt idx="21">
                  <c:v>1.1601550962382801</c:v>
                </c:pt>
                <c:pt idx="22">
                  <c:v>1.0786958044944801</c:v>
                </c:pt>
                <c:pt idx="23">
                  <c:v>1.0519922782774001</c:v>
                </c:pt>
              </c:numCache>
            </c:numRef>
          </c:xVal>
          <c:yVal>
            <c:numRef>
              <c:f>'Amt AE AttAge IssueEra'!$Q$17:$Q$40</c:f>
              <c:numCache>
                <c:formatCode>General</c:formatCode>
                <c:ptCount val="24"/>
                <c:pt idx="1">
                  <c:v>68</c:v>
                </c:pt>
                <c:pt idx="2">
                  <c:v>65</c:v>
                </c:pt>
                <c:pt idx="3">
                  <c:v>62</c:v>
                </c:pt>
                <c:pt idx="4">
                  <c:v>59</c:v>
                </c:pt>
                <c:pt idx="5">
                  <c:v>56</c:v>
                </c:pt>
                <c:pt idx="7">
                  <c:v>50</c:v>
                </c:pt>
                <c:pt idx="8">
                  <c:v>47</c:v>
                </c:pt>
                <c:pt idx="9">
                  <c:v>44</c:v>
                </c:pt>
                <c:pt idx="10">
                  <c:v>41</c:v>
                </c:pt>
                <c:pt idx="11">
                  <c:v>38</c:v>
                </c:pt>
                <c:pt idx="13">
                  <c:v>32</c:v>
                </c:pt>
                <c:pt idx="14">
                  <c:v>29</c:v>
                </c:pt>
                <c:pt idx="15">
                  <c:v>26</c:v>
                </c:pt>
                <c:pt idx="16">
                  <c:v>23</c:v>
                </c:pt>
                <c:pt idx="17">
                  <c:v>20</c:v>
                </c:pt>
                <c:pt idx="19">
                  <c:v>14</c:v>
                </c:pt>
                <c:pt idx="20">
                  <c:v>11</c:v>
                </c:pt>
                <c:pt idx="21">
                  <c:v>8</c:v>
                </c:pt>
                <c:pt idx="22">
                  <c:v>5</c:v>
                </c:pt>
                <c:pt idx="23">
                  <c:v>2</c:v>
                </c:pt>
              </c:numCache>
            </c:numRef>
          </c:yVal>
          <c:bubbleSize>
            <c:numRef>
              <c:f>'Amt AE AttAge IssueEra'!$K$17:$K$40</c:f>
              <c:numCache>
                <c:formatCode>General</c:formatCode>
                <c:ptCount val="24"/>
                <c:pt idx="1">
                  <c:v>200</c:v>
                </c:pt>
                <c:pt idx="2">
                  <c:v>50</c:v>
                </c:pt>
                <c:pt idx="3">
                  <c:v>100</c:v>
                </c:pt>
                <c:pt idx="4">
                  <c:v>100</c:v>
                </c:pt>
                <c:pt idx="5">
                  <c:v>100</c:v>
                </c:pt>
                <c:pt idx="7">
                  <c:v>50</c:v>
                </c:pt>
                <c:pt idx="8">
                  <c:v>6</c:v>
                </c:pt>
                <c:pt idx="9">
                  <c:v>25</c:v>
                </c:pt>
                <c:pt idx="10">
                  <c:v>25</c:v>
                </c:pt>
                <c:pt idx="11">
                  <c:v>50</c:v>
                </c:pt>
                <c:pt idx="13">
                  <c:v>100</c:v>
                </c:pt>
                <c:pt idx="14">
                  <c:v>50</c:v>
                </c:pt>
                <c:pt idx="15">
                  <c:v>100</c:v>
                </c:pt>
                <c:pt idx="16">
                  <c:v>100</c:v>
                </c:pt>
                <c:pt idx="17">
                  <c:v>100</c:v>
                </c:pt>
                <c:pt idx="19">
                  <c:v>100</c:v>
                </c:pt>
                <c:pt idx="20">
                  <c:v>50</c:v>
                </c:pt>
                <c:pt idx="21">
                  <c:v>100</c:v>
                </c:pt>
                <c:pt idx="22">
                  <c:v>100</c:v>
                </c:pt>
                <c:pt idx="23">
                  <c:v>100</c:v>
                </c:pt>
              </c:numCache>
            </c:numRef>
          </c:bubbleSize>
          <c:bubble3D val="0"/>
          <c:extLst>
            <c:ext xmlns:c16="http://schemas.microsoft.com/office/drawing/2014/chart" uri="{C3380CC4-5D6E-409C-BE32-E72D297353CC}">
              <c16:uniqueId val="{00000001-89C8-406A-8F66-FF6F4976C331}"/>
            </c:ext>
          </c:extLst>
        </c:ser>
        <c:ser>
          <c:idx val="2"/>
          <c:order val="2"/>
          <c:tx>
            <c:strRef>
              <c:f>'Amt AE AttAge IssueEra'!$D$16</c:f>
              <c:strCache>
                <c:ptCount val="1"/>
                <c:pt idx="0">
                  <c:v>Q3</c:v>
                </c:pt>
              </c:strCache>
            </c:strRef>
          </c:tx>
          <c:spPr>
            <a:solidFill>
              <a:schemeClr val="accent3">
                <a:alpha val="75000"/>
              </a:schemeClr>
            </a:solidFill>
            <a:ln w="25400">
              <a:noFill/>
            </a:ln>
            <a:effectLst/>
          </c:spPr>
          <c:invertIfNegative val="0"/>
          <c:xVal>
            <c:numRef>
              <c:f>'Amt AE AttAge IssueEra'!$D$17:$D$40</c:f>
              <c:numCache>
                <c:formatCode>0%</c:formatCode>
                <c:ptCount val="24"/>
                <c:pt idx="1">
                  <c:v>0.92136470922068903</c:v>
                </c:pt>
                <c:pt idx="2">
                  <c:v>1.26660334599094</c:v>
                </c:pt>
                <c:pt idx="3">
                  <c:v>1.0187089633925599</c:v>
                </c:pt>
                <c:pt idx="4">
                  <c:v>0.89619444942002502</c:v>
                </c:pt>
                <c:pt idx="5">
                  <c:v>0.84850177526837001</c:v>
                </c:pt>
                <c:pt idx="7">
                  <c:v>1.10099385220581</c:v>
                </c:pt>
                <c:pt idx="8">
                  <c:v>1.6478796535997899</c:v>
                </c:pt>
                <c:pt idx="9">
                  <c:v>1.32753698336043</c:v>
                </c:pt>
                <c:pt idx="10">
                  <c:v>1.17161169484934</c:v>
                </c:pt>
                <c:pt idx="11">
                  <c:v>1.0592481946922401</c:v>
                </c:pt>
                <c:pt idx="13">
                  <c:v>0.90390068733878304</c:v>
                </c:pt>
                <c:pt idx="14">
                  <c:v>1.1830157306594999</c:v>
                </c:pt>
                <c:pt idx="15">
                  <c:v>0.97368426367939498</c:v>
                </c:pt>
                <c:pt idx="16">
                  <c:v>0.84244886879481196</c:v>
                </c:pt>
                <c:pt idx="17">
                  <c:v>0.83887659454956798</c:v>
                </c:pt>
                <c:pt idx="19">
                  <c:v>0.94958864114462804</c:v>
                </c:pt>
                <c:pt idx="20">
                  <c:v>1.14377429476887</c:v>
                </c:pt>
                <c:pt idx="21">
                  <c:v>1.01582176925221</c:v>
                </c:pt>
                <c:pt idx="22">
                  <c:v>0.971068554927626</c:v>
                </c:pt>
                <c:pt idx="23">
                  <c:v>0.86197713084052296</c:v>
                </c:pt>
              </c:numCache>
            </c:numRef>
          </c:xVal>
          <c:yVal>
            <c:numRef>
              <c:f>'Amt AE AttAge IssueEra'!$Q$17:$Q$40</c:f>
              <c:numCache>
                <c:formatCode>General</c:formatCode>
                <c:ptCount val="24"/>
                <c:pt idx="1">
                  <c:v>68</c:v>
                </c:pt>
                <c:pt idx="2">
                  <c:v>65</c:v>
                </c:pt>
                <c:pt idx="3">
                  <c:v>62</c:v>
                </c:pt>
                <c:pt idx="4">
                  <c:v>59</c:v>
                </c:pt>
                <c:pt idx="5">
                  <c:v>56</c:v>
                </c:pt>
                <c:pt idx="7">
                  <c:v>50</c:v>
                </c:pt>
                <c:pt idx="8">
                  <c:v>47</c:v>
                </c:pt>
                <c:pt idx="9">
                  <c:v>44</c:v>
                </c:pt>
                <c:pt idx="10">
                  <c:v>41</c:v>
                </c:pt>
                <c:pt idx="11">
                  <c:v>38</c:v>
                </c:pt>
                <c:pt idx="13">
                  <c:v>32</c:v>
                </c:pt>
                <c:pt idx="14">
                  <c:v>29</c:v>
                </c:pt>
                <c:pt idx="15">
                  <c:v>26</c:v>
                </c:pt>
                <c:pt idx="16">
                  <c:v>23</c:v>
                </c:pt>
                <c:pt idx="17">
                  <c:v>20</c:v>
                </c:pt>
                <c:pt idx="19">
                  <c:v>14</c:v>
                </c:pt>
                <c:pt idx="20">
                  <c:v>11</c:v>
                </c:pt>
                <c:pt idx="21">
                  <c:v>8</c:v>
                </c:pt>
                <c:pt idx="22">
                  <c:v>5</c:v>
                </c:pt>
                <c:pt idx="23">
                  <c:v>2</c:v>
                </c:pt>
              </c:numCache>
            </c:numRef>
          </c:yVal>
          <c:bubbleSize>
            <c:numRef>
              <c:f>'Amt AE AttAge IssueEra'!$L$17:$L$40</c:f>
              <c:numCache>
                <c:formatCode>General</c:formatCode>
                <c:ptCount val="24"/>
                <c:pt idx="1">
                  <c:v>200</c:v>
                </c:pt>
                <c:pt idx="2">
                  <c:v>50</c:v>
                </c:pt>
                <c:pt idx="3">
                  <c:v>200</c:v>
                </c:pt>
                <c:pt idx="4">
                  <c:v>100</c:v>
                </c:pt>
                <c:pt idx="5">
                  <c:v>100</c:v>
                </c:pt>
                <c:pt idx="7">
                  <c:v>100</c:v>
                </c:pt>
                <c:pt idx="8">
                  <c:v>12</c:v>
                </c:pt>
                <c:pt idx="9">
                  <c:v>50</c:v>
                </c:pt>
                <c:pt idx="10">
                  <c:v>50</c:v>
                </c:pt>
                <c:pt idx="11">
                  <c:v>50</c:v>
                </c:pt>
                <c:pt idx="13">
                  <c:v>100</c:v>
                </c:pt>
                <c:pt idx="14">
                  <c:v>50</c:v>
                </c:pt>
                <c:pt idx="15">
                  <c:v>100</c:v>
                </c:pt>
                <c:pt idx="16">
                  <c:v>100</c:v>
                </c:pt>
                <c:pt idx="17">
                  <c:v>100</c:v>
                </c:pt>
                <c:pt idx="19">
                  <c:v>100</c:v>
                </c:pt>
                <c:pt idx="20">
                  <c:v>50</c:v>
                </c:pt>
                <c:pt idx="21">
                  <c:v>100</c:v>
                </c:pt>
                <c:pt idx="22">
                  <c:v>100</c:v>
                </c:pt>
                <c:pt idx="23">
                  <c:v>100</c:v>
                </c:pt>
              </c:numCache>
            </c:numRef>
          </c:bubbleSize>
          <c:bubble3D val="0"/>
          <c:extLst>
            <c:ext xmlns:c16="http://schemas.microsoft.com/office/drawing/2014/chart" uri="{C3380CC4-5D6E-409C-BE32-E72D297353CC}">
              <c16:uniqueId val="{00000002-89C8-406A-8F66-FF6F4976C331}"/>
            </c:ext>
          </c:extLst>
        </c:ser>
        <c:ser>
          <c:idx val="3"/>
          <c:order val="3"/>
          <c:tx>
            <c:strRef>
              <c:f>'Amt AE AttAge IssueEra'!$E$16</c:f>
              <c:strCache>
                <c:ptCount val="1"/>
                <c:pt idx="0">
                  <c:v>Q4</c:v>
                </c:pt>
              </c:strCache>
            </c:strRef>
          </c:tx>
          <c:spPr>
            <a:solidFill>
              <a:schemeClr val="accent4">
                <a:alpha val="75000"/>
              </a:schemeClr>
            </a:solidFill>
            <a:ln w="25400">
              <a:noFill/>
            </a:ln>
            <a:effectLst/>
          </c:spPr>
          <c:invertIfNegative val="0"/>
          <c:xVal>
            <c:numRef>
              <c:f>'Amt AE AttAge IssueEra'!$E$17:$E$40</c:f>
              <c:numCache>
                <c:formatCode>0%</c:formatCode>
                <c:ptCount val="24"/>
                <c:pt idx="1">
                  <c:v>0.84560014821693696</c:v>
                </c:pt>
                <c:pt idx="2">
                  <c:v>1.0705356463145499</c:v>
                </c:pt>
                <c:pt idx="3">
                  <c:v>0.91214876612173401</c:v>
                </c:pt>
                <c:pt idx="4">
                  <c:v>0.81654194418374604</c:v>
                </c:pt>
                <c:pt idx="5">
                  <c:v>0.78350850123603799</c:v>
                </c:pt>
                <c:pt idx="7">
                  <c:v>0.95308900992626999</c:v>
                </c:pt>
                <c:pt idx="8">
                  <c:v>1.3586888087382001</c:v>
                </c:pt>
                <c:pt idx="9">
                  <c:v>1.0423179847415101</c:v>
                </c:pt>
                <c:pt idx="10">
                  <c:v>0.90473335887823603</c:v>
                </c:pt>
                <c:pt idx="11">
                  <c:v>0.866768970130814</c:v>
                </c:pt>
                <c:pt idx="13">
                  <c:v>0.82942515896054902</c:v>
                </c:pt>
                <c:pt idx="14">
                  <c:v>1.04568751266277</c:v>
                </c:pt>
                <c:pt idx="15">
                  <c:v>0.88158226421545205</c:v>
                </c:pt>
                <c:pt idx="16">
                  <c:v>0.75500041906747595</c:v>
                </c:pt>
                <c:pt idx="17">
                  <c:v>0.76790862961734896</c:v>
                </c:pt>
                <c:pt idx="19">
                  <c:v>0.85672452104984098</c:v>
                </c:pt>
                <c:pt idx="20">
                  <c:v>0.98354616531797401</c:v>
                </c:pt>
                <c:pt idx="21">
                  <c:v>0.92957786271237297</c:v>
                </c:pt>
                <c:pt idx="22">
                  <c:v>0.87638101201516705</c:v>
                </c:pt>
                <c:pt idx="23">
                  <c:v>0.74535248251527497</c:v>
                </c:pt>
              </c:numCache>
            </c:numRef>
          </c:xVal>
          <c:yVal>
            <c:numRef>
              <c:f>'Amt AE AttAge IssueEra'!$Q$17:$Q$40</c:f>
              <c:numCache>
                <c:formatCode>General</c:formatCode>
                <c:ptCount val="24"/>
                <c:pt idx="1">
                  <c:v>68</c:v>
                </c:pt>
                <c:pt idx="2">
                  <c:v>65</c:v>
                </c:pt>
                <c:pt idx="3">
                  <c:v>62</c:v>
                </c:pt>
                <c:pt idx="4">
                  <c:v>59</c:v>
                </c:pt>
                <c:pt idx="5">
                  <c:v>56</c:v>
                </c:pt>
                <c:pt idx="7">
                  <c:v>50</c:v>
                </c:pt>
                <c:pt idx="8">
                  <c:v>47</c:v>
                </c:pt>
                <c:pt idx="9">
                  <c:v>44</c:v>
                </c:pt>
                <c:pt idx="10">
                  <c:v>41</c:v>
                </c:pt>
                <c:pt idx="11">
                  <c:v>38</c:v>
                </c:pt>
                <c:pt idx="13">
                  <c:v>32</c:v>
                </c:pt>
                <c:pt idx="14">
                  <c:v>29</c:v>
                </c:pt>
                <c:pt idx="15">
                  <c:v>26</c:v>
                </c:pt>
                <c:pt idx="16">
                  <c:v>23</c:v>
                </c:pt>
                <c:pt idx="17">
                  <c:v>20</c:v>
                </c:pt>
                <c:pt idx="19">
                  <c:v>14</c:v>
                </c:pt>
                <c:pt idx="20">
                  <c:v>11</c:v>
                </c:pt>
                <c:pt idx="21">
                  <c:v>8</c:v>
                </c:pt>
                <c:pt idx="22">
                  <c:v>5</c:v>
                </c:pt>
                <c:pt idx="23">
                  <c:v>2</c:v>
                </c:pt>
              </c:numCache>
            </c:numRef>
          </c:yVal>
          <c:bubbleSize>
            <c:numRef>
              <c:f>'Amt AE AttAge IssueEra'!$M$17:$M$40</c:f>
              <c:numCache>
                <c:formatCode>General</c:formatCode>
                <c:ptCount val="24"/>
                <c:pt idx="1">
                  <c:v>200</c:v>
                </c:pt>
                <c:pt idx="2">
                  <c:v>100</c:v>
                </c:pt>
                <c:pt idx="3">
                  <c:v>100</c:v>
                </c:pt>
                <c:pt idx="4">
                  <c:v>100</c:v>
                </c:pt>
                <c:pt idx="5">
                  <c:v>100</c:v>
                </c:pt>
                <c:pt idx="7">
                  <c:v>50</c:v>
                </c:pt>
                <c:pt idx="8">
                  <c:v>25</c:v>
                </c:pt>
                <c:pt idx="9">
                  <c:v>25</c:v>
                </c:pt>
                <c:pt idx="10">
                  <c:v>50</c:v>
                </c:pt>
                <c:pt idx="11">
                  <c:v>50</c:v>
                </c:pt>
                <c:pt idx="13">
                  <c:v>200</c:v>
                </c:pt>
                <c:pt idx="14">
                  <c:v>50</c:v>
                </c:pt>
                <c:pt idx="15">
                  <c:v>100</c:v>
                </c:pt>
                <c:pt idx="16">
                  <c:v>100</c:v>
                </c:pt>
                <c:pt idx="17">
                  <c:v>100</c:v>
                </c:pt>
                <c:pt idx="19">
                  <c:v>100</c:v>
                </c:pt>
                <c:pt idx="20">
                  <c:v>100</c:v>
                </c:pt>
                <c:pt idx="21">
                  <c:v>100</c:v>
                </c:pt>
                <c:pt idx="22">
                  <c:v>100</c:v>
                </c:pt>
                <c:pt idx="23">
                  <c:v>100</c:v>
                </c:pt>
              </c:numCache>
            </c:numRef>
          </c:bubbleSize>
          <c:bubble3D val="0"/>
          <c:extLst>
            <c:ext xmlns:c16="http://schemas.microsoft.com/office/drawing/2014/chart" uri="{C3380CC4-5D6E-409C-BE32-E72D297353CC}">
              <c16:uniqueId val="{00000003-89C8-406A-8F66-FF6F4976C331}"/>
            </c:ext>
          </c:extLst>
        </c:ser>
        <c:ser>
          <c:idx val="4"/>
          <c:order val="4"/>
          <c:tx>
            <c:strRef>
              <c:f>'Amt AE AttAge IssueEra'!$F$16</c:f>
              <c:strCache>
                <c:ptCount val="1"/>
                <c:pt idx="0">
                  <c:v>Q5</c:v>
                </c:pt>
              </c:strCache>
            </c:strRef>
          </c:tx>
          <c:spPr>
            <a:solidFill>
              <a:schemeClr val="accent5">
                <a:alpha val="75000"/>
              </a:schemeClr>
            </a:solidFill>
            <a:ln w="25400">
              <a:noFill/>
            </a:ln>
            <a:effectLst/>
          </c:spPr>
          <c:invertIfNegative val="0"/>
          <c:xVal>
            <c:numRef>
              <c:f>'Amt AE AttAge IssueEra'!$F$17:$F$40</c:f>
              <c:numCache>
                <c:formatCode>0%</c:formatCode>
                <c:ptCount val="24"/>
                <c:pt idx="1">
                  <c:v>0.73680870933577802</c:v>
                </c:pt>
                <c:pt idx="2">
                  <c:v>0.84805507700084304</c:v>
                </c:pt>
                <c:pt idx="3">
                  <c:v>0.79003033226553199</c:v>
                </c:pt>
                <c:pt idx="4">
                  <c:v>0.70539069219477102</c:v>
                </c:pt>
                <c:pt idx="5">
                  <c:v>0.68097267429480801</c:v>
                </c:pt>
                <c:pt idx="7">
                  <c:v>0.77927493992469499</c:v>
                </c:pt>
                <c:pt idx="8">
                  <c:v>0.87016779632307695</c:v>
                </c:pt>
                <c:pt idx="9">
                  <c:v>0.86716373250404</c:v>
                </c:pt>
                <c:pt idx="10">
                  <c:v>0.708977926781725</c:v>
                </c:pt>
                <c:pt idx="11">
                  <c:v>0.70758246101695399</c:v>
                </c:pt>
                <c:pt idx="13">
                  <c:v>0.70688887279234103</c:v>
                </c:pt>
                <c:pt idx="14">
                  <c:v>0.831254475217586</c:v>
                </c:pt>
                <c:pt idx="15">
                  <c:v>0.74587784145166303</c:v>
                </c:pt>
                <c:pt idx="16">
                  <c:v>0.669567176137984</c:v>
                </c:pt>
                <c:pt idx="17">
                  <c:v>0.65614411201720102</c:v>
                </c:pt>
                <c:pt idx="19">
                  <c:v>0.75174143460418097</c:v>
                </c:pt>
                <c:pt idx="20">
                  <c:v>0.76237892651343997</c:v>
                </c:pt>
                <c:pt idx="21">
                  <c:v>0.77889869130350597</c:v>
                </c:pt>
                <c:pt idx="22">
                  <c:v>0.77607570706665996</c:v>
                </c:pt>
                <c:pt idx="23">
                  <c:v>0.63657082047351299</c:v>
                </c:pt>
              </c:numCache>
            </c:numRef>
          </c:xVal>
          <c:yVal>
            <c:numRef>
              <c:f>'Amt AE AttAge IssueEra'!$Q$17:$Q$40</c:f>
              <c:numCache>
                <c:formatCode>General</c:formatCode>
                <c:ptCount val="24"/>
                <c:pt idx="1">
                  <c:v>68</c:v>
                </c:pt>
                <c:pt idx="2">
                  <c:v>65</c:v>
                </c:pt>
                <c:pt idx="3">
                  <c:v>62</c:v>
                </c:pt>
                <c:pt idx="4">
                  <c:v>59</c:v>
                </c:pt>
                <c:pt idx="5">
                  <c:v>56</c:v>
                </c:pt>
                <c:pt idx="7">
                  <c:v>50</c:v>
                </c:pt>
                <c:pt idx="8">
                  <c:v>47</c:v>
                </c:pt>
                <c:pt idx="9">
                  <c:v>44</c:v>
                </c:pt>
                <c:pt idx="10">
                  <c:v>41</c:v>
                </c:pt>
                <c:pt idx="11">
                  <c:v>38</c:v>
                </c:pt>
                <c:pt idx="13">
                  <c:v>32</c:v>
                </c:pt>
                <c:pt idx="14">
                  <c:v>29</c:v>
                </c:pt>
                <c:pt idx="15">
                  <c:v>26</c:v>
                </c:pt>
                <c:pt idx="16">
                  <c:v>23</c:v>
                </c:pt>
                <c:pt idx="17">
                  <c:v>20</c:v>
                </c:pt>
                <c:pt idx="19">
                  <c:v>14</c:v>
                </c:pt>
                <c:pt idx="20">
                  <c:v>11</c:v>
                </c:pt>
                <c:pt idx="21">
                  <c:v>8</c:v>
                </c:pt>
                <c:pt idx="22">
                  <c:v>5</c:v>
                </c:pt>
                <c:pt idx="23">
                  <c:v>2</c:v>
                </c:pt>
              </c:numCache>
            </c:numRef>
          </c:yVal>
          <c:bubbleSize>
            <c:numRef>
              <c:f>'Amt AE AttAge IssueEra'!$N$17:$N$40</c:f>
              <c:numCache>
                <c:formatCode>General</c:formatCode>
                <c:ptCount val="24"/>
                <c:pt idx="1">
                  <c:v>100</c:v>
                </c:pt>
                <c:pt idx="2">
                  <c:v>100</c:v>
                </c:pt>
                <c:pt idx="3">
                  <c:v>100</c:v>
                </c:pt>
                <c:pt idx="4">
                  <c:v>100</c:v>
                </c:pt>
                <c:pt idx="5">
                  <c:v>100</c:v>
                </c:pt>
                <c:pt idx="7">
                  <c:v>50</c:v>
                </c:pt>
                <c:pt idx="8">
                  <c:v>25</c:v>
                </c:pt>
                <c:pt idx="9">
                  <c:v>50</c:v>
                </c:pt>
                <c:pt idx="10">
                  <c:v>25</c:v>
                </c:pt>
                <c:pt idx="11">
                  <c:v>50</c:v>
                </c:pt>
                <c:pt idx="13">
                  <c:v>100</c:v>
                </c:pt>
                <c:pt idx="14">
                  <c:v>50</c:v>
                </c:pt>
                <c:pt idx="15">
                  <c:v>100</c:v>
                </c:pt>
                <c:pt idx="16">
                  <c:v>50</c:v>
                </c:pt>
                <c:pt idx="17">
                  <c:v>50</c:v>
                </c:pt>
                <c:pt idx="19">
                  <c:v>100</c:v>
                </c:pt>
                <c:pt idx="20">
                  <c:v>50</c:v>
                </c:pt>
                <c:pt idx="21">
                  <c:v>100</c:v>
                </c:pt>
                <c:pt idx="22">
                  <c:v>100</c:v>
                </c:pt>
                <c:pt idx="23">
                  <c:v>50</c:v>
                </c:pt>
              </c:numCache>
            </c:numRef>
          </c:bubbleSize>
          <c:bubble3D val="0"/>
          <c:extLst>
            <c:ext xmlns:c16="http://schemas.microsoft.com/office/drawing/2014/chart" uri="{C3380CC4-5D6E-409C-BE32-E72D297353CC}">
              <c16:uniqueId val="{00000004-89C8-406A-8F66-FF6F4976C331}"/>
            </c:ext>
          </c:extLst>
        </c:ser>
        <c:ser>
          <c:idx val="5"/>
          <c:order val="5"/>
          <c:tx>
            <c:strRef>
              <c:f>'Amt AE AttAge IssueEra'!$G$16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AttAge IssueEra'!$H$17:$H$40</c:f>
                <c:numCache>
                  <c:formatCode>General</c:formatCode>
                  <c:ptCount val="24"/>
                  <c:pt idx="1">
                    <c:v>0.31535547794395813</c:v>
                  </c:pt>
                  <c:pt idx="2">
                    <c:v>0.5203892626339699</c:v>
                  </c:pt>
                  <c:pt idx="3">
                    <c:v>0.38868383633939696</c:v>
                  </c:pt>
                  <c:pt idx="4">
                    <c:v>0.30350033108948304</c:v>
                  </c:pt>
                  <c:pt idx="5">
                    <c:v>0.44314606009780999</c:v>
                  </c:pt>
                  <c:pt idx="7">
                    <c:v>1.3118364975789318</c:v>
                  </c:pt>
                  <c:pt idx="8">
                    <c:v>1.0199093168662903</c:v>
                  </c:pt>
                  <c:pt idx="9">
                    <c:v>2.0468973839656197</c:v>
                  </c:pt>
                  <c:pt idx="10">
                    <c:v>3.4887439244214997</c:v>
                  </c:pt>
                  <c:pt idx="11">
                    <c:v>1.3401946787199481</c:v>
                  </c:pt>
                  <c:pt idx="13">
                    <c:v>0.35141920515248615</c:v>
                  </c:pt>
                  <c:pt idx="14">
                    <c:v>0.56905046962488992</c:v>
                  </c:pt>
                  <c:pt idx="15">
                    <c:v>0.56903319789588991</c:v>
                  </c:pt>
                  <c:pt idx="16">
                    <c:v>0.341170471438899</c:v>
                  </c:pt>
                  <c:pt idx="17">
                    <c:v>0.42663859694753892</c:v>
                  </c:pt>
                  <c:pt idx="19">
                    <c:v>0.44134566443385592</c:v>
                  </c:pt>
                  <c:pt idx="20">
                    <c:v>0.58112898995661988</c:v>
                  </c:pt>
                  <c:pt idx="21">
                    <c:v>0.34304740234171593</c:v>
                  </c:pt>
                  <c:pt idx="22">
                    <c:v>0.41770733170560304</c:v>
                  </c:pt>
                  <c:pt idx="23">
                    <c:v>0.73450777092146602</c:v>
                  </c:pt>
                </c:numCache>
              </c:numRef>
            </c:plus>
            <c:minus>
              <c:numRef>
                <c:f>'Amt AE AttAge IssueEra'!$I$17:$I$40</c:f>
                <c:numCache>
                  <c:formatCode>General</c:formatCode>
                  <c:ptCount val="24"/>
                  <c:pt idx="1">
                    <c:v>0.13879427546687395</c:v>
                  </c:pt>
                  <c:pt idx="2">
                    <c:v>0.220279643269917</c:v>
                  </c:pt>
                  <c:pt idx="3">
                    <c:v>0.15854263938431101</c:v>
                  </c:pt>
                  <c:pt idx="4">
                    <c:v>0.163320415431226</c:v>
                  </c:pt>
                  <c:pt idx="5">
                    <c:v>0.15680755044359196</c:v>
                  </c:pt>
                  <c:pt idx="7">
                    <c:v>0.21492688846797303</c:v>
                  </c:pt>
                  <c:pt idx="8">
                    <c:v>0.466396164998373</c:v>
                  </c:pt>
                  <c:pt idx="9">
                    <c:v>0.30048603639877003</c:v>
                  </c:pt>
                  <c:pt idx="10">
                    <c:v>0.32954624486447492</c:v>
                  </c:pt>
                  <c:pt idx="11">
                    <c:v>0.26012094377787798</c:v>
                  </c:pt>
                  <c:pt idx="13">
                    <c:v>0.14887249725310292</c:v>
                  </c:pt>
                  <c:pt idx="14">
                    <c:v>0.25263248265831406</c:v>
                  </c:pt>
                  <c:pt idx="15">
                    <c:v>0.16483327974769701</c:v>
                  </c:pt>
                  <c:pt idx="16">
                    <c:v>0.16028351013921704</c:v>
                  </c:pt>
                  <c:pt idx="17">
                    <c:v>0.17866653117885001</c:v>
                  </c:pt>
                  <c:pt idx="19">
                    <c:v>0.14238268503463303</c:v>
                  </c:pt>
                  <c:pt idx="20">
                    <c:v>0.27765159190216004</c:v>
                  </c:pt>
                  <c:pt idx="21">
                    <c:v>0.22098614892440804</c:v>
                  </c:pt>
                  <c:pt idx="22">
                    <c:v>0.14214939284533701</c:v>
                  </c:pt>
                  <c:pt idx="23">
                    <c:v>0.18697128171727107</c:v>
                  </c:pt>
                </c:numCache>
              </c:numRef>
            </c:minus>
            <c:spPr>
              <a:noFill/>
              <a:ln w="12700" cap="flat" cmpd="sng" algn="ctr">
                <a:solidFill>
                  <a:schemeClr val="bg2">
                    <a:lumMod val="90000"/>
                  </a:schemeClr>
                </a:solidFill>
                <a:round/>
              </a:ln>
              <a:effectLst/>
            </c:spPr>
          </c:errBars>
          <c:xVal>
            <c:numRef>
              <c:f>'Amt AE AttAge IssueEra'!$G$17:$G$40</c:f>
              <c:numCache>
                <c:formatCode>0%</c:formatCode>
                <c:ptCount val="24"/>
                <c:pt idx="1">
                  <c:v>0.87560298480265197</c:v>
                </c:pt>
                <c:pt idx="2">
                  <c:v>1.06833472027076</c:v>
                </c:pt>
                <c:pt idx="3">
                  <c:v>0.948572971649843</c:v>
                </c:pt>
                <c:pt idx="4">
                  <c:v>0.86871110762599701</c:v>
                </c:pt>
                <c:pt idx="5">
                  <c:v>0.83778022473839997</c:v>
                </c:pt>
                <c:pt idx="7">
                  <c:v>0.99420182839266802</c:v>
                </c:pt>
                <c:pt idx="8">
                  <c:v>1.3365639613214499</c:v>
                </c:pt>
                <c:pt idx="9">
                  <c:v>1.16764976890281</c:v>
                </c:pt>
                <c:pt idx="10">
                  <c:v>1.0385241716461999</c:v>
                </c:pt>
                <c:pt idx="11">
                  <c:v>0.96770340479483197</c:v>
                </c:pt>
                <c:pt idx="13">
                  <c:v>0.85576137004544395</c:v>
                </c:pt>
                <c:pt idx="14">
                  <c:v>1.0838869578759001</c:v>
                </c:pt>
                <c:pt idx="15">
                  <c:v>0.91071112119936004</c:v>
                </c:pt>
                <c:pt idx="16">
                  <c:v>0.82985068627720104</c:v>
                </c:pt>
                <c:pt idx="17">
                  <c:v>0.83481064319605103</c:v>
                </c:pt>
                <c:pt idx="19">
                  <c:v>0.894124119638814</c:v>
                </c:pt>
                <c:pt idx="20">
                  <c:v>1.0400305184156</c:v>
                </c:pt>
                <c:pt idx="21">
                  <c:v>0.99988484022791402</c:v>
                </c:pt>
                <c:pt idx="22">
                  <c:v>0.91822509991199697</c:v>
                </c:pt>
                <c:pt idx="23">
                  <c:v>0.82354210219078405</c:v>
                </c:pt>
              </c:numCache>
            </c:numRef>
          </c:xVal>
          <c:yVal>
            <c:numRef>
              <c:f>'Amt AE AttAge IssueEra'!$Q$17:$Q$40</c:f>
              <c:numCache>
                <c:formatCode>General</c:formatCode>
                <c:ptCount val="24"/>
                <c:pt idx="1">
                  <c:v>68</c:v>
                </c:pt>
                <c:pt idx="2">
                  <c:v>65</c:v>
                </c:pt>
                <c:pt idx="3">
                  <c:v>62</c:v>
                </c:pt>
                <c:pt idx="4">
                  <c:v>59</c:v>
                </c:pt>
                <c:pt idx="5">
                  <c:v>56</c:v>
                </c:pt>
                <c:pt idx="7">
                  <c:v>50</c:v>
                </c:pt>
                <c:pt idx="8">
                  <c:v>47</c:v>
                </c:pt>
                <c:pt idx="9">
                  <c:v>44</c:v>
                </c:pt>
                <c:pt idx="10">
                  <c:v>41</c:v>
                </c:pt>
                <c:pt idx="11">
                  <c:v>38</c:v>
                </c:pt>
                <c:pt idx="13">
                  <c:v>32</c:v>
                </c:pt>
                <c:pt idx="14">
                  <c:v>29</c:v>
                </c:pt>
                <c:pt idx="15">
                  <c:v>26</c:v>
                </c:pt>
                <c:pt idx="16">
                  <c:v>23</c:v>
                </c:pt>
                <c:pt idx="17">
                  <c:v>20</c:v>
                </c:pt>
                <c:pt idx="19">
                  <c:v>14</c:v>
                </c:pt>
                <c:pt idx="20">
                  <c:v>11</c:v>
                </c:pt>
                <c:pt idx="21">
                  <c:v>8</c:v>
                </c:pt>
                <c:pt idx="22">
                  <c:v>5</c:v>
                </c:pt>
                <c:pt idx="23">
                  <c:v>2</c:v>
                </c:pt>
              </c:numCache>
            </c:numRef>
          </c:yVal>
          <c:bubbleSize>
            <c:numRef>
              <c:f>'Amt AE AttAge IssueEra'!$O$17:$O$40</c:f>
              <c:numCache>
                <c:formatCode>General</c:formatCode>
                <c:ptCount val="24"/>
                <c:pt idx="1">
                  <c:v>200</c:v>
                </c:pt>
                <c:pt idx="2">
                  <c:v>100</c:v>
                </c:pt>
                <c:pt idx="3">
                  <c:v>200</c:v>
                </c:pt>
                <c:pt idx="4">
                  <c:v>200</c:v>
                </c:pt>
                <c:pt idx="5">
                  <c:v>200</c:v>
                </c:pt>
                <c:pt idx="7">
                  <c:v>100</c:v>
                </c:pt>
                <c:pt idx="8">
                  <c:v>50</c:v>
                </c:pt>
                <c:pt idx="9">
                  <c:v>50</c:v>
                </c:pt>
                <c:pt idx="10">
                  <c:v>50</c:v>
                </c:pt>
                <c:pt idx="11">
                  <c:v>100</c:v>
                </c:pt>
                <c:pt idx="13">
                  <c:v>200</c:v>
                </c:pt>
                <c:pt idx="14">
                  <c:v>100</c:v>
                </c:pt>
                <c:pt idx="15">
                  <c:v>200</c:v>
                </c:pt>
                <c:pt idx="16">
                  <c:v>100</c:v>
                </c:pt>
                <c:pt idx="17">
                  <c:v>200</c:v>
                </c:pt>
                <c:pt idx="19">
                  <c:v>200</c:v>
                </c:pt>
                <c:pt idx="20">
                  <c:v>100</c:v>
                </c:pt>
                <c:pt idx="21">
                  <c:v>200</c:v>
                </c:pt>
                <c:pt idx="22">
                  <c:v>100</c:v>
                </c:pt>
                <c:pt idx="23">
                  <c:v>100</c:v>
                </c:pt>
              </c:numCache>
            </c:numRef>
          </c:bubbleSize>
          <c:bubble3D val="0"/>
          <c:extLst>
            <c:ext xmlns:c16="http://schemas.microsoft.com/office/drawing/2014/chart" uri="{C3380CC4-5D6E-409C-BE32-E72D297353CC}">
              <c16:uniqueId val="{00000005-89C8-406A-8F66-FF6F4976C331}"/>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89C8-406A-8F66-FF6F4976C331}"/>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AttAge Face'!$B$16</c:f>
              <c:strCache>
                <c:ptCount val="1"/>
                <c:pt idx="0">
                  <c:v>Q1</c:v>
                </c:pt>
              </c:strCache>
            </c:strRef>
          </c:tx>
          <c:spPr>
            <a:solidFill>
              <a:schemeClr val="accent1">
                <a:alpha val="75000"/>
              </a:schemeClr>
            </a:solidFill>
            <a:ln w="25400">
              <a:noFill/>
            </a:ln>
            <a:effectLst/>
          </c:spPr>
          <c:invertIfNegative val="0"/>
          <c:xVal>
            <c:numRef>
              <c:f>'Amt AE AttAge Face'!$B$17:$B$32</c:f>
              <c:numCache>
                <c:formatCode>0%</c:formatCode>
                <c:ptCount val="16"/>
                <c:pt idx="1">
                  <c:v>1.1909584627466101</c:v>
                </c:pt>
                <c:pt idx="2">
                  <c:v>1.75220937726449</c:v>
                </c:pt>
                <c:pt idx="3">
                  <c:v>1.16807785451483</c:v>
                </c:pt>
                <c:pt idx="5">
                  <c:v>2.3060383259716</c:v>
                </c:pt>
                <c:pt idx="6">
                  <c:v>3.7115592701512998</c:v>
                </c:pt>
                <c:pt idx="7">
                  <c:v>2.2532832352984902</c:v>
                </c:pt>
                <c:pt idx="9">
                  <c:v>1.2071805751979301</c:v>
                </c:pt>
                <c:pt idx="10">
                  <c:v>1.8972970118869099</c:v>
                </c:pt>
                <c:pt idx="11">
                  <c:v>1.1345724665541299</c:v>
                </c:pt>
                <c:pt idx="13">
                  <c:v>1.3354697840726699</c:v>
                </c:pt>
                <c:pt idx="14">
                  <c:v>1.5370672513208601</c:v>
                </c:pt>
                <c:pt idx="15">
                  <c:v>1.27977637012828</c:v>
                </c:pt>
              </c:numCache>
            </c:numRef>
          </c:xVal>
          <c:yVal>
            <c:numRef>
              <c:f>'Amt AE AttAge Face'!$Q$17:$Q$32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Face'!$J$17:$J$32</c:f>
              <c:numCache>
                <c:formatCode>General</c:formatCode>
                <c:ptCount val="16"/>
                <c:pt idx="1">
                  <c:v>200</c:v>
                </c:pt>
                <c:pt idx="2">
                  <c:v>100</c:v>
                </c:pt>
                <c:pt idx="3">
                  <c:v>100</c:v>
                </c:pt>
                <c:pt idx="5">
                  <c:v>50</c:v>
                </c:pt>
                <c:pt idx="6">
                  <c:v>50</c:v>
                </c:pt>
                <c:pt idx="7">
                  <c:v>25</c:v>
                </c:pt>
                <c:pt idx="9">
                  <c:v>100</c:v>
                </c:pt>
                <c:pt idx="10">
                  <c:v>100</c:v>
                </c:pt>
                <c:pt idx="11">
                  <c:v>100</c:v>
                </c:pt>
                <c:pt idx="13">
                  <c:v>100</c:v>
                </c:pt>
                <c:pt idx="14">
                  <c:v>100</c:v>
                </c:pt>
                <c:pt idx="15">
                  <c:v>50</c:v>
                </c:pt>
              </c:numCache>
            </c:numRef>
          </c:bubbleSize>
          <c:bubble3D val="0"/>
          <c:extLst>
            <c:ext xmlns:c16="http://schemas.microsoft.com/office/drawing/2014/chart" uri="{C3380CC4-5D6E-409C-BE32-E72D297353CC}">
              <c16:uniqueId val="{00000000-153D-480B-B59C-24CF7D17964D}"/>
            </c:ext>
          </c:extLst>
        </c:ser>
        <c:ser>
          <c:idx val="1"/>
          <c:order val="1"/>
          <c:tx>
            <c:strRef>
              <c:f>'Amt AE AttAge Face'!$C$16</c:f>
              <c:strCache>
                <c:ptCount val="1"/>
                <c:pt idx="0">
                  <c:v>Q2</c:v>
                </c:pt>
              </c:strCache>
            </c:strRef>
          </c:tx>
          <c:spPr>
            <a:solidFill>
              <a:schemeClr val="accent2">
                <a:alpha val="75000"/>
              </a:schemeClr>
            </a:solidFill>
            <a:ln w="25400">
              <a:noFill/>
            </a:ln>
            <a:effectLst/>
          </c:spPr>
          <c:invertIfNegative val="0"/>
          <c:xVal>
            <c:numRef>
              <c:f>'Amt AE AttAge Face'!$C$17:$C$32</c:f>
              <c:numCache>
                <c:formatCode>0%</c:formatCode>
                <c:ptCount val="16"/>
                <c:pt idx="1">
                  <c:v>0.98645660614647301</c:v>
                </c:pt>
                <c:pt idx="2">
                  <c:v>1.4191762057477499</c:v>
                </c:pt>
                <c:pt idx="3">
                  <c:v>0.951219448052813</c:v>
                </c:pt>
                <c:pt idx="5">
                  <c:v>1.3594457327363001</c:v>
                </c:pt>
                <c:pt idx="6">
                  <c:v>2.5223056431011499</c:v>
                </c:pt>
                <c:pt idx="7">
                  <c:v>1.2682512612313199</c:v>
                </c:pt>
                <c:pt idx="9">
                  <c:v>0.97333810898883399</c:v>
                </c:pt>
                <c:pt idx="10">
                  <c:v>1.5469222422531299</c:v>
                </c:pt>
                <c:pt idx="11">
                  <c:v>0.94310245720810004</c:v>
                </c:pt>
                <c:pt idx="13">
                  <c:v>1.06618916155183</c:v>
                </c:pt>
                <c:pt idx="14">
                  <c:v>1.28141678410487</c:v>
                </c:pt>
                <c:pt idx="15">
                  <c:v>1.0120473843431199</c:v>
                </c:pt>
              </c:numCache>
            </c:numRef>
          </c:xVal>
          <c:yVal>
            <c:numRef>
              <c:f>'Amt AE AttAge Face'!$Q$17:$Q$32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Face'!$K$17:$K$32</c:f>
              <c:numCache>
                <c:formatCode>General</c:formatCode>
                <c:ptCount val="16"/>
                <c:pt idx="1">
                  <c:v>200</c:v>
                </c:pt>
                <c:pt idx="2">
                  <c:v>100</c:v>
                </c:pt>
                <c:pt idx="3">
                  <c:v>100</c:v>
                </c:pt>
                <c:pt idx="5">
                  <c:v>50</c:v>
                </c:pt>
                <c:pt idx="6">
                  <c:v>25</c:v>
                </c:pt>
                <c:pt idx="7">
                  <c:v>50</c:v>
                </c:pt>
                <c:pt idx="9">
                  <c:v>100</c:v>
                </c:pt>
                <c:pt idx="10">
                  <c:v>100</c:v>
                </c:pt>
                <c:pt idx="11">
                  <c:v>100</c:v>
                </c:pt>
                <c:pt idx="13">
                  <c:v>100</c:v>
                </c:pt>
                <c:pt idx="14">
                  <c:v>100</c:v>
                </c:pt>
                <c:pt idx="15">
                  <c:v>100</c:v>
                </c:pt>
              </c:numCache>
            </c:numRef>
          </c:bubbleSize>
          <c:bubble3D val="0"/>
          <c:extLst>
            <c:ext xmlns:c16="http://schemas.microsoft.com/office/drawing/2014/chart" uri="{C3380CC4-5D6E-409C-BE32-E72D297353CC}">
              <c16:uniqueId val="{00000001-153D-480B-B59C-24CF7D17964D}"/>
            </c:ext>
          </c:extLst>
        </c:ser>
        <c:ser>
          <c:idx val="2"/>
          <c:order val="2"/>
          <c:tx>
            <c:strRef>
              <c:f>'Amt AE AttAge Face'!$D$16</c:f>
              <c:strCache>
                <c:ptCount val="1"/>
                <c:pt idx="0">
                  <c:v>Q3</c:v>
                </c:pt>
              </c:strCache>
            </c:strRef>
          </c:tx>
          <c:spPr>
            <a:solidFill>
              <a:schemeClr val="accent3">
                <a:alpha val="75000"/>
              </a:schemeClr>
            </a:solidFill>
            <a:ln w="25400">
              <a:noFill/>
            </a:ln>
            <a:effectLst/>
          </c:spPr>
          <c:invertIfNegative val="0"/>
          <c:xVal>
            <c:numRef>
              <c:f>'Amt AE AttAge Face'!$D$17:$D$32</c:f>
              <c:numCache>
                <c:formatCode>0%</c:formatCode>
                <c:ptCount val="16"/>
                <c:pt idx="1">
                  <c:v>0.92136470922068903</c:v>
                </c:pt>
                <c:pt idx="2">
                  <c:v>1.2593310053506599</c:v>
                </c:pt>
                <c:pt idx="3">
                  <c:v>0.89960478220558804</c:v>
                </c:pt>
                <c:pt idx="5">
                  <c:v>1.10099385220581</c:v>
                </c:pt>
                <c:pt idx="6">
                  <c:v>1.92924882329585</c:v>
                </c:pt>
                <c:pt idx="7">
                  <c:v>1.04594662739299</c:v>
                </c:pt>
                <c:pt idx="9">
                  <c:v>0.90390068733878304</c:v>
                </c:pt>
                <c:pt idx="10">
                  <c:v>1.32626697239086</c:v>
                </c:pt>
                <c:pt idx="11">
                  <c:v>0.86840046667408</c:v>
                </c:pt>
                <c:pt idx="13">
                  <c:v>0.94958864114462804</c:v>
                </c:pt>
                <c:pt idx="14">
                  <c:v>1.1867618825266699</c:v>
                </c:pt>
                <c:pt idx="15">
                  <c:v>0.931565363687899</c:v>
                </c:pt>
              </c:numCache>
            </c:numRef>
          </c:xVal>
          <c:yVal>
            <c:numRef>
              <c:f>'Amt AE AttAge Face'!$Q$17:$Q$32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Face'!$L$17:$L$32</c:f>
              <c:numCache>
                <c:formatCode>General</c:formatCode>
                <c:ptCount val="16"/>
                <c:pt idx="1">
                  <c:v>200</c:v>
                </c:pt>
                <c:pt idx="2">
                  <c:v>200</c:v>
                </c:pt>
                <c:pt idx="3">
                  <c:v>100</c:v>
                </c:pt>
                <c:pt idx="5">
                  <c:v>100</c:v>
                </c:pt>
                <c:pt idx="6">
                  <c:v>50</c:v>
                </c:pt>
                <c:pt idx="7">
                  <c:v>50</c:v>
                </c:pt>
                <c:pt idx="9">
                  <c:v>100</c:v>
                </c:pt>
                <c:pt idx="10">
                  <c:v>100</c:v>
                </c:pt>
                <c:pt idx="11">
                  <c:v>100</c:v>
                </c:pt>
                <c:pt idx="13">
                  <c:v>100</c:v>
                </c:pt>
                <c:pt idx="14">
                  <c:v>100</c:v>
                </c:pt>
                <c:pt idx="15">
                  <c:v>100</c:v>
                </c:pt>
              </c:numCache>
            </c:numRef>
          </c:bubbleSize>
          <c:bubble3D val="0"/>
          <c:extLst>
            <c:ext xmlns:c16="http://schemas.microsoft.com/office/drawing/2014/chart" uri="{C3380CC4-5D6E-409C-BE32-E72D297353CC}">
              <c16:uniqueId val="{00000002-153D-480B-B59C-24CF7D17964D}"/>
            </c:ext>
          </c:extLst>
        </c:ser>
        <c:ser>
          <c:idx val="3"/>
          <c:order val="3"/>
          <c:tx>
            <c:strRef>
              <c:f>'Amt AE AttAge Face'!$E$16</c:f>
              <c:strCache>
                <c:ptCount val="1"/>
                <c:pt idx="0">
                  <c:v>Q4</c:v>
                </c:pt>
              </c:strCache>
            </c:strRef>
          </c:tx>
          <c:spPr>
            <a:solidFill>
              <a:schemeClr val="accent4">
                <a:alpha val="75000"/>
              </a:schemeClr>
            </a:solidFill>
            <a:ln w="25400">
              <a:noFill/>
            </a:ln>
            <a:effectLst/>
          </c:spPr>
          <c:invertIfNegative val="0"/>
          <c:xVal>
            <c:numRef>
              <c:f>'Amt AE AttAge Face'!$E$17:$E$32</c:f>
              <c:numCache>
                <c:formatCode>0%</c:formatCode>
                <c:ptCount val="16"/>
                <c:pt idx="1">
                  <c:v>0.84560014821693696</c:v>
                </c:pt>
                <c:pt idx="2">
                  <c:v>1.15440302722931</c:v>
                </c:pt>
                <c:pt idx="3">
                  <c:v>0.83000493851799295</c:v>
                </c:pt>
                <c:pt idx="5">
                  <c:v>0.95308900992626999</c:v>
                </c:pt>
                <c:pt idx="6">
                  <c:v>1.5882345592265601</c:v>
                </c:pt>
                <c:pt idx="7">
                  <c:v>0.90757755451725197</c:v>
                </c:pt>
                <c:pt idx="9">
                  <c:v>0.82942515896054902</c:v>
                </c:pt>
                <c:pt idx="10">
                  <c:v>1.2330579302965601</c:v>
                </c:pt>
                <c:pt idx="11">
                  <c:v>0.81160646834807704</c:v>
                </c:pt>
                <c:pt idx="13">
                  <c:v>0.85672452104984098</c:v>
                </c:pt>
                <c:pt idx="14">
                  <c:v>1.1043529258483</c:v>
                </c:pt>
                <c:pt idx="15">
                  <c:v>0.83574120906718097</c:v>
                </c:pt>
              </c:numCache>
            </c:numRef>
          </c:xVal>
          <c:yVal>
            <c:numRef>
              <c:f>'Amt AE AttAge Face'!$Q$17:$Q$32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Face'!$M$17:$M$32</c:f>
              <c:numCache>
                <c:formatCode>General</c:formatCode>
                <c:ptCount val="16"/>
                <c:pt idx="1">
                  <c:v>200</c:v>
                </c:pt>
                <c:pt idx="2">
                  <c:v>100</c:v>
                </c:pt>
                <c:pt idx="3">
                  <c:v>200</c:v>
                </c:pt>
                <c:pt idx="5">
                  <c:v>50</c:v>
                </c:pt>
                <c:pt idx="6">
                  <c:v>50</c:v>
                </c:pt>
                <c:pt idx="7">
                  <c:v>50</c:v>
                </c:pt>
                <c:pt idx="9">
                  <c:v>200</c:v>
                </c:pt>
                <c:pt idx="10">
                  <c:v>100</c:v>
                </c:pt>
                <c:pt idx="11">
                  <c:v>100</c:v>
                </c:pt>
                <c:pt idx="13">
                  <c:v>100</c:v>
                </c:pt>
                <c:pt idx="14">
                  <c:v>100</c:v>
                </c:pt>
                <c:pt idx="15">
                  <c:v>100</c:v>
                </c:pt>
              </c:numCache>
            </c:numRef>
          </c:bubbleSize>
          <c:bubble3D val="0"/>
          <c:extLst>
            <c:ext xmlns:c16="http://schemas.microsoft.com/office/drawing/2014/chart" uri="{C3380CC4-5D6E-409C-BE32-E72D297353CC}">
              <c16:uniqueId val="{00000003-153D-480B-B59C-24CF7D17964D}"/>
            </c:ext>
          </c:extLst>
        </c:ser>
        <c:ser>
          <c:idx val="4"/>
          <c:order val="4"/>
          <c:tx>
            <c:strRef>
              <c:f>'Amt AE AttAge Face'!$F$16</c:f>
              <c:strCache>
                <c:ptCount val="1"/>
                <c:pt idx="0">
                  <c:v>Q5</c:v>
                </c:pt>
              </c:strCache>
            </c:strRef>
          </c:tx>
          <c:spPr>
            <a:solidFill>
              <a:schemeClr val="accent5">
                <a:alpha val="75000"/>
              </a:schemeClr>
            </a:solidFill>
            <a:ln w="25400">
              <a:noFill/>
            </a:ln>
            <a:effectLst/>
          </c:spPr>
          <c:invertIfNegative val="0"/>
          <c:xVal>
            <c:numRef>
              <c:f>'Amt AE AttAge Face'!$F$17:$F$32</c:f>
              <c:numCache>
                <c:formatCode>0%</c:formatCode>
                <c:ptCount val="16"/>
                <c:pt idx="1">
                  <c:v>0.73680870933577802</c:v>
                </c:pt>
                <c:pt idx="2">
                  <c:v>0.99943804187525798</c:v>
                </c:pt>
                <c:pt idx="3">
                  <c:v>0.726661703837155</c:v>
                </c:pt>
                <c:pt idx="5">
                  <c:v>0.77927493992469499</c:v>
                </c:pt>
                <c:pt idx="6">
                  <c:v>1.00459801330062</c:v>
                </c:pt>
                <c:pt idx="7">
                  <c:v>0.74446767841602002</c:v>
                </c:pt>
                <c:pt idx="9">
                  <c:v>0.70688887279234103</c:v>
                </c:pt>
                <c:pt idx="10">
                  <c:v>1.01088099389783</c:v>
                </c:pt>
                <c:pt idx="11">
                  <c:v>0.70051615311945403</c:v>
                </c:pt>
                <c:pt idx="13">
                  <c:v>0.75174143460418097</c:v>
                </c:pt>
                <c:pt idx="14">
                  <c:v>0.99708984110143295</c:v>
                </c:pt>
                <c:pt idx="15">
                  <c:v>0.728924007236604</c:v>
                </c:pt>
              </c:numCache>
            </c:numRef>
          </c:xVal>
          <c:yVal>
            <c:numRef>
              <c:f>'Amt AE AttAge Face'!$Q$17:$Q$32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Face'!$N$17:$N$32</c:f>
              <c:numCache>
                <c:formatCode>General</c:formatCode>
                <c:ptCount val="16"/>
                <c:pt idx="1">
                  <c:v>100</c:v>
                </c:pt>
                <c:pt idx="2">
                  <c:v>100</c:v>
                </c:pt>
                <c:pt idx="3">
                  <c:v>100</c:v>
                </c:pt>
                <c:pt idx="5">
                  <c:v>50</c:v>
                </c:pt>
                <c:pt idx="6">
                  <c:v>50</c:v>
                </c:pt>
                <c:pt idx="7">
                  <c:v>50</c:v>
                </c:pt>
                <c:pt idx="9">
                  <c:v>100</c:v>
                </c:pt>
                <c:pt idx="10">
                  <c:v>100</c:v>
                </c:pt>
                <c:pt idx="11">
                  <c:v>100</c:v>
                </c:pt>
                <c:pt idx="13">
                  <c:v>100</c:v>
                </c:pt>
                <c:pt idx="14">
                  <c:v>100</c:v>
                </c:pt>
                <c:pt idx="15">
                  <c:v>100</c:v>
                </c:pt>
              </c:numCache>
            </c:numRef>
          </c:bubbleSize>
          <c:bubble3D val="0"/>
          <c:extLst>
            <c:ext xmlns:c16="http://schemas.microsoft.com/office/drawing/2014/chart" uri="{C3380CC4-5D6E-409C-BE32-E72D297353CC}">
              <c16:uniqueId val="{00000004-153D-480B-B59C-24CF7D17964D}"/>
            </c:ext>
          </c:extLst>
        </c:ser>
        <c:ser>
          <c:idx val="5"/>
          <c:order val="5"/>
          <c:tx>
            <c:strRef>
              <c:f>'Amt AE AttAge Face'!$G$16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AttAge Face'!$H$17:$H$32</c:f>
                <c:numCache>
                  <c:formatCode>General</c:formatCode>
                  <c:ptCount val="16"/>
                  <c:pt idx="1">
                    <c:v>0.31535547794395813</c:v>
                  </c:pt>
                  <c:pt idx="2">
                    <c:v>0.48086994869161992</c:v>
                  </c:pt>
                  <c:pt idx="3">
                    <c:v>0.31691926233151602</c:v>
                  </c:pt>
                  <c:pt idx="5">
                    <c:v>1.3118364975789318</c:v>
                  </c:pt>
                  <c:pt idx="6">
                    <c:v>2.1752037825819399</c:v>
                  </c:pt>
                  <c:pt idx="7">
                    <c:v>1.2977118151457572</c:v>
                  </c:pt>
                  <c:pt idx="9">
                    <c:v>0.35141920515248615</c:v>
                  </c:pt>
                  <c:pt idx="10">
                    <c:v>0.54748231527487001</c:v>
                  </c:pt>
                  <c:pt idx="11">
                    <c:v>0.30325429438160589</c:v>
                  </c:pt>
                  <c:pt idx="13">
                    <c:v>0.44134566443385592</c:v>
                  </c:pt>
                  <c:pt idx="14">
                    <c:v>0.35907270891739018</c:v>
                  </c:pt>
                  <c:pt idx="15">
                    <c:v>0.40813939340720007</c:v>
                  </c:pt>
                </c:numCache>
              </c:numRef>
            </c:plus>
            <c:minus>
              <c:numRef>
                <c:f>'Amt AE AttAge Face'!$I$17:$I$32</c:f>
                <c:numCache>
                  <c:formatCode>General</c:formatCode>
                  <c:ptCount val="16"/>
                  <c:pt idx="1">
                    <c:v>0.13879427546687395</c:v>
                  </c:pt>
                  <c:pt idx="2">
                    <c:v>0.2719013866976121</c:v>
                  </c:pt>
                  <c:pt idx="3">
                    <c:v>0.12449688834615902</c:v>
                  </c:pt>
                  <c:pt idx="5">
                    <c:v>0.21492688846797303</c:v>
                  </c:pt>
                  <c:pt idx="6">
                    <c:v>0.53175747426873987</c:v>
                  </c:pt>
                  <c:pt idx="7">
                    <c:v>0.21110374173671298</c:v>
                  </c:pt>
                  <c:pt idx="9">
                    <c:v>0.14887249725310292</c:v>
                  </c:pt>
                  <c:pt idx="10">
                    <c:v>0.33893370271420986</c:v>
                  </c:pt>
                  <c:pt idx="11">
                    <c:v>0.13080201905306998</c:v>
                  </c:pt>
                  <c:pt idx="13">
                    <c:v>0.14238268503463303</c:v>
                  </c:pt>
                  <c:pt idx="14">
                    <c:v>0.18090470130203695</c:v>
                  </c:pt>
                  <c:pt idx="15">
                    <c:v>0.14271296948447598</c:v>
                  </c:pt>
                </c:numCache>
              </c:numRef>
            </c:minus>
            <c:spPr>
              <a:noFill/>
              <a:ln w="12700" cap="flat" cmpd="sng" algn="ctr">
                <a:solidFill>
                  <a:schemeClr val="bg2">
                    <a:lumMod val="90000"/>
                  </a:schemeClr>
                </a:solidFill>
                <a:round/>
              </a:ln>
              <a:effectLst/>
            </c:spPr>
          </c:errBars>
          <c:xVal>
            <c:numRef>
              <c:f>'Amt AE AttAge Face'!$G$17:$G$32</c:f>
              <c:numCache>
                <c:formatCode>0%</c:formatCode>
                <c:ptCount val="16"/>
                <c:pt idx="1">
                  <c:v>0.87560298480265197</c:v>
                </c:pt>
                <c:pt idx="2">
                  <c:v>1.2713394285728701</c:v>
                </c:pt>
                <c:pt idx="3">
                  <c:v>0.85115859218331402</c:v>
                </c:pt>
                <c:pt idx="5">
                  <c:v>0.99420182839266802</c:v>
                </c:pt>
                <c:pt idx="6">
                  <c:v>1.5363554875693599</c:v>
                </c:pt>
                <c:pt idx="7">
                  <c:v>0.955571420152733</c:v>
                </c:pt>
                <c:pt idx="9">
                  <c:v>0.85576137004544395</c:v>
                </c:pt>
                <c:pt idx="10">
                  <c:v>1.3498146966120399</c:v>
                </c:pt>
                <c:pt idx="11">
                  <c:v>0.83131817217252402</c:v>
                </c:pt>
                <c:pt idx="13">
                  <c:v>0.894124119638814</c:v>
                </c:pt>
                <c:pt idx="14">
                  <c:v>1.1779945424034699</c:v>
                </c:pt>
                <c:pt idx="15">
                  <c:v>0.87163697672107998</c:v>
                </c:pt>
              </c:numCache>
            </c:numRef>
          </c:xVal>
          <c:yVal>
            <c:numRef>
              <c:f>'Amt AE AttAge Face'!$Q$17:$Q$32</c:f>
              <c:numCache>
                <c:formatCode>General</c:formatCode>
                <c:ptCount val="16"/>
                <c:pt idx="1">
                  <c:v>30</c:v>
                </c:pt>
                <c:pt idx="2">
                  <c:v>28</c:v>
                </c:pt>
                <c:pt idx="3">
                  <c:v>26</c:v>
                </c:pt>
                <c:pt idx="5">
                  <c:v>22</c:v>
                </c:pt>
                <c:pt idx="6">
                  <c:v>20</c:v>
                </c:pt>
                <c:pt idx="7">
                  <c:v>18</c:v>
                </c:pt>
                <c:pt idx="9">
                  <c:v>14</c:v>
                </c:pt>
                <c:pt idx="10">
                  <c:v>12</c:v>
                </c:pt>
                <c:pt idx="11">
                  <c:v>10</c:v>
                </c:pt>
                <c:pt idx="13">
                  <c:v>6</c:v>
                </c:pt>
                <c:pt idx="14">
                  <c:v>4</c:v>
                </c:pt>
                <c:pt idx="15">
                  <c:v>2</c:v>
                </c:pt>
              </c:numCache>
            </c:numRef>
          </c:yVal>
          <c:bubbleSize>
            <c:numRef>
              <c:f>'Amt AE AttAge Face'!$O$17:$O$32</c:f>
              <c:numCache>
                <c:formatCode>General</c:formatCode>
                <c:ptCount val="16"/>
                <c:pt idx="1">
                  <c:v>200</c:v>
                </c:pt>
                <c:pt idx="2">
                  <c:v>200</c:v>
                </c:pt>
                <c:pt idx="3">
                  <c:v>200</c:v>
                </c:pt>
                <c:pt idx="5">
                  <c:v>100</c:v>
                </c:pt>
                <c:pt idx="6">
                  <c:v>100</c:v>
                </c:pt>
                <c:pt idx="7">
                  <c:v>100</c:v>
                </c:pt>
                <c:pt idx="9">
                  <c:v>200</c:v>
                </c:pt>
                <c:pt idx="10">
                  <c:v>200</c:v>
                </c:pt>
                <c:pt idx="11">
                  <c:v>200</c:v>
                </c:pt>
                <c:pt idx="13">
                  <c:v>200</c:v>
                </c:pt>
                <c:pt idx="14">
                  <c:v>200</c:v>
                </c:pt>
                <c:pt idx="15">
                  <c:v>200</c:v>
                </c:pt>
              </c:numCache>
            </c:numRef>
          </c:bubbleSize>
          <c:bubble3D val="0"/>
          <c:extLst>
            <c:ext xmlns:c16="http://schemas.microsoft.com/office/drawing/2014/chart" uri="{C3380CC4-5D6E-409C-BE32-E72D297353CC}">
              <c16:uniqueId val="{00000005-153D-480B-B59C-24CF7D17964D}"/>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153D-480B-B59C-24CF7D17964D}"/>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IssueEra'!$B$16</c:f>
              <c:strCache>
                <c:ptCount val="1"/>
                <c:pt idx="0">
                  <c:v>Q1</c:v>
                </c:pt>
              </c:strCache>
            </c:strRef>
          </c:tx>
          <c:spPr>
            <a:solidFill>
              <a:schemeClr val="accent1">
                <a:alpha val="75000"/>
              </a:schemeClr>
            </a:solidFill>
            <a:ln w="25400">
              <a:noFill/>
            </a:ln>
            <a:effectLst/>
          </c:spPr>
          <c:invertIfNegative val="0"/>
          <c:xVal>
            <c:numRef>
              <c:f>'Amt AE IssueEra'!$B$17:$B$21</c:f>
              <c:numCache>
                <c:formatCode>0%</c:formatCode>
                <c:ptCount val="5"/>
                <c:pt idx="0">
                  <c:v>1.1909584627466101</c:v>
                </c:pt>
                <c:pt idx="1">
                  <c:v>1.5887239829047299</c:v>
                </c:pt>
                <c:pt idx="2">
                  <c:v>1.33725680798924</c:v>
                </c:pt>
                <c:pt idx="3">
                  <c:v>1.1722114387154801</c:v>
                </c:pt>
                <c:pt idx="4">
                  <c:v>1.28092628483621</c:v>
                </c:pt>
              </c:numCache>
            </c:numRef>
          </c:xVal>
          <c:yVal>
            <c:numRef>
              <c:f>'Amt AE IssueEra'!$Q$17:$Q$21</c:f>
              <c:numCache>
                <c:formatCode>General</c:formatCode>
                <c:ptCount val="5"/>
                <c:pt idx="0">
                  <c:v>9</c:v>
                </c:pt>
                <c:pt idx="1">
                  <c:v>7</c:v>
                </c:pt>
                <c:pt idx="2">
                  <c:v>5</c:v>
                </c:pt>
                <c:pt idx="3">
                  <c:v>3</c:v>
                </c:pt>
                <c:pt idx="4">
                  <c:v>1</c:v>
                </c:pt>
              </c:numCache>
            </c:numRef>
          </c:yVal>
          <c:bubbleSize>
            <c:numRef>
              <c:f>'Amt AE IssueEra'!$J$17:$J$21</c:f>
              <c:numCache>
                <c:formatCode>General</c:formatCode>
                <c:ptCount val="5"/>
                <c:pt idx="0">
                  <c:v>200</c:v>
                </c:pt>
                <c:pt idx="1">
                  <c:v>50</c:v>
                </c:pt>
                <c:pt idx="2">
                  <c:v>100</c:v>
                </c:pt>
                <c:pt idx="3">
                  <c:v>100</c:v>
                </c:pt>
                <c:pt idx="4">
                  <c:v>100</c:v>
                </c:pt>
              </c:numCache>
            </c:numRef>
          </c:bubbleSize>
          <c:bubble3D val="0"/>
          <c:extLst>
            <c:ext xmlns:c16="http://schemas.microsoft.com/office/drawing/2014/chart" uri="{C3380CC4-5D6E-409C-BE32-E72D297353CC}">
              <c16:uniqueId val="{00000000-0FD0-4233-824B-1148CCC0A951}"/>
            </c:ext>
          </c:extLst>
        </c:ser>
        <c:ser>
          <c:idx val="1"/>
          <c:order val="1"/>
          <c:tx>
            <c:strRef>
              <c:f>'Amt AE IssueEra'!$C$16</c:f>
              <c:strCache>
                <c:ptCount val="1"/>
                <c:pt idx="0">
                  <c:v>Q2</c:v>
                </c:pt>
              </c:strCache>
            </c:strRef>
          </c:tx>
          <c:spPr>
            <a:solidFill>
              <a:schemeClr val="accent2">
                <a:alpha val="75000"/>
              </a:schemeClr>
            </a:solidFill>
            <a:ln w="25400">
              <a:noFill/>
            </a:ln>
            <a:effectLst/>
          </c:spPr>
          <c:invertIfNegative val="0"/>
          <c:xVal>
            <c:numRef>
              <c:f>'Amt AE IssueEra'!$C$17:$C$21</c:f>
              <c:numCache>
                <c:formatCode>0%</c:formatCode>
                <c:ptCount val="5"/>
                <c:pt idx="0">
                  <c:v>0.98645660614647301</c:v>
                </c:pt>
                <c:pt idx="1">
                  <c:v>1.3801088990027499</c:v>
                </c:pt>
                <c:pt idx="2">
                  <c:v>1.1106886909937801</c:v>
                </c:pt>
                <c:pt idx="3">
                  <c:v>0.98317178105770198</c:v>
                </c:pt>
                <c:pt idx="4">
                  <c:v>0.98099748955737198</c:v>
                </c:pt>
              </c:numCache>
            </c:numRef>
          </c:xVal>
          <c:yVal>
            <c:numRef>
              <c:f>'Amt AE IssueEra'!$Q$17:$Q$21</c:f>
              <c:numCache>
                <c:formatCode>General</c:formatCode>
                <c:ptCount val="5"/>
                <c:pt idx="0">
                  <c:v>9</c:v>
                </c:pt>
                <c:pt idx="1">
                  <c:v>7</c:v>
                </c:pt>
                <c:pt idx="2">
                  <c:v>5</c:v>
                </c:pt>
                <c:pt idx="3">
                  <c:v>3</c:v>
                </c:pt>
                <c:pt idx="4">
                  <c:v>1</c:v>
                </c:pt>
              </c:numCache>
            </c:numRef>
          </c:yVal>
          <c:bubbleSize>
            <c:numRef>
              <c:f>'Amt AE IssueEra'!$K$17:$K$21</c:f>
              <c:numCache>
                <c:formatCode>General</c:formatCode>
                <c:ptCount val="5"/>
                <c:pt idx="0">
                  <c:v>200</c:v>
                </c:pt>
                <c:pt idx="1">
                  <c:v>50</c:v>
                </c:pt>
                <c:pt idx="2">
                  <c:v>100</c:v>
                </c:pt>
                <c:pt idx="3">
                  <c:v>100</c:v>
                </c:pt>
                <c:pt idx="4">
                  <c:v>100</c:v>
                </c:pt>
              </c:numCache>
            </c:numRef>
          </c:bubbleSize>
          <c:bubble3D val="0"/>
          <c:extLst>
            <c:ext xmlns:c16="http://schemas.microsoft.com/office/drawing/2014/chart" uri="{C3380CC4-5D6E-409C-BE32-E72D297353CC}">
              <c16:uniqueId val="{00000001-0FD0-4233-824B-1148CCC0A951}"/>
            </c:ext>
          </c:extLst>
        </c:ser>
        <c:ser>
          <c:idx val="2"/>
          <c:order val="2"/>
          <c:tx>
            <c:strRef>
              <c:f>'Amt AE IssueEra'!$D$16</c:f>
              <c:strCache>
                <c:ptCount val="1"/>
                <c:pt idx="0">
                  <c:v>Q3</c:v>
                </c:pt>
              </c:strCache>
            </c:strRef>
          </c:tx>
          <c:spPr>
            <a:solidFill>
              <a:schemeClr val="accent3">
                <a:alpha val="75000"/>
              </a:schemeClr>
            </a:solidFill>
            <a:ln w="25400">
              <a:noFill/>
            </a:ln>
            <a:effectLst/>
          </c:spPr>
          <c:invertIfNegative val="0"/>
          <c:xVal>
            <c:numRef>
              <c:f>'Amt AE IssueEra'!$D$17:$D$21</c:f>
              <c:numCache>
                <c:formatCode>0%</c:formatCode>
                <c:ptCount val="5"/>
                <c:pt idx="0">
                  <c:v>0.92136470922068903</c:v>
                </c:pt>
                <c:pt idx="1">
                  <c:v>1.26660334599094</c:v>
                </c:pt>
                <c:pt idx="2">
                  <c:v>1.0187089633925599</c:v>
                </c:pt>
                <c:pt idx="3">
                  <c:v>0.89619444942002502</c:v>
                </c:pt>
                <c:pt idx="4">
                  <c:v>0.84850177526837001</c:v>
                </c:pt>
              </c:numCache>
            </c:numRef>
          </c:xVal>
          <c:yVal>
            <c:numRef>
              <c:f>'Amt AE IssueEra'!$Q$17:$Q$21</c:f>
              <c:numCache>
                <c:formatCode>General</c:formatCode>
                <c:ptCount val="5"/>
                <c:pt idx="0">
                  <c:v>9</c:v>
                </c:pt>
                <c:pt idx="1">
                  <c:v>7</c:v>
                </c:pt>
                <c:pt idx="2">
                  <c:v>5</c:v>
                </c:pt>
                <c:pt idx="3">
                  <c:v>3</c:v>
                </c:pt>
                <c:pt idx="4">
                  <c:v>1</c:v>
                </c:pt>
              </c:numCache>
            </c:numRef>
          </c:yVal>
          <c:bubbleSize>
            <c:numRef>
              <c:f>'Amt AE IssueEra'!$L$17:$L$21</c:f>
              <c:numCache>
                <c:formatCode>General</c:formatCode>
                <c:ptCount val="5"/>
                <c:pt idx="0">
                  <c:v>200</c:v>
                </c:pt>
                <c:pt idx="1">
                  <c:v>50</c:v>
                </c:pt>
                <c:pt idx="2">
                  <c:v>200</c:v>
                </c:pt>
                <c:pt idx="3">
                  <c:v>100</c:v>
                </c:pt>
                <c:pt idx="4">
                  <c:v>100</c:v>
                </c:pt>
              </c:numCache>
            </c:numRef>
          </c:bubbleSize>
          <c:bubble3D val="0"/>
          <c:extLst>
            <c:ext xmlns:c16="http://schemas.microsoft.com/office/drawing/2014/chart" uri="{C3380CC4-5D6E-409C-BE32-E72D297353CC}">
              <c16:uniqueId val="{00000002-0FD0-4233-824B-1148CCC0A951}"/>
            </c:ext>
          </c:extLst>
        </c:ser>
        <c:ser>
          <c:idx val="3"/>
          <c:order val="3"/>
          <c:tx>
            <c:strRef>
              <c:f>'Amt AE IssueEra'!$E$16</c:f>
              <c:strCache>
                <c:ptCount val="1"/>
                <c:pt idx="0">
                  <c:v>Q4</c:v>
                </c:pt>
              </c:strCache>
            </c:strRef>
          </c:tx>
          <c:spPr>
            <a:solidFill>
              <a:schemeClr val="accent4">
                <a:alpha val="75000"/>
              </a:schemeClr>
            </a:solidFill>
            <a:ln w="25400">
              <a:noFill/>
            </a:ln>
            <a:effectLst/>
          </c:spPr>
          <c:invertIfNegative val="0"/>
          <c:xVal>
            <c:numRef>
              <c:f>'Amt AE IssueEra'!$E$17:$E$21</c:f>
              <c:numCache>
                <c:formatCode>0%</c:formatCode>
                <c:ptCount val="5"/>
                <c:pt idx="0">
                  <c:v>0.84560014821693696</c:v>
                </c:pt>
                <c:pt idx="1">
                  <c:v>1.0705356463145499</c:v>
                </c:pt>
                <c:pt idx="2">
                  <c:v>0.91214876612173401</c:v>
                </c:pt>
                <c:pt idx="3">
                  <c:v>0.81654194418374604</c:v>
                </c:pt>
                <c:pt idx="4">
                  <c:v>0.78350850123603799</c:v>
                </c:pt>
              </c:numCache>
            </c:numRef>
          </c:xVal>
          <c:yVal>
            <c:numRef>
              <c:f>'Amt AE IssueEra'!$Q$17:$Q$21</c:f>
              <c:numCache>
                <c:formatCode>General</c:formatCode>
                <c:ptCount val="5"/>
                <c:pt idx="0">
                  <c:v>9</c:v>
                </c:pt>
                <c:pt idx="1">
                  <c:v>7</c:v>
                </c:pt>
                <c:pt idx="2">
                  <c:v>5</c:v>
                </c:pt>
                <c:pt idx="3">
                  <c:v>3</c:v>
                </c:pt>
                <c:pt idx="4">
                  <c:v>1</c:v>
                </c:pt>
              </c:numCache>
            </c:numRef>
          </c:yVal>
          <c:bubbleSize>
            <c:numRef>
              <c:f>'Amt AE IssueEra'!$M$17:$M$21</c:f>
              <c:numCache>
                <c:formatCode>General</c:formatCode>
                <c:ptCount val="5"/>
                <c:pt idx="0">
                  <c:v>200</c:v>
                </c:pt>
                <c:pt idx="1">
                  <c:v>100</c:v>
                </c:pt>
                <c:pt idx="2">
                  <c:v>100</c:v>
                </c:pt>
                <c:pt idx="3">
                  <c:v>100</c:v>
                </c:pt>
                <c:pt idx="4">
                  <c:v>100</c:v>
                </c:pt>
              </c:numCache>
            </c:numRef>
          </c:bubbleSize>
          <c:bubble3D val="0"/>
          <c:extLst>
            <c:ext xmlns:c16="http://schemas.microsoft.com/office/drawing/2014/chart" uri="{C3380CC4-5D6E-409C-BE32-E72D297353CC}">
              <c16:uniqueId val="{00000003-0FD0-4233-824B-1148CCC0A951}"/>
            </c:ext>
          </c:extLst>
        </c:ser>
        <c:ser>
          <c:idx val="4"/>
          <c:order val="4"/>
          <c:tx>
            <c:strRef>
              <c:f>'Amt AE IssueEra'!$F$16</c:f>
              <c:strCache>
                <c:ptCount val="1"/>
                <c:pt idx="0">
                  <c:v>Q5</c:v>
                </c:pt>
              </c:strCache>
            </c:strRef>
          </c:tx>
          <c:spPr>
            <a:solidFill>
              <a:schemeClr val="accent5">
                <a:alpha val="75000"/>
              </a:schemeClr>
            </a:solidFill>
            <a:ln w="25400">
              <a:noFill/>
            </a:ln>
            <a:effectLst/>
          </c:spPr>
          <c:invertIfNegative val="0"/>
          <c:xVal>
            <c:numRef>
              <c:f>'Amt AE IssueEra'!$F$17:$F$21</c:f>
              <c:numCache>
                <c:formatCode>0%</c:formatCode>
                <c:ptCount val="5"/>
                <c:pt idx="0">
                  <c:v>0.73680870933577802</c:v>
                </c:pt>
                <c:pt idx="1">
                  <c:v>0.84805507700084304</c:v>
                </c:pt>
                <c:pt idx="2">
                  <c:v>0.79003033226553199</c:v>
                </c:pt>
                <c:pt idx="3">
                  <c:v>0.70539069219477102</c:v>
                </c:pt>
                <c:pt idx="4">
                  <c:v>0.68097267429480801</c:v>
                </c:pt>
              </c:numCache>
            </c:numRef>
          </c:xVal>
          <c:yVal>
            <c:numRef>
              <c:f>'Amt AE IssueEra'!$Q$17:$Q$21</c:f>
              <c:numCache>
                <c:formatCode>General</c:formatCode>
                <c:ptCount val="5"/>
                <c:pt idx="0">
                  <c:v>9</c:v>
                </c:pt>
                <c:pt idx="1">
                  <c:v>7</c:v>
                </c:pt>
                <c:pt idx="2">
                  <c:v>5</c:v>
                </c:pt>
                <c:pt idx="3">
                  <c:v>3</c:v>
                </c:pt>
                <c:pt idx="4">
                  <c:v>1</c:v>
                </c:pt>
              </c:numCache>
            </c:numRef>
          </c:yVal>
          <c:bubbleSize>
            <c:numRef>
              <c:f>'Amt AE IssueEra'!$N$17:$N$21</c:f>
              <c:numCache>
                <c:formatCode>General</c:formatCode>
                <c:ptCount val="5"/>
                <c:pt idx="0">
                  <c:v>100</c:v>
                </c:pt>
                <c:pt idx="1">
                  <c:v>100</c:v>
                </c:pt>
                <c:pt idx="2">
                  <c:v>100</c:v>
                </c:pt>
                <c:pt idx="3">
                  <c:v>100</c:v>
                </c:pt>
                <c:pt idx="4">
                  <c:v>100</c:v>
                </c:pt>
              </c:numCache>
            </c:numRef>
          </c:bubbleSize>
          <c:bubble3D val="0"/>
          <c:extLst>
            <c:ext xmlns:c16="http://schemas.microsoft.com/office/drawing/2014/chart" uri="{C3380CC4-5D6E-409C-BE32-E72D297353CC}">
              <c16:uniqueId val="{00000004-0FD0-4233-824B-1148CCC0A951}"/>
            </c:ext>
          </c:extLst>
        </c:ser>
        <c:ser>
          <c:idx val="5"/>
          <c:order val="5"/>
          <c:tx>
            <c:strRef>
              <c:f>'Amt AE IssueEra'!$G$16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IssueEra'!$H$17:$H$21</c:f>
                <c:numCache>
                  <c:formatCode>General</c:formatCode>
                  <c:ptCount val="5"/>
                  <c:pt idx="0">
                    <c:v>0.31535547794395813</c:v>
                  </c:pt>
                  <c:pt idx="1">
                    <c:v>0.5203892626339699</c:v>
                  </c:pt>
                  <c:pt idx="2">
                    <c:v>0.38868383633939696</c:v>
                  </c:pt>
                  <c:pt idx="3">
                    <c:v>0.30350033108948304</c:v>
                  </c:pt>
                  <c:pt idx="4">
                    <c:v>0.44314606009780999</c:v>
                  </c:pt>
                </c:numCache>
              </c:numRef>
            </c:plus>
            <c:minus>
              <c:numRef>
                <c:f>'Amt AE IssueEra'!$I$17:$I$21</c:f>
                <c:numCache>
                  <c:formatCode>General</c:formatCode>
                  <c:ptCount val="5"/>
                  <c:pt idx="0">
                    <c:v>0.13879427546687395</c:v>
                  </c:pt>
                  <c:pt idx="1">
                    <c:v>0.220279643269917</c:v>
                  </c:pt>
                  <c:pt idx="2">
                    <c:v>0.15854263938431101</c:v>
                  </c:pt>
                  <c:pt idx="3">
                    <c:v>0.163320415431226</c:v>
                  </c:pt>
                  <c:pt idx="4">
                    <c:v>0.15680755044359196</c:v>
                  </c:pt>
                </c:numCache>
              </c:numRef>
            </c:minus>
            <c:spPr>
              <a:noFill/>
              <a:ln w="12700" cap="flat" cmpd="sng" algn="ctr">
                <a:solidFill>
                  <a:schemeClr val="bg2">
                    <a:lumMod val="90000"/>
                  </a:schemeClr>
                </a:solidFill>
                <a:round/>
              </a:ln>
              <a:effectLst/>
            </c:spPr>
          </c:errBars>
          <c:xVal>
            <c:numRef>
              <c:f>'Amt AE IssueEra'!$G$17:$G$21</c:f>
              <c:numCache>
                <c:formatCode>0%</c:formatCode>
                <c:ptCount val="5"/>
                <c:pt idx="0">
                  <c:v>0.87560298480265197</c:v>
                </c:pt>
                <c:pt idx="1">
                  <c:v>1.06833472027076</c:v>
                </c:pt>
                <c:pt idx="2">
                  <c:v>0.948572971649843</c:v>
                </c:pt>
                <c:pt idx="3">
                  <c:v>0.86871110762599701</c:v>
                </c:pt>
                <c:pt idx="4">
                  <c:v>0.83778022473839997</c:v>
                </c:pt>
              </c:numCache>
            </c:numRef>
          </c:xVal>
          <c:yVal>
            <c:numRef>
              <c:f>'Amt AE IssueEra'!$Q$17:$Q$21</c:f>
              <c:numCache>
                <c:formatCode>General</c:formatCode>
                <c:ptCount val="5"/>
                <c:pt idx="0">
                  <c:v>9</c:v>
                </c:pt>
                <c:pt idx="1">
                  <c:v>7</c:v>
                </c:pt>
                <c:pt idx="2">
                  <c:v>5</c:v>
                </c:pt>
                <c:pt idx="3">
                  <c:v>3</c:v>
                </c:pt>
                <c:pt idx="4">
                  <c:v>1</c:v>
                </c:pt>
              </c:numCache>
            </c:numRef>
          </c:yVal>
          <c:bubbleSize>
            <c:numRef>
              <c:f>'Amt AE IssueEra'!$O$17:$O$21</c:f>
              <c:numCache>
                <c:formatCode>General</c:formatCode>
                <c:ptCount val="5"/>
                <c:pt idx="0">
                  <c:v>200</c:v>
                </c:pt>
                <c:pt idx="1">
                  <c:v>100</c:v>
                </c:pt>
                <c:pt idx="2">
                  <c:v>200</c:v>
                </c:pt>
                <c:pt idx="3">
                  <c:v>200</c:v>
                </c:pt>
                <c:pt idx="4">
                  <c:v>200</c:v>
                </c:pt>
              </c:numCache>
            </c:numRef>
          </c:bubbleSize>
          <c:bubble3D val="0"/>
          <c:extLst>
            <c:ext xmlns:c16="http://schemas.microsoft.com/office/drawing/2014/chart" uri="{C3380CC4-5D6E-409C-BE32-E72D297353CC}">
              <c16:uniqueId val="{00000005-0FD0-4233-824B-1148CCC0A951}"/>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0FD0-4233-824B-1148CCC0A951}"/>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IssueEra SmokStat'!$B$16</c:f>
              <c:strCache>
                <c:ptCount val="1"/>
                <c:pt idx="0">
                  <c:v>Q1</c:v>
                </c:pt>
              </c:strCache>
            </c:strRef>
          </c:tx>
          <c:spPr>
            <a:solidFill>
              <a:schemeClr val="accent1">
                <a:alpha val="75000"/>
              </a:schemeClr>
            </a:solidFill>
            <a:ln w="25400">
              <a:noFill/>
            </a:ln>
            <a:effectLst/>
          </c:spPr>
          <c:invertIfNegative val="0"/>
          <c:xVal>
            <c:numRef>
              <c:f>'Amt AE IssueEra SmokStat'!$B$17:$B$36</c:f>
              <c:numCache>
                <c:formatCode>0%</c:formatCode>
                <c:ptCount val="20"/>
                <c:pt idx="1">
                  <c:v>1.1909584627466101</c:v>
                </c:pt>
                <c:pt idx="2">
                  <c:v>1.3635508205456901</c:v>
                </c:pt>
                <c:pt idx="3">
                  <c:v>1.23747940705155</c:v>
                </c:pt>
                <c:pt idx="5">
                  <c:v>1.5887239829047299</c:v>
                </c:pt>
                <c:pt idx="6">
                  <c:v>1.89692578621692</c:v>
                </c:pt>
                <c:pt idx="7">
                  <c:v>1.63799712202776</c:v>
                </c:pt>
                <c:pt idx="9">
                  <c:v>1.33725680798924</c:v>
                </c:pt>
                <c:pt idx="10">
                  <c:v>1.58248169669909</c:v>
                </c:pt>
                <c:pt idx="11">
                  <c:v>1.2893822052856601</c:v>
                </c:pt>
                <c:pt idx="13">
                  <c:v>1.1722114387154801</c:v>
                </c:pt>
                <c:pt idx="14">
                  <c:v>1.4034857809897501</c:v>
                </c:pt>
                <c:pt idx="15">
                  <c:v>1.1767509763627899</c:v>
                </c:pt>
                <c:pt idx="17">
                  <c:v>1.28092628483621</c:v>
                </c:pt>
                <c:pt idx="18">
                  <c:v>1.41594075278675</c:v>
                </c:pt>
                <c:pt idx="19">
                  <c:v>1.29673865041341</c:v>
                </c:pt>
              </c:numCache>
            </c:numRef>
          </c:xVal>
          <c:yVal>
            <c:numRef>
              <c:f>'Amt AE IssueEra SmokStat'!$Q$17:$Q$36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SmokStat'!$J$17:$J$36</c:f>
              <c:numCache>
                <c:formatCode>General</c:formatCode>
                <c:ptCount val="20"/>
                <c:pt idx="1">
                  <c:v>200</c:v>
                </c:pt>
                <c:pt idx="2">
                  <c:v>100</c:v>
                </c:pt>
                <c:pt idx="3">
                  <c:v>100</c:v>
                </c:pt>
                <c:pt idx="5">
                  <c:v>50</c:v>
                </c:pt>
                <c:pt idx="6">
                  <c:v>25</c:v>
                </c:pt>
                <c:pt idx="7">
                  <c:v>50</c:v>
                </c:pt>
                <c:pt idx="9">
                  <c:v>100</c:v>
                </c:pt>
                <c:pt idx="10">
                  <c:v>50</c:v>
                </c:pt>
                <c:pt idx="11">
                  <c:v>100</c:v>
                </c:pt>
                <c:pt idx="13">
                  <c:v>100</c:v>
                </c:pt>
                <c:pt idx="14">
                  <c:v>50</c:v>
                </c:pt>
                <c:pt idx="15">
                  <c:v>100</c:v>
                </c:pt>
                <c:pt idx="17">
                  <c:v>100</c:v>
                </c:pt>
                <c:pt idx="18">
                  <c:v>50</c:v>
                </c:pt>
                <c:pt idx="19">
                  <c:v>100</c:v>
                </c:pt>
              </c:numCache>
            </c:numRef>
          </c:bubbleSize>
          <c:bubble3D val="0"/>
          <c:extLst>
            <c:ext xmlns:c16="http://schemas.microsoft.com/office/drawing/2014/chart" uri="{C3380CC4-5D6E-409C-BE32-E72D297353CC}">
              <c16:uniqueId val="{00000000-A20A-4A64-B70D-DA9869BED25E}"/>
            </c:ext>
          </c:extLst>
        </c:ser>
        <c:ser>
          <c:idx val="1"/>
          <c:order val="1"/>
          <c:tx>
            <c:strRef>
              <c:f>'Amt AE IssueEra SmokStat'!$C$16</c:f>
              <c:strCache>
                <c:ptCount val="1"/>
                <c:pt idx="0">
                  <c:v>Q2</c:v>
                </c:pt>
              </c:strCache>
            </c:strRef>
          </c:tx>
          <c:spPr>
            <a:solidFill>
              <a:schemeClr val="accent2">
                <a:alpha val="75000"/>
              </a:schemeClr>
            </a:solidFill>
            <a:ln w="25400">
              <a:noFill/>
            </a:ln>
            <a:effectLst/>
          </c:spPr>
          <c:invertIfNegative val="0"/>
          <c:xVal>
            <c:numRef>
              <c:f>'Amt AE IssueEra SmokStat'!$C$17:$C$36</c:f>
              <c:numCache>
                <c:formatCode>0%</c:formatCode>
                <c:ptCount val="20"/>
                <c:pt idx="1">
                  <c:v>0.98645660614647301</c:v>
                </c:pt>
                <c:pt idx="2">
                  <c:v>1.13723461359088</c:v>
                </c:pt>
                <c:pt idx="3">
                  <c:v>0.98693765924349097</c:v>
                </c:pt>
                <c:pt idx="5">
                  <c:v>1.3801088990027499</c:v>
                </c:pt>
                <c:pt idx="6">
                  <c:v>1.5130558426014999</c:v>
                </c:pt>
                <c:pt idx="7">
                  <c:v>1.36413177828808</c:v>
                </c:pt>
                <c:pt idx="9">
                  <c:v>1.1106886909937801</c:v>
                </c:pt>
                <c:pt idx="10">
                  <c:v>1.27457205943983</c:v>
                </c:pt>
                <c:pt idx="11">
                  <c:v>1.09383087862154</c:v>
                </c:pt>
                <c:pt idx="13">
                  <c:v>0.98317178105770198</c:v>
                </c:pt>
                <c:pt idx="14">
                  <c:v>1.18516606041085</c:v>
                </c:pt>
                <c:pt idx="15">
                  <c:v>0.97957553008596499</c:v>
                </c:pt>
                <c:pt idx="17">
                  <c:v>0.98099748955737198</c:v>
                </c:pt>
                <c:pt idx="18">
                  <c:v>1.11715591584523</c:v>
                </c:pt>
                <c:pt idx="19">
                  <c:v>0.98835762149628203</c:v>
                </c:pt>
              </c:numCache>
            </c:numRef>
          </c:xVal>
          <c:yVal>
            <c:numRef>
              <c:f>'Amt AE IssueEra SmokStat'!$Q$17:$Q$36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SmokStat'!$K$17:$K$36</c:f>
              <c:numCache>
                <c:formatCode>General</c:formatCode>
                <c:ptCount val="20"/>
                <c:pt idx="1">
                  <c:v>200</c:v>
                </c:pt>
                <c:pt idx="2">
                  <c:v>100</c:v>
                </c:pt>
                <c:pt idx="3">
                  <c:v>200</c:v>
                </c:pt>
                <c:pt idx="5">
                  <c:v>50</c:v>
                </c:pt>
                <c:pt idx="6">
                  <c:v>50</c:v>
                </c:pt>
                <c:pt idx="7">
                  <c:v>50</c:v>
                </c:pt>
                <c:pt idx="9">
                  <c:v>100</c:v>
                </c:pt>
                <c:pt idx="10">
                  <c:v>100</c:v>
                </c:pt>
                <c:pt idx="11">
                  <c:v>100</c:v>
                </c:pt>
                <c:pt idx="13">
                  <c:v>100</c:v>
                </c:pt>
                <c:pt idx="14">
                  <c:v>50</c:v>
                </c:pt>
                <c:pt idx="15">
                  <c:v>100</c:v>
                </c:pt>
                <c:pt idx="17">
                  <c:v>100</c:v>
                </c:pt>
                <c:pt idx="18">
                  <c:v>50</c:v>
                </c:pt>
                <c:pt idx="19">
                  <c:v>100</c:v>
                </c:pt>
              </c:numCache>
            </c:numRef>
          </c:bubbleSize>
          <c:bubble3D val="0"/>
          <c:extLst>
            <c:ext xmlns:c16="http://schemas.microsoft.com/office/drawing/2014/chart" uri="{C3380CC4-5D6E-409C-BE32-E72D297353CC}">
              <c16:uniqueId val="{00000001-A20A-4A64-B70D-DA9869BED25E}"/>
            </c:ext>
          </c:extLst>
        </c:ser>
        <c:ser>
          <c:idx val="2"/>
          <c:order val="2"/>
          <c:tx>
            <c:strRef>
              <c:f>'Amt AE IssueEra SmokStat'!$D$16</c:f>
              <c:strCache>
                <c:ptCount val="1"/>
                <c:pt idx="0">
                  <c:v>Q3</c:v>
                </c:pt>
              </c:strCache>
            </c:strRef>
          </c:tx>
          <c:spPr>
            <a:solidFill>
              <a:schemeClr val="accent3">
                <a:alpha val="75000"/>
              </a:schemeClr>
            </a:solidFill>
            <a:ln w="25400">
              <a:noFill/>
            </a:ln>
            <a:effectLst/>
          </c:spPr>
          <c:invertIfNegative val="0"/>
          <c:xVal>
            <c:numRef>
              <c:f>'Amt AE IssueEra SmokStat'!$D$17:$D$36</c:f>
              <c:numCache>
                <c:formatCode>0%</c:formatCode>
                <c:ptCount val="20"/>
                <c:pt idx="1">
                  <c:v>0.92136470922068903</c:v>
                </c:pt>
                <c:pt idx="2">
                  <c:v>1.0493179501396901</c:v>
                </c:pt>
                <c:pt idx="3">
                  <c:v>0.91412760619358102</c:v>
                </c:pt>
                <c:pt idx="5">
                  <c:v>1.26660334599094</c:v>
                </c:pt>
                <c:pt idx="6">
                  <c:v>1.24691140564328</c:v>
                </c:pt>
                <c:pt idx="7">
                  <c:v>1.2073303489795899</c:v>
                </c:pt>
                <c:pt idx="9">
                  <c:v>1.0187089633925599</c:v>
                </c:pt>
                <c:pt idx="10">
                  <c:v>1.1124383412235099</c:v>
                </c:pt>
                <c:pt idx="11">
                  <c:v>0.998925034385727</c:v>
                </c:pt>
                <c:pt idx="13">
                  <c:v>0.89619444942002502</c:v>
                </c:pt>
                <c:pt idx="14">
                  <c:v>0.98621686996153801</c:v>
                </c:pt>
                <c:pt idx="15">
                  <c:v>0.88757213139969704</c:v>
                </c:pt>
                <c:pt idx="17">
                  <c:v>0.84850177526837001</c:v>
                </c:pt>
                <c:pt idx="18">
                  <c:v>0.985921800054811</c:v>
                </c:pt>
                <c:pt idx="19">
                  <c:v>0.84297486933950805</c:v>
                </c:pt>
              </c:numCache>
            </c:numRef>
          </c:xVal>
          <c:yVal>
            <c:numRef>
              <c:f>'Amt AE IssueEra SmokStat'!$Q$17:$Q$36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SmokStat'!$L$17:$L$36</c:f>
              <c:numCache>
                <c:formatCode>General</c:formatCode>
                <c:ptCount val="20"/>
                <c:pt idx="1">
                  <c:v>200</c:v>
                </c:pt>
                <c:pt idx="2">
                  <c:v>100</c:v>
                </c:pt>
                <c:pt idx="3">
                  <c:v>200</c:v>
                </c:pt>
                <c:pt idx="5">
                  <c:v>50</c:v>
                </c:pt>
                <c:pt idx="6">
                  <c:v>50</c:v>
                </c:pt>
                <c:pt idx="7">
                  <c:v>50</c:v>
                </c:pt>
                <c:pt idx="9">
                  <c:v>200</c:v>
                </c:pt>
                <c:pt idx="10">
                  <c:v>100</c:v>
                </c:pt>
                <c:pt idx="11">
                  <c:v>100</c:v>
                </c:pt>
                <c:pt idx="13">
                  <c:v>100</c:v>
                </c:pt>
                <c:pt idx="14">
                  <c:v>100</c:v>
                </c:pt>
                <c:pt idx="15">
                  <c:v>100</c:v>
                </c:pt>
                <c:pt idx="17">
                  <c:v>100</c:v>
                </c:pt>
                <c:pt idx="18">
                  <c:v>50</c:v>
                </c:pt>
                <c:pt idx="19">
                  <c:v>100</c:v>
                </c:pt>
              </c:numCache>
            </c:numRef>
          </c:bubbleSize>
          <c:bubble3D val="0"/>
          <c:extLst>
            <c:ext xmlns:c16="http://schemas.microsoft.com/office/drawing/2014/chart" uri="{C3380CC4-5D6E-409C-BE32-E72D297353CC}">
              <c16:uniqueId val="{00000002-A20A-4A64-B70D-DA9869BED25E}"/>
            </c:ext>
          </c:extLst>
        </c:ser>
        <c:ser>
          <c:idx val="3"/>
          <c:order val="3"/>
          <c:tx>
            <c:strRef>
              <c:f>'Amt AE IssueEra SmokStat'!$E$16</c:f>
              <c:strCache>
                <c:ptCount val="1"/>
                <c:pt idx="0">
                  <c:v>Q4</c:v>
                </c:pt>
              </c:strCache>
            </c:strRef>
          </c:tx>
          <c:spPr>
            <a:solidFill>
              <a:schemeClr val="accent4">
                <a:alpha val="75000"/>
              </a:schemeClr>
            </a:solidFill>
            <a:ln w="25400">
              <a:noFill/>
            </a:ln>
            <a:effectLst/>
          </c:spPr>
          <c:invertIfNegative val="0"/>
          <c:xVal>
            <c:numRef>
              <c:f>'Amt AE IssueEra SmokStat'!$E$17:$E$36</c:f>
              <c:numCache>
                <c:formatCode>0%</c:formatCode>
                <c:ptCount val="20"/>
                <c:pt idx="1">
                  <c:v>0.84560014821693696</c:v>
                </c:pt>
                <c:pt idx="2">
                  <c:v>0.93053356021920097</c:v>
                </c:pt>
                <c:pt idx="3">
                  <c:v>0.83681604221913797</c:v>
                </c:pt>
                <c:pt idx="5">
                  <c:v>1.0705356463145499</c:v>
                </c:pt>
                <c:pt idx="6">
                  <c:v>1.1288678447559299</c:v>
                </c:pt>
                <c:pt idx="7">
                  <c:v>1.0384387191559299</c:v>
                </c:pt>
                <c:pt idx="9">
                  <c:v>0.91214876612173401</c:v>
                </c:pt>
                <c:pt idx="10">
                  <c:v>0.99608216977461095</c:v>
                </c:pt>
                <c:pt idx="11">
                  <c:v>0.90757042694491497</c:v>
                </c:pt>
                <c:pt idx="13">
                  <c:v>0.81654194418374604</c:v>
                </c:pt>
                <c:pt idx="14">
                  <c:v>0.87213166091723004</c:v>
                </c:pt>
                <c:pt idx="15">
                  <c:v>0.80818890949278999</c:v>
                </c:pt>
                <c:pt idx="17">
                  <c:v>0.78350850123603799</c:v>
                </c:pt>
                <c:pt idx="18">
                  <c:v>0.85067702460618599</c:v>
                </c:pt>
                <c:pt idx="19">
                  <c:v>0.77266636275169798</c:v>
                </c:pt>
              </c:numCache>
            </c:numRef>
          </c:xVal>
          <c:yVal>
            <c:numRef>
              <c:f>'Amt AE IssueEra SmokStat'!$Q$17:$Q$36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SmokStat'!$M$17:$M$36</c:f>
              <c:numCache>
                <c:formatCode>General</c:formatCode>
                <c:ptCount val="20"/>
                <c:pt idx="1">
                  <c:v>200</c:v>
                </c:pt>
                <c:pt idx="2">
                  <c:v>100</c:v>
                </c:pt>
                <c:pt idx="3">
                  <c:v>200</c:v>
                </c:pt>
                <c:pt idx="5">
                  <c:v>100</c:v>
                </c:pt>
                <c:pt idx="6">
                  <c:v>50</c:v>
                </c:pt>
                <c:pt idx="7">
                  <c:v>100</c:v>
                </c:pt>
                <c:pt idx="9">
                  <c:v>100</c:v>
                </c:pt>
                <c:pt idx="10">
                  <c:v>100</c:v>
                </c:pt>
                <c:pt idx="11">
                  <c:v>100</c:v>
                </c:pt>
                <c:pt idx="13">
                  <c:v>100</c:v>
                </c:pt>
                <c:pt idx="14">
                  <c:v>50</c:v>
                </c:pt>
                <c:pt idx="15">
                  <c:v>100</c:v>
                </c:pt>
                <c:pt idx="17">
                  <c:v>100</c:v>
                </c:pt>
                <c:pt idx="18">
                  <c:v>50</c:v>
                </c:pt>
                <c:pt idx="19">
                  <c:v>100</c:v>
                </c:pt>
              </c:numCache>
            </c:numRef>
          </c:bubbleSize>
          <c:bubble3D val="0"/>
          <c:extLst>
            <c:ext xmlns:c16="http://schemas.microsoft.com/office/drawing/2014/chart" uri="{C3380CC4-5D6E-409C-BE32-E72D297353CC}">
              <c16:uniqueId val="{00000003-A20A-4A64-B70D-DA9869BED25E}"/>
            </c:ext>
          </c:extLst>
        </c:ser>
        <c:ser>
          <c:idx val="4"/>
          <c:order val="4"/>
          <c:tx>
            <c:strRef>
              <c:f>'Amt AE IssueEra SmokStat'!$F$16</c:f>
              <c:strCache>
                <c:ptCount val="1"/>
                <c:pt idx="0">
                  <c:v>Q5</c:v>
                </c:pt>
              </c:strCache>
            </c:strRef>
          </c:tx>
          <c:spPr>
            <a:solidFill>
              <a:schemeClr val="accent5">
                <a:alpha val="75000"/>
              </a:schemeClr>
            </a:solidFill>
            <a:ln w="25400">
              <a:noFill/>
            </a:ln>
            <a:effectLst/>
          </c:spPr>
          <c:invertIfNegative val="0"/>
          <c:xVal>
            <c:numRef>
              <c:f>'Amt AE IssueEra SmokStat'!$F$17:$F$36</c:f>
              <c:numCache>
                <c:formatCode>0%</c:formatCode>
                <c:ptCount val="20"/>
                <c:pt idx="1">
                  <c:v>0.73680870933577802</c:v>
                </c:pt>
                <c:pt idx="2">
                  <c:v>0.81777890436696299</c:v>
                </c:pt>
                <c:pt idx="3">
                  <c:v>0.72739058154915603</c:v>
                </c:pt>
                <c:pt idx="5">
                  <c:v>0.84805507700084304</c:v>
                </c:pt>
                <c:pt idx="6">
                  <c:v>0.91515286535860796</c:v>
                </c:pt>
                <c:pt idx="7">
                  <c:v>0.83074832926233</c:v>
                </c:pt>
                <c:pt idx="9">
                  <c:v>0.79003033226553199</c:v>
                </c:pt>
                <c:pt idx="10">
                  <c:v>0.88066410359023095</c:v>
                </c:pt>
                <c:pt idx="11">
                  <c:v>0.77699690123700904</c:v>
                </c:pt>
                <c:pt idx="13">
                  <c:v>0.70539069219477102</c:v>
                </c:pt>
                <c:pt idx="14">
                  <c:v>0.70112994492964498</c:v>
                </c:pt>
                <c:pt idx="15">
                  <c:v>0.70010147687449098</c:v>
                </c:pt>
                <c:pt idx="17">
                  <c:v>0.68097267429480801</c:v>
                </c:pt>
                <c:pt idx="18">
                  <c:v>0.60991795114342495</c:v>
                </c:pt>
                <c:pt idx="19">
                  <c:v>0.67648261749178695</c:v>
                </c:pt>
              </c:numCache>
            </c:numRef>
          </c:xVal>
          <c:yVal>
            <c:numRef>
              <c:f>'Amt AE IssueEra SmokStat'!$Q$17:$Q$36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SmokStat'!$N$17:$N$36</c:f>
              <c:numCache>
                <c:formatCode>General</c:formatCode>
                <c:ptCount val="20"/>
                <c:pt idx="1">
                  <c:v>100</c:v>
                </c:pt>
                <c:pt idx="2">
                  <c:v>100</c:v>
                </c:pt>
                <c:pt idx="3">
                  <c:v>100</c:v>
                </c:pt>
                <c:pt idx="5">
                  <c:v>100</c:v>
                </c:pt>
                <c:pt idx="6">
                  <c:v>50</c:v>
                </c:pt>
                <c:pt idx="7">
                  <c:v>100</c:v>
                </c:pt>
                <c:pt idx="9">
                  <c:v>100</c:v>
                </c:pt>
                <c:pt idx="10">
                  <c:v>100</c:v>
                </c:pt>
                <c:pt idx="11">
                  <c:v>100</c:v>
                </c:pt>
                <c:pt idx="13">
                  <c:v>100</c:v>
                </c:pt>
                <c:pt idx="14">
                  <c:v>50</c:v>
                </c:pt>
                <c:pt idx="15">
                  <c:v>100</c:v>
                </c:pt>
                <c:pt idx="17">
                  <c:v>100</c:v>
                </c:pt>
                <c:pt idx="18">
                  <c:v>50</c:v>
                </c:pt>
                <c:pt idx="19">
                  <c:v>100</c:v>
                </c:pt>
              </c:numCache>
            </c:numRef>
          </c:bubbleSize>
          <c:bubble3D val="0"/>
          <c:extLst>
            <c:ext xmlns:c16="http://schemas.microsoft.com/office/drawing/2014/chart" uri="{C3380CC4-5D6E-409C-BE32-E72D297353CC}">
              <c16:uniqueId val="{00000004-A20A-4A64-B70D-DA9869BED25E}"/>
            </c:ext>
          </c:extLst>
        </c:ser>
        <c:ser>
          <c:idx val="5"/>
          <c:order val="5"/>
          <c:tx>
            <c:strRef>
              <c:f>'Amt AE IssueEra SmokStat'!$G$16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IssueEra SmokStat'!$H$17:$H$36</c:f>
                <c:numCache>
                  <c:formatCode>General</c:formatCode>
                  <c:ptCount val="20"/>
                  <c:pt idx="1">
                    <c:v>0.31535547794395813</c:v>
                  </c:pt>
                  <c:pt idx="2">
                    <c:v>0.38242659382895805</c:v>
                  </c:pt>
                  <c:pt idx="3">
                    <c:v>0.370645351133851</c:v>
                  </c:pt>
                  <c:pt idx="5">
                    <c:v>0.5203892626339699</c:v>
                  </c:pt>
                  <c:pt idx="6">
                    <c:v>0.72448473304462002</c:v>
                  </c:pt>
                  <c:pt idx="7">
                    <c:v>0.59533873080898014</c:v>
                  </c:pt>
                  <c:pt idx="9">
                    <c:v>0.38868383633939696</c:v>
                  </c:pt>
                  <c:pt idx="10">
                    <c:v>0.53917175202127998</c:v>
                  </c:pt>
                  <c:pt idx="11">
                    <c:v>0.35477195652219007</c:v>
                  </c:pt>
                  <c:pt idx="13">
                    <c:v>0.30350033108948304</c:v>
                  </c:pt>
                  <c:pt idx="14">
                    <c:v>0.44881261647628912</c:v>
                  </c:pt>
                  <c:pt idx="15">
                    <c:v>0.31413094439409694</c:v>
                  </c:pt>
                  <c:pt idx="17">
                    <c:v>0.44314606009780999</c:v>
                  </c:pt>
                  <c:pt idx="18">
                    <c:v>0.51451532566667102</c:v>
                  </c:pt>
                  <c:pt idx="19">
                    <c:v>0.46260288211455391</c:v>
                  </c:pt>
                </c:numCache>
              </c:numRef>
            </c:plus>
            <c:minus>
              <c:numRef>
                <c:f>'Amt AE IssueEra SmokStat'!$I$17:$I$36</c:f>
                <c:numCache>
                  <c:formatCode>General</c:formatCode>
                  <c:ptCount val="20"/>
                  <c:pt idx="1">
                    <c:v>0.13879427546687395</c:v>
                  </c:pt>
                  <c:pt idx="2">
                    <c:v>0.16334532234976906</c:v>
                  </c:pt>
                  <c:pt idx="3">
                    <c:v>0.13944347436854299</c:v>
                  </c:pt>
                  <c:pt idx="5">
                    <c:v>0.220279643269917</c:v>
                  </c:pt>
                  <c:pt idx="6">
                    <c:v>0.257288187813692</c:v>
                  </c:pt>
                  <c:pt idx="7">
                    <c:v>0.2119100619564499</c:v>
                  </c:pt>
                  <c:pt idx="9">
                    <c:v>0.15854263938431101</c:v>
                  </c:pt>
                  <c:pt idx="10">
                    <c:v>0.16264584108757907</c:v>
                  </c:pt>
                  <c:pt idx="11">
                    <c:v>0.15761334752646095</c:v>
                  </c:pt>
                  <c:pt idx="13">
                    <c:v>0.163320415431226</c:v>
                  </c:pt>
                  <c:pt idx="14">
                    <c:v>0.25354321958381598</c:v>
                  </c:pt>
                  <c:pt idx="15">
                    <c:v>0.16251855509420199</c:v>
                  </c:pt>
                  <c:pt idx="17">
                    <c:v>0.15680755044359196</c:v>
                  </c:pt>
                  <c:pt idx="18">
                    <c:v>0.29150747597665405</c:v>
                  </c:pt>
                  <c:pt idx="19">
                    <c:v>0.1576531508070691</c:v>
                  </c:pt>
                </c:numCache>
              </c:numRef>
            </c:minus>
            <c:spPr>
              <a:noFill/>
              <a:ln w="12700" cap="flat" cmpd="sng" algn="ctr">
                <a:solidFill>
                  <a:schemeClr val="bg2">
                    <a:lumMod val="90000"/>
                  </a:schemeClr>
                </a:solidFill>
                <a:round/>
              </a:ln>
              <a:effectLst/>
            </c:spPr>
          </c:errBars>
          <c:xVal>
            <c:numRef>
              <c:f>'Amt AE IssueEra SmokStat'!$G$17:$G$36</c:f>
              <c:numCache>
                <c:formatCode>0%</c:formatCode>
                <c:ptCount val="20"/>
                <c:pt idx="1">
                  <c:v>0.87560298480265197</c:v>
                </c:pt>
                <c:pt idx="2">
                  <c:v>0.98112422671673205</c:v>
                </c:pt>
                <c:pt idx="3">
                  <c:v>0.86683405591769902</c:v>
                </c:pt>
                <c:pt idx="5">
                  <c:v>1.06833472027076</c:v>
                </c:pt>
                <c:pt idx="6">
                  <c:v>1.1724410531723</c:v>
                </c:pt>
                <c:pt idx="7">
                  <c:v>1.0426583912187799</c:v>
                </c:pt>
                <c:pt idx="9">
                  <c:v>0.948572971649843</c:v>
                </c:pt>
                <c:pt idx="10">
                  <c:v>1.04330994467781</c:v>
                </c:pt>
                <c:pt idx="11">
                  <c:v>0.93461024876346999</c:v>
                </c:pt>
                <c:pt idx="13">
                  <c:v>0.86871110762599701</c:v>
                </c:pt>
                <c:pt idx="14">
                  <c:v>0.95467316451346096</c:v>
                </c:pt>
                <c:pt idx="15">
                  <c:v>0.86262003196869297</c:v>
                </c:pt>
                <c:pt idx="17">
                  <c:v>0.83778022473839997</c:v>
                </c:pt>
                <c:pt idx="18">
                  <c:v>0.901425427120079</c:v>
                </c:pt>
                <c:pt idx="19">
                  <c:v>0.83413576829885605</c:v>
                </c:pt>
              </c:numCache>
            </c:numRef>
          </c:xVal>
          <c:yVal>
            <c:numRef>
              <c:f>'Amt AE IssueEra SmokStat'!$Q$17:$Q$36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SmokStat'!$O$17:$O$36</c:f>
              <c:numCache>
                <c:formatCode>General</c:formatCode>
                <c:ptCount val="20"/>
                <c:pt idx="1">
                  <c:v>200</c:v>
                </c:pt>
                <c:pt idx="2">
                  <c:v>200</c:v>
                </c:pt>
                <c:pt idx="3">
                  <c:v>200</c:v>
                </c:pt>
                <c:pt idx="5">
                  <c:v>100</c:v>
                </c:pt>
                <c:pt idx="6">
                  <c:v>100</c:v>
                </c:pt>
                <c:pt idx="7">
                  <c:v>100</c:v>
                </c:pt>
                <c:pt idx="9">
                  <c:v>200</c:v>
                </c:pt>
                <c:pt idx="10">
                  <c:v>100</c:v>
                </c:pt>
                <c:pt idx="11">
                  <c:v>200</c:v>
                </c:pt>
                <c:pt idx="13">
                  <c:v>200</c:v>
                </c:pt>
                <c:pt idx="14">
                  <c:v>100</c:v>
                </c:pt>
                <c:pt idx="15">
                  <c:v>200</c:v>
                </c:pt>
                <c:pt idx="17">
                  <c:v>200</c:v>
                </c:pt>
                <c:pt idx="18">
                  <c:v>100</c:v>
                </c:pt>
                <c:pt idx="19">
                  <c:v>200</c:v>
                </c:pt>
              </c:numCache>
            </c:numRef>
          </c:bubbleSize>
          <c:bubble3D val="0"/>
          <c:extLst>
            <c:ext xmlns:c16="http://schemas.microsoft.com/office/drawing/2014/chart" uri="{C3380CC4-5D6E-409C-BE32-E72D297353CC}">
              <c16:uniqueId val="{00000005-A20A-4A64-B70D-DA9869BED25E}"/>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A20A-4A64-B70D-DA9869BED25E}"/>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IssueEra Sex'!$B$16</c:f>
              <c:strCache>
                <c:ptCount val="1"/>
                <c:pt idx="0">
                  <c:v>Q1</c:v>
                </c:pt>
              </c:strCache>
            </c:strRef>
          </c:tx>
          <c:spPr>
            <a:solidFill>
              <a:schemeClr val="accent1">
                <a:alpha val="75000"/>
              </a:schemeClr>
            </a:solidFill>
            <a:ln w="25400">
              <a:noFill/>
            </a:ln>
            <a:effectLst/>
          </c:spPr>
          <c:invertIfNegative val="0"/>
          <c:xVal>
            <c:numRef>
              <c:f>'Amt AE IssueEra Sex'!$B$17:$B$36</c:f>
              <c:numCache>
                <c:formatCode>0%</c:formatCode>
                <c:ptCount val="20"/>
                <c:pt idx="1">
                  <c:v>1.1909584627466101</c:v>
                </c:pt>
                <c:pt idx="2">
                  <c:v>1.2316274047546201</c:v>
                </c:pt>
                <c:pt idx="3">
                  <c:v>1.2502146776829</c:v>
                </c:pt>
                <c:pt idx="5">
                  <c:v>1.5887239829047299</c:v>
                </c:pt>
                <c:pt idx="6">
                  <c:v>0</c:v>
                </c:pt>
                <c:pt idx="7">
                  <c:v>1.58959708181812</c:v>
                </c:pt>
                <c:pt idx="9">
                  <c:v>1.33725680798924</c:v>
                </c:pt>
                <c:pt idx="10">
                  <c:v>1.50011287265242</c:v>
                </c:pt>
                <c:pt idx="11">
                  <c:v>1.3258474546376899</c:v>
                </c:pt>
                <c:pt idx="13">
                  <c:v>1.1722114387154801</c:v>
                </c:pt>
                <c:pt idx="14">
                  <c:v>1.2202709056930701</c:v>
                </c:pt>
                <c:pt idx="15">
                  <c:v>1.2193129078929501</c:v>
                </c:pt>
                <c:pt idx="17">
                  <c:v>1.28092628483621</c:v>
                </c:pt>
                <c:pt idx="18">
                  <c:v>1.19301207031891</c:v>
                </c:pt>
                <c:pt idx="19">
                  <c:v>1.30319637137677</c:v>
                </c:pt>
              </c:numCache>
            </c:numRef>
          </c:xVal>
          <c:yVal>
            <c:numRef>
              <c:f>'Amt AE IssueEra Sex'!$Q$17:$Q$36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Sex'!$J$17:$J$36</c:f>
              <c:numCache>
                <c:formatCode>General</c:formatCode>
                <c:ptCount val="20"/>
                <c:pt idx="1">
                  <c:v>200</c:v>
                </c:pt>
                <c:pt idx="2">
                  <c:v>100</c:v>
                </c:pt>
                <c:pt idx="3">
                  <c:v>100</c:v>
                </c:pt>
                <c:pt idx="5">
                  <c:v>50</c:v>
                </c:pt>
                <c:pt idx="6">
                  <c:v>0</c:v>
                </c:pt>
                <c:pt idx="7">
                  <c:v>50</c:v>
                </c:pt>
                <c:pt idx="9">
                  <c:v>100</c:v>
                </c:pt>
                <c:pt idx="10">
                  <c:v>50</c:v>
                </c:pt>
                <c:pt idx="11">
                  <c:v>100</c:v>
                </c:pt>
                <c:pt idx="13">
                  <c:v>100</c:v>
                </c:pt>
                <c:pt idx="14">
                  <c:v>50</c:v>
                </c:pt>
                <c:pt idx="15">
                  <c:v>100</c:v>
                </c:pt>
                <c:pt idx="17">
                  <c:v>100</c:v>
                </c:pt>
                <c:pt idx="18">
                  <c:v>100</c:v>
                </c:pt>
                <c:pt idx="19">
                  <c:v>100</c:v>
                </c:pt>
              </c:numCache>
            </c:numRef>
          </c:bubbleSize>
          <c:bubble3D val="0"/>
          <c:extLst>
            <c:ext xmlns:c16="http://schemas.microsoft.com/office/drawing/2014/chart" uri="{C3380CC4-5D6E-409C-BE32-E72D297353CC}">
              <c16:uniqueId val="{00000000-4FF0-4E59-A137-A191AC7C049A}"/>
            </c:ext>
          </c:extLst>
        </c:ser>
        <c:ser>
          <c:idx val="1"/>
          <c:order val="1"/>
          <c:tx>
            <c:strRef>
              <c:f>'Amt AE IssueEra Sex'!$C$16</c:f>
              <c:strCache>
                <c:ptCount val="1"/>
                <c:pt idx="0">
                  <c:v>Q2</c:v>
                </c:pt>
              </c:strCache>
            </c:strRef>
          </c:tx>
          <c:spPr>
            <a:solidFill>
              <a:schemeClr val="accent2">
                <a:alpha val="75000"/>
              </a:schemeClr>
            </a:solidFill>
            <a:ln w="25400">
              <a:noFill/>
            </a:ln>
            <a:effectLst/>
          </c:spPr>
          <c:invertIfNegative val="0"/>
          <c:xVal>
            <c:numRef>
              <c:f>'Amt AE IssueEra Sex'!$C$17:$C$36</c:f>
              <c:numCache>
                <c:formatCode>0%</c:formatCode>
                <c:ptCount val="20"/>
                <c:pt idx="1">
                  <c:v>0.98645660614647301</c:v>
                </c:pt>
                <c:pt idx="2">
                  <c:v>0.99437211509674195</c:v>
                </c:pt>
                <c:pt idx="3">
                  <c:v>1.0133693447491501</c:v>
                </c:pt>
                <c:pt idx="5">
                  <c:v>1.3801088990027499</c:v>
                </c:pt>
                <c:pt idx="6">
                  <c:v>0</c:v>
                </c:pt>
                <c:pt idx="7">
                  <c:v>1.3791321047826499</c:v>
                </c:pt>
                <c:pt idx="9">
                  <c:v>1.1106886909937801</c:v>
                </c:pt>
                <c:pt idx="10">
                  <c:v>1.14747816853468</c:v>
                </c:pt>
                <c:pt idx="11">
                  <c:v>1.0827169587224901</c:v>
                </c:pt>
                <c:pt idx="13">
                  <c:v>0.98317178105770198</c:v>
                </c:pt>
                <c:pt idx="14">
                  <c:v>1.0198551341023401</c:v>
                </c:pt>
                <c:pt idx="15">
                  <c:v>0.95932115881584001</c:v>
                </c:pt>
                <c:pt idx="17">
                  <c:v>0.98099748955737198</c:v>
                </c:pt>
                <c:pt idx="18">
                  <c:v>0.94354631413704204</c:v>
                </c:pt>
                <c:pt idx="19">
                  <c:v>0.98899444432919703</c:v>
                </c:pt>
              </c:numCache>
            </c:numRef>
          </c:xVal>
          <c:yVal>
            <c:numRef>
              <c:f>'Amt AE IssueEra Sex'!$Q$17:$Q$36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Sex'!$K$17:$K$36</c:f>
              <c:numCache>
                <c:formatCode>General</c:formatCode>
                <c:ptCount val="20"/>
                <c:pt idx="1">
                  <c:v>200</c:v>
                </c:pt>
                <c:pt idx="2">
                  <c:v>100</c:v>
                </c:pt>
                <c:pt idx="3">
                  <c:v>200</c:v>
                </c:pt>
                <c:pt idx="5">
                  <c:v>50</c:v>
                </c:pt>
                <c:pt idx="6">
                  <c:v>0</c:v>
                </c:pt>
                <c:pt idx="7">
                  <c:v>50</c:v>
                </c:pt>
                <c:pt idx="9">
                  <c:v>100</c:v>
                </c:pt>
                <c:pt idx="10">
                  <c:v>100</c:v>
                </c:pt>
                <c:pt idx="11">
                  <c:v>100</c:v>
                </c:pt>
                <c:pt idx="13">
                  <c:v>100</c:v>
                </c:pt>
                <c:pt idx="14">
                  <c:v>100</c:v>
                </c:pt>
                <c:pt idx="15">
                  <c:v>100</c:v>
                </c:pt>
                <c:pt idx="17">
                  <c:v>100</c:v>
                </c:pt>
                <c:pt idx="18">
                  <c:v>100</c:v>
                </c:pt>
                <c:pt idx="19">
                  <c:v>100</c:v>
                </c:pt>
              </c:numCache>
            </c:numRef>
          </c:bubbleSize>
          <c:bubble3D val="0"/>
          <c:extLst>
            <c:ext xmlns:c16="http://schemas.microsoft.com/office/drawing/2014/chart" uri="{C3380CC4-5D6E-409C-BE32-E72D297353CC}">
              <c16:uniqueId val="{00000001-4FF0-4E59-A137-A191AC7C049A}"/>
            </c:ext>
          </c:extLst>
        </c:ser>
        <c:ser>
          <c:idx val="2"/>
          <c:order val="2"/>
          <c:tx>
            <c:strRef>
              <c:f>'Amt AE IssueEra Sex'!$D$16</c:f>
              <c:strCache>
                <c:ptCount val="1"/>
                <c:pt idx="0">
                  <c:v>Q3</c:v>
                </c:pt>
              </c:strCache>
            </c:strRef>
          </c:tx>
          <c:spPr>
            <a:solidFill>
              <a:schemeClr val="accent3">
                <a:alpha val="75000"/>
              </a:schemeClr>
            </a:solidFill>
            <a:ln w="25400">
              <a:noFill/>
            </a:ln>
            <a:effectLst/>
          </c:spPr>
          <c:invertIfNegative val="0"/>
          <c:xVal>
            <c:numRef>
              <c:f>'Amt AE IssueEra Sex'!$D$17:$D$36</c:f>
              <c:numCache>
                <c:formatCode>0%</c:formatCode>
                <c:ptCount val="20"/>
                <c:pt idx="1">
                  <c:v>0.92136470922068903</c:v>
                </c:pt>
                <c:pt idx="2">
                  <c:v>0.89588485488766101</c:v>
                </c:pt>
                <c:pt idx="3">
                  <c:v>0.92207768168947701</c:v>
                </c:pt>
                <c:pt idx="5">
                  <c:v>1.26660334599094</c:v>
                </c:pt>
                <c:pt idx="6">
                  <c:v>1.4419569996469901</c:v>
                </c:pt>
                <c:pt idx="7">
                  <c:v>1.26526094680638</c:v>
                </c:pt>
                <c:pt idx="9">
                  <c:v>1.0187089633925599</c:v>
                </c:pt>
                <c:pt idx="10">
                  <c:v>1.0128973605821801</c:v>
                </c:pt>
                <c:pt idx="11">
                  <c:v>0.99684750076537199</c:v>
                </c:pt>
                <c:pt idx="13">
                  <c:v>0.89619444942002502</c:v>
                </c:pt>
                <c:pt idx="14">
                  <c:v>0.88226006149382297</c:v>
                </c:pt>
                <c:pt idx="15">
                  <c:v>0.89190129810977403</c:v>
                </c:pt>
                <c:pt idx="17">
                  <c:v>0.84850177526837001</c:v>
                </c:pt>
                <c:pt idx="18">
                  <c:v>0.81708704788456699</c:v>
                </c:pt>
                <c:pt idx="19">
                  <c:v>0.86350254750494704</c:v>
                </c:pt>
              </c:numCache>
            </c:numRef>
          </c:xVal>
          <c:yVal>
            <c:numRef>
              <c:f>'Amt AE IssueEra Sex'!$Q$17:$Q$36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Sex'!$L$17:$L$36</c:f>
              <c:numCache>
                <c:formatCode>General</c:formatCode>
                <c:ptCount val="20"/>
                <c:pt idx="1">
                  <c:v>200</c:v>
                </c:pt>
                <c:pt idx="2">
                  <c:v>100</c:v>
                </c:pt>
                <c:pt idx="3">
                  <c:v>200</c:v>
                </c:pt>
                <c:pt idx="5">
                  <c:v>50</c:v>
                </c:pt>
                <c:pt idx="6">
                  <c:v>6</c:v>
                </c:pt>
                <c:pt idx="7">
                  <c:v>50</c:v>
                </c:pt>
                <c:pt idx="9">
                  <c:v>200</c:v>
                </c:pt>
                <c:pt idx="10">
                  <c:v>100</c:v>
                </c:pt>
                <c:pt idx="11">
                  <c:v>100</c:v>
                </c:pt>
                <c:pt idx="13">
                  <c:v>100</c:v>
                </c:pt>
                <c:pt idx="14">
                  <c:v>100</c:v>
                </c:pt>
                <c:pt idx="15">
                  <c:v>100</c:v>
                </c:pt>
                <c:pt idx="17">
                  <c:v>100</c:v>
                </c:pt>
                <c:pt idx="18">
                  <c:v>100</c:v>
                </c:pt>
                <c:pt idx="19">
                  <c:v>100</c:v>
                </c:pt>
              </c:numCache>
            </c:numRef>
          </c:bubbleSize>
          <c:bubble3D val="0"/>
          <c:extLst>
            <c:ext xmlns:c16="http://schemas.microsoft.com/office/drawing/2014/chart" uri="{C3380CC4-5D6E-409C-BE32-E72D297353CC}">
              <c16:uniqueId val="{00000002-4FF0-4E59-A137-A191AC7C049A}"/>
            </c:ext>
          </c:extLst>
        </c:ser>
        <c:ser>
          <c:idx val="3"/>
          <c:order val="3"/>
          <c:tx>
            <c:strRef>
              <c:f>'Amt AE IssueEra Sex'!$E$16</c:f>
              <c:strCache>
                <c:ptCount val="1"/>
                <c:pt idx="0">
                  <c:v>Q4</c:v>
                </c:pt>
              </c:strCache>
            </c:strRef>
          </c:tx>
          <c:spPr>
            <a:solidFill>
              <a:schemeClr val="accent4">
                <a:alpha val="75000"/>
              </a:schemeClr>
            </a:solidFill>
            <a:ln w="25400">
              <a:noFill/>
            </a:ln>
            <a:effectLst/>
          </c:spPr>
          <c:invertIfNegative val="0"/>
          <c:xVal>
            <c:numRef>
              <c:f>'Amt AE IssueEra Sex'!$E$17:$E$36</c:f>
              <c:numCache>
                <c:formatCode>0%</c:formatCode>
                <c:ptCount val="20"/>
                <c:pt idx="1">
                  <c:v>0.84560014821693696</c:v>
                </c:pt>
                <c:pt idx="2">
                  <c:v>0.81276153741858803</c:v>
                </c:pt>
                <c:pt idx="3">
                  <c:v>0.84745311311715898</c:v>
                </c:pt>
                <c:pt idx="5">
                  <c:v>1.0705356463145499</c:v>
                </c:pt>
                <c:pt idx="6">
                  <c:v>1.1113360519891</c:v>
                </c:pt>
                <c:pt idx="7">
                  <c:v>1.07010976399431</c:v>
                </c:pt>
                <c:pt idx="9">
                  <c:v>0.91214876612173401</c:v>
                </c:pt>
                <c:pt idx="10">
                  <c:v>0.90523610088027995</c:v>
                </c:pt>
                <c:pt idx="11">
                  <c:v>0.91776120032561104</c:v>
                </c:pt>
                <c:pt idx="13">
                  <c:v>0.81654194418374604</c:v>
                </c:pt>
                <c:pt idx="14">
                  <c:v>0.79730335107679795</c:v>
                </c:pt>
                <c:pt idx="15">
                  <c:v>0.80565484274789501</c:v>
                </c:pt>
                <c:pt idx="17">
                  <c:v>0.78350850123603799</c:v>
                </c:pt>
                <c:pt idx="18">
                  <c:v>0.74288011447583202</c:v>
                </c:pt>
                <c:pt idx="19">
                  <c:v>0.78318934262642603</c:v>
                </c:pt>
              </c:numCache>
            </c:numRef>
          </c:xVal>
          <c:yVal>
            <c:numRef>
              <c:f>'Amt AE IssueEra Sex'!$Q$17:$Q$36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Sex'!$M$17:$M$36</c:f>
              <c:numCache>
                <c:formatCode>General</c:formatCode>
                <c:ptCount val="20"/>
                <c:pt idx="1">
                  <c:v>200</c:v>
                </c:pt>
                <c:pt idx="2">
                  <c:v>100</c:v>
                </c:pt>
                <c:pt idx="3">
                  <c:v>200</c:v>
                </c:pt>
                <c:pt idx="5">
                  <c:v>100</c:v>
                </c:pt>
                <c:pt idx="6">
                  <c:v>12</c:v>
                </c:pt>
                <c:pt idx="7">
                  <c:v>100</c:v>
                </c:pt>
                <c:pt idx="9">
                  <c:v>100</c:v>
                </c:pt>
                <c:pt idx="10">
                  <c:v>100</c:v>
                </c:pt>
                <c:pt idx="11">
                  <c:v>100</c:v>
                </c:pt>
                <c:pt idx="13">
                  <c:v>100</c:v>
                </c:pt>
                <c:pt idx="14">
                  <c:v>100</c:v>
                </c:pt>
                <c:pt idx="15">
                  <c:v>100</c:v>
                </c:pt>
                <c:pt idx="17">
                  <c:v>100</c:v>
                </c:pt>
                <c:pt idx="18">
                  <c:v>100</c:v>
                </c:pt>
                <c:pt idx="19">
                  <c:v>100</c:v>
                </c:pt>
              </c:numCache>
            </c:numRef>
          </c:bubbleSize>
          <c:bubble3D val="0"/>
          <c:extLst>
            <c:ext xmlns:c16="http://schemas.microsoft.com/office/drawing/2014/chart" uri="{C3380CC4-5D6E-409C-BE32-E72D297353CC}">
              <c16:uniqueId val="{00000003-4FF0-4E59-A137-A191AC7C049A}"/>
            </c:ext>
          </c:extLst>
        </c:ser>
        <c:ser>
          <c:idx val="4"/>
          <c:order val="4"/>
          <c:tx>
            <c:strRef>
              <c:f>'Amt AE IssueEra Sex'!$F$16</c:f>
              <c:strCache>
                <c:ptCount val="1"/>
                <c:pt idx="0">
                  <c:v>Q5</c:v>
                </c:pt>
              </c:strCache>
            </c:strRef>
          </c:tx>
          <c:spPr>
            <a:solidFill>
              <a:schemeClr val="accent5">
                <a:alpha val="75000"/>
              </a:schemeClr>
            </a:solidFill>
            <a:ln w="25400">
              <a:noFill/>
            </a:ln>
            <a:effectLst/>
          </c:spPr>
          <c:invertIfNegative val="0"/>
          <c:xVal>
            <c:numRef>
              <c:f>'Amt AE IssueEra Sex'!$F$17:$F$36</c:f>
              <c:numCache>
                <c:formatCode>0%</c:formatCode>
                <c:ptCount val="20"/>
                <c:pt idx="1">
                  <c:v>0.73680870933577802</c:v>
                </c:pt>
                <c:pt idx="2">
                  <c:v>0.69637252839039598</c:v>
                </c:pt>
                <c:pt idx="3">
                  <c:v>0.73966922588410999</c:v>
                </c:pt>
                <c:pt idx="5">
                  <c:v>0.84805507700084304</c:v>
                </c:pt>
                <c:pt idx="6">
                  <c:v>0</c:v>
                </c:pt>
                <c:pt idx="7">
                  <c:v>0.84735058386673101</c:v>
                </c:pt>
                <c:pt idx="9">
                  <c:v>0.79003033226553199</c:v>
                </c:pt>
                <c:pt idx="10">
                  <c:v>0.79179558274528306</c:v>
                </c:pt>
                <c:pt idx="11">
                  <c:v>0.78682492490663902</c:v>
                </c:pt>
                <c:pt idx="13">
                  <c:v>0.70539069219477102</c:v>
                </c:pt>
                <c:pt idx="14">
                  <c:v>0.68212168092050696</c:v>
                </c:pt>
                <c:pt idx="15">
                  <c:v>0.70455548489828401</c:v>
                </c:pt>
                <c:pt idx="17">
                  <c:v>0.68097267429480801</c:v>
                </c:pt>
                <c:pt idx="18">
                  <c:v>0.60346444034056201</c:v>
                </c:pt>
                <c:pt idx="19">
                  <c:v>0.67362720319460001</c:v>
                </c:pt>
              </c:numCache>
            </c:numRef>
          </c:xVal>
          <c:yVal>
            <c:numRef>
              <c:f>'Amt AE IssueEra Sex'!$Q$17:$Q$36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Sex'!$N$17:$N$36</c:f>
              <c:numCache>
                <c:formatCode>General</c:formatCode>
                <c:ptCount val="20"/>
                <c:pt idx="1">
                  <c:v>100</c:v>
                </c:pt>
                <c:pt idx="2">
                  <c:v>100</c:v>
                </c:pt>
                <c:pt idx="3">
                  <c:v>100</c:v>
                </c:pt>
                <c:pt idx="5">
                  <c:v>100</c:v>
                </c:pt>
                <c:pt idx="6">
                  <c:v>0</c:v>
                </c:pt>
                <c:pt idx="7">
                  <c:v>100</c:v>
                </c:pt>
                <c:pt idx="9">
                  <c:v>100</c:v>
                </c:pt>
                <c:pt idx="10">
                  <c:v>100</c:v>
                </c:pt>
                <c:pt idx="11">
                  <c:v>100</c:v>
                </c:pt>
                <c:pt idx="13">
                  <c:v>100</c:v>
                </c:pt>
                <c:pt idx="14">
                  <c:v>50</c:v>
                </c:pt>
                <c:pt idx="15">
                  <c:v>100</c:v>
                </c:pt>
                <c:pt idx="17">
                  <c:v>100</c:v>
                </c:pt>
                <c:pt idx="18">
                  <c:v>50</c:v>
                </c:pt>
                <c:pt idx="19">
                  <c:v>50</c:v>
                </c:pt>
              </c:numCache>
            </c:numRef>
          </c:bubbleSize>
          <c:bubble3D val="0"/>
          <c:extLst>
            <c:ext xmlns:c16="http://schemas.microsoft.com/office/drawing/2014/chart" uri="{C3380CC4-5D6E-409C-BE32-E72D297353CC}">
              <c16:uniqueId val="{00000004-4FF0-4E59-A137-A191AC7C049A}"/>
            </c:ext>
          </c:extLst>
        </c:ser>
        <c:ser>
          <c:idx val="5"/>
          <c:order val="5"/>
          <c:tx>
            <c:strRef>
              <c:f>'Amt AE IssueEra Sex'!$G$16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IssueEra Sex'!$H$17:$H$36</c:f>
                <c:numCache>
                  <c:formatCode>General</c:formatCode>
                  <c:ptCount val="20"/>
                  <c:pt idx="1">
                    <c:v>0.31535547794395813</c:v>
                  </c:pt>
                  <c:pt idx="2">
                    <c:v>0.37016444023500206</c:v>
                  </c:pt>
                  <c:pt idx="3">
                    <c:v>0.36895444233709096</c:v>
                  </c:pt>
                  <c:pt idx="5">
                    <c:v>0.5203892626339699</c:v>
                  </c:pt>
                  <c:pt idx="6">
                    <c:v>0.19676204659768004</c:v>
                  </c:pt>
                  <c:pt idx="7">
                    <c:v>0.52181561841830004</c:v>
                  </c:pt>
                  <c:pt idx="9">
                    <c:v>0.38868383633939696</c:v>
                  </c:pt>
                  <c:pt idx="10">
                    <c:v>0.54388996681053203</c:v>
                  </c:pt>
                  <c:pt idx="11">
                    <c:v>0.37920595892494591</c:v>
                  </c:pt>
                  <c:pt idx="13">
                    <c:v>0.30350033108948304</c:v>
                  </c:pt>
                  <c:pt idx="14">
                    <c:v>0.33911096582676603</c:v>
                  </c:pt>
                  <c:pt idx="15">
                    <c:v>0.35613106545094109</c:v>
                  </c:pt>
                  <c:pt idx="17">
                    <c:v>0.44314606009780999</c:v>
                  </c:pt>
                  <c:pt idx="18">
                    <c:v>0.36998506774196394</c:v>
                  </c:pt>
                  <c:pt idx="19">
                    <c:v>0.458355860451654</c:v>
                  </c:pt>
                </c:numCache>
              </c:numRef>
            </c:plus>
            <c:minus>
              <c:numRef>
                <c:f>'Amt AE IssueEra Sex'!$I$17:$I$36</c:f>
                <c:numCache>
                  <c:formatCode>General</c:formatCode>
                  <c:ptCount val="20"/>
                  <c:pt idx="1">
                    <c:v>0.13879427546687395</c:v>
                  </c:pt>
                  <c:pt idx="2">
                    <c:v>0.16509043612922203</c:v>
                  </c:pt>
                  <c:pt idx="3">
                    <c:v>0.141591009461699</c:v>
                  </c:pt>
                  <c:pt idx="5">
                    <c:v>0.220279643269917</c:v>
                  </c:pt>
                  <c:pt idx="6">
                    <c:v>0.13385890106021003</c:v>
                  </c:pt>
                  <c:pt idx="7">
                    <c:v>0.22043087953308893</c:v>
                  </c:pt>
                  <c:pt idx="9">
                    <c:v>0.15854263938431101</c:v>
                  </c:pt>
                  <c:pt idx="10">
                    <c:v>0.1644273230966049</c:v>
                  </c:pt>
                  <c:pt idx="11">
                    <c:v>0.15981657080610501</c:v>
                  </c:pt>
                  <c:pt idx="13">
                    <c:v>0.163320415431226</c:v>
                  </c:pt>
                  <c:pt idx="14">
                    <c:v>0.19903825894579708</c:v>
                  </c:pt>
                  <c:pt idx="15">
                    <c:v>0.15862635754372501</c:v>
                  </c:pt>
                  <c:pt idx="17">
                    <c:v>0.15680755044359196</c:v>
                  </c:pt>
                  <c:pt idx="18">
                    <c:v>0.21956256223638404</c:v>
                  </c:pt>
                  <c:pt idx="19">
                    <c:v>0.17121330773051602</c:v>
                  </c:pt>
                </c:numCache>
              </c:numRef>
            </c:minus>
            <c:spPr>
              <a:noFill/>
              <a:ln w="12700" cap="flat" cmpd="sng" algn="ctr">
                <a:solidFill>
                  <a:schemeClr val="bg2">
                    <a:lumMod val="90000"/>
                  </a:schemeClr>
                </a:solidFill>
                <a:round/>
              </a:ln>
              <a:effectLst/>
            </c:spPr>
          </c:errBars>
          <c:xVal>
            <c:numRef>
              <c:f>'Amt AE IssueEra Sex'!$G$17:$G$36</c:f>
              <c:numCache>
                <c:formatCode>0%</c:formatCode>
                <c:ptCount val="20"/>
                <c:pt idx="1">
                  <c:v>0.87560298480265197</c:v>
                </c:pt>
                <c:pt idx="2">
                  <c:v>0.86146296451961801</c:v>
                </c:pt>
                <c:pt idx="3">
                  <c:v>0.881260235345809</c:v>
                </c:pt>
                <c:pt idx="5">
                  <c:v>1.06833472027076</c:v>
                </c:pt>
                <c:pt idx="6">
                  <c:v>1.24519495304931</c:v>
                </c:pt>
                <c:pt idx="7">
                  <c:v>1.0677814633998199</c:v>
                </c:pt>
                <c:pt idx="9">
                  <c:v>0.948572971649843</c:v>
                </c:pt>
                <c:pt idx="10">
                  <c:v>0.95622290584188796</c:v>
                </c:pt>
                <c:pt idx="11">
                  <c:v>0.94664149571274403</c:v>
                </c:pt>
                <c:pt idx="13">
                  <c:v>0.86871110762599701</c:v>
                </c:pt>
                <c:pt idx="14">
                  <c:v>0.88115993986630403</c:v>
                </c:pt>
                <c:pt idx="15">
                  <c:v>0.86318184244200902</c:v>
                </c:pt>
                <c:pt idx="17">
                  <c:v>0.83778022473839997</c:v>
                </c:pt>
                <c:pt idx="18">
                  <c:v>0.82302700257694605</c:v>
                </c:pt>
                <c:pt idx="19">
                  <c:v>0.84484051092511603</c:v>
                </c:pt>
              </c:numCache>
            </c:numRef>
          </c:xVal>
          <c:yVal>
            <c:numRef>
              <c:f>'Amt AE IssueEra Sex'!$Q$17:$Q$36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Sex'!$O$17:$O$36</c:f>
              <c:numCache>
                <c:formatCode>General</c:formatCode>
                <c:ptCount val="20"/>
                <c:pt idx="1">
                  <c:v>200</c:v>
                </c:pt>
                <c:pt idx="2">
                  <c:v>200</c:v>
                </c:pt>
                <c:pt idx="3">
                  <c:v>200</c:v>
                </c:pt>
                <c:pt idx="5">
                  <c:v>100</c:v>
                </c:pt>
                <c:pt idx="6">
                  <c:v>25</c:v>
                </c:pt>
                <c:pt idx="7">
                  <c:v>100</c:v>
                </c:pt>
                <c:pt idx="9">
                  <c:v>200</c:v>
                </c:pt>
                <c:pt idx="10">
                  <c:v>100</c:v>
                </c:pt>
                <c:pt idx="11">
                  <c:v>200</c:v>
                </c:pt>
                <c:pt idx="13">
                  <c:v>200</c:v>
                </c:pt>
                <c:pt idx="14">
                  <c:v>100</c:v>
                </c:pt>
                <c:pt idx="15">
                  <c:v>200</c:v>
                </c:pt>
                <c:pt idx="17">
                  <c:v>200</c:v>
                </c:pt>
                <c:pt idx="18">
                  <c:v>100</c:v>
                </c:pt>
                <c:pt idx="19">
                  <c:v>200</c:v>
                </c:pt>
              </c:numCache>
            </c:numRef>
          </c:bubbleSize>
          <c:bubble3D val="0"/>
          <c:extLst>
            <c:ext xmlns:c16="http://schemas.microsoft.com/office/drawing/2014/chart" uri="{C3380CC4-5D6E-409C-BE32-E72D297353CC}">
              <c16:uniqueId val="{00000005-4FF0-4E59-A137-A191AC7C049A}"/>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4FF0-4E59-A137-A191AC7C049A}"/>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IssueEra Plan'!$B$16</c:f>
              <c:strCache>
                <c:ptCount val="1"/>
                <c:pt idx="0">
                  <c:v>Q1</c:v>
                </c:pt>
              </c:strCache>
            </c:strRef>
          </c:tx>
          <c:spPr>
            <a:solidFill>
              <a:schemeClr val="accent1">
                <a:alpha val="75000"/>
              </a:schemeClr>
            </a:solidFill>
            <a:ln w="25400">
              <a:noFill/>
            </a:ln>
            <a:effectLst/>
          </c:spPr>
          <c:invertIfNegative val="0"/>
          <c:xVal>
            <c:numRef>
              <c:f>'Amt AE IssueEra Plan'!$B$17:$B$36</c:f>
              <c:numCache>
                <c:formatCode>0%</c:formatCode>
                <c:ptCount val="20"/>
                <c:pt idx="1">
                  <c:v>1.1909584627466101</c:v>
                </c:pt>
                <c:pt idx="2">
                  <c:v>1.2996298453788599</c:v>
                </c:pt>
                <c:pt idx="3">
                  <c:v>1.2681648151587701</c:v>
                </c:pt>
                <c:pt idx="5">
                  <c:v>1.5887239829047299</c:v>
                </c:pt>
                <c:pt idx="6">
                  <c:v>1.5883436823909001</c:v>
                </c:pt>
                <c:pt idx="7">
                  <c:v>0</c:v>
                </c:pt>
                <c:pt idx="9">
                  <c:v>1.33725680798924</c:v>
                </c:pt>
                <c:pt idx="10">
                  <c:v>1.3281937853096799</c:v>
                </c:pt>
                <c:pt idx="11">
                  <c:v>1.4939613340893001</c:v>
                </c:pt>
                <c:pt idx="13">
                  <c:v>1.1722114387154801</c:v>
                </c:pt>
                <c:pt idx="14">
                  <c:v>1.38196977795855</c:v>
                </c:pt>
                <c:pt idx="15">
                  <c:v>1.2190178487977399</c:v>
                </c:pt>
                <c:pt idx="17">
                  <c:v>1.28092628483621</c:v>
                </c:pt>
                <c:pt idx="18">
                  <c:v>1.5424177786186799</c:v>
                </c:pt>
                <c:pt idx="19">
                  <c:v>1.3153713878957201</c:v>
                </c:pt>
              </c:numCache>
            </c:numRef>
          </c:xVal>
          <c:yVal>
            <c:numRef>
              <c:f>'Amt AE IssueEra Plan'!$Q$17:$Q$36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Plan'!$J$17:$J$36</c:f>
              <c:numCache>
                <c:formatCode>General</c:formatCode>
                <c:ptCount val="20"/>
                <c:pt idx="1">
                  <c:v>200</c:v>
                </c:pt>
                <c:pt idx="2">
                  <c:v>100</c:v>
                </c:pt>
                <c:pt idx="3">
                  <c:v>100</c:v>
                </c:pt>
                <c:pt idx="5">
                  <c:v>50</c:v>
                </c:pt>
                <c:pt idx="6">
                  <c:v>50</c:v>
                </c:pt>
                <c:pt idx="7">
                  <c:v>0</c:v>
                </c:pt>
                <c:pt idx="9">
                  <c:v>100</c:v>
                </c:pt>
                <c:pt idx="10">
                  <c:v>100</c:v>
                </c:pt>
                <c:pt idx="11">
                  <c:v>50</c:v>
                </c:pt>
                <c:pt idx="13">
                  <c:v>100</c:v>
                </c:pt>
                <c:pt idx="14">
                  <c:v>50</c:v>
                </c:pt>
                <c:pt idx="15">
                  <c:v>100</c:v>
                </c:pt>
                <c:pt idx="17">
                  <c:v>100</c:v>
                </c:pt>
                <c:pt idx="18">
                  <c:v>100</c:v>
                </c:pt>
                <c:pt idx="19">
                  <c:v>100</c:v>
                </c:pt>
              </c:numCache>
            </c:numRef>
          </c:bubbleSize>
          <c:bubble3D val="0"/>
          <c:extLst>
            <c:ext xmlns:c16="http://schemas.microsoft.com/office/drawing/2014/chart" uri="{C3380CC4-5D6E-409C-BE32-E72D297353CC}">
              <c16:uniqueId val="{00000000-2372-40B4-92CE-5DBDC44C37AB}"/>
            </c:ext>
          </c:extLst>
        </c:ser>
        <c:ser>
          <c:idx val="1"/>
          <c:order val="1"/>
          <c:tx>
            <c:strRef>
              <c:f>'Amt AE IssueEra Plan'!$C$16</c:f>
              <c:strCache>
                <c:ptCount val="1"/>
                <c:pt idx="0">
                  <c:v>Q2</c:v>
                </c:pt>
              </c:strCache>
            </c:strRef>
          </c:tx>
          <c:spPr>
            <a:solidFill>
              <a:schemeClr val="accent2">
                <a:alpha val="75000"/>
              </a:schemeClr>
            </a:solidFill>
            <a:ln w="25400">
              <a:noFill/>
            </a:ln>
            <a:effectLst/>
          </c:spPr>
          <c:invertIfNegative val="0"/>
          <c:xVal>
            <c:numRef>
              <c:f>'Amt AE IssueEra Plan'!$C$17:$C$36</c:f>
              <c:numCache>
                <c:formatCode>0%</c:formatCode>
                <c:ptCount val="20"/>
                <c:pt idx="1">
                  <c:v>0.98645660614647301</c:v>
                </c:pt>
                <c:pt idx="2">
                  <c:v>1.0511698475570099</c:v>
                </c:pt>
                <c:pt idx="3">
                  <c:v>0.92322397513349697</c:v>
                </c:pt>
                <c:pt idx="5">
                  <c:v>1.3801088990027499</c:v>
                </c:pt>
                <c:pt idx="6">
                  <c:v>1.37920144104241</c:v>
                </c:pt>
                <c:pt idx="7">
                  <c:v>0</c:v>
                </c:pt>
                <c:pt idx="9">
                  <c:v>1.1106886909937801</c:v>
                </c:pt>
                <c:pt idx="10">
                  <c:v>1.14818286726291</c:v>
                </c:pt>
                <c:pt idx="11">
                  <c:v>1.0368556874672099</c:v>
                </c:pt>
                <c:pt idx="13">
                  <c:v>0.98317178105770198</c:v>
                </c:pt>
                <c:pt idx="14">
                  <c:v>1.0829835216708401</c:v>
                </c:pt>
                <c:pt idx="15">
                  <c:v>0.90539829489458901</c:v>
                </c:pt>
                <c:pt idx="17">
                  <c:v>0.98099748955737198</c:v>
                </c:pt>
                <c:pt idx="18">
                  <c:v>1.11742006952149</c:v>
                </c:pt>
                <c:pt idx="19">
                  <c:v>0.94876837703125805</c:v>
                </c:pt>
              </c:numCache>
            </c:numRef>
          </c:xVal>
          <c:yVal>
            <c:numRef>
              <c:f>'Amt AE IssueEra Plan'!$Q$17:$Q$36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Plan'!$K$17:$K$36</c:f>
              <c:numCache>
                <c:formatCode>General</c:formatCode>
                <c:ptCount val="20"/>
                <c:pt idx="1">
                  <c:v>200</c:v>
                </c:pt>
                <c:pt idx="2">
                  <c:v>200</c:v>
                </c:pt>
                <c:pt idx="3">
                  <c:v>100</c:v>
                </c:pt>
                <c:pt idx="5">
                  <c:v>50</c:v>
                </c:pt>
                <c:pt idx="6">
                  <c:v>50</c:v>
                </c:pt>
                <c:pt idx="7">
                  <c:v>0</c:v>
                </c:pt>
                <c:pt idx="9">
                  <c:v>100</c:v>
                </c:pt>
                <c:pt idx="10">
                  <c:v>100</c:v>
                </c:pt>
                <c:pt idx="11">
                  <c:v>50</c:v>
                </c:pt>
                <c:pt idx="13">
                  <c:v>100</c:v>
                </c:pt>
                <c:pt idx="14">
                  <c:v>100</c:v>
                </c:pt>
                <c:pt idx="15">
                  <c:v>100</c:v>
                </c:pt>
                <c:pt idx="17">
                  <c:v>100</c:v>
                </c:pt>
                <c:pt idx="18">
                  <c:v>100</c:v>
                </c:pt>
                <c:pt idx="19">
                  <c:v>100</c:v>
                </c:pt>
              </c:numCache>
            </c:numRef>
          </c:bubbleSize>
          <c:bubble3D val="0"/>
          <c:extLst>
            <c:ext xmlns:c16="http://schemas.microsoft.com/office/drawing/2014/chart" uri="{C3380CC4-5D6E-409C-BE32-E72D297353CC}">
              <c16:uniqueId val="{00000001-2372-40B4-92CE-5DBDC44C37AB}"/>
            </c:ext>
          </c:extLst>
        </c:ser>
        <c:ser>
          <c:idx val="2"/>
          <c:order val="2"/>
          <c:tx>
            <c:strRef>
              <c:f>'Amt AE IssueEra Plan'!$D$16</c:f>
              <c:strCache>
                <c:ptCount val="1"/>
                <c:pt idx="0">
                  <c:v>Q3</c:v>
                </c:pt>
              </c:strCache>
            </c:strRef>
          </c:tx>
          <c:spPr>
            <a:solidFill>
              <a:schemeClr val="accent3">
                <a:alpha val="75000"/>
              </a:schemeClr>
            </a:solidFill>
            <a:ln w="25400">
              <a:noFill/>
            </a:ln>
            <a:effectLst/>
          </c:spPr>
          <c:invertIfNegative val="0"/>
          <c:xVal>
            <c:numRef>
              <c:f>'Amt AE IssueEra Plan'!$D$17:$D$36</c:f>
              <c:numCache>
                <c:formatCode>0%</c:formatCode>
                <c:ptCount val="20"/>
                <c:pt idx="1">
                  <c:v>0.92136470922068903</c:v>
                </c:pt>
                <c:pt idx="2">
                  <c:v>0.98296805050817304</c:v>
                </c:pt>
                <c:pt idx="3">
                  <c:v>0.82820968175162801</c:v>
                </c:pt>
                <c:pt idx="5">
                  <c:v>1.26660334599094</c:v>
                </c:pt>
                <c:pt idx="6">
                  <c:v>1.26000442150682</c:v>
                </c:pt>
                <c:pt idx="7">
                  <c:v>1.48944448224996</c:v>
                </c:pt>
                <c:pt idx="9">
                  <c:v>1.0187089633925599</c:v>
                </c:pt>
                <c:pt idx="10">
                  <c:v>1.04020206656868</c:v>
                </c:pt>
                <c:pt idx="11">
                  <c:v>0.87481605902260595</c:v>
                </c:pt>
                <c:pt idx="13">
                  <c:v>0.89619444942002502</c:v>
                </c:pt>
                <c:pt idx="14">
                  <c:v>0.979298783580421</c:v>
                </c:pt>
                <c:pt idx="15">
                  <c:v>0.83169835794984404</c:v>
                </c:pt>
                <c:pt idx="17">
                  <c:v>0.84850177526837001</c:v>
                </c:pt>
                <c:pt idx="18">
                  <c:v>0.89469311096363102</c:v>
                </c:pt>
                <c:pt idx="19">
                  <c:v>0.83750684987766999</c:v>
                </c:pt>
              </c:numCache>
            </c:numRef>
          </c:xVal>
          <c:yVal>
            <c:numRef>
              <c:f>'Amt AE IssueEra Plan'!$Q$17:$Q$36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Plan'!$L$17:$L$36</c:f>
              <c:numCache>
                <c:formatCode>General</c:formatCode>
                <c:ptCount val="20"/>
                <c:pt idx="1">
                  <c:v>200</c:v>
                </c:pt>
                <c:pt idx="2">
                  <c:v>200</c:v>
                </c:pt>
                <c:pt idx="3">
                  <c:v>100</c:v>
                </c:pt>
                <c:pt idx="5">
                  <c:v>50</c:v>
                </c:pt>
                <c:pt idx="6">
                  <c:v>50</c:v>
                </c:pt>
                <c:pt idx="7">
                  <c:v>6</c:v>
                </c:pt>
                <c:pt idx="9">
                  <c:v>200</c:v>
                </c:pt>
                <c:pt idx="10">
                  <c:v>100</c:v>
                </c:pt>
                <c:pt idx="11">
                  <c:v>100</c:v>
                </c:pt>
                <c:pt idx="13">
                  <c:v>100</c:v>
                </c:pt>
                <c:pt idx="14">
                  <c:v>100</c:v>
                </c:pt>
                <c:pt idx="15">
                  <c:v>100</c:v>
                </c:pt>
                <c:pt idx="17">
                  <c:v>100</c:v>
                </c:pt>
                <c:pt idx="18">
                  <c:v>100</c:v>
                </c:pt>
                <c:pt idx="19">
                  <c:v>100</c:v>
                </c:pt>
              </c:numCache>
            </c:numRef>
          </c:bubbleSize>
          <c:bubble3D val="0"/>
          <c:extLst>
            <c:ext xmlns:c16="http://schemas.microsoft.com/office/drawing/2014/chart" uri="{C3380CC4-5D6E-409C-BE32-E72D297353CC}">
              <c16:uniqueId val="{00000002-2372-40B4-92CE-5DBDC44C37AB}"/>
            </c:ext>
          </c:extLst>
        </c:ser>
        <c:ser>
          <c:idx val="3"/>
          <c:order val="3"/>
          <c:tx>
            <c:strRef>
              <c:f>'Amt AE IssueEra Plan'!$E$16</c:f>
              <c:strCache>
                <c:ptCount val="1"/>
                <c:pt idx="0">
                  <c:v>Q4</c:v>
                </c:pt>
              </c:strCache>
            </c:strRef>
          </c:tx>
          <c:spPr>
            <a:solidFill>
              <a:schemeClr val="accent4">
                <a:alpha val="75000"/>
              </a:schemeClr>
            </a:solidFill>
            <a:ln w="25400">
              <a:noFill/>
            </a:ln>
            <a:effectLst/>
          </c:spPr>
          <c:invertIfNegative val="0"/>
          <c:xVal>
            <c:numRef>
              <c:f>'Amt AE IssueEra Plan'!$E$17:$E$36</c:f>
              <c:numCache>
                <c:formatCode>0%</c:formatCode>
                <c:ptCount val="20"/>
                <c:pt idx="1">
                  <c:v>0.84560014821693696</c:v>
                </c:pt>
                <c:pt idx="2">
                  <c:v>0.90821250974757295</c:v>
                </c:pt>
                <c:pt idx="3">
                  <c:v>0.72209805945640304</c:v>
                </c:pt>
                <c:pt idx="5">
                  <c:v>1.0705356463145499</c:v>
                </c:pt>
                <c:pt idx="6">
                  <c:v>1.06951577091372</c:v>
                </c:pt>
                <c:pt idx="7">
                  <c:v>1.02760466791212</c:v>
                </c:pt>
                <c:pt idx="9">
                  <c:v>0.91214876612173401</c:v>
                </c:pt>
                <c:pt idx="10">
                  <c:v>0.99421553273680596</c:v>
                </c:pt>
                <c:pt idx="11">
                  <c:v>0.72244031063108305</c:v>
                </c:pt>
                <c:pt idx="13">
                  <c:v>0.81654194418374604</c:v>
                </c:pt>
                <c:pt idx="14">
                  <c:v>0.88343876250856801</c:v>
                </c:pt>
                <c:pt idx="15">
                  <c:v>0.72873302714521804</c:v>
                </c:pt>
                <c:pt idx="17">
                  <c:v>0.78350850123603799</c:v>
                </c:pt>
                <c:pt idx="18">
                  <c:v>0.81571102653314997</c:v>
                </c:pt>
                <c:pt idx="19">
                  <c:v>0.741562502840587</c:v>
                </c:pt>
              </c:numCache>
            </c:numRef>
          </c:xVal>
          <c:yVal>
            <c:numRef>
              <c:f>'Amt AE IssueEra Plan'!$Q$17:$Q$36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Plan'!$M$17:$M$36</c:f>
              <c:numCache>
                <c:formatCode>General</c:formatCode>
                <c:ptCount val="20"/>
                <c:pt idx="1">
                  <c:v>200</c:v>
                </c:pt>
                <c:pt idx="2">
                  <c:v>100</c:v>
                </c:pt>
                <c:pt idx="3">
                  <c:v>100</c:v>
                </c:pt>
                <c:pt idx="5">
                  <c:v>100</c:v>
                </c:pt>
                <c:pt idx="6">
                  <c:v>100</c:v>
                </c:pt>
                <c:pt idx="7">
                  <c:v>12</c:v>
                </c:pt>
                <c:pt idx="9">
                  <c:v>100</c:v>
                </c:pt>
                <c:pt idx="10">
                  <c:v>100</c:v>
                </c:pt>
                <c:pt idx="11">
                  <c:v>100</c:v>
                </c:pt>
                <c:pt idx="13">
                  <c:v>100</c:v>
                </c:pt>
                <c:pt idx="14">
                  <c:v>100</c:v>
                </c:pt>
                <c:pt idx="15">
                  <c:v>100</c:v>
                </c:pt>
                <c:pt idx="17">
                  <c:v>100</c:v>
                </c:pt>
                <c:pt idx="18">
                  <c:v>100</c:v>
                </c:pt>
                <c:pt idx="19">
                  <c:v>100</c:v>
                </c:pt>
              </c:numCache>
            </c:numRef>
          </c:bubbleSize>
          <c:bubble3D val="0"/>
          <c:extLst>
            <c:ext xmlns:c16="http://schemas.microsoft.com/office/drawing/2014/chart" uri="{C3380CC4-5D6E-409C-BE32-E72D297353CC}">
              <c16:uniqueId val="{00000003-2372-40B4-92CE-5DBDC44C37AB}"/>
            </c:ext>
          </c:extLst>
        </c:ser>
        <c:ser>
          <c:idx val="4"/>
          <c:order val="4"/>
          <c:tx>
            <c:strRef>
              <c:f>'Amt AE IssueEra Plan'!$F$16</c:f>
              <c:strCache>
                <c:ptCount val="1"/>
                <c:pt idx="0">
                  <c:v>Q5</c:v>
                </c:pt>
              </c:strCache>
            </c:strRef>
          </c:tx>
          <c:spPr>
            <a:solidFill>
              <a:schemeClr val="accent5">
                <a:alpha val="75000"/>
              </a:schemeClr>
            </a:solidFill>
            <a:ln w="25400">
              <a:noFill/>
            </a:ln>
            <a:effectLst/>
          </c:spPr>
          <c:invertIfNegative val="0"/>
          <c:xVal>
            <c:numRef>
              <c:f>'Amt AE IssueEra Plan'!$F$17:$F$36</c:f>
              <c:numCache>
                <c:formatCode>0%</c:formatCode>
                <c:ptCount val="20"/>
                <c:pt idx="1">
                  <c:v>0.73680870933577802</c:v>
                </c:pt>
                <c:pt idx="2">
                  <c:v>0.80839177461391498</c:v>
                </c:pt>
                <c:pt idx="3">
                  <c:v>0.63958551869411795</c:v>
                </c:pt>
                <c:pt idx="5">
                  <c:v>0.84805507700084304</c:v>
                </c:pt>
                <c:pt idx="6">
                  <c:v>0.84645869228694104</c:v>
                </c:pt>
                <c:pt idx="7">
                  <c:v>0.60898140204351803</c:v>
                </c:pt>
                <c:pt idx="9">
                  <c:v>0.79003033226553199</c:v>
                </c:pt>
                <c:pt idx="10">
                  <c:v>0.82086397022541702</c:v>
                </c:pt>
                <c:pt idx="11">
                  <c:v>0.57382341097742795</c:v>
                </c:pt>
                <c:pt idx="13">
                  <c:v>0.70539069219477102</c:v>
                </c:pt>
                <c:pt idx="14">
                  <c:v>0.78715073678087899</c:v>
                </c:pt>
                <c:pt idx="15">
                  <c:v>0.62319214389259303</c:v>
                </c:pt>
                <c:pt idx="17">
                  <c:v>0.68097267429480801</c:v>
                </c:pt>
                <c:pt idx="18">
                  <c:v>0.71148127277698903</c:v>
                </c:pt>
                <c:pt idx="19">
                  <c:v>0.64253739457186498</c:v>
                </c:pt>
              </c:numCache>
            </c:numRef>
          </c:xVal>
          <c:yVal>
            <c:numRef>
              <c:f>'Amt AE IssueEra Plan'!$Q$17:$Q$36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Plan'!$N$17:$N$36</c:f>
              <c:numCache>
                <c:formatCode>General</c:formatCode>
                <c:ptCount val="20"/>
                <c:pt idx="1">
                  <c:v>100</c:v>
                </c:pt>
                <c:pt idx="2">
                  <c:v>100</c:v>
                </c:pt>
                <c:pt idx="3">
                  <c:v>50</c:v>
                </c:pt>
                <c:pt idx="5">
                  <c:v>100</c:v>
                </c:pt>
                <c:pt idx="6">
                  <c:v>100</c:v>
                </c:pt>
                <c:pt idx="7">
                  <c:v>12</c:v>
                </c:pt>
                <c:pt idx="9">
                  <c:v>100</c:v>
                </c:pt>
                <c:pt idx="10">
                  <c:v>100</c:v>
                </c:pt>
                <c:pt idx="11">
                  <c:v>25</c:v>
                </c:pt>
                <c:pt idx="13">
                  <c:v>100</c:v>
                </c:pt>
                <c:pt idx="14">
                  <c:v>100</c:v>
                </c:pt>
                <c:pt idx="15">
                  <c:v>50</c:v>
                </c:pt>
                <c:pt idx="17">
                  <c:v>100</c:v>
                </c:pt>
                <c:pt idx="18">
                  <c:v>100</c:v>
                </c:pt>
                <c:pt idx="19">
                  <c:v>50</c:v>
                </c:pt>
              </c:numCache>
            </c:numRef>
          </c:bubbleSize>
          <c:bubble3D val="0"/>
          <c:extLst>
            <c:ext xmlns:c16="http://schemas.microsoft.com/office/drawing/2014/chart" uri="{C3380CC4-5D6E-409C-BE32-E72D297353CC}">
              <c16:uniqueId val="{00000004-2372-40B4-92CE-5DBDC44C37AB}"/>
            </c:ext>
          </c:extLst>
        </c:ser>
        <c:ser>
          <c:idx val="5"/>
          <c:order val="5"/>
          <c:tx>
            <c:strRef>
              <c:f>'Amt AE IssueEra Plan'!$G$16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IssueEra Plan'!$H$17:$H$36</c:f>
                <c:numCache>
                  <c:formatCode>General</c:formatCode>
                  <c:ptCount val="20"/>
                  <c:pt idx="1">
                    <c:v>0.31535547794395813</c:v>
                  </c:pt>
                  <c:pt idx="2">
                    <c:v>0.38009422893544997</c:v>
                  </c:pt>
                  <c:pt idx="3">
                    <c:v>0.4452775685134871</c:v>
                  </c:pt>
                  <c:pt idx="5">
                    <c:v>0.5203892626339699</c:v>
                  </c:pt>
                  <c:pt idx="6">
                    <c:v>0.52004880994413005</c:v>
                  </c:pt>
                  <c:pt idx="7">
                    <c:v>0.40842858877549992</c:v>
                  </c:pt>
                  <c:pt idx="9">
                    <c:v>0.38868383633939696</c:v>
                  </c:pt>
                  <c:pt idx="10">
                    <c:v>0.31831537263113985</c:v>
                  </c:pt>
                  <c:pt idx="11">
                    <c:v>0.67628170388652509</c:v>
                  </c:pt>
                  <c:pt idx="13">
                    <c:v>0.30350033108948304</c:v>
                  </c:pt>
                  <c:pt idx="14">
                    <c:v>0.45048007195956608</c:v>
                  </c:pt>
                  <c:pt idx="15">
                    <c:v>0.40624638776902589</c:v>
                  </c:pt>
                  <c:pt idx="17">
                    <c:v>0.44314606009780999</c:v>
                  </c:pt>
                  <c:pt idx="18">
                    <c:v>0.6981734325192569</c:v>
                  </c:pt>
                  <c:pt idx="19">
                    <c:v>0.48428697061169901</c:v>
                  </c:pt>
                </c:numCache>
              </c:numRef>
            </c:plus>
            <c:minus>
              <c:numRef>
                <c:f>'Amt AE IssueEra Plan'!$I$17:$I$36</c:f>
                <c:numCache>
                  <c:formatCode>General</c:formatCode>
                  <c:ptCount val="20"/>
                  <c:pt idx="1">
                    <c:v>0.13879427546687395</c:v>
                  </c:pt>
                  <c:pt idx="2">
                    <c:v>0.11114384182949499</c:v>
                  </c:pt>
                  <c:pt idx="3">
                    <c:v>0.18330172795116506</c:v>
                  </c:pt>
                  <c:pt idx="5">
                    <c:v>0.220279643269917</c:v>
                  </c:pt>
                  <c:pt idx="6">
                    <c:v>0.22183618015982898</c:v>
                  </c:pt>
                  <c:pt idx="7">
                    <c:v>0.472034491430942</c:v>
                  </c:pt>
                  <c:pt idx="9">
                    <c:v>0.15854263938431101</c:v>
                  </c:pt>
                  <c:pt idx="10">
                    <c:v>0.18901444245312304</c:v>
                  </c:pt>
                  <c:pt idx="11">
                    <c:v>0.24385621922534706</c:v>
                  </c:pt>
                  <c:pt idx="13">
                    <c:v>0.163320415431226</c:v>
                  </c:pt>
                  <c:pt idx="14">
                    <c:v>0.14433896921810496</c:v>
                  </c:pt>
                  <c:pt idx="15">
                    <c:v>0.18957931713612097</c:v>
                  </c:pt>
                  <c:pt idx="17">
                    <c:v>0.15680755044359196</c:v>
                  </c:pt>
                  <c:pt idx="18">
                    <c:v>0.13276307332243398</c:v>
                  </c:pt>
                  <c:pt idx="19">
                    <c:v>0.18854702271215606</c:v>
                  </c:pt>
                </c:numCache>
              </c:numRef>
            </c:minus>
            <c:spPr>
              <a:noFill/>
              <a:ln w="12700" cap="flat" cmpd="sng" algn="ctr">
                <a:solidFill>
                  <a:schemeClr val="bg2">
                    <a:lumMod val="90000"/>
                  </a:schemeClr>
                </a:solidFill>
                <a:round/>
              </a:ln>
              <a:effectLst/>
            </c:spPr>
          </c:errBars>
          <c:xVal>
            <c:numRef>
              <c:f>'Amt AE IssueEra Plan'!$G$17:$G$36</c:f>
              <c:numCache>
                <c:formatCode>0%</c:formatCode>
                <c:ptCount val="20"/>
                <c:pt idx="1">
                  <c:v>0.87560298480265197</c:v>
                </c:pt>
                <c:pt idx="2">
                  <c:v>0.91953561644340998</c:v>
                </c:pt>
                <c:pt idx="3">
                  <c:v>0.82288724664528301</c:v>
                </c:pt>
                <c:pt idx="5">
                  <c:v>1.06833472027076</c:v>
                </c:pt>
                <c:pt idx="6">
                  <c:v>1.06829487244677</c:v>
                </c:pt>
                <c:pt idx="7">
                  <c:v>1.08101589347446</c:v>
                </c:pt>
                <c:pt idx="9">
                  <c:v>0.948572971649843</c:v>
                </c:pt>
                <c:pt idx="10">
                  <c:v>1.0098784126785401</c:v>
                </c:pt>
                <c:pt idx="11">
                  <c:v>0.81767963020277501</c:v>
                </c:pt>
                <c:pt idx="13">
                  <c:v>0.86871110762599701</c:v>
                </c:pt>
                <c:pt idx="14">
                  <c:v>0.93148970599898395</c:v>
                </c:pt>
                <c:pt idx="15">
                  <c:v>0.812771461028714</c:v>
                </c:pt>
                <c:pt idx="17">
                  <c:v>0.83778022473839997</c:v>
                </c:pt>
                <c:pt idx="18">
                  <c:v>0.844244346099423</c:v>
                </c:pt>
                <c:pt idx="19">
                  <c:v>0.83108441728402105</c:v>
                </c:pt>
              </c:numCache>
            </c:numRef>
          </c:xVal>
          <c:yVal>
            <c:numRef>
              <c:f>'Amt AE IssueEra Plan'!$Q$17:$Q$36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Plan'!$O$17:$O$36</c:f>
              <c:numCache>
                <c:formatCode>General</c:formatCode>
                <c:ptCount val="20"/>
                <c:pt idx="1">
                  <c:v>200</c:v>
                </c:pt>
                <c:pt idx="2">
                  <c:v>200</c:v>
                </c:pt>
                <c:pt idx="3">
                  <c:v>200</c:v>
                </c:pt>
                <c:pt idx="5">
                  <c:v>100</c:v>
                </c:pt>
                <c:pt idx="6">
                  <c:v>100</c:v>
                </c:pt>
                <c:pt idx="7">
                  <c:v>25</c:v>
                </c:pt>
                <c:pt idx="9">
                  <c:v>200</c:v>
                </c:pt>
                <c:pt idx="10">
                  <c:v>200</c:v>
                </c:pt>
                <c:pt idx="11">
                  <c:v>100</c:v>
                </c:pt>
                <c:pt idx="13">
                  <c:v>200</c:v>
                </c:pt>
                <c:pt idx="14">
                  <c:v>100</c:v>
                </c:pt>
                <c:pt idx="15">
                  <c:v>100</c:v>
                </c:pt>
                <c:pt idx="17">
                  <c:v>200</c:v>
                </c:pt>
                <c:pt idx="18">
                  <c:v>200</c:v>
                </c:pt>
                <c:pt idx="19">
                  <c:v>100</c:v>
                </c:pt>
              </c:numCache>
            </c:numRef>
          </c:bubbleSize>
          <c:bubble3D val="0"/>
          <c:extLst>
            <c:ext xmlns:c16="http://schemas.microsoft.com/office/drawing/2014/chart" uri="{C3380CC4-5D6E-409C-BE32-E72D297353CC}">
              <c16:uniqueId val="{00000005-2372-40B4-92CE-5DBDC44C37AB}"/>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2372-40B4-92CE-5DBDC44C37AB}"/>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SmokStat Sex'!$B$16</c:f>
              <c:strCache>
                <c:ptCount val="1"/>
                <c:pt idx="0">
                  <c:v>Q1</c:v>
                </c:pt>
              </c:strCache>
            </c:strRef>
          </c:tx>
          <c:spPr>
            <a:solidFill>
              <a:schemeClr val="accent1">
                <a:alpha val="75000"/>
              </a:schemeClr>
            </a:solidFill>
            <a:ln w="25400">
              <a:noFill/>
            </a:ln>
            <a:effectLst/>
          </c:spPr>
          <c:invertIfNegative val="0"/>
          <c:xVal>
            <c:numRef>
              <c:f>'Amt AE SmokStat Sex'!$B$17:$B$28</c:f>
              <c:numCache>
                <c:formatCode>0%</c:formatCode>
                <c:ptCount val="12"/>
                <c:pt idx="1">
                  <c:v>1.1909584627466101</c:v>
                </c:pt>
                <c:pt idx="2">
                  <c:v>1.2316274047546201</c:v>
                </c:pt>
                <c:pt idx="3">
                  <c:v>1.2502146776829</c:v>
                </c:pt>
                <c:pt idx="5">
                  <c:v>1.3635508205456901</c:v>
                </c:pt>
                <c:pt idx="6">
                  <c:v>1.56130812718836</c:v>
                </c:pt>
                <c:pt idx="7">
                  <c:v>1.35337765266953</c:v>
                </c:pt>
                <c:pt idx="9">
                  <c:v>1.23747940705155</c:v>
                </c:pt>
                <c:pt idx="10">
                  <c:v>1.2252448319804901</c:v>
                </c:pt>
                <c:pt idx="11">
                  <c:v>1.25322030481375</c:v>
                </c:pt>
              </c:numCache>
            </c:numRef>
          </c:xVal>
          <c:yVal>
            <c:numRef>
              <c:f>'Amt AE SmokStat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Sex'!$J$17:$J$28</c:f>
              <c:numCache>
                <c:formatCode>General</c:formatCode>
                <c:ptCount val="12"/>
                <c:pt idx="1">
                  <c:v>200</c:v>
                </c:pt>
                <c:pt idx="2">
                  <c:v>100</c:v>
                </c:pt>
                <c:pt idx="3">
                  <c:v>100</c:v>
                </c:pt>
                <c:pt idx="5">
                  <c:v>100</c:v>
                </c:pt>
                <c:pt idx="6">
                  <c:v>50</c:v>
                </c:pt>
                <c:pt idx="7">
                  <c:v>100</c:v>
                </c:pt>
                <c:pt idx="9">
                  <c:v>100</c:v>
                </c:pt>
                <c:pt idx="10">
                  <c:v>100</c:v>
                </c:pt>
                <c:pt idx="11">
                  <c:v>100</c:v>
                </c:pt>
              </c:numCache>
            </c:numRef>
          </c:bubbleSize>
          <c:bubble3D val="0"/>
          <c:extLst>
            <c:ext xmlns:c16="http://schemas.microsoft.com/office/drawing/2014/chart" uri="{C3380CC4-5D6E-409C-BE32-E72D297353CC}">
              <c16:uniqueId val="{00000000-82AE-4404-AE49-86ABE21B2700}"/>
            </c:ext>
          </c:extLst>
        </c:ser>
        <c:ser>
          <c:idx val="1"/>
          <c:order val="1"/>
          <c:tx>
            <c:strRef>
              <c:f>'Amt AE SmokStat Sex'!$C$16</c:f>
              <c:strCache>
                <c:ptCount val="1"/>
                <c:pt idx="0">
                  <c:v>Q2</c:v>
                </c:pt>
              </c:strCache>
            </c:strRef>
          </c:tx>
          <c:spPr>
            <a:solidFill>
              <a:schemeClr val="accent2">
                <a:alpha val="75000"/>
              </a:schemeClr>
            </a:solidFill>
            <a:ln w="25400">
              <a:noFill/>
            </a:ln>
            <a:effectLst/>
          </c:spPr>
          <c:invertIfNegative val="0"/>
          <c:xVal>
            <c:numRef>
              <c:f>'Amt AE SmokStat Sex'!$C$17:$C$28</c:f>
              <c:numCache>
                <c:formatCode>0%</c:formatCode>
                <c:ptCount val="12"/>
                <c:pt idx="1">
                  <c:v>0.98645660614647301</c:v>
                </c:pt>
                <c:pt idx="2">
                  <c:v>0.99437211509674195</c:v>
                </c:pt>
                <c:pt idx="3">
                  <c:v>1.0133693447491501</c:v>
                </c:pt>
                <c:pt idx="5">
                  <c:v>1.13723461359088</c:v>
                </c:pt>
                <c:pt idx="6">
                  <c:v>1.1843032464425201</c:v>
                </c:pt>
                <c:pt idx="7">
                  <c:v>1.13128369793204</c:v>
                </c:pt>
                <c:pt idx="9">
                  <c:v>0.98693765924349097</c:v>
                </c:pt>
                <c:pt idx="10">
                  <c:v>0.97918846432137097</c:v>
                </c:pt>
                <c:pt idx="11">
                  <c:v>1.0075171356233299</c:v>
                </c:pt>
              </c:numCache>
            </c:numRef>
          </c:xVal>
          <c:yVal>
            <c:numRef>
              <c:f>'Amt AE SmokStat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Sex'!$K$17:$K$28</c:f>
              <c:numCache>
                <c:formatCode>General</c:formatCode>
                <c:ptCount val="12"/>
                <c:pt idx="1">
                  <c:v>200</c:v>
                </c:pt>
                <c:pt idx="2">
                  <c:v>100</c:v>
                </c:pt>
                <c:pt idx="3">
                  <c:v>200</c:v>
                </c:pt>
                <c:pt idx="5">
                  <c:v>100</c:v>
                </c:pt>
                <c:pt idx="6">
                  <c:v>100</c:v>
                </c:pt>
                <c:pt idx="7">
                  <c:v>100</c:v>
                </c:pt>
                <c:pt idx="9">
                  <c:v>200</c:v>
                </c:pt>
                <c:pt idx="10">
                  <c:v>100</c:v>
                </c:pt>
                <c:pt idx="11">
                  <c:v>200</c:v>
                </c:pt>
              </c:numCache>
            </c:numRef>
          </c:bubbleSize>
          <c:bubble3D val="0"/>
          <c:extLst>
            <c:ext xmlns:c16="http://schemas.microsoft.com/office/drawing/2014/chart" uri="{C3380CC4-5D6E-409C-BE32-E72D297353CC}">
              <c16:uniqueId val="{00000001-82AE-4404-AE49-86ABE21B2700}"/>
            </c:ext>
          </c:extLst>
        </c:ser>
        <c:ser>
          <c:idx val="2"/>
          <c:order val="2"/>
          <c:tx>
            <c:strRef>
              <c:f>'Amt AE SmokStat Sex'!$D$16</c:f>
              <c:strCache>
                <c:ptCount val="1"/>
                <c:pt idx="0">
                  <c:v>Q3</c:v>
                </c:pt>
              </c:strCache>
            </c:strRef>
          </c:tx>
          <c:spPr>
            <a:solidFill>
              <a:schemeClr val="accent3">
                <a:alpha val="75000"/>
              </a:schemeClr>
            </a:solidFill>
            <a:ln w="25400">
              <a:noFill/>
            </a:ln>
            <a:effectLst/>
          </c:spPr>
          <c:invertIfNegative val="0"/>
          <c:xVal>
            <c:numRef>
              <c:f>'Amt AE SmokStat Sex'!$D$17:$D$28</c:f>
              <c:numCache>
                <c:formatCode>0%</c:formatCode>
                <c:ptCount val="12"/>
                <c:pt idx="1">
                  <c:v>0.92136470922068903</c:v>
                </c:pt>
                <c:pt idx="2">
                  <c:v>0.89588485488766101</c:v>
                </c:pt>
                <c:pt idx="3">
                  <c:v>0.92207768168947701</c:v>
                </c:pt>
                <c:pt idx="5">
                  <c:v>1.0493179501396901</c:v>
                </c:pt>
                <c:pt idx="6">
                  <c:v>1.0529141744611501</c:v>
                </c:pt>
                <c:pt idx="7">
                  <c:v>1.0320761600132899</c:v>
                </c:pt>
                <c:pt idx="9">
                  <c:v>0.91412760619358102</c:v>
                </c:pt>
                <c:pt idx="10">
                  <c:v>0.85837750271367297</c:v>
                </c:pt>
                <c:pt idx="11">
                  <c:v>0.91468487965241996</c:v>
                </c:pt>
              </c:numCache>
            </c:numRef>
          </c:xVal>
          <c:yVal>
            <c:numRef>
              <c:f>'Amt AE SmokStat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Sex'!$L$17:$L$28</c:f>
              <c:numCache>
                <c:formatCode>General</c:formatCode>
                <c:ptCount val="12"/>
                <c:pt idx="1">
                  <c:v>200</c:v>
                </c:pt>
                <c:pt idx="2">
                  <c:v>100</c:v>
                </c:pt>
                <c:pt idx="3">
                  <c:v>200</c:v>
                </c:pt>
                <c:pt idx="5">
                  <c:v>100</c:v>
                </c:pt>
                <c:pt idx="6">
                  <c:v>100</c:v>
                </c:pt>
                <c:pt idx="7">
                  <c:v>100</c:v>
                </c:pt>
                <c:pt idx="9">
                  <c:v>200</c:v>
                </c:pt>
                <c:pt idx="10">
                  <c:v>100</c:v>
                </c:pt>
                <c:pt idx="11">
                  <c:v>100</c:v>
                </c:pt>
              </c:numCache>
            </c:numRef>
          </c:bubbleSize>
          <c:bubble3D val="0"/>
          <c:extLst>
            <c:ext xmlns:c16="http://schemas.microsoft.com/office/drawing/2014/chart" uri="{C3380CC4-5D6E-409C-BE32-E72D297353CC}">
              <c16:uniqueId val="{00000002-82AE-4404-AE49-86ABE21B2700}"/>
            </c:ext>
          </c:extLst>
        </c:ser>
        <c:ser>
          <c:idx val="3"/>
          <c:order val="3"/>
          <c:tx>
            <c:strRef>
              <c:f>'Amt AE SmokStat Sex'!$E$16</c:f>
              <c:strCache>
                <c:ptCount val="1"/>
                <c:pt idx="0">
                  <c:v>Q4</c:v>
                </c:pt>
              </c:strCache>
            </c:strRef>
          </c:tx>
          <c:spPr>
            <a:solidFill>
              <a:schemeClr val="accent4">
                <a:alpha val="75000"/>
              </a:schemeClr>
            </a:solidFill>
            <a:ln w="25400">
              <a:noFill/>
            </a:ln>
            <a:effectLst/>
          </c:spPr>
          <c:invertIfNegative val="0"/>
          <c:xVal>
            <c:numRef>
              <c:f>'Amt AE SmokStat Sex'!$E$17:$E$28</c:f>
              <c:numCache>
                <c:formatCode>0%</c:formatCode>
                <c:ptCount val="12"/>
                <c:pt idx="1">
                  <c:v>0.84560014821693696</c:v>
                </c:pt>
                <c:pt idx="2">
                  <c:v>0.81276153741858803</c:v>
                </c:pt>
                <c:pt idx="3">
                  <c:v>0.84745311311715898</c:v>
                </c:pt>
                <c:pt idx="5">
                  <c:v>0.93053356021920097</c:v>
                </c:pt>
                <c:pt idx="6">
                  <c:v>0.89989895721660096</c:v>
                </c:pt>
                <c:pt idx="7">
                  <c:v>0.91369945082634396</c:v>
                </c:pt>
                <c:pt idx="9">
                  <c:v>0.83681604221913797</c:v>
                </c:pt>
                <c:pt idx="10">
                  <c:v>0.79470601586742695</c:v>
                </c:pt>
                <c:pt idx="11">
                  <c:v>0.83911915451241004</c:v>
                </c:pt>
              </c:numCache>
            </c:numRef>
          </c:xVal>
          <c:yVal>
            <c:numRef>
              <c:f>'Amt AE SmokStat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Sex'!$M$17:$M$28</c:f>
              <c:numCache>
                <c:formatCode>General</c:formatCode>
                <c:ptCount val="12"/>
                <c:pt idx="1">
                  <c:v>200</c:v>
                </c:pt>
                <c:pt idx="2">
                  <c:v>100</c:v>
                </c:pt>
                <c:pt idx="3">
                  <c:v>200</c:v>
                </c:pt>
                <c:pt idx="5">
                  <c:v>100</c:v>
                </c:pt>
                <c:pt idx="6">
                  <c:v>50</c:v>
                </c:pt>
                <c:pt idx="7">
                  <c:v>100</c:v>
                </c:pt>
                <c:pt idx="9">
                  <c:v>200</c:v>
                </c:pt>
                <c:pt idx="10">
                  <c:v>100</c:v>
                </c:pt>
                <c:pt idx="11">
                  <c:v>100</c:v>
                </c:pt>
              </c:numCache>
            </c:numRef>
          </c:bubbleSize>
          <c:bubble3D val="0"/>
          <c:extLst>
            <c:ext xmlns:c16="http://schemas.microsoft.com/office/drawing/2014/chart" uri="{C3380CC4-5D6E-409C-BE32-E72D297353CC}">
              <c16:uniqueId val="{00000003-82AE-4404-AE49-86ABE21B2700}"/>
            </c:ext>
          </c:extLst>
        </c:ser>
        <c:ser>
          <c:idx val="4"/>
          <c:order val="4"/>
          <c:tx>
            <c:strRef>
              <c:f>'Amt AE SmokStat Sex'!$F$16</c:f>
              <c:strCache>
                <c:ptCount val="1"/>
                <c:pt idx="0">
                  <c:v>Q5</c:v>
                </c:pt>
              </c:strCache>
            </c:strRef>
          </c:tx>
          <c:spPr>
            <a:solidFill>
              <a:schemeClr val="accent5">
                <a:alpha val="75000"/>
              </a:schemeClr>
            </a:solidFill>
            <a:ln w="25400">
              <a:noFill/>
            </a:ln>
            <a:effectLst/>
          </c:spPr>
          <c:invertIfNegative val="0"/>
          <c:xVal>
            <c:numRef>
              <c:f>'Amt AE SmokStat Sex'!$F$17:$F$28</c:f>
              <c:numCache>
                <c:formatCode>0%</c:formatCode>
                <c:ptCount val="12"/>
                <c:pt idx="1">
                  <c:v>0.73680870933577802</c:v>
                </c:pt>
                <c:pt idx="2">
                  <c:v>0.69637252839039598</c:v>
                </c:pt>
                <c:pt idx="3">
                  <c:v>0.73966922588410999</c:v>
                </c:pt>
                <c:pt idx="5">
                  <c:v>0.81777890436696299</c:v>
                </c:pt>
                <c:pt idx="6">
                  <c:v>0.76064240903000202</c:v>
                </c:pt>
                <c:pt idx="7">
                  <c:v>0.767273468573063</c:v>
                </c:pt>
                <c:pt idx="9">
                  <c:v>0.72739058154915603</c:v>
                </c:pt>
                <c:pt idx="10">
                  <c:v>0.67733029296601199</c:v>
                </c:pt>
                <c:pt idx="11">
                  <c:v>0.73150891715882305</c:v>
                </c:pt>
              </c:numCache>
            </c:numRef>
          </c:xVal>
          <c:yVal>
            <c:numRef>
              <c:f>'Amt AE SmokStat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Sex'!$N$17:$N$28</c:f>
              <c:numCache>
                <c:formatCode>General</c:formatCode>
                <c:ptCount val="12"/>
                <c:pt idx="1">
                  <c:v>100</c:v>
                </c:pt>
                <c:pt idx="2">
                  <c:v>100</c:v>
                </c:pt>
                <c:pt idx="3">
                  <c:v>100</c:v>
                </c:pt>
                <c:pt idx="5">
                  <c:v>100</c:v>
                </c:pt>
                <c:pt idx="6">
                  <c:v>50</c:v>
                </c:pt>
                <c:pt idx="7">
                  <c:v>50</c:v>
                </c:pt>
                <c:pt idx="9">
                  <c:v>100</c:v>
                </c:pt>
                <c:pt idx="10">
                  <c:v>100</c:v>
                </c:pt>
                <c:pt idx="11">
                  <c:v>100</c:v>
                </c:pt>
              </c:numCache>
            </c:numRef>
          </c:bubbleSize>
          <c:bubble3D val="0"/>
          <c:extLst>
            <c:ext xmlns:c16="http://schemas.microsoft.com/office/drawing/2014/chart" uri="{C3380CC4-5D6E-409C-BE32-E72D297353CC}">
              <c16:uniqueId val="{00000004-82AE-4404-AE49-86ABE21B2700}"/>
            </c:ext>
          </c:extLst>
        </c:ser>
        <c:ser>
          <c:idx val="5"/>
          <c:order val="5"/>
          <c:tx>
            <c:strRef>
              <c:f>'Amt AE SmokStat Sex'!$G$16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SmokStat Sex'!$H$17:$H$28</c:f>
                <c:numCache>
                  <c:formatCode>General</c:formatCode>
                  <c:ptCount val="12"/>
                  <c:pt idx="1">
                    <c:v>0.31535547794395813</c:v>
                  </c:pt>
                  <c:pt idx="2">
                    <c:v>0.37016444023500206</c:v>
                  </c:pt>
                  <c:pt idx="3">
                    <c:v>0.36895444233709096</c:v>
                  </c:pt>
                  <c:pt idx="5">
                    <c:v>0.38242659382895805</c:v>
                  </c:pt>
                  <c:pt idx="6">
                    <c:v>0.58134702535106297</c:v>
                  </c:pt>
                  <c:pt idx="7">
                    <c:v>0.37185504279755699</c:v>
                  </c:pt>
                  <c:pt idx="9">
                    <c:v>0.370645351133851</c:v>
                  </c:pt>
                  <c:pt idx="10">
                    <c:v>0.37249598195255806</c:v>
                  </c:pt>
                  <c:pt idx="11">
                    <c:v>0.38068039382516705</c:v>
                  </c:pt>
                </c:numCache>
              </c:numRef>
            </c:plus>
            <c:minus>
              <c:numRef>
                <c:f>'Amt AE SmokStat Sex'!$I$17:$I$28</c:f>
                <c:numCache>
                  <c:formatCode>General</c:formatCode>
                  <c:ptCount val="12"/>
                  <c:pt idx="1">
                    <c:v>0.13879427546687395</c:v>
                  </c:pt>
                  <c:pt idx="2">
                    <c:v>0.16509043612922203</c:v>
                  </c:pt>
                  <c:pt idx="3">
                    <c:v>0.141591009461699</c:v>
                  </c:pt>
                  <c:pt idx="5">
                    <c:v>0.16334532234976906</c:v>
                  </c:pt>
                  <c:pt idx="6">
                    <c:v>0.21931869280729499</c:v>
                  </c:pt>
                  <c:pt idx="7">
                    <c:v>0.21424914129891004</c:v>
                  </c:pt>
                  <c:pt idx="9">
                    <c:v>0.13944347436854299</c:v>
                  </c:pt>
                  <c:pt idx="10">
                    <c:v>0.17541855706192</c:v>
                  </c:pt>
                  <c:pt idx="11">
                    <c:v>0.14103099382975992</c:v>
                  </c:pt>
                </c:numCache>
              </c:numRef>
            </c:minus>
            <c:spPr>
              <a:noFill/>
              <a:ln w="12700" cap="flat" cmpd="sng" algn="ctr">
                <a:solidFill>
                  <a:schemeClr val="bg2">
                    <a:lumMod val="90000"/>
                  </a:schemeClr>
                </a:solidFill>
                <a:round/>
              </a:ln>
              <a:effectLst/>
            </c:spPr>
          </c:errBars>
          <c:xVal>
            <c:numRef>
              <c:f>'Amt AE SmokStat Sex'!$G$17:$G$28</c:f>
              <c:numCache>
                <c:formatCode>0%</c:formatCode>
                <c:ptCount val="12"/>
                <c:pt idx="1">
                  <c:v>0.87560298480265197</c:v>
                </c:pt>
                <c:pt idx="2">
                  <c:v>0.86146296451961801</c:v>
                </c:pt>
                <c:pt idx="3">
                  <c:v>0.881260235345809</c:v>
                </c:pt>
                <c:pt idx="5">
                  <c:v>0.98112422671673205</c:v>
                </c:pt>
                <c:pt idx="6">
                  <c:v>0.97996110183729701</c:v>
                </c:pt>
                <c:pt idx="7">
                  <c:v>0.98152260987197304</c:v>
                </c:pt>
                <c:pt idx="9">
                  <c:v>0.86683405591769902</c:v>
                </c:pt>
                <c:pt idx="10">
                  <c:v>0.85274885002793199</c:v>
                </c:pt>
                <c:pt idx="11">
                  <c:v>0.87253991098858297</c:v>
                </c:pt>
              </c:numCache>
            </c:numRef>
          </c:xVal>
          <c:yVal>
            <c:numRef>
              <c:f>'Amt AE SmokStat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Sex'!$O$17:$O$28</c:f>
              <c:numCache>
                <c:formatCode>General</c:formatCode>
                <c:ptCount val="12"/>
                <c:pt idx="1">
                  <c:v>200</c:v>
                </c:pt>
                <c:pt idx="2">
                  <c:v>200</c:v>
                </c:pt>
                <c:pt idx="3">
                  <c:v>200</c:v>
                </c:pt>
                <c:pt idx="5">
                  <c:v>200</c:v>
                </c:pt>
                <c:pt idx="6">
                  <c:v>100</c:v>
                </c:pt>
                <c:pt idx="7">
                  <c:v>200</c:v>
                </c:pt>
                <c:pt idx="9">
                  <c:v>200</c:v>
                </c:pt>
                <c:pt idx="10">
                  <c:v>200</c:v>
                </c:pt>
                <c:pt idx="11">
                  <c:v>200</c:v>
                </c:pt>
              </c:numCache>
            </c:numRef>
          </c:bubbleSize>
          <c:bubble3D val="0"/>
          <c:extLst>
            <c:ext xmlns:c16="http://schemas.microsoft.com/office/drawing/2014/chart" uri="{C3380CC4-5D6E-409C-BE32-E72D297353CC}">
              <c16:uniqueId val="{00000005-82AE-4404-AE49-86ABE21B2700}"/>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82AE-4404-AE49-86ABE21B2700}"/>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IssueEra AttAge'!$B$16</c:f>
              <c:strCache>
                <c:ptCount val="1"/>
                <c:pt idx="0">
                  <c:v>Q1</c:v>
                </c:pt>
              </c:strCache>
            </c:strRef>
          </c:tx>
          <c:spPr>
            <a:solidFill>
              <a:schemeClr val="accent1">
                <a:alpha val="75000"/>
              </a:schemeClr>
            </a:solidFill>
            <a:ln w="25400">
              <a:noFill/>
            </a:ln>
            <a:effectLst/>
          </c:spPr>
          <c:invertIfNegative val="0"/>
          <c:xVal>
            <c:numRef>
              <c:f>'Amt AE IssueEra AttAge'!$B$17:$B$41</c:f>
              <c:numCache>
                <c:formatCode>0%</c:formatCode>
                <c:ptCount val="25"/>
                <c:pt idx="1">
                  <c:v>1.1909584627466101</c:v>
                </c:pt>
                <c:pt idx="2">
                  <c:v>2.3060383259716</c:v>
                </c:pt>
                <c:pt idx="3">
                  <c:v>1.2071805751979301</c:v>
                </c:pt>
                <c:pt idx="4">
                  <c:v>1.3354697840726699</c:v>
                </c:pt>
                <c:pt idx="6">
                  <c:v>1.5887239829047299</c:v>
                </c:pt>
                <c:pt idx="7">
                  <c:v>0</c:v>
                </c:pt>
                <c:pt idx="8">
                  <c:v>1.65293742750079</c:v>
                </c:pt>
                <c:pt idx="9">
                  <c:v>1.6211595083722199</c:v>
                </c:pt>
                <c:pt idx="11">
                  <c:v>1.33725680798924</c:v>
                </c:pt>
                <c:pt idx="12">
                  <c:v>3.21454715286843</c:v>
                </c:pt>
                <c:pt idx="13">
                  <c:v>1.4797443190952499</c:v>
                </c:pt>
                <c:pt idx="14">
                  <c:v>1.34293224256963</c:v>
                </c:pt>
                <c:pt idx="16">
                  <c:v>1.1722114387154801</c:v>
                </c:pt>
                <c:pt idx="17">
                  <c:v>4.5272680960676999</c:v>
                </c:pt>
                <c:pt idx="18">
                  <c:v>1.1710211577161</c:v>
                </c:pt>
                <c:pt idx="19">
                  <c:v>1.3359324316176</c:v>
                </c:pt>
                <c:pt idx="21">
                  <c:v>1.28092628483621</c:v>
                </c:pt>
                <c:pt idx="22">
                  <c:v>2.3078980835147802</c:v>
                </c:pt>
                <c:pt idx="23">
                  <c:v>1.2614492401435899</c:v>
                </c:pt>
                <c:pt idx="24">
                  <c:v>1.5580498731122501</c:v>
                </c:pt>
              </c:numCache>
            </c:numRef>
          </c:xVal>
          <c:yVal>
            <c:numRef>
              <c:f>'Amt AE IssueEra AttAge'!$Q$17:$Q$41</c:f>
              <c:numCache>
                <c:formatCode>General</c:formatCode>
                <c:ptCount val="25"/>
                <c:pt idx="1">
                  <c:v>71</c:v>
                </c:pt>
                <c:pt idx="2">
                  <c:v>68</c:v>
                </c:pt>
                <c:pt idx="3">
                  <c:v>65</c:v>
                </c:pt>
                <c:pt idx="4">
                  <c:v>62</c:v>
                </c:pt>
                <c:pt idx="6">
                  <c:v>56</c:v>
                </c:pt>
                <c:pt idx="7">
                  <c:v>53</c:v>
                </c:pt>
                <c:pt idx="8">
                  <c:v>50</c:v>
                </c:pt>
                <c:pt idx="9">
                  <c:v>47</c:v>
                </c:pt>
                <c:pt idx="11">
                  <c:v>41</c:v>
                </c:pt>
                <c:pt idx="12">
                  <c:v>38</c:v>
                </c:pt>
                <c:pt idx="13">
                  <c:v>35</c:v>
                </c:pt>
                <c:pt idx="14">
                  <c:v>32</c:v>
                </c:pt>
                <c:pt idx="16">
                  <c:v>26</c:v>
                </c:pt>
                <c:pt idx="17">
                  <c:v>23</c:v>
                </c:pt>
                <c:pt idx="18">
                  <c:v>20</c:v>
                </c:pt>
                <c:pt idx="19">
                  <c:v>17</c:v>
                </c:pt>
                <c:pt idx="21">
                  <c:v>11</c:v>
                </c:pt>
                <c:pt idx="22">
                  <c:v>8</c:v>
                </c:pt>
                <c:pt idx="23">
                  <c:v>5</c:v>
                </c:pt>
                <c:pt idx="24">
                  <c:v>2</c:v>
                </c:pt>
              </c:numCache>
            </c:numRef>
          </c:yVal>
          <c:bubbleSize>
            <c:numRef>
              <c:f>'Amt AE IssueEra AttAge'!$J$17:$J$41</c:f>
              <c:numCache>
                <c:formatCode>General</c:formatCode>
                <c:ptCount val="25"/>
                <c:pt idx="1">
                  <c:v>200</c:v>
                </c:pt>
                <c:pt idx="2">
                  <c:v>50</c:v>
                </c:pt>
                <c:pt idx="3">
                  <c:v>100</c:v>
                </c:pt>
                <c:pt idx="4">
                  <c:v>100</c:v>
                </c:pt>
                <c:pt idx="6">
                  <c:v>50</c:v>
                </c:pt>
                <c:pt idx="7">
                  <c:v>0</c:v>
                </c:pt>
                <c:pt idx="8">
                  <c:v>50</c:v>
                </c:pt>
                <c:pt idx="9">
                  <c:v>50</c:v>
                </c:pt>
                <c:pt idx="11">
                  <c:v>100</c:v>
                </c:pt>
                <c:pt idx="12">
                  <c:v>12</c:v>
                </c:pt>
                <c:pt idx="13">
                  <c:v>100</c:v>
                </c:pt>
                <c:pt idx="14">
                  <c:v>100</c:v>
                </c:pt>
                <c:pt idx="16">
                  <c:v>100</c:v>
                </c:pt>
                <c:pt idx="17">
                  <c:v>12</c:v>
                </c:pt>
                <c:pt idx="18">
                  <c:v>100</c:v>
                </c:pt>
                <c:pt idx="19">
                  <c:v>50</c:v>
                </c:pt>
                <c:pt idx="21">
                  <c:v>100</c:v>
                </c:pt>
                <c:pt idx="22">
                  <c:v>25</c:v>
                </c:pt>
                <c:pt idx="23">
                  <c:v>100</c:v>
                </c:pt>
                <c:pt idx="24">
                  <c:v>50</c:v>
                </c:pt>
              </c:numCache>
            </c:numRef>
          </c:bubbleSize>
          <c:bubble3D val="0"/>
          <c:extLst>
            <c:ext xmlns:c16="http://schemas.microsoft.com/office/drawing/2014/chart" uri="{C3380CC4-5D6E-409C-BE32-E72D297353CC}">
              <c16:uniqueId val="{00000000-D953-4513-B43B-CDA9DC8791B0}"/>
            </c:ext>
          </c:extLst>
        </c:ser>
        <c:ser>
          <c:idx val="1"/>
          <c:order val="1"/>
          <c:tx>
            <c:strRef>
              <c:f>'Amt AE IssueEra AttAge'!$C$16</c:f>
              <c:strCache>
                <c:ptCount val="1"/>
                <c:pt idx="0">
                  <c:v>Q2</c:v>
                </c:pt>
              </c:strCache>
            </c:strRef>
          </c:tx>
          <c:spPr>
            <a:solidFill>
              <a:schemeClr val="accent2">
                <a:alpha val="75000"/>
              </a:schemeClr>
            </a:solidFill>
            <a:ln w="25400">
              <a:noFill/>
            </a:ln>
            <a:effectLst/>
          </c:spPr>
          <c:invertIfNegative val="0"/>
          <c:xVal>
            <c:numRef>
              <c:f>'Amt AE IssueEra AttAge'!$C$17:$C$41</c:f>
              <c:numCache>
                <c:formatCode>0%</c:formatCode>
                <c:ptCount val="25"/>
                <c:pt idx="1">
                  <c:v>0.98645660614647301</c:v>
                </c:pt>
                <c:pt idx="2">
                  <c:v>1.3594457327363001</c:v>
                </c:pt>
                <c:pt idx="3">
                  <c:v>0.97333810898883399</c:v>
                </c:pt>
                <c:pt idx="4">
                  <c:v>1.06618916155183</c:v>
                </c:pt>
                <c:pt idx="6">
                  <c:v>1.3801088990027499</c:v>
                </c:pt>
                <c:pt idx="7">
                  <c:v>2.3564732781877402</c:v>
                </c:pt>
                <c:pt idx="8">
                  <c:v>1.33741392080021</c:v>
                </c:pt>
                <c:pt idx="9">
                  <c:v>1.3453561046787501</c:v>
                </c:pt>
                <c:pt idx="11">
                  <c:v>1.1106886909937801</c:v>
                </c:pt>
                <c:pt idx="12">
                  <c:v>1.86436986181862</c:v>
                </c:pt>
                <c:pt idx="13">
                  <c:v>1.0831953647477599</c:v>
                </c:pt>
                <c:pt idx="14">
                  <c:v>1.1601550962382801</c:v>
                </c:pt>
                <c:pt idx="16">
                  <c:v>0.98317178105770198</c:v>
                </c:pt>
                <c:pt idx="17">
                  <c:v>1.8277193549637401</c:v>
                </c:pt>
                <c:pt idx="18">
                  <c:v>0.95525007133293105</c:v>
                </c:pt>
                <c:pt idx="19">
                  <c:v>1.0786958044944801</c:v>
                </c:pt>
                <c:pt idx="21">
                  <c:v>0.98099748955737198</c:v>
                </c:pt>
                <c:pt idx="22">
                  <c:v>1.3460997503746901</c:v>
                </c:pt>
                <c:pt idx="23">
                  <c:v>0.96412286034606598</c:v>
                </c:pt>
                <c:pt idx="24">
                  <c:v>1.0519922782774001</c:v>
                </c:pt>
              </c:numCache>
            </c:numRef>
          </c:xVal>
          <c:yVal>
            <c:numRef>
              <c:f>'Amt AE IssueEra AttAge'!$Q$17:$Q$41</c:f>
              <c:numCache>
                <c:formatCode>General</c:formatCode>
                <c:ptCount val="25"/>
                <c:pt idx="1">
                  <c:v>71</c:v>
                </c:pt>
                <c:pt idx="2">
                  <c:v>68</c:v>
                </c:pt>
                <c:pt idx="3">
                  <c:v>65</c:v>
                </c:pt>
                <c:pt idx="4">
                  <c:v>62</c:v>
                </c:pt>
                <c:pt idx="6">
                  <c:v>56</c:v>
                </c:pt>
                <c:pt idx="7">
                  <c:v>53</c:v>
                </c:pt>
                <c:pt idx="8">
                  <c:v>50</c:v>
                </c:pt>
                <c:pt idx="9">
                  <c:v>47</c:v>
                </c:pt>
                <c:pt idx="11">
                  <c:v>41</c:v>
                </c:pt>
                <c:pt idx="12">
                  <c:v>38</c:v>
                </c:pt>
                <c:pt idx="13">
                  <c:v>35</c:v>
                </c:pt>
                <c:pt idx="14">
                  <c:v>32</c:v>
                </c:pt>
                <c:pt idx="16">
                  <c:v>26</c:v>
                </c:pt>
                <c:pt idx="17">
                  <c:v>23</c:v>
                </c:pt>
                <c:pt idx="18">
                  <c:v>20</c:v>
                </c:pt>
                <c:pt idx="19">
                  <c:v>17</c:v>
                </c:pt>
                <c:pt idx="21">
                  <c:v>11</c:v>
                </c:pt>
                <c:pt idx="22">
                  <c:v>8</c:v>
                </c:pt>
                <c:pt idx="23">
                  <c:v>5</c:v>
                </c:pt>
                <c:pt idx="24">
                  <c:v>2</c:v>
                </c:pt>
              </c:numCache>
            </c:numRef>
          </c:yVal>
          <c:bubbleSize>
            <c:numRef>
              <c:f>'Amt AE IssueEra AttAge'!$K$17:$K$41</c:f>
              <c:numCache>
                <c:formatCode>General</c:formatCode>
                <c:ptCount val="25"/>
                <c:pt idx="1">
                  <c:v>200</c:v>
                </c:pt>
                <c:pt idx="2">
                  <c:v>50</c:v>
                </c:pt>
                <c:pt idx="3">
                  <c:v>100</c:v>
                </c:pt>
                <c:pt idx="4">
                  <c:v>100</c:v>
                </c:pt>
                <c:pt idx="6">
                  <c:v>50</c:v>
                </c:pt>
                <c:pt idx="7">
                  <c:v>6</c:v>
                </c:pt>
                <c:pt idx="8">
                  <c:v>50</c:v>
                </c:pt>
                <c:pt idx="9">
                  <c:v>50</c:v>
                </c:pt>
                <c:pt idx="11">
                  <c:v>100</c:v>
                </c:pt>
                <c:pt idx="12">
                  <c:v>25</c:v>
                </c:pt>
                <c:pt idx="13">
                  <c:v>100</c:v>
                </c:pt>
                <c:pt idx="14">
                  <c:v>100</c:v>
                </c:pt>
                <c:pt idx="16">
                  <c:v>100</c:v>
                </c:pt>
                <c:pt idx="17">
                  <c:v>25</c:v>
                </c:pt>
                <c:pt idx="18">
                  <c:v>100</c:v>
                </c:pt>
                <c:pt idx="19">
                  <c:v>100</c:v>
                </c:pt>
                <c:pt idx="21">
                  <c:v>100</c:v>
                </c:pt>
                <c:pt idx="22">
                  <c:v>50</c:v>
                </c:pt>
                <c:pt idx="23">
                  <c:v>100</c:v>
                </c:pt>
                <c:pt idx="24">
                  <c:v>100</c:v>
                </c:pt>
              </c:numCache>
            </c:numRef>
          </c:bubbleSize>
          <c:bubble3D val="0"/>
          <c:extLst>
            <c:ext xmlns:c16="http://schemas.microsoft.com/office/drawing/2014/chart" uri="{C3380CC4-5D6E-409C-BE32-E72D297353CC}">
              <c16:uniqueId val="{00000001-D953-4513-B43B-CDA9DC8791B0}"/>
            </c:ext>
          </c:extLst>
        </c:ser>
        <c:ser>
          <c:idx val="2"/>
          <c:order val="2"/>
          <c:tx>
            <c:strRef>
              <c:f>'Amt AE IssueEra AttAge'!$D$16</c:f>
              <c:strCache>
                <c:ptCount val="1"/>
                <c:pt idx="0">
                  <c:v>Q3</c:v>
                </c:pt>
              </c:strCache>
            </c:strRef>
          </c:tx>
          <c:spPr>
            <a:solidFill>
              <a:schemeClr val="accent3">
                <a:alpha val="75000"/>
              </a:schemeClr>
            </a:solidFill>
            <a:ln w="25400">
              <a:noFill/>
            </a:ln>
            <a:effectLst/>
          </c:spPr>
          <c:invertIfNegative val="0"/>
          <c:xVal>
            <c:numRef>
              <c:f>'Amt AE IssueEra AttAge'!$D$17:$D$41</c:f>
              <c:numCache>
                <c:formatCode>0%</c:formatCode>
                <c:ptCount val="25"/>
                <c:pt idx="1">
                  <c:v>0.92136470922068903</c:v>
                </c:pt>
                <c:pt idx="2">
                  <c:v>1.10099385220581</c:v>
                </c:pt>
                <c:pt idx="3">
                  <c:v>0.90390068733878304</c:v>
                </c:pt>
                <c:pt idx="4">
                  <c:v>0.94958864114462804</c:v>
                </c:pt>
                <c:pt idx="6">
                  <c:v>1.26660334599094</c:v>
                </c:pt>
                <c:pt idx="7">
                  <c:v>1.6478796535997899</c:v>
                </c:pt>
                <c:pt idx="8">
                  <c:v>1.1830157306594999</c:v>
                </c:pt>
                <c:pt idx="9">
                  <c:v>1.14377429476887</c:v>
                </c:pt>
                <c:pt idx="11">
                  <c:v>1.0187089633925599</c:v>
                </c:pt>
                <c:pt idx="12">
                  <c:v>1.32753698336043</c:v>
                </c:pt>
                <c:pt idx="13">
                  <c:v>0.97368426367939498</c:v>
                </c:pt>
                <c:pt idx="14">
                  <c:v>1.01582176925221</c:v>
                </c:pt>
                <c:pt idx="16">
                  <c:v>0.89619444942002502</c:v>
                </c:pt>
                <c:pt idx="17">
                  <c:v>1.17161169484934</c:v>
                </c:pt>
                <c:pt idx="18">
                  <c:v>0.84244886879481196</c:v>
                </c:pt>
                <c:pt idx="19">
                  <c:v>0.971068554927626</c:v>
                </c:pt>
                <c:pt idx="21">
                  <c:v>0.84850177526837001</c:v>
                </c:pt>
                <c:pt idx="22">
                  <c:v>1.0592481946922401</c:v>
                </c:pt>
                <c:pt idx="23">
                  <c:v>0.83887659454956798</c:v>
                </c:pt>
                <c:pt idx="24">
                  <c:v>0.86197713084052296</c:v>
                </c:pt>
              </c:numCache>
            </c:numRef>
          </c:xVal>
          <c:yVal>
            <c:numRef>
              <c:f>'Amt AE IssueEra AttAge'!$Q$17:$Q$41</c:f>
              <c:numCache>
                <c:formatCode>General</c:formatCode>
                <c:ptCount val="25"/>
                <c:pt idx="1">
                  <c:v>71</c:v>
                </c:pt>
                <c:pt idx="2">
                  <c:v>68</c:v>
                </c:pt>
                <c:pt idx="3">
                  <c:v>65</c:v>
                </c:pt>
                <c:pt idx="4">
                  <c:v>62</c:v>
                </c:pt>
                <c:pt idx="6">
                  <c:v>56</c:v>
                </c:pt>
                <c:pt idx="7">
                  <c:v>53</c:v>
                </c:pt>
                <c:pt idx="8">
                  <c:v>50</c:v>
                </c:pt>
                <c:pt idx="9">
                  <c:v>47</c:v>
                </c:pt>
                <c:pt idx="11">
                  <c:v>41</c:v>
                </c:pt>
                <c:pt idx="12">
                  <c:v>38</c:v>
                </c:pt>
                <c:pt idx="13">
                  <c:v>35</c:v>
                </c:pt>
                <c:pt idx="14">
                  <c:v>32</c:v>
                </c:pt>
                <c:pt idx="16">
                  <c:v>26</c:v>
                </c:pt>
                <c:pt idx="17">
                  <c:v>23</c:v>
                </c:pt>
                <c:pt idx="18">
                  <c:v>20</c:v>
                </c:pt>
                <c:pt idx="19">
                  <c:v>17</c:v>
                </c:pt>
                <c:pt idx="21">
                  <c:v>11</c:v>
                </c:pt>
                <c:pt idx="22">
                  <c:v>8</c:v>
                </c:pt>
                <c:pt idx="23">
                  <c:v>5</c:v>
                </c:pt>
                <c:pt idx="24">
                  <c:v>2</c:v>
                </c:pt>
              </c:numCache>
            </c:numRef>
          </c:yVal>
          <c:bubbleSize>
            <c:numRef>
              <c:f>'Amt AE IssueEra AttAge'!$L$17:$L$41</c:f>
              <c:numCache>
                <c:formatCode>General</c:formatCode>
                <c:ptCount val="25"/>
                <c:pt idx="1">
                  <c:v>200</c:v>
                </c:pt>
                <c:pt idx="2">
                  <c:v>100</c:v>
                </c:pt>
                <c:pt idx="3">
                  <c:v>100</c:v>
                </c:pt>
                <c:pt idx="4">
                  <c:v>100</c:v>
                </c:pt>
                <c:pt idx="6">
                  <c:v>50</c:v>
                </c:pt>
                <c:pt idx="7">
                  <c:v>12</c:v>
                </c:pt>
                <c:pt idx="8">
                  <c:v>50</c:v>
                </c:pt>
                <c:pt idx="9">
                  <c:v>50</c:v>
                </c:pt>
                <c:pt idx="11">
                  <c:v>200</c:v>
                </c:pt>
                <c:pt idx="12">
                  <c:v>50</c:v>
                </c:pt>
                <c:pt idx="13">
                  <c:v>100</c:v>
                </c:pt>
                <c:pt idx="14">
                  <c:v>100</c:v>
                </c:pt>
                <c:pt idx="16">
                  <c:v>100</c:v>
                </c:pt>
                <c:pt idx="17">
                  <c:v>50</c:v>
                </c:pt>
                <c:pt idx="18">
                  <c:v>100</c:v>
                </c:pt>
                <c:pt idx="19">
                  <c:v>100</c:v>
                </c:pt>
                <c:pt idx="21">
                  <c:v>100</c:v>
                </c:pt>
                <c:pt idx="22">
                  <c:v>50</c:v>
                </c:pt>
                <c:pt idx="23">
                  <c:v>100</c:v>
                </c:pt>
                <c:pt idx="24">
                  <c:v>100</c:v>
                </c:pt>
              </c:numCache>
            </c:numRef>
          </c:bubbleSize>
          <c:bubble3D val="0"/>
          <c:extLst>
            <c:ext xmlns:c16="http://schemas.microsoft.com/office/drawing/2014/chart" uri="{C3380CC4-5D6E-409C-BE32-E72D297353CC}">
              <c16:uniqueId val="{00000002-D953-4513-B43B-CDA9DC8791B0}"/>
            </c:ext>
          </c:extLst>
        </c:ser>
        <c:ser>
          <c:idx val="3"/>
          <c:order val="3"/>
          <c:tx>
            <c:strRef>
              <c:f>'Amt AE IssueEra AttAge'!$E$16</c:f>
              <c:strCache>
                <c:ptCount val="1"/>
                <c:pt idx="0">
                  <c:v>Q4</c:v>
                </c:pt>
              </c:strCache>
            </c:strRef>
          </c:tx>
          <c:spPr>
            <a:solidFill>
              <a:schemeClr val="accent4">
                <a:alpha val="75000"/>
              </a:schemeClr>
            </a:solidFill>
            <a:ln w="25400">
              <a:noFill/>
            </a:ln>
            <a:effectLst/>
          </c:spPr>
          <c:invertIfNegative val="0"/>
          <c:xVal>
            <c:numRef>
              <c:f>'Amt AE IssueEra AttAge'!$E$17:$E$41</c:f>
              <c:numCache>
                <c:formatCode>0%</c:formatCode>
                <c:ptCount val="25"/>
                <c:pt idx="1">
                  <c:v>0.84560014821693696</c:v>
                </c:pt>
                <c:pt idx="2">
                  <c:v>0.95308900992626999</c:v>
                </c:pt>
                <c:pt idx="3">
                  <c:v>0.82942515896054902</c:v>
                </c:pt>
                <c:pt idx="4">
                  <c:v>0.85672452104984098</c:v>
                </c:pt>
                <c:pt idx="6">
                  <c:v>1.0705356463145499</c:v>
                </c:pt>
                <c:pt idx="7">
                  <c:v>1.3586888087382001</c:v>
                </c:pt>
                <c:pt idx="8">
                  <c:v>1.04568751266277</c:v>
                </c:pt>
                <c:pt idx="9">
                  <c:v>0.98354616531797401</c:v>
                </c:pt>
                <c:pt idx="11">
                  <c:v>0.91214876612173401</c:v>
                </c:pt>
                <c:pt idx="12">
                  <c:v>1.0423179847415101</c:v>
                </c:pt>
                <c:pt idx="13">
                  <c:v>0.88158226421545205</c:v>
                </c:pt>
                <c:pt idx="14">
                  <c:v>0.92957786271237297</c:v>
                </c:pt>
                <c:pt idx="16">
                  <c:v>0.81654194418374604</c:v>
                </c:pt>
                <c:pt idx="17">
                  <c:v>0.90473335887823603</c:v>
                </c:pt>
                <c:pt idx="18">
                  <c:v>0.75500041906747595</c:v>
                </c:pt>
                <c:pt idx="19">
                  <c:v>0.87638101201516705</c:v>
                </c:pt>
                <c:pt idx="21">
                  <c:v>0.78350850123603799</c:v>
                </c:pt>
                <c:pt idx="22">
                  <c:v>0.866768970130814</c:v>
                </c:pt>
                <c:pt idx="23">
                  <c:v>0.76790862961734896</c:v>
                </c:pt>
                <c:pt idx="24">
                  <c:v>0.74535248251527497</c:v>
                </c:pt>
              </c:numCache>
            </c:numRef>
          </c:xVal>
          <c:yVal>
            <c:numRef>
              <c:f>'Amt AE IssueEra AttAge'!$Q$17:$Q$41</c:f>
              <c:numCache>
                <c:formatCode>General</c:formatCode>
                <c:ptCount val="25"/>
                <c:pt idx="1">
                  <c:v>71</c:v>
                </c:pt>
                <c:pt idx="2">
                  <c:v>68</c:v>
                </c:pt>
                <c:pt idx="3">
                  <c:v>65</c:v>
                </c:pt>
                <c:pt idx="4">
                  <c:v>62</c:v>
                </c:pt>
                <c:pt idx="6">
                  <c:v>56</c:v>
                </c:pt>
                <c:pt idx="7">
                  <c:v>53</c:v>
                </c:pt>
                <c:pt idx="8">
                  <c:v>50</c:v>
                </c:pt>
                <c:pt idx="9">
                  <c:v>47</c:v>
                </c:pt>
                <c:pt idx="11">
                  <c:v>41</c:v>
                </c:pt>
                <c:pt idx="12">
                  <c:v>38</c:v>
                </c:pt>
                <c:pt idx="13">
                  <c:v>35</c:v>
                </c:pt>
                <c:pt idx="14">
                  <c:v>32</c:v>
                </c:pt>
                <c:pt idx="16">
                  <c:v>26</c:v>
                </c:pt>
                <c:pt idx="17">
                  <c:v>23</c:v>
                </c:pt>
                <c:pt idx="18">
                  <c:v>20</c:v>
                </c:pt>
                <c:pt idx="19">
                  <c:v>17</c:v>
                </c:pt>
                <c:pt idx="21">
                  <c:v>11</c:v>
                </c:pt>
                <c:pt idx="22">
                  <c:v>8</c:v>
                </c:pt>
                <c:pt idx="23">
                  <c:v>5</c:v>
                </c:pt>
                <c:pt idx="24">
                  <c:v>2</c:v>
                </c:pt>
              </c:numCache>
            </c:numRef>
          </c:yVal>
          <c:bubbleSize>
            <c:numRef>
              <c:f>'Amt AE IssueEra AttAge'!$M$17:$M$41</c:f>
              <c:numCache>
                <c:formatCode>General</c:formatCode>
                <c:ptCount val="25"/>
                <c:pt idx="1">
                  <c:v>200</c:v>
                </c:pt>
                <c:pt idx="2">
                  <c:v>50</c:v>
                </c:pt>
                <c:pt idx="3">
                  <c:v>200</c:v>
                </c:pt>
                <c:pt idx="4">
                  <c:v>100</c:v>
                </c:pt>
                <c:pt idx="6">
                  <c:v>100</c:v>
                </c:pt>
                <c:pt idx="7">
                  <c:v>25</c:v>
                </c:pt>
                <c:pt idx="8">
                  <c:v>50</c:v>
                </c:pt>
                <c:pt idx="9">
                  <c:v>100</c:v>
                </c:pt>
                <c:pt idx="11">
                  <c:v>100</c:v>
                </c:pt>
                <c:pt idx="12">
                  <c:v>25</c:v>
                </c:pt>
                <c:pt idx="13">
                  <c:v>100</c:v>
                </c:pt>
                <c:pt idx="14">
                  <c:v>100</c:v>
                </c:pt>
                <c:pt idx="16">
                  <c:v>100</c:v>
                </c:pt>
                <c:pt idx="17">
                  <c:v>50</c:v>
                </c:pt>
                <c:pt idx="18">
                  <c:v>100</c:v>
                </c:pt>
                <c:pt idx="19">
                  <c:v>100</c:v>
                </c:pt>
                <c:pt idx="21">
                  <c:v>100</c:v>
                </c:pt>
                <c:pt idx="22">
                  <c:v>50</c:v>
                </c:pt>
                <c:pt idx="23">
                  <c:v>100</c:v>
                </c:pt>
                <c:pt idx="24">
                  <c:v>100</c:v>
                </c:pt>
              </c:numCache>
            </c:numRef>
          </c:bubbleSize>
          <c:bubble3D val="0"/>
          <c:extLst>
            <c:ext xmlns:c16="http://schemas.microsoft.com/office/drawing/2014/chart" uri="{C3380CC4-5D6E-409C-BE32-E72D297353CC}">
              <c16:uniqueId val="{00000003-D953-4513-B43B-CDA9DC8791B0}"/>
            </c:ext>
          </c:extLst>
        </c:ser>
        <c:ser>
          <c:idx val="4"/>
          <c:order val="4"/>
          <c:tx>
            <c:strRef>
              <c:f>'Amt AE IssueEra AttAge'!$F$16</c:f>
              <c:strCache>
                <c:ptCount val="1"/>
                <c:pt idx="0">
                  <c:v>Q5</c:v>
                </c:pt>
              </c:strCache>
            </c:strRef>
          </c:tx>
          <c:spPr>
            <a:solidFill>
              <a:schemeClr val="accent5">
                <a:alpha val="75000"/>
              </a:schemeClr>
            </a:solidFill>
            <a:ln w="25400">
              <a:noFill/>
            </a:ln>
            <a:effectLst/>
          </c:spPr>
          <c:invertIfNegative val="0"/>
          <c:xVal>
            <c:numRef>
              <c:f>'Amt AE IssueEra AttAge'!$F$17:$F$41</c:f>
              <c:numCache>
                <c:formatCode>0%</c:formatCode>
                <c:ptCount val="25"/>
                <c:pt idx="1">
                  <c:v>0.73680870933577802</c:v>
                </c:pt>
                <c:pt idx="2">
                  <c:v>0.77927493992469499</c:v>
                </c:pt>
                <c:pt idx="3">
                  <c:v>0.70688887279234103</c:v>
                </c:pt>
                <c:pt idx="4">
                  <c:v>0.75174143460418097</c:v>
                </c:pt>
                <c:pt idx="6">
                  <c:v>0.84805507700084304</c:v>
                </c:pt>
                <c:pt idx="7">
                  <c:v>0.87016779632307695</c:v>
                </c:pt>
                <c:pt idx="8">
                  <c:v>0.831254475217586</c:v>
                </c:pt>
                <c:pt idx="9">
                  <c:v>0.76237892651343997</c:v>
                </c:pt>
                <c:pt idx="11">
                  <c:v>0.79003033226553199</c:v>
                </c:pt>
                <c:pt idx="12">
                  <c:v>0.86716373250404</c:v>
                </c:pt>
                <c:pt idx="13">
                  <c:v>0.74587784145166303</c:v>
                </c:pt>
                <c:pt idx="14">
                  <c:v>0.77889869130350597</c:v>
                </c:pt>
                <c:pt idx="16">
                  <c:v>0.70539069219477102</c:v>
                </c:pt>
                <c:pt idx="17">
                  <c:v>0.708977926781725</c:v>
                </c:pt>
                <c:pt idx="18">
                  <c:v>0.669567176137984</c:v>
                </c:pt>
                <c:pt idx="19">
                  <c:v>0.77607570706665996</c:v>
                </c:pt>
                <c:pt idx="21">
                  <c:v>0.68097267429480801</c:v>
                </c:pt>
                <c:pt idx="22">
                  <c:v>0.70758246101695399</c:v>
                </c:pt>
                <c:pt idx="23">
                  <c:v>0.65614411201720102</c:v>
                </c:pt>
                <c:pt idx="24">
                  <c:v>0.63657082047351299</c:v>
                </c:pt>
              </c:numCache>
            </c:numRef>
          </c:xVal>
          <c:yVal>
            <c:numRef>
              <c:f>'Amt AE IssueEra AttAge'!$Q$17:$Q$41</c:f>
              <c:numCache>
                <c:formatCode>General</c:formatCode>
                <c:ptCount val="25"/>
                <c:pt idx="1">
                  <c:v>71</c:v>
                </c:pt>
                <c:pt idx="2">
                  <c:v>68</c:v>
                </c:pt>
                <c:pt idx="3">
                  <c:v>65</c:v>
                </c:pt>
                <c:pt idx="4">
                  <c:v>62</c:v>
                </c:pt>
                <c:pt idx="6">
                  <c:v>56</c:v>
                </c:pt>
                <c:pt idx="7">
                  <c:v>53</c:v>
                </c:pt>
                <c:pt idx="8">
                  <c:v>50</c:v>
                </c:pt>
                <c:pt idx="9">
                  <c:v>47</c:v>
                </c:pt>
                <c:pt idx="11">
                  <c:v>41</c:v>
                </c:pt>
                <c:pt idx="12">
                  <c:v>38</c:v>
                </c:pt>
                <c:pt idx="13">
                  <c:v>35</c:v>
                </c:pt>
                <c:pt idx="14">
                  <c:v>32</c:v>
                </c:pt>
                <c:pt idx="16">
                  <c:v>26</c:v>
                </c:pt>
                <c:pt idx="17">
                  <c:v>23</c:v>
                </c:pt>
                <c:pt idx="18">
                  <c:v>20</c:v>
                </c:pt>
                <c:pt idx="19">
                  <c:v>17</c:v>
                </c:pt>
                <c:pt idx="21">
                  <c:v>11</c:v>
                </c:pt>
                <c:pt idx="22">
                  <c:v>8</c:v>
                </c:pt>
                <c:pt idx="23">
                  <c:v>5</c:v>
                </c:pt>
                <c:pt idx="24">
                  <c:v>2</c:v>
                </c:pt>
              </c:numCache>
            </c:numRef>
          </c:yVal>
          <c:bubbleSize>
            <c:numRef>
              <c:f>'Amt AE IssueEra AttAge'!$N$17:$N$41</c:f>
              <c:numCache>
                <c:formatCode>General</c:formatCode>
                <c:ptCount val="25"/>
                <c:pt idx="1">
                  <c:v>100</c:v>
                </c:pt>
                <c:pt idx="2">
                  <c:v>50</c:v>
                </c:pt>
                <c:pt idx="3">
                  <c:v>100</c:v>
                </c:pt>
                <c:pt idx="4">
                  <c:v>100</c:v>
                </c:pt>
                <c:pt idx="6">
                  <c:v>100</c:v>
                </c:pt>
                <c:pt idx="7">
                  <c:v>25</c:v>
                </c:pt>
                <c:pt idx="8">
                  <c:v>50</c:v>
                </c:pt>
                <c:pt idx="9">
                  <c:v>50</c:v>
                </c:pt>
                <c:pt idx="11">
                  <c:v>100</c:v>
                </c:pt>
                <c:pt idx="12">
                  <c:v>50</c:v>
                </c:pt>
                <c:pt idx="13">
                  <c:v>100</c:v>
                </c:pt>
                <c:pt idx="14">
                  <c:v>100</c:v>
                </c:pt>
                <c:pt idx="16">
                  <c:v>100</c:v>
                </c:pt>
                <c:pt idx="17">
                  <c:v>25</c:v>
                </c:pt>
                <c:pt idx="18">
                  <c:v>50</c:v>
                </c:pt>
                <c:pt idx="19">
                  <c:v>100</c:v>
                </c:pt>
                <c:pt idx="21">
                  <c:v>100</c:v>
                </c:pt>
                <c:pt idx="22">
                  <c:v>50</c:v>
                </c:pt>
                <c:pt idx="23">
                  <c:v>50</c:v>
                </c:pt>
                <c:pt idx="24">
                  <c:v>50</c:v>
                </c:pt>
              </c:numCache>
            </c:numRef>
          </c:bubbleSize>
          <c:bubble3D val="0"/>
          <c:extLst>
            <c:ext xmlns:c16="http://schemas.microsoft.com/office/drawing/2014/chart" uri="{C3380CC4-5D6E-409C-BE32-E72D297353CC}">
              <c16:uniqueId val="{00000004-D953-4513-B43B-CDA9DC8791B0}"/>
            </c:ext>
          </c:extLst>
        </c:ser>
        <c:ser>
          <c:idx val="5"/>
          <c:order val="5"/>
          <c:tx>
            <c:strRef>
              <c:f>'Amt AE IssueEra AttAge'!$G$16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IssueEra AttAge'!$H$17:$H$41</c:f>
                <c:numCache>
                  <c:formatCode>General</c:formatCode>
                  <c:ptCount val="25"/>
                  <c:pt idx="1">
                    <c:v>0.31535547794395813</c:v>
                  </c:pt>
                  <c:pt idx="2">
                    <c:v>1.3118364975789318</c:v>
                  </c:pt>
                  <c:pt idx="3">
                    <c:v>0.35141920515248615</c:v>
                  </c:pt>
                  <c:pt idx="4">
                    <c:v>0.44134566443385592</c:v>
                  </c:pt>
                  <c:pt idx="6">
                    <c:v>0.5203892626339699</c:v>
                  </c:pt>
                  <c:pt idx="7">
                    <c:v>1.0199093168662903</c:v>
                  </c:pt>
                  <c:pt idx="8">
                    <c:v>0.56905046962488992</c:v>
                  </c:pt>
                  <c:pt idx="9">
                    <c:v>0.58112898995661988</c:v>
                  </c:pt>
                  <c:pt idx="11">
                    <c:v>0.38868383633939696</c:v>
                  </c:pt>
                  <c:pt idx="12">
                    <c:v>2.0468973839656197</c:v>
                  </c:pt>
                  <c:pt idx="13">
                    <c:v>0.56903319789588991</c:v>
                  </c:pt>
                  <c:pt idx="14">
                    <c:v>0.34304740234171593</c:v>
                  </c:pt>
                  <c:pt idx="16">
                    <c:v>0.30350033108948304</c:v>
                  </c:pt>
                  <c:pt idx="17">
                    <c:v>3.4887439244214997</c:v>
                  </c:pt>
                  <c:pt idx="18">
                    <c:v>0.341170471438899</c:v>
                  </c:pt>
                  <c:pt idx="19">
                    <c:v>0.41770733170560304</c:v>
                  </c:pt>
                  <c:pt idx="21">
                    <c:v>0.44314606009780999</c:v>
                  </c:pt>
                  <c:pt idx="22">
                    <c:v>1.3401946787199481</c:v>
                  </c:pt>
                  <c:pt idx="23">
                    <c:v>0.42663859694753892</c:v>
                  </c:pt>
                  <c:pt idx="24">
                    <c:v>0.73450777092146602</c:v>
                  </c:pt>
                </c:numCache>
              </c:numRef>
            </c:plus>
            <c:minus>
              <c:numRef>
                <c:f>'Amt AE IssueEra AttAge'!$I$17:$I$41</c:f>
                <c:numCache>
                  <c:formatCode>General</c:formatCode>
                  <c:ptCount val="25"/>
                  <c:pt idx="1">
                    <c:v>0.13879427546687395</c:v>
                  </c:pt>
                  <c:pt idx="2">
                    <c:v>0.21492688846797303</c:v>
                  </c:pt>
                  <c:pt idx="3">
                    <c:v>0.14887249725310292</c:v>
                  </c:pt>
                  <c:pt idx="4">
                    <c:v>0.14238268503463303</c:v>
                  </c:pt>
                  <c:pt idx="6">
                    <c:v>0.220279643269917</c:v>
                  </c:pt>
                  <c:pt idx="7">
                    <c:v>0.466396164998373</c:v>
                  </c:pt>
                  <c:pt idx="8">
                    <c:v>0.25263248265831406</c:v>
                  </c:pt>
                  <c:pt idx="9">
                    <c:v>0.27765159190216004</c:v>
                  </c:pt>
                  <c:pt idx="11">
                    <c:v>0.15854263938431101</c:v>
                  </c:pt>
                  <c:pt idx="12">
                    <c:v>0.30048603639877003</c:v>
                  </c:pt>
                  <c:pt idx="13">
                    <c:v>0.16483327974769701</c:v>
                  </c:pt>
                  <c:pt idx="14">
                    <c:v>0.22098614892440804</c:v>
                  </c:pt>
                  <c:pt idx="16">
                    <c:v>0.163320415431226</c:v>
                  </c:pt>
                  <c:pt idx="17">
                    <c:v>0.32954624486447492</c:v>
                  </c:pt>
                  <c:pt idx="18">
                    <c:v>0.16028351013921704</c:v>
                  </c:pt>
                  <c:pt idx="19">
                    <c:v>0.14214939284533701</c:v>
                  </c:pt>
                  <c:pt idx="21">
                    <c:v>0.15680755044359196</c:v>
                  </c:pt>
                  <c:pt idx="22">
                    <c:v>0.26012094377787798</c:v>
                  </c:pt>
                  <c:pt idx="23">
                    <c:v>0.17866653117885001</c:v>
                  </c:pt>
                  <c:pt idx="24">
                    <c:v>0.18697128171727107</c:v>
                  </c:pt>
                </c:numCache>
              </c:numRef>
            </c:minus>
            <c:spPr>
              <a:noFill/>
              <a:ln w="12700" cap="flat" cmpd="sng" algn="ctr">
                <a:solidFill>
                  <a:schemeClr val="bg2">
                    <a:lumMod val="90000"/>
                  </a:schemeClr>
                </a:solidFill>
                <a:round/>
              </a:ln>
              <a:effectLst/>
            </c:spPr>
          </c:errBars>
          <c:xVal>
            <c:numRef>
              <c:f>'Amt AE IssueEra AttAge'!$G$17:$G$41</c:f>
              <c:numCache>
                <c:formatCode>0%</c:formatCode>
                <c:ptCount val="25"/>
                <c:pt idx="1">
                  <c:v>0.87560298480265197</c:v>
                </c:pt>
                <c:pt idx="2">
                  <c:v>0.99420182839266802</c:v>
                </c:pt>
                <c:pt idx="3">
                  <c:v>0.85576137004544395</c:v>
                </c:pt>
                <c:pt idx="4">
                  <c:v>0.894124119638814</c:v>
                </c:pt>
                <c:pt idx="6">
                  <c:v>1.06833472027076</c:v>
                </c:pt>
                <c:pt idx="7">
                  <c:v>1.3365639613214499</c:v>
                </c:pt>
                <c:pt idx="8">
                  <c:v>1.0838869578759001</c:v>
                </c:pt>
                <c:pt idx="9">
                  <c:v>1.0400305184156</c:v>
                </c:pt>
                <c:pt idx="11">
                  <c:v>0.948572971649843</c:v>
                </c:pt>
                <c:pt idx="12">
                  <c:v>1.16764976890281</c:v>
                </c:pt>
                <c:pt idx="13">
                  <c:v>0.91071112119936004</c:v>
                </c:pt>
                <c:pt idx="14">
                  <c:v>0.99988484022791402</c:v>
                </c:pt>
                <c:pt idx="16">
                  <c:v>0.86871110762599701</c:v>
                </c:pt>
                <c:pt idx="17">
                  <c:v>1.0385241716461999</c:v>
                </c:pt>
                <c:pt idx="18">
                  <c:v>0.82985068627720104</c:v>
                </c:pt>
                <c:pt idx="19">
                  <c:v>0.91822509991199697</c:v>
                </c:pt>
                <c:pt idx="21">
                  <c:v>0.83778022473839997</c:v>
                </c:pt>
                <c:pt idx="22">
                  <c:v>0.96770340479483197</c:v>
                </c:pt>
                <c:pt idx="23">
                  <c:v>0.83481064319605103</c:v>
                </c:pt>
                <c:pt idx="24">
                  <c:v>0.82354210219078405</c:v>
                </c:pt>
              </c:numCache>
            </c:numRef>
          </c:xVal>
          <c:yVal>
            <c:numRef>
              <c:f>'Amt AE IssueEra AttAge'!$Q$17:$Q$41</c:f>
              <c:numCache>
                <c:formatCode>General</c:formatCode>
                <c:ptCount val="25"/>
                <c:pt idx="1">
                  <c:v>71</c:v>
                </c:pt>
                <c:pt idx="2">
                  <c:v>68</c:v>
                </c:pt>
                <c:pt idx="3">
                  <c:v>65</c:v>
                </c:pt>
                <c:pt idx="4">
                  <c:v>62</c:v>
                </c:pt>
                <c:pt idx="6">
                  <c:v>56</c:v>
                </c:pt>
                <c:pt idx="7">
                  <c:v>53</c:v>
                </c:pt>
                <c:pt idx="8">
                  <c:v>50</c:v>
                </c:pt>
                <c:pt idx="9">
                  <c:v>47</c:v>
                </c:pt>
                <c:pt idx="11">
                  <c:v>41</c:v>
                </c:pt>
                <c:pt idx="12">
                  <c:v>38</c:v>
                </c:pt>
                <c:pt idx="13">
                  <c:v>35</c:v>
                </c:pt>
                <c:pt idx="14">
                  <c:v>32</c:v>
                </c:pt>
                <c:pt idx="16">
                  <c:v>26</c:v>
                </c:pt>
                <c:pt idx="17">
                  <c:v>23</c:v>
                </c:pt>
                <c:pt idx="18">
                  <c:v>20</c:v>
                </c:pt>
                <c:pt idx="19">
                  <c:v>17</c:v>
                </c:pt>
                <c:pt idx="21">
                  <c:v>11</c:v>
                </c:pt>
                <c:pt idx="22">
                  <c:v>8</c:v>
                </c:pt>
                <c:pt idx="23">
                  <c:v>5</c:v>
                </c:pt>
                <c:pt idx="24">
                  <c:v>2</c:v>
                </c:pt>
              </c:numCache>
            </c:numRef>
          </c:yVal>
          <c:bubbleSize>
            <c:numRef>
              <c:f>'Amt AE IssueEra AttAge'!$O$17:$O$41</c:f>
              <c:numCache>
                <c:formatCode>General</c:formatCode>
                <c:ptCount val="25"/>
                <c:pt idx="1">
                  <c:v>200</c:v>
                </c:pt>
                <c:pt idx="2">
                  <c:v>100</c:v>
                </c:pt>
                <c:pt idx="3">
                  <c:v>200</c:v>
                </c:pt>
                <c:pt idx="4">
                  <c:v>200</c:v>
                </c:pt>
                <c:pt idx="6">
                  <c:v>100</c:v>
                </c:pt>
                <c:pt idx="7">
                  <c:v>50</c:v>
                </c:pt>
                <c:pt idx="8">
                  <c:v>100</c:v>
                </c:pt>
                <c:pt idx="9">
                  <c:v>100</c:v>
                </c:pt>
                <c:pt idx="11">
                  <c:v>200</c:v>
                </c:pt>
                <c:pt idx="12">
                  <c:v>50</c:v>
                </c:pt>
                <c:pt idx="13">
                  <c:v>200</c:v>
                </c:pt>
                <c:pt idx="14">
                  <c:v>200</c:v>
                </c:pt>
                <c:pt idx="16">
                  <c:v>200</c:v>
                </c:pt>
                <c:pt idx="17">
                  <c:v>50</c:v>
                </c:pt>
                <c:pt idx="18">
                  <c:v>100</c:v>
                </c:pt>
                <c:pt idx="19">
                  <c:v>100</c:v>
                </c:pt>
                <c:pt idx="21">
                  <c:v>200</c:v>
                </c:pt>
                <c:pt idx="22">
                  <c:v>100</c:v>
                </c:pt>
                <c:pt idx="23">
                  <c:v>200</c:v>
                </c:pt>
                <c:pt idx="24">
                  <c:v>100</c:v>
                </c:pt>
              </c:numCache>
            </c:numRef>
          </c:bubbleSize>
          <c:bubble3D val="0"/>
          <c:extLst>
            <c:ext xmlns:c16="http://schemas.microsoft.com/office/drawing/2014/chart" uri="{C3380CC4-5D6E-409C-BE32-E72D297353CC}">
              <c16:uniqueId val="{00000005-D953-4513-B43B-CDA9DC8791B0}"/>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D953-4513-B43B-CDA9DC8791B0}"/>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IssueEra Face'!$B$16</c:f>
              <c:strCache>
                <c:ptCount val="1"/>
                <c:pt idx="0">
                  <c:v>Q1</c:v>
                </c:pt>
              </c:strCache>
            </c:strRef>
          </c:tx>
          <c:spPr>
            <a:solidFill>
              <a:schemeClr val="accent1">
                <a:alpha val="75000"/>
              </a:schemeClr>
            </a:solidFill>
            <a:ln w="25400">
              <a:noFill/>
            </a:ln>
            <a:effectLst/>
          </c:spPr>
          <c:invertIfNegative val="0"/>
          <c:xVal>
            <c:numRef>
              <c:f>'Amt AE IssueEra Face'!$B$17:$B$36</c:f>
              <c:numCache>
                <c:formatCode>0%</c:formatCode>
                <c:ptCount val="20"/>
                <c:pt idx="1">
                  <c:v>1.1909584627466101</c:v>
                </c:pt>
                <c:pt idx="2">
                  <c:v>1.75220937726449</c:v>
                </c:pt>
                <c:pt idx="3">
                  <c:v>1.16807785451483</c:v>
                </c:pt>
                <c:pt idx="5">
                  <c:v>1.5887239829047299</c:v>
                </c:pt>
                <c:pt idx="6">
                  <c:v>1.72399208739018</c:v>
                </c:pt>
                <c:pt idx="7">
                  <c:v>1.5378227272537099</c:v>
                </c:pt>
                <c:pt idx="9">
                  <c:v>1.33725680798924</c:v>
                </c:pt>
                <c:pt idx="10">
                  <c:v>1.58195798085987</c:v>
                </c:pt>
                <c:pt idx="11">
                  <c:v>1.2566446480858999</c:v>
                </c:pt>
                <c:pt idx="13">
                  <c:v>1.1722114387154801</c:v>
                </c:pt>
                <c:pt idx="14">
                  <c:v>1.78285747281324</c:v>
                </c:pt>
                <c:pt idx="15">
                  <c:v>1.1211403733562399</c:v>
                </c:pt>
                <c:pt idx="17">
                  <c:v>1.28092628483621</c:v>
                </c:pt>
                <c:pt idx="18">
                  <c:v>2.2280529137555698</c:v>
                </c:pt>
                <c:pt idx="19">
                  <c:v>1.1926580613452</c:v>
                </c:pt>
              </c:numCache>
            </c:numRef>
          </c:xVal>
          <c:yVal>
            <c:numRef>
              <c:f>'Amt AE IssueEra Face'!$Q$17:$Q$36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Face'!$J$17:$J$36</c:f>
              <c:numCache>
                <c:formatCode>General</c:formatCode>
                <c:ptCount val="20"/>
                <c:pt idx="1">
                  <c:v>200</c:v>
                </c:pt>
                <c:pt idx="2">
                  <c:v>100</c:v>
                </c:pt>
                <c:pt idx="3">
                  <c:v>100</c:v>
                </c:pt>
                <c:pt idx="5">
                  <c:v>50</c:v>
                </c:pt>
                <c:pt idx="6">
                  <c:v>50</c:v>
                </c:pt>
                <c:pt idx="7">
                  <c:v>25</c:v>
                </c:pt>
                <c:pt idx="9">
                  <c:v>100</c:v>
                </c:pt>
                <c:pt idx="10">
                  <c:v>100</c:v>
                </c:pt>
                <c:pt idx="11">
                  <c:v>50</c:v>
                </c:pt>
                <c:pt idx="13">
                  <c:v>100</c:v>
                </c:pt>
                <c:pt idx="14">
                  <c:v>100</c:v>
                </c:pt>
                <c:pt idx="15">
                  <c:v>100</c:v>
                </c:pt>
                <c:pt idx="17">
                  <c:v>100</c:v>
                </c:pt>
                <c:pt idx="18">
                  <c:v>100</c:v>
                </c:pt>
                <c:pt idx="19">
                  <c:v>100</c:v>
                </c:pt>
              </c:numCache>
            </c:numRef>
          </c:bubbleSize>
          <c:bubble3D val="0"/>
          <c:extLst>
            <c:ext xmlns:c16="http://schemas.microsoft.com/office/drawing/2014/chart" uri="{C3380CC4-5D6E-409C-BE32-E72D297353CC}">
              <c16:uniqueId val="{00000000-CEDA-4C30-B22B-F5601C39C825}"/>
            </c:ext>
          </c:extLst>
        </c:ser>
        <c:ser>
          <c:idx val="1"/>
          <c:order val="1"/>
          <c:tx>
            <c:strRef>
              <c:f>'Amt AE IssueEra Face'!$C$16</c:f>
              <c:strCache>
                <c:ptCount val="1"/>
                <c:pt idx="0">
                  <c:v>Q2</c:v>
                </c:pt>
              </c:strCache>
            </c:strRef>
          </c:tx>
          <c:spPr>
            <a:solidFill>
              <a:schemeClr val="accent2">
                <a:alpha val="75000"/>
              </a:schemeClr>
            </a:solidFill>
            <a:ln w="25400">
              <a:noFill/>
            </a:ln>
            <a:effectLst/>
          </c:spPr>
          <c:invertIfNegative val="0"/>
          <c:xVal>
            <c:numRef>
              <c:f>'Amt AE IssueEra Face'!$C$17:$C$36</c:f>
              <c:numCache>
                <c:formatCode>0%</c:formatCode>
                <c:ptCount val="20"/>
                <c:pt idx="1">
                  <c:v>0.98645660614647301</c:v>
                </c:pt>
                <c:pt idx="2">
                  <c:v>1.4191762057477499</c:v>
                </c:pt>
                <c:pt idx="3">
                  <c:v>0.951219448052813</c:v>
                </c:pt>
                <c:pt idx="5">
                  <c:v>1.3801088990027499</c:v>
                </c:pt>
                <c:pt idx="6">
                  <c:v>1.5172790989192</c:v>
                </c:pt>
                <c:pt idx="7">
                  <c:v>1.2967632604128101</c:v>
                </c:pt>
                <c:pt idx="9">
                  <c:v>1.1106886909937801</c:v>
                </c:pt>
                <c:pt idx="10">
                  <c:v>1.3622491323061401</c:v>
                </c:pt>
                <c:pt idx="11">
                  <c:v>1.0440191985209399</c:v>
                </c:pt>
                <c:pt idx="13">
                  <c:v>0.98317178105770198</c:v>
                </c:pt>
                <c:pt idx="14">
                  <c:v>1.4143178100629601</c:v>
                </c:pt>
                <c:pt idx="15">
                  <c:v>0.96432163553004402</c:v>
                </c:pt>
                <c:pt idx="17">
                  <c:v>0.98099748955737198</c:v>
                </c:pt>
                <c:pt idx="18">
                  <c:v>1.61953909582249</c:v>
                </c:pt>
                <c:pt idx="19">
                  <c:v>0.93141809901237205</c:v>
                </c:pt>
              </c:numCache>
            </c:numRef>
          </c:xVal>
          <c:yVal>
            <c:numRef>
              <c:f>'Amt AE IssueEra Face'!$Q$17:$Q$36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Face'!$K$17:$K$36</c:f>
              <c:numCache>
                <c:formatCode>General</c:formatCode>
                <c:ptCount val="20"/>
                <c:pt idx="1">
                  <c:v>200</c:v>
                </c:pt>
                <c:pt idx="2">
                  <c:v>100</c:v>
                </c:pt>
                <c:pt idx="3">
                  <c:v>100</c:v>
                </c:pt>
                <c:pt idx="5">
                  <c:v>50</c:v>
                </c:pt>
                <c:pt idx="6">
                  <c:v>50</c:v>
                </c:pt>
                <c:pt idx="7">
                  <c:v>50</c:v>
                </c:pt>
                <c:pt idx="9">
                  <c:v>100</c:v>
                </c:pt>
                <c:pt idx="10">
                  <c:v>100</c:v>
                </c:pt>
                <c:pt idx="11">
                  <c:v>100</c:v>
                </c:pt>
                <c:pt idx="13">
                  <c:v>100</c:v>
                </c:pt>
                <c:pt idx="14">
                  <c:v>100</c:v>
                </c:pt>
                <c:pt idx="15">
                  <c:v>100</c:v>
                </c:pt>
                <c:pt idx="17">
                  <c:v>100</c:v>
                </c:pt>
                <c:pt idx="18">
                  <c:v>100</c:v>
                </c:pt>
                <c:pt idx="19">
                  <c:v>100</c:v>
                </c:pt>
              </c:numCache>
            </c:numRef>
          </c:bubbleSize>
          <c:bubble3D val="0"/>
          <c:extLst>
            <c:ext xmlns:c16="http://schemas.microsoft.com/office/drawing/2014/chart" uri="{C3380CC4-5D6E-409C-BE32-E72D297353CC}">
              <c16:uniqueId val="{00000001-CEDA-4C30-B22B-F5601C39C825}"/>
            </c:ext>
          </c:extLst>
        </c:ser>
        <c:ser>
          <c:idx val="2"/>
          <c:order val="2"/>
          <c:tx>
            <c:strRef>
              <c:f>'Amt AE IssueEra Face'!$D$16</c:f>
              <c:strCache>
                <c:ptCount val="1"/>
                <c:pt idx="0">
                  <c:v>Q3</c:v>
                </c:pt>
              </c:strCache>
            </c:strRef>
          </c:tx>
          <c:spPr>
            <a:solidFill>
              <a:schemeClr val="accent3">
                <a:alpha val="75000"/>
              </a:schemeClr>
            </a:solidFill>
            <a:ln w="25400">
              <a:noFill/>
            </a:ln>
            <a:effectLst/>
          </c:spPr>
          <c:invertIfNegative val="0"/>
          <c:xVal>
            <c:numRef>
              <c:f>'Amt AE IssueEra Face'!$D$17:$D$36</c:f>
              <c:numCache>
                <c:formatCode>0%</c:formatCode>
                <c:ptCount val="20"/>
                <c:pt idx="1">
                  <c:v>0.92136470922068903</c:v>
                </c:pt>
                <c:pt idx="2">
                  <c:v>1.2593310053506599</c:v>
                </c:pt>
                <c:pt idx="3">
                  <c:v>0.89960478220558804</c:v>
                </c:pt>
                <c:pt idx="5">
                  <c:v>1.26660334599094</c:v>
                </c:pt>
                <c:pt idx="6">
                  <c:v>1.34159115397422</c:v>
                </c:pt>
                <c:pt idx="7">
                  <c:v>1.1735695098966199</c:v>
                </c:pt>
                <c:pt idx="9">
                  <c:v>1.0187089633925599</c:v>
                </c:pt>
                <c:pt idx="10">
                  <c:v>1.22468437813959</c:v>
                </c:pt>
                <c:pt idx="11">
                  <c:v>0.96799781368333204</c:v>
                </c:pt>
                <c:pt idx="13">
                  <c:v>0.89619444942002502</c:v>
                </c:pt>
                <c:pt idx="14">
                  <c:v>1.2247376980193501</c:v>
                </c:pt>
                <c:pt idx="15">
                  <c:v>0.87417874642415205</c:v>
                </c:pt>
                <c:pt idx="17">
                  <c:v>0.84850177526837001</c:v>
                </c:pt>
                <c:pt idx="18">
                  <c:v>1.36047704731039</c:v>
                </c:pt>
                <c:pt idx="19">
                  <c:v>0.82971374569996503</c:v>
                </c:pt>
              </c:numCache>
            </c:numRef>
          </c:xVal>
          <c:yVal>
            <c:numRef>
              <c:f>'Amt AE IssueEra Face'!$Q$17:$Q$36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Face'!$L$17:$L$36</c:f>
              <c:numCache>
                <c:formatCode>General</c:formatCode>
                <c:ptCount val="20"/>
                <c:pt idx="1">
                  <c:v>200</c:v>
                </c:pt>
                <c:pt idx="2">
                  <c:v>200</c:v>
                </c:pt>
                <c:pt idx="3">
                  <c:v>100</c:v>
                </c:pt>
                <c:pt idx="5">
                  <c:v>50</c:v>
                </c:pt>
                <c:pt idx="6">
                  <c:v>50</c:v>
                </c:pt>
                <c:pt idx="7">
                  <c:v>50</c:v>
                </c:pt>
                <c:pt idx="9">
                  <c:v>200</c:v>
                </c:pt>
                <c:pt idx="10">
                  <c:v>100</c:v>
                </c:pt>
                <c:pt idx="11">
                  <c:v>100</c:v>
                </c:pt>
                <c:pt idx="13">
                  <c:v>100</c:v>
                </c:pt>
                <c:pt idx="14">
                  <c:v>100</c:v>
                </c:pt>
                <c:pt idx="15">
                  <c:v>100</c:v>
                </c:pt>
                <c:pt idx="17">
                  <c:v>100</c:v>
                </c:pt>
                <c:pt idx="18">
                  <c:v>100</c:v>
                </c:pt>
                <c:pt idx="19">
                  <c:v>100</c:v>
                </c:pt>
              </c:numCache>
            </c:numRef>
          </c:bubbleSize>
          <c:bubble3D val="0"/>
          <c:extLst>
            <c:ext xmlns:c16="http://schemas.microsoft.com/office/drawing/2014/chart" uri="{C3380CC4-5D6E-409C-BE32-E72D297353CC}">
              <c16:uniqueId val="{00000002-CEDA-4C30-B22B-F5601C39C825}"/>
            </c:ext>
          </c:extLst>
        </c:ser>
        <c:ser>
          <c:idx val="3"/>
          <c:order val="3"/>
          <c:tx>
            <c:strRef>
              <c:f>'Amt AE IssueEra Face'!$E$16</c:f>
              <c:strCache>
                <c:ptCount val="1"/>
                <c:pt idx="0">
                  <c:v>Q4</c:v>
                </c:pt>
              </c:strCache>
            </c:strRef>
          </c:tx>
          <c:spPr>
            <a:solidFill>
              <a:schemeClr val="accent4">
                <a:alpha val="75000"/>
              </a:schemeClr>
            </a:solidFill>
            <a:ln w="25400">
              <a:noFill/>
            </a:ln>
            <a:effectLst/>
          </c:spPr>
          <c:invertIfNegative val="0"/>
          <c:xVal>
            <c:numRef>
              <c:f>'Amt AE IssueEra Face'!$E$17:$E$36</c:f>
              <c:numCache>
                <c:formatCode>0%</c:formatCode>
                <c:ptCount val="20"/>
                <c:pt idx="1">
                  <c:v>0.84560014821693696</c:v>
                </c:pt>
                <c:pt idx="2">
                  <c:v>1.15440302722931</c:v>
                </c:pt>
                <c:pt idx="3">
                  <c:v>0.83000493851799295</c:v>
                </c:pt>
                <c:pt idx="5">
                  <c:v>1.0705356463145499</c:v>
                </c:pt>
                <c:pt idx="6">
                  <c:v>1.22605714065587</c:v>
                </c:pt>
                <c:pt idx="7">
                  <c:v>0.93907684379629897</c:v>
                </c:pt>
                <c:pt idx="9">
                  <c:v>0.91214876612173401</c:v>
                </c:pt>
                <c:pt idx="10">
                  <c:v>1.11568319792819</c:v>
                </c:pt>
                <c:pt idx="11">
                  <c:v>0.861407678195793</c:v>
                </c:pt>
                <c:pt idx="13">
                  <c:v>0.81654194418374604</c:v>
                </c:pt>
                <c:pt idx="14">
                  <c:v>1.09737261758528</c:v>
                </c:pt>
                <c:pt idx="15">
                  <c:v>0.80128467602808195</c:v>
                </c:pt>
                <c:pt idx="17">
                  <c:v>0.78350850123603799</c:v>
                </c:pt>
                <c:pt idx="18">
                  <c:v>1.1808711240711001</c:v>
                </c:pt>
                <c:pt idx="19">
                  <c:v>0.76145522275197897</c:v>
                </c:pt>
              </c:numCache>
            </c:numRef>
          </c:xVal>
          <c:yVal>
            <c:numRef>
              <c:f>'Amt AE IssueEra Face'!$Q$17:$Q$36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Face'!$M$17:$M$36</c:f>
              <c:numCache>
                <c:formatCode>General</c:formatCode>
                <c:ptCount val="20"/>
                <c:pt idx="1">
                  <c:v>200</c:v>
                </c:pt>
                <c:pt idx="2">
                  <c:v>100</c:v>
                </c:pt>
                <c:pt idx="3">
                  <c:v>200</c:v>
                </c:pt>
                <c:pt idx="5">
                  <c:v>100</c:v>
                </c:pt>
                <c:pt idx="6">
                  <c:v>100</c:v>
                </c:pt>
                <c:pt idx="7">
                  <c:v>50</c:v>
                </c:pt>
                <c:pt idx="9">
                  <c:v>100</c:v>
                </c:pt>
                <c:pt idx="10">
                  <c:v>100</c:v>
                </c:pt>
                <c:pt idx="11">
                  <c:v>100</c:v>
                </c:pt>
                <c:pt idx="13">
                  <c:v>100</c:v>
                </c:pt>
                <c:pt idx="14">
                  <c:v>100</c:v>
                </c:pt>
                <c:pt idx="15">
                  <c:v>100</c:v>
                </c:pt>
                <c:pt idx="17">
                  <c:v>100</c:v>
                </c:pt>
                <c:pt idx="18">
                  <c:v>100</c:v>
                </c:pt>
                <c:pt idx="19">
                  <c:v>100</c:v>
                </c:pt>
              </c:numCache>
            </c:numRef>
          </c:bubbleSize>
          <c:bubble3D val="0"/>
          <c:extLst>
            <c:ext xmlns:c16="http://schemas.microsoft.com/office/drawing/2014/chart" uri="{C3380CC4-5D6E-409C-BE32-E72D297353CC}">
              <c16:uniqueId val="{00000003-CEDA-4C30-B22B-F5601C39C825}"/>
            </c:ext>
          </c:extLst>
        </c:ser>
        <c:ser>
          <c:idx val="4"/>
          <c:order val="4"/>
          <c:tx>
            <c:strRef>
              <c:f>'Amt AE IssueEra Face'!$F$16</c:f>
              <c:strCache>
                <c:ptCount val="1"/>
                <c:pt idx="0">
                  <c:v>Q5</c:v>
                </c:pt>
              </c:strCache>
            </c:strRef>
          </c:tx>
          <c:spPr>
            <a:solidFill>
              <a:schemeClr val="accent5">
                <a:alpha val="75000"/>
              </a:schemeClr>
            </a:solidFill>
            <a:ln w="25400">
              <a:noFill/>
            </a:ln>
            <a:effectLst/>
          </c:spPr>
          <c:invertIfNegative val="0"/>
          <c:xVal>
            <c:numRef>
              <c:f>'Amt AE IssueEra Face'!$F$17:$F$36</c:f>
              <c:numCache>
                <c:formatCode>0%</c:formatCode>
                <c:ptCount val="20"/>
                <c:pt idx="1">
                  <c:v>0.73680870933577802</c:v>
                </c:pt>
                <c:pt idx="2">
                  <c:v>0.99943804187525798</c:v>
                </c:pt>
                <c:pt idx="3">
                  <c:v>0.726661703837155</c:v>
                </c:pt>
                <c:pt idx="5">
                  <c:v>0.84805507700084304</c:v>
                </c:pt>
                <c:pt idx="6">
                  <c:v>1.0614571319922099</c:v>
                </c:pt>
                <c:pt idx="7">
                  <c:v>0.73333750879994097</c:v>
                </c:pt>
                <c:pt idx="9">
                  <c:v>0.79003033226553199</c:v>
                </c:pt>
                <c:pt idx="10">
                  <c:v>0.952764509767003</c:v>
                </c:pt>
                <c:pt idx="11">
                  <c:v>0.75560680302275396</c:v>
                </c:pt>
                <c:pt idx="13">
                  <c:v>0.70539069219477102</c:v>
                </c:pt>
                <c:pt idx="14">
                  <c:v>0.94695394246943998</c:v>
                </c:pt>
                <c:pt idx="15">
                  <c:v>0.69940947099026196</c:v>
                </c:pt>
                <c:pt idx="17">
                  <c:v>0.68097267429480801</c:v>
                </c:pt>
                <c:pt idx="18">
                  <c:v>0.91043632056339396</c:v>
                </c:pt>
                <c:pt idx="19">
                  <c:v>0.67100500401612095</c:v>
                </c:pt>
              </c:numCache>
            </c:numRef>
          </c:xVal>
          <c:yVal>
            <c:numRef>
              <c:f>'Amt AE IssueEra Face'!$Q$17:$Q$36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Face'!$N$17:$N$36</c:f>
              <c:numCache>
                <c:formatCode>General</c:formatCode>
                <c:ptCount val="20"/>
                <c:pt idx="1">
                  <c:v>100</c:v>
                </c:pt>
                <c:pt idx="2">
                  <c:v>100</c:v>
                </c:pt>
                <c:pt idx="3">
                  <c:v>100</c:v>
                </c:pt>
                <c:pt idx="5">
                  <c:v>100</c:v>
                </c:pt>
                <c:pt idx="6">
                  <c:v>100</c:v>
                </c:pt>
                <c:pt idx="7">
                  <c:v>50</c:v>
                </c:pt>
                <c:pt idx="9">
                  <c:v>100</c:v>
                </c:pt>
                <c:pt idx="10">
                  <c:v>100</c:v>
                </c:pt>
                <c:pt idx="11">
                  <c:v>100</c:v>
                </c:pt>
                <c:pt idx="13">
                  <c:v>100</c:v>
                </c:pt>
                <c:pt idx="14">
                  <c:v>50</c:v>
                </c:pt>
                <c:pt idx="15">
                  <c:v>100</c:v>
                </c:pt>
                <c:pt idx="17">
                  <c:v>100</c:v>
                </c:pt>
                <c:pt idx="18">
                  <c:v>50</c:v>
                </c:pt>
                <c:pt idx="19">
                  <c:v>100</c:v>
                </c:pt>
              </c:numCache>
            </c:numRef>
          </c:bubbleSize>
          <c:bubble3D val="0"/>
          <c:extLst>
            <c:ext xmlns:c16="http://schemas.microsoft.com/office/drawing/2014/chart" uri="{C3380CC4-5D6E-409C-BE32-E72D297353CC}">
              <c16:uniqueId val="{00000004-CEDA-4C30-B22B-F5601C39C825}"/>
            </c:ext>
          </c:extLst>
        </c:ser>
        <c:ser>
          <c:idx val="5"/>
          <c:order val="5"/>
          <c:tx>
            <c:strRef>
              <c:f>'Amt AE IssueEra Face'!$G$16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IssueEra Face'!$H$17:$H$36</c:f>
                <c:numCache>
                  <c:formatCode>General</c:formatCode>
                  <c:ptCount val="20"/>
                  <c:pt idx="1">
                    <c:v>0.31535547794395813</c:v>
                  </c:pt>
                  <c:pt idx="2">
                    <c:v>0.48086994869161992</c:v>
                  </c:pt>
                  <c:pt idx="3">
                    <c:v>0.31691926233151602</c:v>
                  </c:pt>
                  <c:pt idx="5">
                    <c:v>0.5203892626339699</c:v>
                  </c:pt>
                  <c:pt idx="6">
                    <c:v>0.48032693714872998</c:v>
                  </c:pt>
                  <c:pt idx="7">
                    <c:v>0.54968223877740596</c:v>
                  </c:pt>
                  <c:pt idx="9">
                    <c:v>0.38868383633939696</c:v>
                  </c:pt>
                  <c:pt idx="10">
                    <c:v>0.34835077089353006</c:v>
                  </c:pt>
                  <c:pt idx="11">
                    <c:v>0.35505793652662287</c:v>
                  </c:pt>
                  <c:pt idx="13">
                    <c:v>0.30350033108948304</c:v>
                  </c:pt>
                  <c:pt idx="14">
                    <c:v>0.54753717220836995</c:v>
                  </c:pt>
                  <c:pt idx="15">
                    <c:v>0.26626569088969998</c:v>
                  </c:pt>
                  <c:pt idx="17">
                    <c:v>0.44314606009780999</c:v>
                  </c:pt>
                  <c:pt idx="18">
                    <c:v>0.79093767026540984</c:v>
                  </c:pt>
                  <c:pt idx="19">
                    <c:v>0.36831541362949605</c:v>
                  </c:pt>
                </c:numCache>
              </c:numRef>
            </c:plus>
            <c:minus>
              <c:numRef>
                <c:f>'Amt AE IssueEra Face'!$I$17:$I$36</c:f>
                <c:numCache>
                  <c:formatCode>General</c:formatCode>
                  <c:ptCount val="20"/>
                  <c:pt idx="1">
                    <c:v>0.13879427546687395</c:v>
                  </c:pt>
                  <c:pt idx="2">
                    <c:v>0.2719013866976121</c:v>
                  </c:pt>
                  <c:pt idx="3">
                    <c:v>0.12449688834615902</c:v>
                  </c:pt>
                  <c:pt idx="5">
                    <c:v>0.220279643269917</c:v>
                  </c:pt>
                  <c:pt idx="6">
                    <c:v>0.18220801824924004</c:v>
                  </c:pt>
                  <c:pt idx="7">
                    <c:v>0.25480297967636301</c:v>
                  </c:pt>
                  <c:pt idx="9">
                    <c:v>0.15854263938431101</c:v>
                  </c:pt>
                  <c:pt idx="10">
                    <c:v>0.28084270019933699</c:v>
                  </c:pt>
                  <c:pt idx="11">
                    <c:v>0.1459799085365231</c:v>
                  </c:pt>
                  <c:pt idx="13">
                    <c:v>0.163320415431226</c:v>
                  </c:pt>
                  <c:pt idx="14">
                    <c:v>0.2883663581354301</c:v>
                  </c:pt>
                  <c:pt idx="15">
                    <c:v>0.15546521147627801</c:v>
                  </c:pt>
                  <c:pt idx="17">
                    <c:v>0.15680755044359196</c:v>
                  </c:pt>
                  <c:pt idx="18">
                    <c:v>0.52667892292676599</c:v>
                  </c:pt>
                  <c:pt idx="19">
                    <c:v>0.15333764369958303</c:v>
                  </c:pt>
                </c:numCache>
              </c:numRef>
            </c:minus>
            <c:spPr>
              <a:noFill/>
              <a:ln w="12700" cap="flat" cmpd="sng" algn="ctr">
                <a:solidFill>
                  <a:schemeClr val="bg2">
                    <a:lumMod val="90000"/>
                  </a:schemeClr>
                </a:solidFill>
                <a:round/>
              </a:ln>
              <a:effectLst/>
            </c:spPr>
          </c:errBars>
          <c:xVal>
            <c:numRef>
              <c:f>'Amt AE IssueEra Face'!$G$17:$G$36</c:f>
              <c:numCache>
                <c:formatCode>0%</c:formatCode>
                <c:ptCount val="20"/>
                <c:pt idx="1">
                  <c:v>0.87560298480265197</c:v>
                </c:pt>
                <c:pt idx="2">
                  <c:v>1.2713394285728701</c:v>
                </c:pt>
                <c:pt idx="3">
                  <c:v>0.85115859218331402</c:v>
                </c:pt>
                <c:pt idx="5">
                  <c:v>1.06833472027076</c:v>
                </c:pt>
                <c:pt idx="6">
                  <c:v>1.24366515024145</c:v>
                </c:pt>
                <c:pt idx="7">
                  <c:v>0.98814048847630398</c:v>
                </c:pt>
                <c:pt idx="9">
                  <c:v>0.948572971649843</c:v>
                </c:pt>
                <c:pt idx="10">
                  <c:v>1.23360720996634</c:v>
                </c:pt>
                <c:pt idx="11">
                  <c:v>0.90158671155927705</c:v>
                </c:pt>
                <c:pt idx="13">
                  <c:v>0.86871110762599701</c:v>
                </c:pt>
                <c:pt idx="14">
                  <c:v>1.2353203006048701</c:v>
                </c:pt>
                <c:pt idx="15">
                  <c:v>0.85487468246653997</c:v>
                </c:pt>
                <c:pt idx="17">
                  <c:v>0.83778022473839997</c:v>
                </c:pt>
                <c:pt idx="18">
                  <c:v>1.43711524349016</c:v>
                </c:pt>
                <c:pt idx="19">
                  <c:v>0.82434264771570398</c:v>
                </c:pt>
              </c:numCache>
            </c:numRef>
          </c:xVal>
          <c:yVal>
            <c:numRef>
              <c:f>'Amt AE IssueEra Face'!$Q$17:$Q$36</c:f>
              <c:numCache>
                <c:formatCode>General</c:formatCode>
                <c:ptCount val="20"/>
                <c:pt idx="1">
                  <c:v>38</c:v>
                </c:pt>
                <c:pt idx="2">
                  <c:v>36</c:v>
                </c:pt>
                <c:pt idx="3">
                  <c:v>34</c:v>
                </c:pt>
                <c:pt idx="5">
                  <c:v>30</c:v>
                </c:pt>
                <c:pt idx="6">
                  <c:v>28</c:v>
                </c:pt>
                <c:pt idx="7">
                  <c:v>26</c:v>
                </c:pt>
                <c:pt idx="9">
                  <c:v>22</c:v>
                </c:pt>
                <c:pt idx="10">
                  <c:v>20</c:v>
                </c:pt>
                <c:pt idx="11">
                  <c:v>18</c:v>
                </c:pt>
                <c:pt idx="13">
                  <c:v>14</c:v>
                </c:pt>
                <c:pt idx="14">
                  <c:v>12</c:v>
                </c:pt>
                <c:pt idx="15">
                  <c:v>10</c:v>
                </c:pt>
                <c:pt idx="17">
                  <c:v>6</c:v>
                </c:pt>
                <c:pt idx="18">
                  <c:v>4</c:v>
                </c:pt>
                <c:pt idx="19">
                  <c:v>2</c:v>
                </c:pt>
              </c:numCache>
            </c:numRef>
          </c:yVal>
          <c:bubbleSize>
            <c:numRef>
              <c:f>'Amt AE IssueEra Face'!$O$17:$O$36</c:f>
              <c:numCache>
                <c:formatCode>General</c:formatCode>
                <c:ptCount val="20"/>
                <c:pt idx="1">
                  <c:v>200</c:v>
                </c:pt>
                <c:pt idx="2">
                  <c:v>200</c:v>
                </c:pt>
                <c:pt idx="3">
                  <c:v>200</c:v>
                </c:pt>
                <c:pt idx="5">
                  <c:v>100</c:v>
                </c:pt>
                <c:pt idx="6">
                  <c:v>100</c:v>
                </c:pt>
                <c:pt idx="7">
                  <c:v>100</c:v>
                </c:pt>
                <c:pt idx="9">
                  <c:v>200</c:v>
                </c:pt>
                <c:pt idx="10">
                  <c:v>200</c:v>
                </c:pt>
                <c:pt idx="11">
                  <c:v>200</c:v>
                </c:pt>
                <c:pt idx="13">
                  <c:v>200</c:v>
                </c:pt>
                <c:pt idx="14">
                  <c:v>100</c:v>
                </c:pt>
                <c:pt idx="15">
                  <c:v>200</c:v>
                </c:pt>
                <c:pt idx="17">
                  <c:v>200</c:v>
                </c:pt>
                <c:pt idx="18">
                  <c:v>100</c:v>
                </c:pt>
                <c:pt idx="19">
                  <c:v>200</c:v>
                </c:pt>
              </c:numCache>
            </c:numRef>
          </c:bubbleSize>
          <c:bubble3D val="0"/>
          <c:extLst>
            <c:ext xmlns:c16="http://schemas.microsoft.com/office/drawing/2014/chart" uri="{C3380CC4-5D6E-409C-BE32-E72D297353CC}">
              <c16:uniqueId val="{00000005-CEDA-4C30-B22B-F5601C39C825}"/>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CEDA-4C30-B22B-F5601C39C825}"/>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Face'!$B$16</c:f>
              <c:strCache>
                <c:ptCount val="1"/>
                <c:pt idx="0">
                  <c:v>Q1</c:v>
                </c:pt>
              </c:strCache>
            </c:strRef>
          </c:tx>
          <c:spPr>
            <a:solidFill>
              <a:schemeClr val="accent1">
                <a:alpha val="75000"/>
              </a:schemeClr>
            </a:solidFill>
            <a:ln w="25400">
              <a:noFill/>
            </a:ln>
            <a:effectLst/>
          </c:spPr>
          <c:invertIfNegative val="0"/>
          <c:xVal>
            <c:numRef>
              <c:f>'Amt AE Face'!$B$17:$B$19</c:f>
              <c:numCache>
                <c:formatCode>0%</c:formatCode>
                <c:ptCount val="3"/>
                <c:pt idx="0">
                  <c:v>1.1909584627466101</c:v>
                </c:pt>
                <c:pt idx="1">
                  <c:v>1.75220937726449</c:v>
                </c:pt>
                <c:pt idx="2">
                  <c:v>1.16807785451483</c:v>
                </c:pt>
              </c:numCache>
            </c:numRef>
          </c:xVal>
          <c:yVal>
            <c:numRef>
              <c:f>'Amt AE Face'!$Q$17:$Q$19</c:f>
              <c:numCache>
                <c:formatCode>General</c:formatCode>
                <c:ptCount val="3"/>
                <c:pt idx="0">
                  <c:v>5</c:v>
                </c:pt>
                <c:pt idx="1">
                  <c:v>3</c:v>
                </c:pt>
                <c:pt idx="2">
                  <c:v>1</c:v>
                </c:pt>
              </c:numCache>
            </c:numRef>
          </c:yVal>
          <c:bubbleSize>
            <c:numRef>
              <c:f>'Amt AE Face'!$J$17:$J$19</c:f>
              <c:numCache>
                <c:formatCode>General</c:formatCode>
                <c:ptCount val="3"/>
                <c:pt idx="0">
                  <c:v>200</c:v>
                </c:pt>
                <c:pt idx="1">
                  <c:v>100</c:v>
                </c:pt>
                <c:pt idx="2">
                  <c:v>100</c:v>
                </c:pt>
              </c:numCache>
            </c:numRef>
          </c:bubbleSize>
          <c:bubble3D val="0"/>
          <c:extLst>
            <c:ext xmlns:c16="http://schemas.microsoft.com/office/drawing/2014/chart" uri="{C3380CC4-5D6E-409C-BE32-E72D297353CC}">
              <c16:uniqueId val="{00000000-F11F-47A2-9C8B-D27736E41E8D}"/>
            </c:ext>
          </c:extLst>
        </c:ser>
        <c:ser>
          <c:idx val="1"/>
          <c:order val="1"/>
          <c:tx>
            <c:strRef>
              <c:f>'Amt AE Face'!$C$16</c:f>
              <c:strCache>
                <c:ptCount val="1"/>
                <c:pt idx="0">
                  <c:v>Q2</c:v>
                </c:pt>
              </c:strCache>
            </c:strRef>
          </c:tx>
          <c:spPr>
            <a:solidFill>
              <a:schemeClr val="accent2">
                <a:alpha val="75000"/>
              </a:schemeClr>
            </a:solidFill>
            <a:ln w="25400">
              <a:noFill/>
            </a:ln>
            <a:effectLst/>
          </c:spPr>
          <c:invertIfNegative val="0"/>
          <c:xVal>
            <c:numRef>
              <c:f>'Amt AE Face'!$C$17:$C$19</c:f>
              <c:numCache>
                <c:formatCode>0%</c:formatCode>
                <c:ptCount val="3"/>
                <c:pt idx="0">
                  <c:v>0.98645660614647301</c:v>
                </c:pt>
                <c:pt idx="1">
                  <c:v>1.4191762057477499</c:v>
                </c:pt>
                <c:pt idx="2">
                  <c:v>0.951219448052813</c:v>
                </c:pt>
              </c:numCache>
            </c:numRef>
          </c:xVal>
          <c:yVal>
            <c:numRef>
              <c:f>'Amt AE Face'!$Q$17:$Q$19</c:f>
              <c:numCache>
                <c:formatCode>General</c:formatCode>
                <c:ptCount val="3"/>
                <c:pt idx="0">
                  <c:v>5</c:v>
                </c:pt>
                <c:pt idx="1">
                  <c:v>3</c:v>
                </c:pt>
                <c:pt idx="2">
                  <c:v>1</c:v>
                </c:pt>
              </c:numCache>
            </c:numRef>
          </c:yVal>
          <c:bubbleSize>
            <c:numRef>
              <c:f>'Amt AE Face'!$K$17:$K$19</c:f>
              <c:numCache>
                <c:formatCode>General</c:formatCode>
                <c:ptCount val="3"/>
                <c:pt idx="0">
                  <c:v>200</c:v>
                </c:pt>
                <c:pt idx="1">
                  <c:v>100</c:v>
                </c:pt>
                <c:pt idx="2">
                  <c:v>100</c:v>
                </c:pt>
              </c:numCache>
            </c:numRef>
          </c:bubbleSize>
          <c:bubble3D val="0"/>
          <c:extLst>
            <c:ext xmlns:c16="http://schemas.microsoft.com/office/drawing/2014/chart" uri="{C3380CC4-5D6E-409C-BE32-E72D297353CC}">
              <c16:uniqueId val="{00000001-F11F-47A2-9C8B-D27736E41E8D}"/>
            </c:ext>
          </c:extLst>
        </c:ser>
        <c:ser>
          <c:idx val="2"/>
          <c:order val="2"/>
          <c:tx>
            <c:strRef>
              <c:f>'Amt AE Face'!$D$16</c:f>
              <c:strCache>
                <c:ptCount val="1"/>
                <c:pt idx="0">
                  <c:v>Q3</c:v>
                </c:pt>
              </c:strCache>
            </c:strRef>
          </c:tx>
          <c:spPr>
            <a:solidFill>
              <a:schemeClr val="accent3">
                <a:alpha val="75000"/>
              </a:schemeClr>
            </a:solidFill>
            <a:ln w="25400">
              <a:noFill/>
            </a:ln>
            <a:effectLst/>
          </c:spPr>
          <c:invertIfNegative val="0"/>
          <c:xVal>
            <c:numRef>
              <c:f>'Amt AE Face'!$D$17:$D$19</c:f>
              <c:numCache>
                <c:formatCode>0%</c:formatCode>
                <c:ptCount val="3"/>
                <c:pt idx="0">
                  <c:v>0.92136470922068903</c:v>
                </c:pt>
                <c:pt idx="1">
                  <c:v>1.2593310053506599</c:v>
                </c:pt>
                <c:pt idx="2">
                  <c:v>0.89960478220558804</c:v>
                </c:pt>
              </c:numCache>
            </c:numRef>
          </c:xVal>
          <c:yVal>
            <c:numRef>
              <c:f>'Amt AE Face'!$Q$17:$Q$19</c:f>
              <c:numCache>
                <c:formatCode>General</c:formatCode>
                <c:ptCount val="3"/>
                <c:pt idx="0">
                  <c:v>5</c:v>
                </c:pt>
                <c:pt idx="1">
                  <c:v>3</c:v>
                </c:pt>
                <c:pt idx="2">
                  <c:v>1</c:v>
                </c:pt>
              </c:numCache>
            </c:numRef>
          </c:yVal>
          <c:bubbleSize>
            <c:numRef>
              <c:f>'Amt AE Face'!$L$17:$L$19</c:f>
              <c:numCache>
                <c:formatCode>General</c:formatCode>
                <c:ptCount val="3"/>
                <c:pt idx="0">
                  <c:v>200</c:v>
                </c:pt>
                <c:pt idx="1">
                  <c:v>200</c:v>
                </c:pt>
                <c:pt idx="2">
                  <c:v>100</c:v>
                </c:pt>
              </c:numCache>
            </c:numRef>
          </c:bubbleSize>
          <c:bubble3D val="0"/>
          <c:extLst>
            <c:ext xmlns:c16="http://schemas.microsoft.com/office/drawing/2014/chart" uri="{C3380CC4-5D6E-409C-BE32-E72D297353CC}">
              <c16:uniqueId val="{00000002-F11F-47A2-9C8B-D27736E41E8D}"/>
            </c:ext>
          </c:extLst>
        </c:ser>
        <c:ser>
          <c:idx val="3"/>
          <c:order val="3"/>
          <c:tx>
            <c:strRef>
              <c:f>'Amt AE Face'!$E$16</c:f>
              <c:strCache>
                <c:ptCount val="1"/>
                <c:pt idx="0">
                  <c:v>Q4</c:v>
                </c:pt>
              </c:strCache>
            </c:strRef>
          </c:tx>
          <c:spPr>
            <a:solidFill>
              <a:schemeClr val="accent4">
                <a:alpha val="75000"/>
              </a:schemeClr>
            </a:solidFill>
            <a:ln w="25400">
              <a:noFill/>
            </a:ln>
            <a:effectLst/>
          </c:spPr>
          <c:invertIfNegative val="0"/>
          <c:xVal>
            <c:numRef>
              <c:f>'Amt AE Face'!$E$17:$E$19</c:f>
              <c:numCache>
                <c:formatCode>0%</c:formatCode>
                <c:ptCount val="3"/>
                <c:pt idx="0">
                  <c:v>0.84560014821693696</c:v>
                </c:pt>
                <c:pt idx="1">
                  <c:v>1.15440302722931</c:v>
                </c:pt>
                <c:pt idx="2">
                  <c:v>0.83000493851799295</c:v>
                </c:pt>
              </c:numCache>
            </c:numRef>
          </c:xVal>
          <c:yVal>
            <c:numRef>
              <c:f>'Amt AE Face'!$Q$17:$Q$19</c:f>
              <c:numCache>
                <c:formatCode>General</c:formatCode>
                <c:ptCount val="3"/>
                <c:pt idx="0">
                  <c:v>5</c:v>
                </c:pt>
                <c:pt idx="1">
                  <c:v>3</c:v>
                </c:pt>
                <c:pt idx="2">
                  <c:v>1</c:v>
                </c:pt>
              </c:numCache>
            </c:numRef>
          </c:yVal>
          <c:bubbleSize>
            <c:numRef>
              <c:f>'Amt AE Face'!$M$17:$M$19</c:f>
              <c:numCache>
                <c:formatCode>General</c:formatCode>
                <c:ptCount val="3"/>
                <c:pt idx="0">
                  <c:v>200</c:v>
                </c:pt>
                <c:pt idx="1">
                  <c:v>100</c:v>
                </c:pt>
                <c:pt idx="2">
                  <c:v>200</c:v>
                </c:pt>
              </c:numCache>
            </c:numRef>
          </c:bubbleSize>
          <c:bubble3D val="0"/>
          <c:extLst>
            <c:ext xmlns:c16="http://schemas.microsoft.com/office/drawing/2014/chart" uri="{C3380CC4-5D6E-409C-BE32-E72D297353CC}">
              <c16:uniqueId val="{00000003-F11F-47A2-9C8B-D27736E41E8D}"/>
            </c:ext>
          </c:extLst>
        </c:ser>
        <c:ser>
          <c:idx val="4"/>
          <c:order val="4"/>
          <c:tx>
            <c:strRef>
              <c:f>'Amt AE Face'!$F$16</c:f>
              <c:strCache>
                <c:ptCount val="1"/>
                <c:pt idx="0">
                  <c:v>Q5</c:v>
                </c:pt>
              </c:strCache>
            </c:strRef>
          </c:tx>
          <c:spPr>
            <a:solidFill>
              <a:schemeClr val="accent5">
                <a:alpha val="75000"/>
              </a:schemeClr>
            </a:solidFill>
            <a:ln w="25400">
              <a:noFill/>
            </a:ln>
            <a:effectLst/>
          </c:spPr>
          <c:invertIfNegative val="0"/>
          <c:xVal>
            <c:numRef>
              <c:f>'Amt AE Face'!$F$17:$F$19</c:f>
              <c:numCache>
                <c:formatCode>0%</c:formatCode>
                <c:ptCount val="3"/>
                <c:pt idx="0">
                  <c:v>0.73680870933577802</c:v>
                </c:pt>
                <c:pt idx="1">
                  <c:v>0.99943804187525798</c:v>
                </c:pt>
                <c:pt idx="2">
                  <c:v>0.726661703837155</c:v>
                </c:pt>
              </c:numCache>
            </c:numRef>
          </c:xVal>
          <c:yVal>
            <c:numRef>
              <c:f>'Amt AE Face'!$Q$17:$Q$19</c:f>
              <c:numCache>
                <c:formatCode>General</c:formatCode>
                <c:ptCount val="3"/>
                <c:pt idx="0">
                  <c:v>5</c:v>
                </c:pt>
                <c:pt idx="1">
                  <c:v>3</c:v>
                </c:pt>
                <c:pt idx="2">
                  <c:v>1</c:v>
                </c:pt>
              </c:numCache>
            </c:numRef>
          </c:yVal>
          <c:bubbleSize>
            <c:numRef>
              <c:f>'Amt AE Face'!$N$17:$N$19</c:f>
              <c:numCache>
                <c:formatCode>General</c:formatCode>
                <c:ptCount val="3"/>
                <c:pt idx="0">
                  <c:v>100</c:v>
                </c:pt>
                <c:pt idx="1">
                  <c:v>100</c:v>
                </c:pt>
                <c:pt idx="2">
                  <c:v>100</c:v>
                </c:pt>
              </c:numCache>
            </c:numRef>
          </c:bubbleSize>
          <c:bubble3D val="0"/>
          <c:extLst>
            <c:ext xmlns:c16="http://schemas.microsoft.com/office/drawing/2014/chart" uri="{C3380CC4-5D6E-409C-BE32-E72D297353CC}">
              <c16:uniqueId val="{00000004-F11F-47A2-9C8B-D27736E41E8D}"/>
            </c:ext>
          </c:extLst>
        </c:ser>
        <c:ser>
          <c:idx val="5"/>
          <c:order val="5"/>
          <c:tx>
            <c:strRef>
              <c:f>'Amt AE Face'!$G$16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Face'!$H$17:$H$19</c:f>
                <c:numCache>
                  <c:formatCode>General</c:formatCode>
                  <c:ptCount val="3"/>
                  <c:pt idx="0">
                    <c:v>0.31535547794395813</c:v>
                  </c:pt>
                  <c:pt idx="1">
                    <c:v>0.48086994869161992</c:v>
                  </c:pt>
                  <c:pt idx="2">
                    <c:v>0.31691926233151602</c:v>
                  </c:pt>
                </c:numCache>
              </c:numRef>
            </c:plus>
            <c:minus>
              <c:numRef>
                <c:f>'Amt AE Face'!$I$17:$I$19</c:f>
                <c:numCache>
                  <c:formatCode>General</c:formatCode>
                  <c:ptCount val="3"/>
                  <c:pt idx="0">
                    <c:v>0.13879427546687395</c:v>
                  </c:pt>
                  <c:pt idx="1">
                    <c:v>0.2719013866976121</c:v>
                  </c:pt>
                  <c:pt idx="2">
                    <c:v>0.12449688834615902</c:v>
                  </c:pt>
                </c:numCache>
              </c:numRef>
            </c:minus>
            <c:spPr>
              <a:noFill/>
              <a:ln w="12700" cap="flat" cmpd="sng" algn="ctr">
                <a:solidFill>
                  <a:schemeClr val="bg2">
                    <a:lumMod val="90000"/>
                  </a:schemeClr>
                </a:solidFill>
                <a:round/>
              </a:ln>
              <a:effectLst/>
            </c:spPr>
          </c:errBars>
          <c:xVal>
            <c:numRef>
              <c:f>'Amt AE Face'!$G$17:$G$19</c:f>
              <c:numCache>
                <c:formatCode>0%</c:formatCode>
                <c:ptCount val="3"/>
                <c:pt idx="0">
                  <c:v>0.87560298480265197</c:v>
                </c:pt>
                <c:pt idx="1">
                  <c:v>1.2713394285728701</c:v>
                </c:pt>
                <c:pt idx="2">
                  <c:v>0.85115859218331402</c:v>
                </c:pt>
              </c:numCache>
            </c:numRef>
          </c:xVal>
          <c:yVal>
            <c:numRef>
              <c:f>'Amt AE Face'!$Q$17:$Q$19</c:f>
              <c:numCache>
                <c:formatCode>General</c:formatCode>
                <c:ptCount val="3"/>
                <c:pt idx="0">
                  <c:v>5</c:v>
                </c:pt>
                <c:pt idx="1">
                  <c:v>3</c:v>
                </c:pt>
                <c:pt idx="2">
                  <c:v>1</c:v>
                </c:pt>
              </c:numCache>
            </c:numRef>
          </c:yVal>
          <c:bubbleSize>
            <c:numRef>
              <c:f>'Amt AE Face'!$O$17:$O$19</c:f>
              <c:numCache>
                <c:formatCode>General</c:formatCode>
                <c:ptCount val="3"/>
                <c:pt idx="0">
                  <c:v>200</c:v>
                </c:pt>
                <c:pt idx="1">
                  <c:v>200</c:v>
                </c:pt>
                <c:pt idx="2">
                  <c:v>200</c:v>
                </c:pt>
              </c:numCache>
            </c:numRef>
          </c:bubbleSize>
          <c:bubble3D val="0"/>
          <c:extLst>
            <c:ext xmlns:c16="http://schemas.microsoft.com/office/drawing/2014/chart" uri="{C3380CC4-5D6E-409C-BE32-E72D297353CC}">
              <c16:uniqueId val="{00000005-F11F-47A2-9C8B-D27736E41E8D}"/>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F11F-47A2-9C8B-D27736E41E8D}"/>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Face SmokStat'!$B$16</c:f>
              <c:strCache>
                <c:ptCount val="1"/>
                <c:pt idx="0">
                  <c:v>Q1</c:v>
                </c:pt>
              </c:strCache>
            </c:strRef>
          </c:tx>
          <c:spPr>
            <a:solidFill>
              <a:schemeClr val="accent1">
                <a:alpha val="75000"/>
              </a:schemeClr>
            </a:solidFill>
            <a:ln w="25400">
              <a:noFill/>
            </a:ln>
            <a:effectLst/>
          </c:spPr>
          <c:invertIfNegative val="0"/>
          <c:xVal>
            <c:numRef>
              <c:f>'Amt AE Face SmokStat'!$B$17:$B$28</c:f>
              <c:numCache>
                <c:formatCode>0%</c:formatCode>
                <c:ptCount val="12"/>
                <c:pt idx="1">
                  <c:v>1.1909584627466101</c:v>
                </c:pt>
                <c:pt idx="2">
                  <c:v>1.3635508205456901</c:v>
                </c:pt>
                <c:pt idx="3">
                  <c:v>1.23747940705155</c:v>
                </c:pt>
                <c:pt idx="5">
                  <c:v>1.75220937726449</c:v>
                </c:pt>
                <c:pt idx="6">
                  <c:v>1.6610352931014301</c:v>
                </c:pt>
                <c:pt idx="7">
                  <c:v>1.78729759981925</c:v>
                </c:pt>
                <c:pt idx="9">
                  <c:v>1.16807785451483</c:v>
                </c:pt>
                <c:pt idx="10">
                  <c:v>1.3214408654196399</c:v>
                </c:pt>
                <c:pt idx="11">
                  <c:v>1.1538609479359301</c:v>
                </c:pt>
              </c:numCache>
            </c:numRef>
          </c:xVal>
          <c:yVal>
            <c:numRef>
              <c:f>'Amt AE Face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SmokStat'!$J$17:$J$28</c:f>
              <c:numCache>
                <c:formatCode>General</c:formatCode>
                <c:ptCount val="12"/>
                <c:pt idx="1">
                  <c:v>200</c:v>
                </c:pt>
                <c:pt idx="2">
                  <c:v>100</c:v>
                </c:pt>
                <c:pt idx="3">
                  <c:v>100</c:v>
                </c:pt>
                <c:pt idx="5">
                  <c:v>100</c:v>
                </c:pt>
                <c:pt idx="6">
                  <c:v>100</c:v>
                </c:pt>
                <c:pt idx="7">
                  <c:v>100</c:v>
                </c:pt>
                <c:pt idx="9">
                  <c:v>100</c:v>
                </c:pt>
                <c:pt idx="10">
                  <c:v>25</c:v>
                </c:pt>
                <c:pt idx="11">
                  <c:v>100</c:v>
                </c:pt>
              </c:numCache>
            </c:numRef>
          </c:bubbleSize>
          <c:bubble3D val="0"/>
          <c:extLst>
            <c:ext xmlns:c16="http://schemas.microsoft.com/office/drawing/2014/chart" uri="{C3380CC4-5D6E-409C-BE32-E72D297353CC}">
              <c16:uniqueId val="{00000000-83D4-4EE9-A369-996C21622EE1}"/>
            </c:ext>
          </c:extLst>
        </c:ser>
        <c:ser>
          <c:idx val="1"/>
          <c:order val="1"/>
          <c:tx>
            <c:strRef>
              <c:f>'Amt AE Face SmokStat'!$C$16</c:f>
              <c:strCache>
                <c:ptCount val="1"/>
                <c:pt idx="0">
                  <c:v>Q2</c:v>
                </c:pt>
              </c:strCache>
            </c:strRef>
          </c:tx>
          <c:spPr>
            <a:solidFill>
              <a:schemeClr val="accent2">
                <a:alpha val="75000"/>
              </a:schemeClr>
            </a:solidFill>
            <a:ln w="25400">
              <a:noFill/>
            </a:ln>
            <a:effectLst/>
          </c:spPr>
          <c:invertIfNegative val="0"/>
          <c:xVal>
            <c:numRef>
              <c:f>'Amt AE Face SmokStat'!$C$17:$C$28</c:f>
              <c:numCache>
                <c:formatCode>0%</c:formatCode>
                <c:ptCount val="12"/>
                <c:pt idx="1">
                  <c:v>0.98645660614647301</c:v>
                </c:pt>
                <c:pt idx="2">
                  <c:v>1.13723461359088</c:v>
                </c:pt>
                <c:pt idx="3">
                  <c:v>0.98693765924349097</c:v>
                </c:pt>
                <c:pt idx="5">
                  <c:v>1.4191762057477499</c:v>
                </c:pt>
                <c:pt idx="6">
                  <c:v>1.4831146632033201</c:v>
                </c:pt>
                <c:pt idx="7">
                  <c:v>1.38809575500161</c:v>
                </c:pt>
                <c:pt idx="9">
                  <c:v>0.951219448052813</c:v>
                </c:pt>
                <c:pt idx="10">
                  <c:v>1.0835212997535</c:v>
                </c:pt>
                <c:pt idx="11">
                  <c:v>0.95654062011861896</c:v>
                </c:pt>
              </c:numCache>
            </c:numRef>
          </c:xVal>
          <c:yVal>
            <c:numRef>
              <c:f>'Amt AE Face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SmokStat'!$K$17:$K$28</c:f>
              <c:numCache>
                <c:formatCode>General</c:formatCode>
                <c:ptCount val="12"/>
                <c:pt idx="1">
                  <c:v>200</c:v>
                </c:pt>
                <c:pt idx="2">
                  <c:v>100</c:v>
                </c:pt>
                <c:pt idx="3">
                  <c:v>200</c:v>
                </c:pt>
                <c:pt idx="5">
                  <c:v>100</c:v>
                </c:pt>
                <c:pt idx="6">
                  <c:v>100</c:v>
                </c:pt>
                <c:pt idx="7">
                  <c:v>100</c:v>
                </c:pt>
                <c:pt idx="9">
                  <c:v>100</c:v>
                </c:pt>
                <c:pt idx="10">
                  <c:v>50</c:v>
                </c:pt>
                <c:pt idx="11">
                  <c:v>100</c:v>
                </c:pt>
              </c:numCache>
            </c:numRef>
          </c:bubbleSize>
          <c:bubble3D val="0"/>
          <c:extLst>
            <c:ext xmlns:c16="http://schemas.microsoft.com/office/drawing/2014/chart" uri="{C3380CC4-5D6E-409C-BE32-E72D297353CC}">
              <c16:uniqueId val="{00000001-83D4-4EE9-A369-996C21622EE1}"/>
            </c:ext>
          </c:extLst>
        </c:ser>
        <c:ser>
          <c:idx val="2"/>
          <c:order val="2"/>
          <c:tx>
            <c:strRef>
              <c:f>'Amt AE Face SmokStat'!$D$16</c:f>
              <c:strCache>
                <c:ptCount val="1"/>
                <c:pt idx="0">
                  <c:v>Q3</c:v>
                </c:pt>
              </c:strCache>
            </c:strRef>
          </c:tx>
          <c:spPr>
            <a:solidFill>
              <a:schemeClr val="accent3">
                <a:alpha val="75000"/>
              </a:schemeClr>
            </a:solidFill>
            <a:ln w="25400">
              <a:noFill/>
            </a:ln>
            <a:effectLst/>
          </c:spPr>
          <c:invertIfNegative val="0"/>
          <c:xVal>
            <c:numRef>
              <c:f>'Amt AE Face SmokStat'!$D$17:$D$28</c:f>
              <c:numCache>
                <c:formatCode>0%</c:formatCode>
                <c:ptCount val="12"/>
                <c:pt idx="1">
                  <c:v>0.92136470922068903</c:v>
                </c:pt>
                <c:pt idx="2">
                  <c:v>1.0493179501396901</c:v>
                </c:pt>
                <c:pt idx="3">
                  <c:v>0.91412760619358102</c:v>
                </c:pt>
                <c:pt idx="5">
                  <c:v>1.2593310053506599</c:v>
                </c:pt>
                <c:pt idx="6">
                  <c:v>1.2936802633565301</c:v>
                </c:pt>
                <c:pt idx="7">
                  <c:v>1.25208582265644</c:v>
                </c:pt>
                <c:pt idx="9">
                  <c:v>0.89960478220558804</c:v>
                </c:pt>
                <c:pt idx="10">
                  <c:v>0.986640851501834</c:v>
                </c:pt>
                <c:pt idx="11">
                  <c:v>0.88943278050214303</c:v>
                </c:pt>
              </c:numCache>
            </c:numRef>
          </c:xVal>
          <c:yVal>
            <c:numRef>
              <c:f>'Amt AE Face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SmokStat'!$L$17:$L$28</c:f>
              <c:numCache>
                <c:formatCode>General</c:formatCode>
                <c:ptCount val="12"/>
                <c:pt idx="1">
                  <c:v>200</c:v>
                </c:pt>
                <c:pt idx="2">
                  <c:v>100</c:v>
                </c:pt>
                <c:pt idx="3">
                  <c:v>200</c:v>
                </c:pt>
                <c:pt idx="5">
                  <c:v>200</c:v>
                </c:pt>
                <c:pt idx="6">
                  <c:v>100</c:v>
                </c:pt>
                <c:pt idx="7">
                  <c:v>100</c:v>
                </c:pt>
                <c:pt idx="9">
                  <c:v>100</c:v>
                </c:pt>
                <c:pt idx="10">
                  <c:v>100</c:v>
                </c:pt>
                <c:pt idx="11">
                  <c:v>100</c:v>
                </c:pt>
              </c:numCache>
            </c:numRef>
          </c:bubbleSize>
          <c:bubble3D val="0"/>
          <c:extLst>
            <c:ext xmlns:c16="http://schemas.microsoft.com/office/drawing/2014/chart" uri="{C3380CC4-5D6E-409C-BE32-E72D297353CC}">
              <c16:uniqueId val="{00000002-83D4-4EE9-A369-996C21622EE1}"/>
            </c:ext>
          </c:extLst>
        </c:ser>
        <c:ser>
          <c:idx val="3"/>
          <c:order val="3"/>
          <c:tx>
            <c:strRef>
              <c:f>'Amt AE Face SmokStat'!$E$16</c:f>
              <c:strCache>
                <c:ptCount val="1"/>
                <c:pt idx="0">
                  <c:v>Q4</c:v>
                </c:pt>
              </c:strCache>
            </c:strRef>
          </c:tx>
          <c:spPr>
            <a:solidFill>
              <a:schemeClr val="accent4">
                <a:alpha val="75000"/>
              </a:schemeClr>
            </a:solidFill>
            <a:ln w="25400">
              <a:noFill/>
            </a:ln>
            <a:effectLst/>
          </c:spPr>
          <c:invertIfNegative val="0"/>
          <c:xVal>
            <c:numRef>
              <c:f>'Amt AE Face SmokStat'!$E$17:$E$28</c:f>
              <c:numCache>
                <c:formatCode>0%</c:formatCode>
                <c:ptCount val="12"/>
                <c:pt idx="1">
                  <c:v>0.84560014821693696</c:v>
                </c:pt>
                <c:pt idx="2">
                  <c:v>0.93053356021920097</c:v>
                </c:pt>
                <c:pt idx="3">
                  <c:v>0.83681604221913797</c:v>
                </c:pt>
                <c:pt idx="5">
                  <c:v>1.15440302722931</c:v>
                </c:pt>
                <c:pt idx="6">
                  <c:v>1.2189645336475501</c:v>
                </c:pt>
                <c:pt idx="7">
                  <c:v>1.1686058113066899</c:v>
                </c:pt>
                <c:pt idx="9">
                  <c:v>0.83000493851799295</c:v>
                </c:pt>
                <c:pt idx="10">
                  <c:v>0.88671202390899195</c:v>
                </c:pt>
                <c:pt idx="11">
                  <c:v>0.81600113381275896</c:v>
                </c:pt>
              </c:numCache>
            </c:numRef>
          </c:xVal>
          <c:yVal>
            <c:numRef>
              <c:f>'Amt AE Face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SmokStat'!$M$17:$M$28</c:f>
              <c:numCache>
                <c:formatCode>General</c:formatCode>
                <c:ptCount val="12"/>
                <c:pt idx="1">
                  <c:v>200</c:v>
                </c:pt>
                <c:pt idx="2">
                  <c:v>100</c:v>
                </c:pt>
                <c:pt idx="3">
                  <c:v>200</c:v>
                </c:pt>
                <c:pt idx="5">
                  <c:v>100</c:v>
                </c:pt>
                <c:pt idx="6">
                  <c:v>100</c:v>
                </c:pt>
                <c:pt idx="7">
                  <c:v>100</c:v>
                </c:pt>
                <c:pt idx="9">
                  <c:v>200</c:v>
                </c:pt>
                <c:pt idx="10">
                  <c:v>100</c:v>
                </c:pt>
                <c:pt idx="11">
                  <c:v>100</c:v>
                </c:pt>
              </c:numCache>
            </c:numRef>
          </c:bubbleSize>
          <c:bubble3D val="0"/>
          <c:extLst>
            <c:ext xmlns:c16="http://schemas.microsoft.com/office/drawing/2014/chart" uri="{C3380CC4-5D6E-409C-BE32-E72D297353CC}">
              <c16:uniqueId val="{00000003-83D4-4EE9-A369-996C21622EE1}"/>
            </c:ext>
          </c:extLst>
        </c:ser>
        <c:ser>
          <c:idx val="4"/>
          <c:order val="4"/>
          <c:tx>
            <c:strRef>
              <c:f>'Amt AE Face SmokStat'!$F$16</c:f>
              <c:strCache>
                <c:ptCount val="1"/>
                <c:pt idx="0">
                  <c:v>Q5</c:v>
                </c:pt>
              </c:strCache>
            </c:strRef>
          </c:tx>
          <c:spPr>
            <a:solidFill>
              <a:schemeClr val="accent5">
                <a:alpha val="75000"/>
              </a:schemeClr>
            </a:solidFill>
            <a:ln w="25400">
              <a:noFill/>
            </a:ln>
            <a:effectLst/>
          </c:spPr>
          <c:invertIfNegative val="0"/>
          <c:xVal>
            <c:numRef>
              <c:f>'Amt AE Face SmokStat'!$F$17:$F$28</c:f>
              <c:numCache>
                <c:formatCode>0%</c:formatCode>
                <c:ptCount val="12"/>
                <c:pt idx="1">
                  <c:v>0.73680870933577802</c:v>
                </c:pt>
                <c:pt idx="2">
                  <c:v>0.81777890436696299</c:v>
                </c:pt>
                <c:pt idx="3">
                  <c:v>0.72739058154915603</c:v>
                </c:pt>
                <c:pt idx="5">
                  <c:v>0.99943804187525798</c:v>
                </c:pt>
                <c:pt idx="6">
                  <c:v>1.04033119528068</c:v>
                </c:pt>
                <c:pt idx="7">
                  <c:v>1.0136344895878899</c:v>
                </c:pt>
                <c:pt idx="9">
                  <c:v>0.726661703837155</c:v>
                </c:pt>
                <c:pt idx="10">
                  <c:v>0.74339295234023295</c:v>
                </c:pt>
                <c:pt idx="11">
                  <c:v>0.71125929256160003</c:v>
                </c:pt>
              </c:numCache>
            </c:numRef>
          </c:xVal>
          <c:yVal>
            <c:numRef>
              <c:f>'Amt AE Face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SmokStat'!$N$17:$N$28</c:f>
              <c:numCache>
                <c:formatCode>General</c:formatCode>
                <c:ptCount val="12"/>
                <c:pt idx="1">
                  <c:v>100</c:v>
                </c:pt>
                <c:pt idx="2">
                  <c:v>100</c:v>
                </c:pt>
                <c:pt idx="3">
                  <c:v>100</c:v>
                </c:pt>
                <c:pt idx="5">
                  <c:v>100</c:v>
                </c:pt>
                <c:pt idx="6">
                  <c:v>100</c:v>
                </c:pt>
                <c:pt idx="7">
                  <c:v>100</c:v>
                </c:pt>
                <c:pt idx="9">
                  <c:v>100</c:v>
                </c:pt>
                <c:pt idx="10">
                  <c:v>50</c:v>
                </c:pt>
                <c:pt idx="11">
                  <c:v>100</c:v>
                </c:pt>
              </c:numCache>
            </c:numRef>
          </c:bubbleSize>
          <c:bubble3D val="0"/>
          <c:extLst>
            <c:ext xmlns:c16="http://schemas.microsoft.com/office/drawing/2014/chart" uri="{C3380CC4-5D6E-409C-BE32-E72D297353CC}">
              <c16:uniqueId val="{00000004-83D4-4EE9-A369-996C21622EE1}"/>
            </c:ext>
          </c:extLst>
        </c:ser>
        <c:ser>
          <c:idx val="5"/>
          <c:order val="5"/>
          <c:tx>
            <c:strRef>
              <c:f>'Amt AE Face SmokStat'!$G$16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Face SmokStat'!$H$17:$H$28</c:f>
                <c:numCache>
                  <c:formatCode>General</c:formatCode>
                  <c:ptCount val="12"/>
                  <c:pt idx="1">
                    <c:v>0.31535547794395813</c:v>
                  </c:pt>
                  <c:pt idx="2">
                    <c:v>0.38242659382895805</c:v>
                  </c:pt>
                  <c:pt idx="3">
                    <c:v>0.370645351133851</c:v>
                  </c:pt>
                  <c:pt idx="5">
                    <c:v>0.48086994869161992</c:v>
                  </c:pt>
                  <c:pt idx="6">
                    <c:v>0.38378369818200997</c:v>
                  </c:pt>
                  <c:pt idx="7">
                    <c:v>0.51791053454460001</c:v>
                  </c:pt>
                  <c:pt idx="9">
                    <c:v>0.31691926233151602</c:v>
                  </c:pt>
                  <c:pt idx="10">
                    <c:v>0.4089823289175899</c:v>
                  </c:pt>
                  <c:pt idx="11">
                    <c:v>0.30704319388292711</c:v>
                  </c:pt>
                </c:numCache>
              </c:numRef>
            </c:plus>
            <c:minus>
              <c:numRef>
                <c:f>'Amt AE Face SmokStat'!$I$17:$I$28</c:f>
                <c:numCache>
                  <c:formatCode>General</c:formatCode>
                  <c:ptCount val="12"/>
                  <c:pt idx="1">
                    <c:v>0.13879427546687395</c:v>
                  </c:pt>
                  <c:pt idx="2">
                    <c:v>0.16334532234976906</c:v>
                  </c:pt>
                  <c:pt idx="3">
                    <c:v>0.13944347436854299</c:v>
                  </c:pt>
                  <c:pt idx="5">
                    <c:v>0.2719013866976121</c:v>
                  </c:pt>
                  <c:pt idx="6">
                    <c:v>0.23692039963874012</c:v>
                  </c:pt>
                  <c:pt idx="7">
                    <c:v>0.25575257568676002</c:v>
                  </c:pt>
                  <c:pt idx="9">
                    <c:v>0.12449688834615902</c:v>
                  </c:pt>
                  <c:pt idx="10">
                    <c:v>0.16906558416181705</c:v>
                  </c:pt>
                  <c:pt idx="11">
                    <c:v>0.13555846149140294</c:v>
                  </c:pt>
                </c:numCache>
              </c:numRef>
            </c:minus>
            <c:spPr>
              <a:noFill/>
              <a:ln w="12700" cap="flat" cmpd="sng" algn="ctr">
                <a:solidFill>
                  <a:schemeClr val="bg2">
                    <a:lumMod val="90000"/>
                  </a:schemeClr>
                </a:solidFill>
                <a:round/>
              </a:ln>
              <a:effectLst/>
            </c:spPr>
          </c:errBars>
          <c:xVal>
            <c:numRef>
              <c:f>'Amt AE Face SmokStat'!$G$17:$G$28</c:f>
              <c:numCache>
                <c:formatCode>0%</c:formatCode>
                <c:ptCount val="12"/>
                <c:pt idx="1">
                  <c:v>0.87560298480265197</c:v>
                </c:pt>
                <c:pt idx="2">
                  <c:v>0.98112422671673205</c:v>
                </c:pt>
                <c:pt idx="3">
                  <c:v>0.86683405591769902</c:v>
                </c:pt>
                <c:pt idx="5">
                  <c:v>1.2713394285728701</c:v>
                </c:pt>
                <c:pt idx="6">
                  <c:v>1.2772515949194201</c:v>
                </c:pt>
                <c:pt idx="7">
                  <c:v>1.26938706527465</c:v>
                </c:pt>
                <c:pt idx="9">
                  <c:v>0.85115859218331402</c:v>
                </c:pt>
                <c:pt idx="10">
                  <c:v>0.91245853650205</c:v>
                </c:pt>
                <c:pt idx="11">
                  <c:v>0.84681775405300297</c:v>
                </c:pt>
              </c:numCache>
            </c:numRef>
          </c:xVal>
          <c:yVal>
            <c:numRef>
              <c:f>'Amt AE Face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SmokStat'!$O$17:$O$28</c:f>
              <c:numCache>
                <c:formatCode>General</c:formatCode>
                <c:ptCount val="12"/>
                <c:pt idx="1">
                  <c:v>200</c:v>
                </c:pt>
                <c:pt idx="2">
                  <c:v>200</c:v>
                </c:pt>
                <c:pt idx="3">
                  <c:v>200</c:v>
                </c:pt>
                <c:pt idx="5">
                  <c:v>200</c:v>
                </c:pt>
                <c:pt idx="6">
                  <c:v>200</c:v>
                </c:pt>
                <c:pt idx="7">
                  <c:v>200</c:v>
                </c:pt>
                <c:pt idx="9">
                  <c:v>200</c:v>
                </c:pt>
                <c:pt idx="10">
                  <c:v>100</c:v>
                </c:pt>
                <c:pt idx="11">
                  <c:v>200</c:v>
                </c:pt>
              </c:numCache>
            </c:numRef>
          </c:bubbleSize>
          <c:bubble3D val="0"/>
          <c:extLst>
            <c:ext xmlns:c16="http://schemas.microsoft.com/office/drawing/2014/chart" uri="{C3380CC4-5D6E-409C-BE32-E72D297353CC}">
              <c16:uniqueId val="{00000005-83D4-4EE9-A369-996C21622EE1}"/>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83D4-4EE9-A369-996C21622EE1}"/>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Face Sex'!$B$16</c:f>
              <c:strCache>
                <c:ptCount val="1"/>
                <c:pt idx="0">
                  <c:v>Q1</c:v>
                </c:pt>
              </c:strCache>
            </c:strRef>
          </c:tx>
          <c:spPr>
            <a:solidFill>
              <a:schemeClr val="accent1">
                <a:alpha val="75000"/>
              </a:schemeClr>
            </a:solidFill>
            <a:ln w="25400">
              <a:noFill/>
            </a:ln>
            <a:effectLst/>
          </c:spPr>
          <c:invertIfNegative val="0"/>
          <c:xVal>
            <c:numRef>
              <c:f>'Amt AE Face Sex'!$B$17:$B$28</c:f>
              <c:numCache>
                <c:formatCode>0%</c:formatCode>
                <c:ptCount val="12"/>
                <c:pt idx="1">
                  <c:v>1.1909584627466101</c:v>
                </c:pt>
                <c:pt idx="2">
                  <c:v>1.2316274047546201</c:v>
                </c:pt>
                <c:pt idx="3">
                  <c:v>1.2502146776829</c:v>
                </c:pt>
                <c:pt idx="5">
                  <c:v>1.75220937726449</c:v>
                </c:pt>
                <c:pt idx="6">
                  <c:v>1.7187700312946801</c:v>
                </c:pt>
                <c:pt idx="7">
                  <c:v>1.8007875318736</c:v>
                </c:pt>
                <c:pt idx="9">
                  <c:v>1.16807785451483</c:v>
                </c:pt>
                <c:pt idx="10">
                  <c:v>1.1046362976692801</c:v>
                </c:pt>
                <c:pt idx="11">
                  <c:v>1.20275913129401</c:v>
                </c:pt>
              </c:numCache>
            </c:numRef>
          </c:xVal>
          <c:yVal>
            <c:numRef>
              <c:f>'Amt AE Face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Sex'!$J$17:$J$28</c:f>
              <c:numCache>
                <c:formatCode>General</c:formatCode>
                <c:ptCount val="12"/>
                <c:pt idx="1">
                  <c:v>200</c:v>
                </c:pt>
                <c:pt idx="2">
                  <c:v>100</c:v>
                </c:pt>
                <c:pt idx="3">
                  <c:v>100</c:v>
                </c:pt>
                <c:pt idx="5">
                  <c:v>100</c:v>
                </c:pt>
                <c:pt idx="6">
                  <c:v>100</c:v>
                </c:pt>
                <c:pt idx="7">
                  <c:v>100</c:v>
                </c:pt>
                <c:pt idx="9">
                  <c:v>100</c:v>
                </c:pt>
                <c:pt idx="10">
                  <c:v>100</c:v>
                </c:pt>
                <c:pt idx="11">
                  <c:v>100</c:v>
                </c:pt>
              </c:numCache>
            </c:numRef>
          </c:bubbleSize>
          <c:bubble3D val="0"/>
          <c:extLst>
            <c:ext xmlns:c16="http://schemas.microsoft.com/office/drawing/2014/chart" uri="{C3380CC4-5D6E-409C-BE32-E72D297353CC}">
              <c16:uniqueId val="{00000000-F497-4E89-998E-7B8D62743AD3}"/>
            </c:ext>
          </c:extLst>
        </c:ser>
        <c:ser>
          <c:idx val="1"/>
          <c:order val="1"/>
          <c:tx>
            <c:strRef>
              <c:f>'Amt AE Face Sex'!$C$16</c:f>
              <c:strCache>
                <c:ptCount val="1"/>
                <c:pt idx="0">
                  <c:v>Q2</c:v>
                </c:pt>
              </c:strCache>
            </c:strRef>
          </c:tx>
          <c:spPr>
            <a:solidFill>
              <a:schemeClr val="accent2">
                <a:alpha val="75000"/>
              </a:schemeClr>
            </a:solidFill>
            <a:ln w="25400">
              <a:noFill/>
            </a:ln>
            <a:effectLst/>
          </c:spPr>
          <c:invertIfNegative val="0"/>
          <c:xVal>
            <c:numRef>
              <c:f>'Amt AE Face Sex'!$C$17:$C$28</c:f>
              <c:numCache>
                <c:formatCode>0%</c:formatCode>
                <c:ptCount val="12"/>
                <c:pt idx="1">
                  <c:v>0.98645660614647301</c:v>
                </c:pt>
                <c:pt idx="2">
                  <c:v>0.99437211509674195</c:v>
                </c:pt>
                <c:pt idx="3">
                  <c:v>1.0133693447491501</c:v>
                </c:pt>
                <c:pt idx="5">
                  <c:v>1.4191762057477499</c:v>
                </c:pt>
                <c:pt idx="6">
                  <c:v>1.3893181285740801</c:v>
                </c:pt>
                <c:pt idx="7">
                  <c:v>1.46746400016548</c:v>
                </c:pt>
                <c:pt idx="9">
                  <c:v>0.951219448052813</c:v>
                </c:pt>
                <c:pt idx="10">
                  <c:v>0.945458371799619</c:v>
                </c:pt>
                <c:pt idx="11">
                  <c:v>0.96709724496586302</c:v>
                </c:pt>
              </c:numCache>
            </c:numRef>
          </c:xVal>
          <c:yVal>
            <c:numRef>
              <c:f>'Amt AE Face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Sex'!$K$17:$K$28</c:f>
              <c:numCache>
                <c:formatCode>General</c:formatCode>
                <c:ptCount val="12"/>
                <c:pt idx="1">
                  <c:v>200</c:v>
                </c:pt>
                <c:pt idx="2">
                  <c:v>100</c:v>
                </c:pt>
                <c:pt idx="3">
                  <c:v>200</c:v>
                </c:pt>
                <c:pt idx="5">
                  <c:v>100</c:v>
                </c:pt>
                <c:pt idx="6">
                  <c:v>100</c:v>
                </c:pt>
                <c:pt idx="7">
                  <c:v>100</c:v>
                </c:pt>
                <c:pt idx="9">
                  <c:v>100</c:v>
                </c:pt>
                <c:pt idx="10">
                  <c:v>100</c:v>
                </c:pt>
                <c:pt idx="11">
                  <c:v>100</c:v>
                </c:pt>
              </c:numCache>
            </c:numRef>
          </c:bubbleSize>
          <c:bubble3D val="0"/>
          <c:extLst>
            <c:ext xmlns:c16="http://schemas.microsoft.com/office/drawing/2014/chart" uri="{C3380CC4-5D6E-409C-BE32-E72D297353CC}">
              <c16:uniqueId val="{00000001-F497-4E89-998E-7B8D62743AD3}"/>
            </c:ext>
          </c:extLst>
        </c:ser>
        <c:ser>
          <c:idx val="2"/>
          <c:order val="2"/>
          <c:tx>
            <c:strRef>
              <c:f>'Amt AE Face Sex'!$D$16</c:f>
              <c:strCache>
                <c:ptCount val="1"/>
                <c:pt idx="0">
                  <c:v>Q3</c:v>
                </c:pt>
              </c:strCache>
            </c:strRef>
          </c:tx>
          <c:spPr>
            <a:solidFill>
              <a:schemeClr val="accent3">
                <a:alpha val="75000"/>
              </a:schemeClr>
            </a:solidFill>
            <a:ln w="25400">
              <a:noFill/>
            </a:ln>
            <a:effectLst/>
          </c:spPr>
          <c:invertIfNegative val="0"/>
          <c:xVal>
            <c:numRef>
              <c:f>'Amt AE Face Sex'!$D$17:$D$28</c:f>
              <c:numCache>
                <c:formatCode>0%</c:formatCode>
                <c:ptCount val="12"/>
                <c:pt idx="1">
                  <c:v>0.92136470922068903</c:v>
                </c:pt>
                <c:pt idx="2">
                  <c:v>0.89588485488766101</c:v>
                </c:pt>
                <c:pt idx="3">
                  <c:v>0.92207768168947701</c:v>
                </c:pt>
                <c:pt idx="5">
                  <c:v>1.2593310053506599</c:v>
                </c:pt>
                <c:pt idx="6">
                  <c:v>1.2041872982100199</c:v>
                </c:pt>
                <c:pt idx="7">
                  <c:v>1.2760756457401199</c:v>
                </c:pt>
                <c:pt idx="9">
                  <c:v>0.89960478220558804</c:v>
                </c:pt>
                <c:pt idx="10">
                  <c:v>0.86195397559522702</c:v>
                </c:pt>
                <c:pt idx="11">
                  <c:v>0.89340322148546303</c:v>
                </c:pt>
              </c:numCache>
            </c:numRef>
          </c:xVal>
          <c:yVal>
            <c:numRef>
              <c:f>'Amt AE Face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Sex'!$L$17:$L$28</c:f>
              <c:numCache>
                <c:formatCode>General</c:formatCode>
                <c:ptCount val="12"/>
                <c:pt idx="1">
                  <c:v>200</c:v>
                </c:pt>
                <c:pt idx="2">
                  <c:v>100</c:v>
                </c:pt>
                <c:pt idx="3">
                  <c:v>200</c:v>
                </c:pt>
                <c:pt idx="5">
                  <c:v>200</c:v>
                </c:pt>
                <c:pt idx="6">
                  <c:v>100</c:v>
                </c:pt>
                <c:pt idx="7">
                  <c:v>100</c:v>
                </c:pt>
                <c:pt idx="9">
                  <c:v>100</c:v>
                </c:pt>
                <c:pt idx="10">
                  <c:v>100</c:v>
                </c:pt>
                <c:pt idx="11">
                  <c:v>100</c:v>
                </c:pt>
              </c:numCache>
            </c:numRef>
          </c:bubbleSize>
          <c:bubble3D val="0"/>
          <c:extLst>
            <c:ext xmlns:c16="http://schemas.microsoft.com/office/drawing/2014/chart" uri="{C3380CC4-5D6E-409C-BE32-E72D297353CC}">
              <c16:uniqueId val="{00000002-F497-4E89-998E-7B8D62743AD3}"/>
            </c:ext>
          </c:extLst>
        </c:ser>
        <c:ser>
          <c:idx val="3"/>
          <c:order val="3"/>
          <c:tx>
            <c:strRef>
              <c:f>'Amt AE Face Sex'!$E$16</c:f>
              <c:strCache>
                <c:ptCount val="1"/>
                <c:pt idx="0">
                  <c:v>Q4</c:v>
                </c:pt>
              </c:strCache>
            </c:strRef>
          </c:tx>
          <c:spPr>
            <a:solidFill>
              <a:schemeClr val="accent4">
                <a:alpha val="75000"/>
              </a:schemeClr>
            </a:solidFill>
            <a:ln w="25400">
              <a:noFill/>
            </a:ln>
            <a:effectLst/>
          </c:spPr>
          <c:invertIfNegative val="0"/>
          <c:xVal>
            <c:numRef>
              <c:f>'Amt AE Face Sex'!$E$17:$E$28</c:f>
              <c:numCache>
                <c:formatCode>0%</c:formatCode>
                <c:ptCount val="12"/>
                <c:pt idx="1">
                  <c:v>0.84560014821693696</c:v>
                </c:pt>
                <c:pt idx="2">
                  <c:v>0.81276153741858803</c:v>
                </c:pt>
                <c:pt idx="3">
                  <c:v>0.84745311311715898</c:v>
                </c:pt>
                <c:pt idx="5">
                  <c:v>1.15440302722931</c:v>
                </c:pt>
                <c:pt idx="6">
                  <c:v>1.08832887509106</c:v>
                </c:pt>
                <c:pt idx="7">
                  <c:v>1.18415343874985</c:v>
                </c:pt>
                <c:pt idx="9">
                  <c:v>0.83000493851799295</c:v>
                </c:pt>
                <c:pt idx="10">
                  <c:v>0.79744451700818897</c:v>
                </c:pt>
                <c:pt idx="11">
                  <c:v>0.82713002880987996</c:v>
                </c:pt>
              </c:numCache>
            </c:numRef>
          </c:xVal>
          <c:yVal>
            <c:numRef>
              <c:f>'Amt AE Face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Sex'!$M$17:$M$28</c:f>
              <c:numCache>
                <c:formatCode>General</c:formatCode>
                <c:ptCount val="12"/>
                <c:pt idx="1">
                  <c:v>200</c:v>
                </c:pt>
                <c:pt idx="2">
                  <c:v>100</c:v>
                </c:pt>
                <c:pt idx="3">
                  <c:v>200</c:v>
                </c:pt>
                <c:pt idx="5">
                  <c:v>100</c:v>
                </c:pt>
                <c:pt idx="6">
                  <c:v>100</c:v>
                </c:pt>
                <c:pt idx="7">
                  <c:v>100</c:v>
                </c:pt>
                <c:pt idx="9">
                  <c:v>200</c:v>
                </c:pt>
                <c:pt idx="10">
                  <c:v>100</c:v>
                </c:pt>
                <c:pt idx="11">
                  <c:v>100</c:v>
                </c:pt>
              </c:numCache>
            </c:numRef>
          </c:bubbleSize>
          <c:bubble3D val="0"/>
          <c:extLst>
            <c:ext xmlns:c16="http://schemas.microsoft.com/office/drawing/2014/chart" uri="{C3380CC4-5D6E-409C-BE32-E72D297353CC}">
              <c16:uniqueId val="{00000003-F497-4E89-998E-7B8D62743AD3}"/>
            </c:ext>
          </c:extLst>
        </c:ser>
        <c:ser>
          <c:idx val="4"/>
          <c:order val="4"/>
          <c:tx>
            <c:strRef>
              <c:f>'Amt AE Face Sex'!$F$16</c:f>
              <c:strCache>
                <c:ptCount val="1"/>
                <c:pt idx="0">
                  <c:v>Q5</c:v>
                </c:pt>
              </c:strCache>
            </c:strRef>
          </c:tx>
          <c:spPr>
            <a:solidFill>
              <a:schemeClr val="accent5">
                <a:alpha val="75000"/>
              </a:schemeClr>
            </a:solidFill>
            <a:ln w="25400">
              <a:noFill/>
            </a:ln>
            <a:effectLst/>
          </c:spPr>
          <c:invertIfNegative val="0"/>
          <c:xVal>
            <c:numRef>
              <c:f>'Amt AE Face Sex'!$F$17:$F$28</c:f>
              <c:numCache>
                <c:formatCode>0%</c:formatCode>
                <c:ptCount val="12"/>
                <c:pt idx="1">
                  <c:v>0.73680870933577802</c:v>
                </c:pt>
                <c:pt idx="2">
                  <c:v>0.69637252839039598</c:v>
                </c:pt>
                <c:pt idx="3">
                  <c:v>0.73966922588410999</c:v>
                </c:pt>
                <c:pt idx="5">
                  <c:v>0.99943804187525798</c:v>
                </c:pt>
                <c:pt idx="6">
                  <c:v>0.94629343880291605</c:v>
                </c:pt>
                <c:pt idx="7">
                  <c:v>1.0239864806774099</c:v>
                </c:pt>
                <c:pt idx="9">
                  <c:v>0.726661703837155</c:v>
                </c:pt>
                <c:pt idx="10">
                  <c:v>0.67987777224285795</c:v>
                </c:pt>
                <c:pt idx="11">
                  <c:v>0.73065538091941395</c:v>
                </c:pt>
              </c:numCache>
            </c:numRef>
          </c:xVal>
          <c:yVal>
            <c:numRef>
              <c:f>'Amt AE Face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Sex'!$N$17:$N$28</c:f>
              <c:numCache>
                <c:formatCode>General</c:formatCode>
                <c:ptCount val="12"/>
                <c:pt idx="1">
                  <c:v>100</c:v>
                </c:pt>
                <c:pt idx="2">
                  <c:v>100</c:v>
                </c:pt>
                <c:pt idx="3">
                  <c:v>100</c:v>
                </c:pt>
                <c:pt idx="5">
                  <c:v>100</c:v>
                </c:pt>
                <c:pt idx="6">
                  <c:v>100</c:v>
                </c:pt>
                <c:pt idx="7">
                  <c:v>100</c:v>
                </c:pt>
                <c:pt idx="9">
                  <c:v>100</c:v>
                </c:pt>
                <c:pt idx="10">
                  <c:v>100</c:v>
                </c:pt>
                <c:pt idx="11">
                  <c:v>100</c:v>
                </c:pt>
              </c:numCache>
            </c:numRef>
          </c:bubbleSize>
          <c:bubble3D val="0"/>
          <c:extLst>
            <c:ext xmlns:c16="http://schemas.microsoft.com/office/drawing/2014/chart" uri="{C3380CC4-5D6E-409C-BE32-E72D297353CC}">
              <c16:uniqueId val="{00000004-F497-4E89-998E-7B8D62743AD3}"/>
            </c:ext>
          </c:extLst>
        </c:ser>
        <c:ser>
          <c:idx val="5"/>
          <c:order val="5"/>
          <c:tx>
            <c:strRef>
              <c:f>'Amt AE Face Sex'!$G$16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Face Sex'!$H$17:$H$28</c:f>
                <c:numCache>
                  <c:formatCode>General</c:formatCode>
                  <c:ptCount val="12"/>
                  <c:pt idx="1">
                    <c:v>0.31535547794395813</c:v>
                  </c:pt>
                  <c:pt idx="2">
                    <c:v>0.37016444023500206</c:v>
                  </c:pt>
                  <c:pt idx="3">
                    <c:v>0.36895444233709096</c:v>
                  </c:pt>
                  <c:pt idx="5">
                    <c:v>0.48086994869161992</c:v>
                  </c:pt>
                  <c:pt idx="6">
                    <c:v>0.51083602756840008</c:v>
                  </c:pt>
                  <c:pt idx="7">
                    <c:v>0.50068679936702987</c:v>
                  </c:pt>
                  <c:pt idx="9">
                    <c:v>0.31691926233151602</c:v>
                  </c:pt>
                  <c:pt idx="10">
                    <c:v>0.26667779347389609</c:v>
                  </c:pt>
                  <c:pt idx="11">
                    <c:v>0.34636128137016997</c:v>
                  </c:pt>
                </c:numCache>
              </c:numRef>
            </c:plus>
            <c:minus>
              <c:numRef>
                <c:f>'Amt AE Face Sex'!$I$17:$I$28</c:f>
                <c:numCache>
                  <c:formatCode>General</c:formatCode>
                  <c:ptCount val="12"/>
                  <c:pt idx="1">
                    <c:v>0.13879427546687395</c:v>
                  </c:pt>
                  <c:pt idx="2">
                    <c:v>0.16509043612922203</c:v>
                  </c:pt>
                  <c:pt idx="3">
                    <c:v>0.141591009461699</c:v>
                  </c:pt>
                  <c:pt idx="5">
                    <c:v>0.2719013866976121</c:v>
                  </c:pt>
                  <c:pt idx="6">
                    <c:v>0.26164056492336396</c:v>
                  </c:pt>
                  <c:pt idx="7">
                    <c:v>0.27611425182916016</c:v>
                  </c:pt>
                  <c:pt idx="9">
                    <c:v>0.12449688834615902</c:v>
                  </c:pt>
                  <c:pt idx="10">
                    <c:v>0.15808073195252603</c:v>
                  </c:pt>
                  <c:pt idx="11">
                    <c:v>0.12574246900442609</c:v>
                  </c:pt>
                </c:numCache>
              </c:numRef>
            </c:minus>
            <c:spPr>
              <a:noFill/>
              <a:ln w="12700" cap="flat" cmpd="sng" algn="ctr">
                <a:solidFill>
                  <a:schemeClr val="bg2">
                    <a:lumMod val="90000"/>
                  </a:schemeClr>
                </a:solidFill>
                <a:round/>
              </a:ln>
              <a:effectLst/>
            </c:spPr>
          </c:errBars>
          <c:xVal>
            <c:numRef>
              <c:f>'Amt AE Face Sex'!$G$17:$G$28</c:f>
              <c:numCache>
                <c:formatCode>0%</c:formatCode>
                <c:ptCount val="12"/>
                <c:pt idx="1">
                  <c:v>0.87560298480265197</c:v>
                </c:pt>
                <c:pt idx="2">
                  <c:v>0.86146296451961801</c:v>
                </c:pt>
                <c:pt idx="3">
                  <c:v>0.881260235345809</c:v>
                </c:pt>
                <c:pt idx="5">
                  <c:v>1.2713394285728701</c:v>
                </c:pt>
                <c:pt idx="6">
                  <c:v>1.20793400372628</c:v>
                </c:pt>
                <c:pt idx="7">
                  <c:v>1.3001007325065701</c:v>
                </c:pt>
                <c:pt idx="9">
                  <c:v>0.85115859218331402</c:v>
                </c:pt>
                <c:pt idx="10">
                  <c:v>0.83795850419538398</c:v>
                </c:pt>
                <c:pt idx="11">
                  <c:v>0.85639784992384005</c:v>
                </c:pt>
              </c:numCache>
            </c:numRef>
          </c:xVal>
          <c:yVal>
            <c:numRef>
              <c:f>'Amt AE Face Sex'!$Q$17:$Q$28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Sex'!$O$17:$O$28</c:f>
              <c:numCache>
                <c:formatCode>General</c:formatCode>
                <c:ptCount val="12"/>
                <c:pt idx="1">
                  <c:v>200</c:v>
                </c:pt>
                <c:pt idx="2">
                  <c:v>200</c:v>
                </c:pt>
                <c:pt idx="3">
                  <c:v>200</c:v>
                </c:pt>
                <c:pt idx="5">
                  <c:v>200</c:v>
                </c:pt>
                <c:pt idx="6">
                  <c:v>200</c:v>
                </c:pt>
                <c:pt idx="7">
                  <c:v>200</c:v>
                </c:pt>
                <c:pt idx="9">
                  <c:v>200</c:v>
                </c:pt>
                <c:pt idx="10">
                  <c:v>100</c:v>
                </c:pt>
                <c:pt idx="11">
                  <c:v>200</c:v>
                </c:pt>
              </c:numCache>
            </c:numRef>
          </c:bubbleSize>
          <c:bubble3D val="0"/>
          <c:extLst>
            <c:ext xmlns:c16="http://schemas.microsoft.com/office/drawing/2014/chart" uri="{C3380CC4-5D6E-409C-BE32-E72D297353CC}">
              <c16:uniqueId val="{00000005-F497-4E89-998E-7B8D62743AD3}"/>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F497-4E89-998E-7B8D62743AD3}"/>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Face Plan'!$B$16</c:f>
              <c:strCache>
                <c:ptCount val="1"/>
                <c:pt idx="0">
                  <c:v>Q1</c:v>
                </c:pt>
              </c:strCache>
            </c:strRef>
          </c:tx>
          <c:spPr>
            <a:solidFill>
              <a:schemeClr val="accent1">
                <a:alpha val="75000"/>
              </a:schemeClr>
            </a:solidFill>
            <a:ln w="25400">
              <a:noFill/>
            </a:ln>
            <a:effectLst/>
          </c:spPr>
          <c:invertIfNegative val="0"/>
          <c:xVal>
            <c:numRef>
              <c:f>'Amt AE Face Plan'!$B$17:$B$28</c:f>
              <c:numCache>
                <c:formatCode>0%</c:formatCode>
                <c:ptCount val="12"/>
                <c:pt idx="1">
                  <c:v>1.1909584627466101</c:v>
                </c:pt>
                <c:pt idx="2">
                  <c:v>1.2996298453788599</c:v>
                </c:pt>
                <c:pt idx="3">
                  <c:v>1.2681648151587701</c:v>
                </c:pt>
                <c:pt idx="5">
                  <c:v>1.75220937726449</c:v>
                </c:pt>
                <c:pt idx="6">
                  <c:v>1.5961238585353501</c:v>
                </c:pt>
                <c:pt idx="7">
                  <c:v>10.176862612790901</c:v>
                </c:pt>
                <c:pt idx="9">
                  <c:v>1.16807785451483</c:v>
                </c:pt>
                <c:pt idx="10">
                  <c:v>1.2039418423378401</c:v>
                </c:pt>
                <c:pt idx="11">
                  <c:v>1.1966583616083799</c:v>
                </c:pt>
              </c:numCache>
            </c:numRef>
          </c:xVal>
          <c:yVal>
            <c:numRef>
              <c:f>'Amt AE Face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Plan'!$J$17:$J$28</c:f>
              <c:numCache>
                <c:formatCode>General</c:formatCode>
                <c:ptCount val="12"/>
                <c:pt idx="1">
                  <c:v>200</c:v>
                </c:pt>
                <c:pt idx="2">
                  <c:v>100</c:v>
                </c:pt>
                <c:pt idx="3">
                  <c:v>100</c:v>
                </c:pt>
                <c:pt idx="5">
                  <c:v>100</c:v>
                </c:pt>
                <c:pt idx="6">
                  <c:v>100</c:v>
                </c:pt>
                <c:pt idx="7">
                  <c:v>6</c:v>
                </c:pt>
                <c:pt idx="9">
                  <c:v>100</c:v>
                </c:pt>
                <c:pt idx="10">
                  <c:v>100</c:v>
                </c:pt>
                <c:pt idx="11">
                  <c:v>100</c:v>
                </c:pt>
              </c:numCache>
            </c:numRef>
          </c:bubbleSize>
          <c:bubble3D val="0"/>
          <c:extLst>
            <c:ext xmlns:c16="http://schemas.microsoft.com/office/drawing/2014/chart" uri="{C3380CC4-5D6E-409C-BE32-E72D297353CC}">
              <c16:uniqueId val="{00000000-219D-4D1E-871F-651529C4A52D}"/>
            </c:ext>
          </c:extLst>
        </c:ser>
        <c:ser>
          <c:idx val="1"/>
          <c:order val="1"/>
          <c:tx>
            <c:strRef>
              <c:f>'Amt AE Face Plan'!$C$16</c:f>
              <c:strCache>
                <c:ptCount val="1"/>
                <c:pt idx="0">
                  <c:v>Q2</c:v>
                </c:pt>
              </c:strCache>
            </c:strRef>
          </c:tx>
          <c:spPr>
            <a:solidFill>
              <a:schemeClr val="accent2">
                <a:alpha val="75000"/>
              </a:schemeClr>
            </a:solidFill>
            <a:ln w="25400">
              <a:noFill/>
            </a:ln>
            <a:effectLst/>
          </c:spPr>
          <c:invertIfNegative val="0"/>
          <c:xVal>
            <c:numRef>
              <c:f>'Amt AE Face Plan'!$C$17:$C$28</c:f>
              <c:numCache>
                <c:formatCode>0%</c:formatCode>
                <c:ptCount val="12"/>
                <c:pt idx="1">
                  <c:v>0.98645660614647301</c:v>
                </c:pt>
                <c:pt idx="2">
                  <c:v>1.0511698475570099</c:v>
                </c:pt>
                <c:pt idx="3">
                  <c:v>0.92322397513349697</c:v>
                </c:pt>
                <c:pt idx="5">
                  <c:v>1.4191762057477499</c:v>
                </c:pt>
                <c:pt idx="6">
                  <c:v>1.3456413873042401</c:v>
                </c:pt>
                <c:pt idx="7">
                  <c:v>2.1473860154810001</c:v>
                </c:pt>
                <c:pt idx="9">
                  <c:v>0.951219448052813</c:v>
                </c:pt>
                <c:pt idx="10">
                  <c:v>0.99933647572444295</c:v>
                </c:pt>
                <c:pt idx="11">
                  <c:v>0.90752496523412196</c:v>
                </c:pt>
              </c:numCache>
            </c:numRef>
          </c:xVal>
          <c:yVal>
            <c:numRef>
              <c:f>'Amt AE Face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Plan'!$K$17:$K$28</c:f>
              <c:numCache>
                <c:formatCode>General</c:formatCode>
                <c:ptCount val="12"/>
                <c:pt idx="1">
                  <c:v>200</c:v>
                </c:pt>
                <c:pt idx="2">
                  <c:v>200</c:v>
                </c:pt>
                <c:pt idx="3">
                  <c:v>100</c:v>
                </c:pt>
                <c:pt idx="5">
                  <c:v>100</c:v>
                </c:pt>
                <c:pt idx="6">
                  <c:v>100</c:v>
                </c:pt>
                <c:pt idx="7">
                  <c:v>100</c:v>
                </c:pt>
                <c:pt idx="9">
                  <c:v>100</c:v>
                </c:pt>
                <c:pt idx="10">
                  <c:v>100</c:v>
                </c:pt>
                <c:pt idx="11">
                  <c:v>100</c:v>
                </c:pt>
              </c:numCache>
            </c:numRef>
          </c:bubbleSize>
          <c:bubble3D val="0"/>
          <c:extLst>
            <c:ext xmlns:c16="http://schemas.microsoft.com/office/drawing/2014/chart" uri="{C3380CC4-5D6E-409C-BE32-E72D297353CC}">
              <c16:uniqueId val="{00000001-219D-4D1E-871F-651529C4A52D}"/>
            </c:ext>
          </c:extLst>
        </c:ser>
        <c:ser>
          <c:idx val="2"/>
          <c:order val="2"/>
          <c:tx>
            <c:strRef>
              <c:f>'Amt AE Face Plan'!$D$16</c:f>
              <c:strCache>
                <c:ptCount val="1"/>
                <c:pt idx="0">
                  <c:v>Q3</c:v>
                </c:pt>
              </c:strCache>
            </c:strRef>
          </c:tx>
          <c:spPr>
            <a:solidFill>
              <a:schemeClr val="accent3">
                <a:alpha val="75000"/>
              </a:schemeClr>
            </a:solidFill>
            <a:ln w="25400">
              <a:noFill/>
            </a:ln>
            <a:effectLst/>
          </c:spPr>
          <c:invertIfNegative val="0"/>
          <c:xVal>
            <c:numRef>
              <c:f>'Amt AE Face Plan'!$D$17:$D$28</c:f>
              <c:numCache>
                <c:formatCode>0%</c:formatCode>
                <c:ptCount val="12"/>
                <c:pt idx="1">
                  <c:v>0.92136470922068903</c:v>
                </c:pt>
                <c:pt idx="2">
                  <c:v>0.98296805050817304</c:v>
                </c:pt>
                <c:pt idx="3">
                  <c:v>0.82820968175162801</c:v>
                </c:pt>
                <c:pt idx="5">
                  <c:v>1.2593310053506599</c:v>
                </c:pt>
                <c:pt idx="6">
                  <c:v>1.24768872638291</c:v>
                </c:pt>
                <c:pt idx="7">
                  <c:v>1.66131599976083</c:v>
                </c:pt>
                <c:pt idx="9">
                  <c:v>0.89960478220558804</c:v>
                </c:pt>
                <c:pt idx="10">
                  <c:v>0.94595666517243604</c:v>
                </c:pt>
                <c:pt idx="11">
                  <c:v>0.82335588562808404</c:v>
                </c:pt>
              </c:numCache>
            </c:numRef>
          </c:xVal>
          <c:yVal>
            <c:numRef>
              <c:f>'Amt AE Face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Plan'!$L$17:$L$28</c:f>
              <c:numCache>
                <c:formatCode>General</c:formatCode>
                <c:ptCount val="12"/>
                <c:pt idx="1">
                  <c:v>200</c:v>
                </c:pt>
                <c:pt idx="2">
                  <c:v>200</c:v>
                </c:pt>
                <c:pt idx="3">
                  <c:v>100</c:v>
                </c:pt>
                <c:pt idx="5">
                  <c:v>200</c:v>
                </c:pt>
                <c:pt idx="6">
                  <c:v>200</c:v>
                </c:pt>
                <c:pt idx="7">
                  <c:v>50</c:v>
                </c:pt>
                <c:pt idx="9">
                  <c:v>100</c:v>
                </c:pt>
                <c:pt idx="10">
                  <c:v>100</c:v>
                </c:pt>
                <c:pt idx="11">
                  <c:v>100</c:v>
                </c:pt>
              </c:numCache>
            </c:numRef>
          </c:bubbleSize>
          <c:bubble3D val="0"/>
          <c:extLst>
            <c:ext xmlns:c16="http://schemas.microsoft.com/office/drawing/2014/chart" uri="{C3380CC4-5D6E-409C-BE32-E72D297353CC}">
              <c16:uniqueId val="{00000002-219D-4D1E-871F-651529C4A52D}"/>
            </c:ext>
          </c:extLst>
        </c:ser>
        <c:ser>
          <c:idx val="3"/>
          <c:order val="3"/>
          <c:tx>
            <c:strRef>
              <c:f>'Amt AE Face Plan'!$E$16</c:f>
              <c:strCache>
                <c:ptCount val="1"/>
                <c:pt idx="0">
                  <c:v>Q4</c:v>
                </c:pt>
              </c:strCache>
            </c:strRef>
          </c:tx>
          <c:spPr>
            <a:solidFill>
              <a:schemeClr val="accent4">
                <a:alpha val="75000"/>
              </a:schemeClr>
            </a:solidFill>
            <a:ln w="25400">
              <a:noFill/>
            </a:ln>
            <a:effectLst/>
          </c:spPr>
          <c:invertIfNegative val="0"/>
          <c:xVal>
            <c:numRef>
              <c:f>'Amt AE Face Plan'!$E$17:$E$28</c:f>
              <c:numCache>
                <c:formatCode>0%</c:formatCode>
                <c:ptCount val="12"/>
                <c:pt idx="1">
                  <c:v>0.84560014821693696</c:v>
                </c:pt>
                <c:pt idx="2">
                  <c:v>0.90821250974757295</c:v>
                </c:pt>
                <c:pt idx="3">
                  <c:v>0.72209805945640304</c:v>
                </c:pt>
                <c:pt idx="5">
                  <c:v>1.15440302722931</c:v>
                </c:pt>
                <c:pt idx="6">
                  <c:v>1.1509986340856699</c:v>
                </c:pt>
                <c:pt idx="7">
                  <c:v>1.33345618492332</c:v>
                </c:pt>
                <c:pt idx="9">
                  <c:v>0.83000493851799295</c:v>
                </c:pt>
                <c:pt idx="10">
                  <c:v>0.87351137289491398</c:v>
                </c:pt>
                <c:pt idx="11">
                  <c:v>0.71890254671334397</c:v>
                </c:pt>
              </c:numCache>
            </c:numRef>
          </c:xVal>
          <c:yVal>
            <c:numRef>
              <c:f>'Amt AE Face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Plan'!$M$17:$M$28</c:f>
              <c:numCache>
                <c:formatCode>General</c:formatCode>
                <c:ptCount val="12"/>
                <c:pt idx="1">
                  <c:v>200</c:v>
                </c:pt>
                <c:pt idx="2">
                  <c:v>100</c:v>
                </c:pt>
                <c:pt idx="3">
                  <c:v>100</c:v>
                </c:pt>
                <c:pt idx="5">
                  <c:v>100</c:v>
                </c:pt>
                <c:pt idx="6">
                  <c:v>100</c:v>
                </c:pt>
                <c:pt idx="7">
                  <c:v>50</c:v>
                </c:pt>
                <c:pt idx="9">
                  <c:v>200</c:v>
                </c:pt>
                <c:pt idx="10">
                  <c:v>100</c:v>
                </c:pt>
                <c:pt idx="11">
                  <c:v>100</c:v>
                </c:pt>
              </c:numCache>
            </c:numRef>
          </c:bubbleSize>
          <c:bubble3D val="0"/>
          <c:extLst>
            <c:ext xmlns:c16="http://schemas.microsoft.com/office/drawing/2014/chart" uri="{C3380CC4-5D6E-409C-BE32-E72D297353CC}">
              <c16:uniqueId val="{00000003-219D-4D1E-871F-651529C4A52D}"/>
            </c:ext>
          </c:extLst>
        </c:ser>
        <c:ser>
          <c:idx val="4"/>
          <c:order val="4"/>
          <c:tx>
            <c:strRef>
              <c:f>'Amt AE Face Plan'!$F$16</c:f>
              <c:strCache>
                <c:ptCount val="1"/>
                <c:pt idx="0">
                  <c:v>Q5</c:v>
                </c:pt>
              </c:strCache>
            </c:strRef>
          </c:tx>
          <c:spPr>
            <a:solidFill>
              <a:schemeClr val="accent5">
                <a:alpha val="75000"/>
              </a:schemeClr>
            </a:solidFill>
            <a:ln w="25400">
              <a:noFill/>
            </a:ln>
            <a:effectLst/>
          </c:spPr>
          <c:invertIfNegative val="0"/>
          <c:xVal>
            <c:numRef>
              <c:f>'Amt AE Face Plan'!$F$17:$F$28</c:f>
              <c:numCache>
                <c:formatCode>0%</c:formatCode>
                <c:ptCount val="12"/>
                <c:pt idx="1">
                  <c:v>0.73680870933577802</c:v>
                </c:pt>
                <c:pt idx="2">
                  <c:v>0.80839177461391498</c:v>
                </c:pt>
                <c:pt idx="3">
                  <c:v>0.63958551869411795</c:v>
                </c:pt>
                <c:pt idx="5">
                  <c:v>0.99943804187525798</c:v>
                </c:pt>
                <c:pt idx="6">
                  <c:v>0.99880486088517995</c:v>
                </c:pt>
                <c:pt idx="7">
                  <c:v>1.0260791679281001</c:v>
                </c:pt>
                <c:pt idx="9">
                  <c:v>0.726661703837155</c:v>
                </c:pt>
                <c:pt idx="10">
                  <c:v>0.76986311666442497</c:v>
                </c:pt>
                <c:pt idx="11">
                  <c:v>0.63437235415791604</c:v>
                </c:pt>
              </c:numCache>
            </c:numRef>
          </c:xVal>
          <c:yVal>
            <c:numRef>
              <c:f>'Amt AE Face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Plan'!$N$17:$N$28</c:f>
              <c:numCache>
                <c:formatCode>General</c:formatCode>
                <c:ptCount val="12"/>
                <c:pt idx="1">
                  <c:v>100</c:v>
                </c:pt>
                <c:pt idx="2">
                  <c:v>100</c:v>
                </c:pt>
                <c:pt idx="3">
                  <c:v>50</c:v>
                </c:pt>
                <c:pt idx="5">
                  <c:v>100</c:v>
                </c:pt>
                <c:pt idx="6">
                  <c:v>100</c:v>
                </c:pt>
                <c:pt idx="7">
                  <c:v>50</c:v>
                </c:pt>
                <c:pt idx="9">
                  <c:v>100</c:v>
                </c:pt>
                <c:pt idx="10">
                  <c:v>100</c:v>
                </c:pt>
                <c:pt idx="11">
                  <c:v>50</c:v>
                </c:pt>
              </c:numCache>
            </c:numRef>
          </c:bubbleSize>
          <c:bubble3D val="0"/>
          <c:extLst>
            <c:ext xmlns:c16="http://schemas.microsoft.com/office/drawing/2014/chart" uri="{C3380CC4-5D6E-409C-BE32-E72D297353CC}">
              <c16:uniqueId val="{00000004-219D-4D1E-871F-651529C4A52D}"/>
            </c:ext>
          </c:extLst>
        </c:ser>
        <c:ser>
          <c:idx val="5"/>
          <c:order val="5"/>
          <c:tx>
            <c:strRef>
              <c:f>'Amt AE Face Plan'!$G$16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Face Plan'!$H$17:$H$28</c:f>
                <c:numCache>
                  <c:formatCode>General</c:formatCode>
                  <c:ptCount val="12"/>
                  <c:pt idx="1">
                    <c:v>0.31535547794395813</c:v>
                  </c:pt>
                  <c:pt idx="2">
                    <c:v>0.38009422893544997</c:v>
                  </c:pt>
                  <c:pt idx="3">
                    <c:v>0.4452775685134871</c:v>
                  </c:pt>
                  <c:pt idx="5">
                    <c:v>0.48086994869161992</c:v>
                  </c:pt>
                  <c:pt idx="6">
                    <c:v>0.35323981388843007</c:v>
                  </c:pt>
                  <c:pt idx="7">
                    <c:v>8.6604321015699206</c:v>
                  </c:pt>
                  <c:pt idx="9">
                    <c:v>0.31691926233151602</c:v>
                  </c:pt>
                  <c:pt idx="10">
                    <c:v>0.31857162467297506</c:v>
                  </c:pt>
                  <c:pt idx="11">
                    <c:v>0.38312900462435295</c:v>
                  </c:pt>
                </c:numCache>
              </c:numRef>
            </c:plus>
            <c:minus>
              <c:numRef>
                <c:f>'Amt AE Face Plan'!$I$17:$I$28</c:f>
                <c:numCache>
                  <c:formatCode>General</c:formatCode>
                  <c:ptCount val="12"/>
                  <c:pt idx="1">
                    <c:v>0.13879427546687395</c:v>
                  </c:pt>
                  <c:pt idx="2">
                    <c:v>0.11114384182949499</c:v>
                  </c:pt>
                  <c:pt idx="3">
                    <c:v>0.18330172795116506</c:v>
                  </c:pt>
                  <c:pt idx="5">
                    <c:v>0.2719013866976121</c:v>
                  </c:pt>
                  <c:pt idx="6">
                    <c:v>0.24407918376174009</c:v>
                  </c:pt>
                  <c:pt idx="7">
                    <c:v>0.49035134329287988</c:v>
                  </c:pt>
                  <c:pt idx="9">
                    <c:v>0.12449688834615902</c:v>
                  </c:pt>
                  <c:pt idx="10">
                    <c:v>0.11550710100044004</c:v>
                  </c:pt>
                  <c:pt idx="11">
                    <c:v>0.17915700282611091</c:v>
                  </c:pt>
                </c:numCache>
              </c:numRef>
            </c:minus>
            <c:spPr>
              <a:noFill/>
              <a:ln w="12700" cap="flat" cmpd="sng" algn="ctr">
                <a:solidFill>
                  <a:schemeClr val="bg2">
                    <a:lumMod val="90000"/>
                  </a:schemeClr>
                </a:solidFill>
                <a:round/>
              </a:ln>
              <a:effectLst/>
            </c:spPr>
          </c:errBars>
          <c:xVal>
            <c:numRef>
              <c:f>'Amt AE Face Plan'!$G$17:$G$28</c:f>
              <c:numCache>
                <c:formatCode>0%</c:formatCode>
                <c:ptCount val="12"/>
                <c:pt idx="1">
                  <c:v>0.87560298480265197</c:v>
                </c:pt>
                <c:pt idx="2">
                  <c:v>0.91953561644340998</c:v>
                </c:pt>
                <c:pt idx="3">
                  <c:v>0.82288724664528301</c:v>
                </c:pt>
                <c:pt idx="5">
                  <c:v>1.2713394285728701</c:v>
                </c:pt>
                <c:pt idx="6">
                  <c:v>1.24288404464692</c:v>
                </c:pt>
                <c:pt idx="7">
                  <c:v>1.5164305112209799</c:v>
                </c:pt>
                <c:pt idx="9">
                  <c:v>0.85115859218331402</c:v>
                </c:pt>
                <c:pt idx="10">
                  <c:v>0.88537021766486501</c:v>
                </c:pt>
                <c:pt idx="11">
                  <c:v>0.81352935698402695</c:v>
                </c:pt>
              </c:numCache>
            </c:numRef>
          </c:xVal>
          <c:yVal>
            <c:numRef>
              <c:f>'Amt AE Face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Face Plan'!$O$17:$O$28</c:f>
              <c:numCache>
                <c:formatCode>General</c:formatCode>
                <c:ptCount val="12"/>
                <c:pt idx="1">
                  <c:v>200</c:v>
                </c:pt>
                <c:pt idx="2">
                  <c:v>200</c:v>
                </c:pt>
                <c:pt idx="3">
                  <c:v>200</c:v>
                </c:pt>
                <c:pt idx="5">
                  <c:v>200</c:v>
                </c:pt>
                <c:pt idx="6">
                  <c:v>200</c:v>
                </c:pt>
                <c:pt idx="7">
                  <c:v>100</c:v>
                </c:pt>
                <c:pt idx="9">
                  <c:v>200</c:v>
                </c:pt>
                <c:pt idx="10">
                  <c:v>200</c:v>
                </c:pt>
                <c:pt idx="11">
                  <c:v>200</c:v>
                </c:pt>
              </c:numCache>
            </c:numRef>
          </c:bubbleSize>
          <c:bubble3D val="0"/>
          <c:extLst>
            <c:ext xmlns:c16="http://schemas.microsoft.com/office/drawing/2014/chart" uri="{C3380CC4-5D6E-409C-BE32-E72D297353CC}">
              <c16:uniqueId val="{00000005-219D-4D1E-871F-651529C4A52D}"/>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219D-4D1E-871F-651529C4A52D}"/>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Face AttAge'!$B$16</c:f>
              <c:strCache>
                <c:ptCount val="1"/>
                <c:pt idx="0">
                  <c:v>Q1</c:v>
                </c:pt>
              </c:strCache>
            </c:strRef>
          </c:tx>
          <c:spPr>
            <a:solidFill>
              <a:schemeClr val="accent1">
                <a:alpha val="75000"/>
              </a:schemeClr>
            </a:solidFill>
            <a:ln w="25400">
              <a:noFill/>
            </a:ln>
            <a:effectLst/>
          </c:spPr>
          <c:invertIfNegative val="0"/>
          <c:xVal>
            <c:numRef>
              <c:f>'Amt AE Face AttAge'!$B$17:$B$31</c:f>
              <c:numCache>
                <c:formatCode>0%</c:formatCode>
                <c:ptCount val="15"/>
                <c:pt idx="1">
                  <c:v>1.1909584627466101</c:v>
                </c:pt>
                <c:pt idx="2">
                  <c:v>2.3060383259716</c:v>
                </c:pt>
                <c:pt idx="3">
                  <c:v>1.2071805751979301</c:v>
                </c:pt>
                <c:pt idx="4">
                  <c:v>1.3354697840726699</c:v>
                </c:pt>
                <c:pt idx="6">
                  <c:v>1.75220937726449</c:v>
                </c:pt>
                <c:pt idx="7">
                  <c:v>3.7115592701512998</c:v>
                </c:pt>
                <c:pt idx="8">
                  <c:v>1.8972970118869099</c:v>
                </c:pt>
                <c:pt idx="9">
                  <c:v>1.5370672513208601</c:v>
                </c:pt>
                <c:pt idx="11">
                  <c:v>1.16807785451483</c:v>
                </c:pt>
                <c:pt idx="12">
                  <c:v>2.2532832352984902</c:v>
                </c:pt>
                <c:pt idx="13">
                  <c:v>1.1345724665541299</c:v>
                </c:pt>
                <c:pt idx="14">
                  <c:v>1.27977637012828</c:v>
                </c:pt>
              </c:numCache>
            </c:numRef>
          </c:xVal>
          <c:yVal>
            <c:numRef>
              <c:f>'Amt AE Face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Face AttAge'!$J$17:$J$31</c:f>
              <c:numCache>
                <c:formatCode>General</c:formatCode>
                <c:ptCount val="15"/>
                <c:pt idx="1">
                  <c:v>200</c:v>
                </c:pt>
                <c:pt idx="2">
                  <c:v>50</c:v>
                </c:pt>
                <c:pt idx="3">
                  <c:v>100</c:v>
                </c:pt>
                <c:pt idx="4">
                  <c:v>100</c:v>
                </c:pt>
                <c:pt idx="6">
                  <c:v>100</c:v>
                </c:pt>
                <c:pt idx="7">
                  <c:v>50</c:v>
                </c:pt>
                <c:pt idx="8">
                  <c:v>100</c:v>
                </c:pt>
                <c:pt idx="9">
                  <c:v>100</c:v>
                </c:pt>
                <c:pt idx="11">
                  <c:v>100</c:v>
                </c:pt>
                <c:pt idx="12">
                  <c:v>25</c:v>
                </c:pt>
                <c:pt idx="13">
                  <c:v>100</c:v>
                </c:pt>
                <c:pt idx="14">
                  <c:v>50</c:v>
                </c:pt>
              </c:numCache>
            </c:numRef>
          </c:bubbleSize>
          <c:bubble3D val="0"/>
          <c:extLst>
            <c:ext xmlns:c16="http://schemas.microsoft.com/office/drawing/2014/chart" uri="{C3380CC4-5D6E-409C-BE32-E72D297353CC}">
              <c16:uniqueId val="{00000000-2A43-4105-91A6-5AE0EF959C2D}"/>
            </c:ext>
          </c:extLst>
        </c:ser>
        <c:ser>
          <c:idx val="1"/>
          <c:order val="1"/>
          <c:tx>
            <c:strRef>
              <c:f>'Amt AE Face AttAge'!$C$16</c:f>
              <c:strCache>
                <c:ptCount val="1"/>
                <c:pt idx="0">
                  <c:v>Q2</c:v>
                </c:pt>
              </c:strCache>
            </c:strRef>
          </c:tx>
          <c:spPr>
            <a:solidFill>
              <a:schemeClr val="accent2">
                <a:alpha val="75000"/>
              </a:schemeClr>
            </a:solidFill>
            <a:ln w="25400">
              <a:noFill/>
            </a:ln>
            <a:effectLst/>
          </c:spPr>
          <c:invertIfNegative val="0"/>
          <c:xVal>
            <c:numRef>
              <c:f>'Amt AE Face AttAge'!$C$17:$C$31</c:f>
              <c:numCache>
                <c:formatCode>0%</c:formatCode>
                <c:ptCount val="15"/>
                <c:pt idx="1">
                  <c:v>0.98645660614647301</c:v>
                </c:pt>
                <c:pt idx="2">
                  <c:v>1.3594457327363001</c:v>
                </c:pt>
                <c:pt idx="3">
                  <c:v>0.97333810898883399</c:v>
                </c:pt>
                <c:pt idx="4">
                  <c:v>1.06618916155183</c:v>
                </c:pt>
                <c:pt idx="6">
                  <c:v>1.4191762057477499</c:v>
                </c:pt>
                <c:pt idx="7">
                  <c:v>2.5223056431011499</c:v>
                </c:pt>
                <c:pt idx="8">
                  <c:v>1.5469222422531299</c:v>
                </c:pt>
                <c:pt idx="9">
                  <c:v>1.28141678410487</c:v>
                </c:pt>
                <c:pt idx="11">
                  <c:v>0.951219448052813</c:v>
                </c:pt>
                <c:pt idx="12">
                  <c:v>1.2682512612313199</c:v>
                </c:pt>
                <c:pt idx="13">
                  <c:v>0.94310245720810004</c:v>
                </c:pt>
                <c:pt idx="14">
                  <c:v>1.0120473843431199</c:v>
                </c:pt>
              </c:numCache>
            </c:numRef>
          </c:xVal>
          <c:yVal>
            <c:numRef>
              <c:f>'Amt AE Face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Face AttAge'!$K$17:$K$31</c:f>
              <c:numCache>
                <c:formatCode>General</c:formatCode>
                <c:ptCount val="15"/>
                <c:pt idx="1">
                  <c:v>200</c:v>
                </c:pt>
                <c:pt idx="2">
                  <c:v>50</c:v>
                </c:pt>
                <c:pt idx="3">
                  <c:v>100</c:v>
                </c:pt>
                <c:pt idx="4">
                  <c:v>100</c:v>
                </c:pt>
                <c:pt idx="6">
                  <c:v>100</c:v>
                </c:pt>
                <c:pt idx="7">
                  <c:v>25</c:v>
                </c:pt>
                <c:pt idx="8">
                  <c:v>100</c:v>
                </c:pt>
                <c:pt idx="9">
                  <c:v>100</c:v>
                </c:pt>
                <c:pt idx="11">
                  <c:v>100</c:v>
                </c:pt>
                <c:pt idx="12">
                  <c:v>50</c:v>
                </c:pt>
                <c:pt idx="13">
                  <c:v>100</c:v>
                </c:pt>
                <c:pt idx="14">
                  <c:v>100</c:v>
                </c:pt>
              </c:numCache>
            </c:numRef>
          </c:bubbleSize>
          <c:bubble3D val="0"/>
          <c:extLst>
            <c:ext xmlns:c16="http://schemas.microsoft.com/office/drawing/2014/chart" uri="{C3380CC4-5D6E-409C-BE32-E72D297353CC}">
              <c16:uniqueId val="{00000001-2A43-4105-91A6-5AE0EF959C2D}"/>
            </c:ext>
          </c:extLst>
        </c:ser>
        <c:ser>
          <c:idx val="2"/>
          <c:order val="2"/>
          <c:tx>
            <c:strRef>
              <c:f>'Amt AE Face AttAge'!$D$16</c:f>
              <c:strCache>
                <c:ptCount val="1"/>
                <c:pt idx="0">
                  <c:v>Q3</c:v>
                </c:pt>
              </c:strCache>
            </c:strRef>
          </c:tx>
          <c:spPr>
            <a:solidFill>
              <a:schemeClr val="accent3">
                <a:alpha val="75000"/>
              </a:schemeClr>
            </a:solidFill>
            <a:ln w="25400">
              <a:noFill/>
            </a:ln>
            <a:effectLst/>
          </c:spPr>
          <c:invertIfNegative val="0"/>
          <c:xVal>
            <c:numRef>
              <c:f>'Amt AE Face AttAge'!$D$17:$D$31</c:f>
              <c:numCache>
                <c:formatCode>0%</c:formatCode>
                <c:ptCount val="15"/>
                <c:pt idx="1">
                  <c:v>0.92136470922068903</c:v>
                </c:pt>
                <c:pt idx="2">
                  <c:v>1.10099385220581</c:v>
                </c:pt>
                <c:pt idx="3">
                  <c:v>0.90390068733878304</c:v>
                </c:pt>
                <c:pt idx="4">
                  <c:v>0.94958864114462804</c:v>
                </c:pt>
                <c:pt idx="6">
                  <c:v>1.2593310053506599</c:v>
                </c:pt>
                <c:pt idx="7">
                  <c:v>1.92924882329585</c:v>
                </c:pt>
                <c:pt idx="8">
                  <c:v>1.32626697239086</c:v>
                </c:pt>
                <c:pt idx="9">
                  <c:v>1.1867618825266699</c:v>
                </c:pt>
                <c:pt idx="11">
                  <c:v>0.89960478220558804</c:v>
                </c:pt>
                <c:pt idx="12">
                  <c:v>1.04594662739299</c:v>
                </c:pt>
                <c:pt idx="13">
                  <c:v>0.86840046667408</c:v>
                </c:pt>
                <c:pt idx="14">
                  <c:v>0.931565363687899</c:v>
                </c:pt>
              </c:numCache>
            </c:numRef>
          </c:xVal>
          <c:yVal>
            <c:numRef>
              <c:f>'Amt AE Face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Face AttAge'!$L$17:$L$31</c:f>
              <c:numCache>
                <c:formatCode>General</c:formatCode>
                <c:ptCount val="15"/>
                <c:pt idx="1">
                  <c:v>200</c:v>
                </c:pt>
                <c:pt idx="2">
                  <c:v>100</c:v>
                </c:pt>
                <c:pt idx="3">
                  <c:v>100</c:v>
                </c:pt>
                <c:pt idx="4">
                  <c:v>100</c:v>
                </c:pt>
                <c:pt idx="6">
                  <c:v>200</c:v>
                </c:pt>
                <c:pt idx="7">
                  <c:v>50</c:v>
                </c:pt>
                <c:pt idx="8">
                  <c:v>100</c:v>
                </c:pt>
                <c:pt idx="9">
                  <c:v>100</c:v>
                </c:pt>
                <c:pt idx="11">
                  <c:v>100</c:v>
                </c:pt>
                <c:pt idx="12">
                  <c:v>50</c:v>
                </c:pt>
                <c:pt idx="13">
                  <c:v>100</c:v>
                </c:pt>
                <c:pt idx="14">
                  <c:v>100</c:v>
                </c:pt>
              </c:numCache>
            </c:numRef>
          </c:bubbleSize>
          <c:bubble3D val="0"/>
          <c:extLst>
            <c:ext xmlns:c16="http://schemas.microsoft.com/office/drawing/2014/chart" uri="{C3380CC4-5D6E-409C-BE32-E72D297353CC}">
              <c16:uniqueId val="{00000002-2A43-4105-91A6-5AE0EF959C2D}"/>
            </c:ext>
          </c:extLst>
        </c:ser>
        <c:ser>
          <c:idx val="3"/>
          <c:order val="3"/>
          <c:tx>
            <c:strRef>
              <c:f>'Amt AE Face AttAge'!$E$16</c:f>
              <c:strCache>
                <c:ptCount val="1"/>
                <c:pt idx="0">
                  <c:v>Q4</c:v>
                </c:pt>
              </c:strCache>
            </c:strRef>
          </c:tx>
          <c:spPr>
            <a:solidFill>
              <a:schemeClr val="accent4">
                <a:alpha val="75000"/>
              </a:schemeClr>
            </a:solidFill>
            <a:ln w="25400">
              <a:noFill/>
            </a:ln>
            <a:effectLst/>
          </c:spPr>
          <c:invertIfNegative val="0"/>
          <c:xVal>
            <c:numRef>
              <c:f>'Amt AE Face AttAge'!$E$17:$E$31</c:f>
              <c:numCache>
                <c:formatCode>0%</c:formatCode>
                <c:ptCount val="15"/>
                <c:pt idx="1">
                  <c:v>0.84560014821693696</c:v>
                </c:pt>
                <c:pt idx="2">
                  <c:v>0.95308900992626999</c:v>
                </c:pt>
                <c:pt idx="3">
                  <c:v>0.82942515896054902</c:v>
                </c:pt>
                <c:pt idx="4">
                  <c:v>0.85672452104984098</c:v>
                </c:pt>
                <c:pt idx="6">
                  <c:v>1.15440302722931</c:v>
                </c:pt>
                <c:pt idx="7">
                  <c:v>1.5882345592265601</c:v>
                </c:pt>
                <c:pt idx="8">
                  <c:v>1.2330579302965601</c:v>
                </c:pt>
                <c:pt idx="9">
                  <c:v>1.1043529258483</c:v>
                </c:pt>
                <c:pt idx="11">
                  <c:v>0.83000493851799295</c:v>
                </c:pt>
                <c:pt idx="12">
                  <c:v>0.90757755451725197</c:v>
                </c:pt>
                <c:pt idx="13">
                  <c:v>0.81160646834807704</c:v>
                </c:pt>
                <c:pt idx="14">
                  <c:v>0.83574120906718097</c:v>
                </c:pt>
              </c:numCache>
            </c:numRef>
          </c:xVal>
          <c:yVal>
            <c:numRef>
              <c:f>'Amt AE Face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Face AttAge'!$M$17:$M$31</c:f>
              <c:numCache>
                <c:formatCode>General</c:formatCode>
                <c:ptCount val="15"/>
                <c:pt idx="1">
                  <c:v>200</c:v>
                </c:pt>
                <c:pt idx="2">
                  <c:v>50</c:v>
                </c:pt>
                <c:pt idx="3">
                  <c:v>200</c:v>
                </c:pt>
                <c:pt idx="4">
                  <c:v>100</c:v>
                </c:pt>
                <c:pt idx="6">
                  <c:v>100</c:v>
                </c:pt>
                <c:pt idx="7">
                  <c:v>50</c:v>
                </c:pt>
                <c:pt idx="8">
                  <c:v>100</c:v>
                </c:pt>
                <c:pt idx="9">
                  <c:v>100</c:v>
                </c:pt>
                <c:pt idx="11">
                  <c:v>200</c:v>
                </c:pt>
                <c:pt idx="12">
                  <c:v>50</c:v>
                </c:pt>
                <c:pt idx="13">
                  <c:v>100</c:v>
                </c:pt>
                <c:pt idx="14">
                  <c:v>100</c:v>
                </c:pt>
              </c:numCache>
            </c:numRef>
          </c:bubbleSize>
          <c:bubble3D val="0"/>
          <c:extLst>
            <c:ext xmlns:c16="http://schemas.microsoft.com/office/drawing/2014/chart" uri="{C3380CC4-5D6E-409C-BE32-E72D297353CC}">
              <c16:uniqueId val="{00000003-2A43-4105-91A6-5AE0EF959C2D}"/>
            </c:ext>
          </c:extLst>
        </c:ser>
        <c:ser>
          <c:idx val="4"/>
          <c:order val="4"/>
          <c:tx>
            <c:strRef>
              <c:f>'Amt AE Face AttAge'!$F$16</c:f>
              <c:strCache>
                <c:ptCount val="1"/>
                <c:pt idx="0">
                  <c:v>Q5</c:v>
                </c:pt>
              </c:strCache>
            </c:strRef>
          </c:tx>
          <c:spPr>
            <a:solidFill>
              <a:schemeClr val="accent5">
                <a:alpha val="75000"/>
              </a:schemeClr>
            </a:solidFill>
            <a:ln w="25400">
              <a:noFill/>
            </a:ln>
            <a:effectLst/>
          </c:spPr>
          <c:invertIfNegative val="0"/>
          <c:xVal>
            <c:numRef>
              <c:f>'Amt AE Face AttAge'!$F$17:$F$31</c:f>
              <c:numCache>
                <c:formatCode>0%</c:formatCode>
                <c:ptCount val="15"/>
                <c:pt idx="1">
                  <c:v>0.73680870933577802</c:v>
                </c:pt>
                <c:pt idx="2">
                  <c:v>0.77927493992469499</c:v>
                </c:pt>
                <c:pt idx="3">
                  <c:v>0.70688887279234103</c:v>
                </c:pt>
                <c:pt idx="4">
                  <c:v>0.75174143460418097</c:v>
                </c:pt>
                <c:pt idx="6">
                  <c:v>0.99943804187525798</c:v>
                </c:pt>
                <c:pt idx="7">
                  <c:v>1.00459801330062</c:v>
                </c:pt>
                <c:pt idx="8">
                  <c:v>1.01088099389783</c:v>
                </c:pt>
                <c:pt idx="9">
                  <c:v>0.99708984110143295</c:v>
                </c:pt>
                <c:pt idx="11">
                  <c:v>0.726661703837155</c:v>
                </c:pt>
                <c:pt idx="12">
                  <c:v>0.74446767841602002</c:v>
                </c:pt>
                <c:pt idx="13">
                  <c:v>0.70051615311945403</c:v>
                </c:pt>
                <c:pt idx="14">
                  <c:v>0.728924007236604</c:v>
                </c:pt>
              </c:numCache>
            </c:numRef>
          </c:xVal>
          <c:yVal>
            <c:numRef>
              <c:f>'Amt AE Face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Face AttAge'!$N$17:$N$31</c:f>
              <c:numCache>
                <c:formatCode>General</c:formatCode>
                <c:ptCount val="15"/>
                <c:pt idx="1">
                  <c:v>100</c:v>
                </c:pt>
                <c:pt idx="2">
                  <c:v>50</c:v>
                </c:pt>
                <c:pt idx="3">
                  <c:v>100</c:v>
                </c:pt>
                <c:pt idx="4">
                  <c:v>100</c:v>
                </c:pt>
                <c:pt idx="6">
                  <c:v>100</c:v>
                </c:pt>
                <c:pt idx="7">
                  <c:v>50</c:v>
                </c:pt>
                <c:pt idx="8">
                  <c:v>100</c:v>
                </c:pt>
                <c:pt idx="9">
                  <c:v>100</c:v>
                </c:pt>
                <c:pt idx="11">
                  <c:v>100</c:v>
                </c:pt>
                <c:pt idx="12">
                  <c:v>50</c:v>
                </c:pt>
                <c:pt idx="13">
                  <c:v>100</c:v>
                </c:pt>
                <c:pt idx="14">
                  <c:v>100</c:v>
                </c:pt>
              </c:numCache>
            </c:numRef>
          </c:bubbleSize>
          <c:bubble3D val="0"/>
          <c:extLst>
            <c:ext xmlns:c16="http://schemas.microsoft.com/office/drawing/2014/chart" uri="{C3380CC4-5D6E-409C-BE32-E72D297353CC}">
              <c16:uniqueId val="{00000004-2A43-4105-91A6-5AE0EF959C2D}"/>
            </c:ext>
          </c:extLst>
        </c:ser>
        <c:ser>
          <c:idx val="5"/>
          <c:order val="5"/>
          <c:tx>
            <c:strRef>
              <c:f>'Amt AE Face AttAge'!$G$16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Face AttAge'!$H$17:$H$31</c:f>
                <c:numCache>
                  <c:formatCode>General</c:formatCode>
                  <c:ptCount val="15"/>
                  <c:pt idx="1">
                    <c:v>0.31535547794395813</c:v>
                  </c:pt>
                  <c:pt idx="2">
                    <c:v>1.3118364975789318</c:v>
                  </c:pt>
                  <c:pt idx="3">
                    <c:v>0.35141920515248615</c:v>
                  </c:pt>
                  <c:pt idx="4">
                    <c:v>0.44134566443385592</c:v>
                  </c:pt>
                  <c:pt idx="6">
                    <c:v>0.48086994869161992</c:v>
                  </c:pt>
                  <c:pt idx="7">
                    <c:v>2.1752037825819399</c:v>
                  </c:pt>
                  <c:pt idx="8">
                    <c:v>0.54748231527487001</c:v>
                  </c:pt>
                  <c:pt idx="9">
                    <c:v>0.35907270891739018</c:v>
                  </c:pt>
                  <c:pt idx="11">
                    <c:v>0.31691926233151602</c:v>
                  </c:pt>
                  <c:pt idx="12">
                    <c:v>1.2977118151457572</c:v>
                  </c:pt>
                  <c:pt idx="13">
                    <c:v>0.30325429438160589</c:v>
                  </c:pt>
                  <c:pt idx="14">
                    <c:v>0.40813939340720007</c:v>
                  </c:pt>
                </c:numCache>
              </c:numRef>
            </c:plus>
            <c:minus>
              <c:numRef>
                <c:f>'Amt AE Face AttAge'!$I$17:$I$31</c:f>
                <c:numCache>
                  <c:formatCode>General</c:formatCode>
                  <c:ptCount val="15"/>
                  <c:pt idx="1">
                    <c:v>0.13879427546687395</c:v>
                  </c:pt>
                  <c:pt idx="2">
                    <c:v>0.21492688846797303</c:v>
                  </c:pt>
                  <c:pt idx="3">
                    <c:v>0.14887249725310292</c:v>
                  </c:pt>
                  <c:pt idx="4">
                    <c:v>0.14238268503463303</c:v>
                  </c:pt>
                  <c:pt idx="6">
                    <c:v>0.2719013866976121</c:v>
                  </c:pt>
                  <c:pt idx="7">
                    <c:v>0.53175747426873987</c:v>
                  </c:pt>
                  <c:pt idx="8">
                    <c:v>0.33893370271420986</c:v>
                  </c:pt>
                  <c:pt idx="9">
                    <c:v>0.18090470130203695</c:v>
                  </c:pt>
                  <c:pt idx="11">
                    <c:v>0.12449688834615902</c:v>
                  </c:pt>
                  <c:pt idx="12">
                    <c:v>0.21110374173671298</c:v>
                  </c:pt>
                  <c:pt idx="13">
                    <c:v>0.13080201905306998</c:v>
                  </c:pt>
                  <c:pt idx="14">
                    <c:v>0.14271296948447598</c:v>
                  </c:pt>
                </c:numCache>
              </c:numRef>
            </c:minus>
            <c:spPr>
              <a:noFill/>
              <a:ln w="12700" cap="flat" cmpd="sng" algn="ctr">
                <a:solidFill>
                  <a:schemeClr val="bg2">
                    <a:lumMod val="90000"/>
                  </a:schemeClr>
                </a:solidFill>
                <a:round/>
              </a:ln>
              <a:effectLst/>
            </c:spPr>
          </c:errBars>
          <c:xVal>
            <c:numRef>
              <c:f>'Amt AE Face AttAge'!$G$17:$G$31</c:f>
              <c:numCache>
                <c:formatCode>0%</c:formatCode>
                <c:ptCount val="15"/>
                <c:pt idx="1">
                  <c:v>0.87560298480265197</c:v>
                </c:pt>
                <c:pt idx="2">
                  <c:v>0.99420182839266802</c:v>
                </c:pt>
                <c:pt idx="3">
                  <c:v>0.85576137004544395</c:v>
                </c:pt>
                <c:pt idx="4">
                  <c:v>0.894124119638814</c:v>
                </c:pt>
                <c:pt idx="6">
                  <c:v>1.2713394285728701</c:v>
                </c:pt>
                <c:pt idx="7">
                  <c:v>1.5363554875693599</c:v>
                </c:pt>
                <c:pt idx="8">
                  <c:v>1.3498146966120399</c:v>
                </c:pt>
                <c:pt idx="9">
                  <c:v>1.1779945424034699</c:v>
                </c:pt>
                <c:pt idx="11">
                  <c:v>0.85115859218331402</c:v>
                </c:pt>
                <c:pt idx="12">
                  <c:v>0.955571420152733</c:v>
                </c:pt>
                <c:pt idx="13">
                  <c:v>0.83131817217252402</c:v>
                </c:pt>
                <c:pt idx="14">
                  <c:v>0.87163697672107998</c:v>
                </c:pt>
              </c:numCache>
            </c:numRef>
          </c:xVal>
          <c:yVal>
            <c:numRef>
              <c:f>'Amt AE Face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Face AttAge'!$O$17:$O$31</c:f>
              <c:numCache>
                <c:formatCode>General</c:formatCode>
                <c:ptCount val="15"/>
                <c:pt idx="1">
                  <c:v>200</c:v>
                </c:pt>
                <c:pt idx="2">
                  <c:v>100</c:v>
                </c:pt>
                <c:pt idx="3">
                  <c:v>200</c:v>
                </c:pt>
                <c:pt idx="4">
                  <c:v>200</c:v>
                </c:pt>
                <c:pt idx="6">
                  <c:v>200</c:v>
                </c:pt>
                <c:pt idx="7">
                  <c:v>100</c:v>
                </c:pt>
                <c:pt idx="8">
                  <c:v>200</c:v>
                </c:pt>
                <c:pt idx="9">
                  <c:v>200</c:v>
                </c:pt>
                <c:pt idx="11">
                  <c:v>200</c:v>
                </c:pt>
                <c:pt idx="12">
                  <c:v>100</c:v>
                </c:pt>
                <c:pt idx="13">
                  <c:v>200</c:v>
                </c:pt>
                <c:pt idx="14">
                  <c:v>200</c:v>
                </c:pt>
              </c:numCache>
            </c:numRef>
          </c:bubbleSize>
          <c:bubble3D val="0"/>
          <c:extLst>
            <c:ext xmlns:c16="http://schemas.microsoft.com/office/drawing/2014/chart" uri="{C3380CC4-5D6E-409C-BE32-E72D297353CC}">
              <c16:uniqueId val="{00000005-2A43-4105-91A6-5AE0EF959C2D}"/>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2A43-4105-91A6-5AE0EF959C2D}"/>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Face IssueEra'!$B$16</c:f>
              <c:strCache>
                <c:ptCount val="1"/>
                <c:pt idx="0">
                  <c:v>Q1</c:v>
                </c:pt>
              </c:strCache>
            </c:strRef>
          </c:tx>
          <c:spPr>
            <a:solidFill>
              <a:schemeClr val="accent1">
                <a:alpha val="75000"/>
              </a:schemeClr>
            </a:solidFill>
            <a:ln w="25400">
              <a:noFill/>
            </a:ln>
            <a:effectLst/>
          </c:spPr>
          <c:invertIfNegative val="0"/>
          <c:xVal>
            <c:numRef>
              <c:f>'Amt AE Face IssueEra'!$B$17:$B$34</c:f>
              <c:numCache>
                <c:formatCode>0%</c:formatCode>
                <c:ptCount val="18"/>
                <c:pt idx="1">
                  <c:v>1.1909584627466101</c:v>
                </c:pt>
                <c:pt idx="2">
                  <c:v>1.5887239829047299</c:v>
                </c:pt>
                <c:pt idx="3">
                  <c:v>1.33725680798924</c:v>
                </c:pt>
                <c:pt idx="4">
                  <c:v>1.1722114387154801</c:v>
                </c:pt>
                <c:pt idx="5">
                  <c:v>1.28092628483621</c:v>
                </c:pt>
                <c:pt idx="7">
                  <c:v>1.75220937726449</c:v>
                </c:pt>
                <c:pt idx="8">
                  <c:v>1.72399208739018</c:v>
                </c:pt>
                <c:pt idx="9">
                  <c:v>1.58195798085987</c:v>
                </c:pt>
                <c:pt idx="10">
                  <c:v>1.78285747281324</c:v>
                </c:pt>
                <c:pt idx="11">
                  <c:v>2.2280529137555698</c:v>
                </c:pt>
                <c:pt idx="13">
                  <c:v>1.16807785451483</c:v>
                </c:pt>
                <c:pt idx="14">
                  <c:v>1.5378227272537099</c:v>
                </c:pt>
                <c:pt idx="15">
                  <c:v>1.2566446480858999</c:v>
                </c:pt>
                <c:pt idx="16">
                  <c:v>1.1211403733562399</c:v>
                </c:pt>
                <c:pt idx="17">
                  <c:v>1.1926580613452</c:v>
                </c:pt>
              </c:numCache>
            </c:numRef>
          </c:xVal>
          <c:yVal>
            <c:numRef>
              <c:f>'Amt AE Face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Face IssueEra'!$J$17:$J$34</c:f>
              <c:numCache>
                <c:formatCode>General</c:formatCode>
                <c:ptCount val="18"/>
                <c:pt idx="1">
                  <c:v>200</c:v>
                </c:pt>
                <c:pt idx="2">
                  <c:v>50</c:v>
                </c:pt>
                <c:pt idx="3">
                  <c:v>100</c:v>
                </c:pt>
                <c:pt idx="4">
                  <c:v>100</c:v>
                </c:pt>
                <c:pt idx="5">
                  <c:v>100</c:v>
                </c:pt>
                <c:pt idx="7">
                  <c:v>100</c:v>
                </c:pt>
                <c:pt idx="8">
                  <c:v>50</c:v>
                </c:pt>
                <c:pt idx="9">
                  <c:v>100</c:v>
                </c:pt>
                <c:pt idx="10">
                  <c:v>100</c:v>
                </c:pt>
                <c:pt idx="11">
                  <c:v>100</c:v>
                </c:pt>
                <c:pt idx="13">
                  <c:v>100</c:v>
                </c:pt>
                <c:pt idx="14">
                  <c:v>25</c:v>
                </c:pt>
                <c:pt idx="15">
                  <c:v>50</c:v>
                </c:pt>
                <c:pt idx="16">
                  <c:v>100</c:v>
                </c:pt>
                <c:pt idx="17">
                  <c:v>100</c:v>
                </c:pt>
              </c:numCache>
            </c:numRef>
          </c:bubbleSize>
          <c:bubble3D val="0"/>
          <c:extLst>
            <c:ext xmlns:c16="http://schemas.microsoft.com/office/drawing/2014/chart" uri="{C3380CC4-5D6E-409C-BE32-E72D297353CC}">
              <c16:uniqueId val="{00000000-42AF-4698-A46D-664D7F6E6D53}"/>
            </c:ext>
          </c:extLst>
        </c:ser>
        <c:ser>
          <c:idx val="1"/>
          <c:order val="1"/>
          <c:tx>
            <c:strRef>
              <c:f>'Amt AE Face IssueEra'!$C$16</c:f>
              <c:strCache>
                <c:ptCount val="1"/>
                <c:pt idx="0">
                  <c:v>Q2</c:v>
                </c:pt>
              </c:strCache>
            </c:strRef>
          </c:tx>
          <c:spPr>
            <a:solidFill>
              <a:schemeClr val="accent2">
                <a:alpha val="75000"/>
              </a:schemeClr>
            </a:solidFill>
            <a:ln w="25400">
              <a:noFill/>
            </a:ln>
            <a:effectLst/>
          </c:spPr>
          <c:invertIfNegative val="0"/>
          <c:xVal>
            <c:numRef>
              <c:f>'Amt AE Face IssueEra'!$C$17:$C$34</c:f>
              <c:numCache>
                <c:formatCode>0%</c:formatCode>
                <c:ptCount val="18"/>
                <c:pt idx="1">
                  <c:v>0.98645660614647301</c:v>
                </c:pt>
                <c:pt idx="2">
                  <c:v>1.3801088990027499</c:v>
                </c:pt>
                <c:pt idx="3">
                  <c:v>1.1106886909937801</c:v>
                </c:pt>
                <c:pt idx="4">
                  <c:v>0.98317178105770198</c:v>
                </c:pt>
                <c:pt idx="5">
                  <c:v>0.98099748955737198</c:v>
                </c:pt>
                <c:pt idx="7">
                  <c:v>1.4191762057477499</c:v>
                </c:pt>
                <c:pt idx="8">
                  <c:v>1.5172790989192</c:v>
                </c:pt>
                <c:pt idx="9">
                  <c:v>1.3622491323061401</c:v>
                </c:pt>
                <c:pt idx="10">
                  <c:v>1.4143178100629601</c:v>
                </c:pt>
                <c:pt idx="11">
                  <c:v>1.61953909582249</c:v>
                </c:pt>
                <c:pt idx="13">
                  <c:v>0.951219448052813</c:v>
                </c:pt>
                <c:pt idx="14">
                  <c:v>1.2967632604128101</c:v>
                </c:pt>
                <c:pt idx="15">
                  <c:v>1.0440191985209399</c:v>
                </c:pt>
                <c:pt idx="16">
                  <c:v>0.96432163553004402</c:v>
                </c:pt>
                <c:pt idx="17">
                  <c:v>0.93141809901237205</c:v>
                </c:pt>
              </c:numCache>
            </c:numRef>
          </c:xVal>
          <c:yVal>
            <c:numRef>
              <c:f>'Amt AE Face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Face IssueEra'!$K$17:$K$34</c:f>
              <c:numCache>
                <c:formatCode>General</c:formatCode>
                <c:ptCount val="18"/>
                <c:pt idx="1">
                  <c:v>200</c:v>
                </c:pt>
                <c:pt idx="2">
                  <c:v>50</c:v>
                </c:pt>
                <c:pt idx="3">
                  <c:v>100</c:v>
                </c:pt>
                <c:pt idx="4">
                  <c:v>100</c:v>
                </c:pt>
                <c:pt idx="5">
                  <c:v>100</c:v>
                </c:pt>
                <c:pt idx="7">
                  <c:v>100</c:v>
                </c:pt>
                <c:pt idx="8">
                  <c:v>50</c:v>
                </c:pt>
                <c:pt idx="9">
                  <c:v>100</c:v>
                </c:pt>
                <c:pt idx="10">
                  <c:v>100</c:v>
                </c:pt>
                <c:pt idx="11">
                  <c:v>100</c:v>
                </c:pt>
                <c:pt idx="13">
                  <c:v>100</c:v>
                </c:pt>
                <c:pt idx="14">
                  <c:v>50</c:v>
                </c:pt>
                <c:pt idx="15">
                  <c:v>100</c:v>
                </c:pt>
                <c:pt idx="16">
                  <c:v>100</c:v>
                </c:pt>
                <c:pt idx="17">
                  <c:v>100</c:v>
                </c:pt>
              </c:numCache>
            </c:numRef>
          </c:bubbleSize>
          <c:bubble3D val="0"/>
          <c:extLst>
            <c:ext xmlns:c16="http://schemas.microsoft.com/office/drawing/2014/chart" uri="{C3380CC4-5D6E-409C-BE32-E72D297353CC}">
              <c16:uniqueId val="{00000001-42AF-4698-A46D-664D7F6E6D53}"/>
            </c:ext>
          </c:extLst>
        </c:ser>
        <c:ser>
          <c:idx val="2"/>
          <c:order val="2"/>
          <c:tx>
            <c:strRef>
              <c:f>'Amt AE Face IssueEra'!$D$16</c:f>
              <c:strCache>
                <c:ptCount val="1"/>
                <c:pt idx="0">
                  <c:v>Q3</c:v>
                </c:pt>
              </c:strCache>
            </c:strRef>
          </c:tx>
          <c:spPr>
            <a:solidFill>
              <a:schemeClr val="accent3">
                <a:alpha val="75000"/>
              </a:schemeClr>
            </a:solidFill>
            <a:ln w="25400">
              <a:noFill/>
            </a:ln>
            <a:effectLst/>
          </c:spPr>
          <c:invertIfNegative val="0"/>
          <c:xVal>
            <c:numRef>
              <c:f>'Amt AE Face IssueEra'!$D$17:$D$34</c:f>
              <c:numCache>
                <c:formatCode>0%</c:formatCode>
                <c:ptCount val="18"/>
                <c:pt idx="1">
                  <c:v>0.92136470922068903</c:v>
                </c:pt>
                <c:pt idx="2">
                  <c:v>1.26660334599094</c:v>
                </c:pt>
                <c:pt idx="3">
                  <c:v>1.0187089633925599</c:v>
                </c:pt>
                <c:pt idx="4">
                  <c:v>0.89619444942002502</c:v>
                </c:pt>
                <c:pt idx="5">
                  <c:v>0.84850177526837001</c:v>
                </c:pt>
                <c:pt idx="7">
                  <c:v>1.2593310053506599</c:v>
                </c:pt>
                <c:pt idx="8">
                  <c:v>1.34159115397422</c:v>
                </c:pt>
                <c:pt idx="9">
                  <c:v>1.22468437813959</c:v>
                </c:pt>
                <c:pt idx="10">
                  <c:v>1.2247376980193501</c:v>
                </c:pt>
                <c:pt idx="11">
                  <c:v>1.36047704731039</c:v>
                </c:pt>
                <c:pt idx="13">
                  <c:v>0.89960478220558804</c:v>
                </c:pt>
                <c:pt idx="14">
                  <c:v>1.1735695098966199</c:v>
                </c:pt>
                <c:pt idx="15">
                  <c:v>0.96799781368333204</c:v>
                </c:pt>
                <c:pt idx="16">
                  <c:v>0.87417874642415205</c:v>
                </c:pt>
                <c:pt idx="17">
                  <c:v>0.82971374569996503</c:v>
                </c:pt>
              </c:numCache>
            </c:numRef>
          </c:xVal>
          <c:yVal>
            <c:numRef>
              <c:f>'Amt AE Face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Face IssueEra'!$L$17:$L$34</c:f>
              <c:numCache>
                <c:formatCode>General</c:formatCode>
                <c:ptCount val="18"/>
                <c:pt idx="1">
                  <c:v>200</c:v>
                </c:pt>
                <c:pt idx="2">
                  <c:v>50</c:v>
                </c:pt>
                <c:pt idx="3">
                  <c:v>200</c:v>
                </c:pt>
                <c:pt idx="4">
                  <c:v>100</c:v>
                </c:pt>
                <c:pt idx="5">
                  <c:v>100</c:v>
                </c:pt>
                <c:pt idx="7">
                  <c:v>200</c:v>
                </c:pt>
                <c:pt idx="8">
                  <c:v>50</c:v>
                </c:pt>
                <c:pt idx="9">
                  <c:v>100</c:v>
                </c:pt>
                <c:pt idx="10">
                  <c:v>100</c:v>
                </c:pt>
                <c:pt idx="11">
                  <c:v>100</c:v>
                </c:pt>
                <c:pt idx="13">
                  <c:v>100</c:v>
                </c:pt>
                <c:pt idx="14">
                  <c:v>50</c:v>
                </c:pt>
                <c:pt idx="15">
                  <c:v>100</c:v>
                </c:pt>
                <c:pt idx="16">
                  <c:v>100</c:v>
                </c:pt>
                <c:pt idx="17">
                  <c:v>100</c:v>
                </c:pt>
              </c:numCache>
            </c:numRef>
          </c:bubbleSize>
          <c:bubble3D val="0"/>
          <c:extLst>
            <c:ext xmlns:c16="http://schemas.microsoft.com/office/drawing/2014/chart" uri="{C3380CC4-5D6E-409C-BE32-E72D297353CC}">
              <c16:uniqueId val="{00000002-42AF-4698-A46D-664D7F6E6D53}"/>
            </c:ext>
          </c:extLst>
        </c:ser>
        <c:ser>
          <c:idx val="3"/>
          <c:order val="3"/>
          <c:tx>
            <c:strRef>
              <c:f>'Amt AE Face IssueEra'!$E$16</c:f>
              <c:strCache>
                <c:ptCount val="1"/>
                <c:pt idx="0">
                  <c:v>Q4</c:v>
                </c:pt>
              </c:strCache>
            </c:strRef>
          </c:tx>
          <c:spPr>
            <a:solidFill>
              <a:schemeClr val="accent4">
                <a:alpha val="75000"/>
              </a:schemeClr>
            </a:solidFill>
            <a:ln w="25400">
              <a:noFill/>
            </a:ln>
            <a:effectLst/>
          </c:spPr>
          <c:invertIfNegative val="0"/>
          <c:xVal>
            <c:numRef>
              <c:f>'Amt AE Face IssueEra'!$E$17:$E$34</c:f>
              <c:numCache>
                <c:formatCode>0%</c:formatCode>
                <c:ptCount val="18"/>
                <c:pt idx="1">
                  <c:v>0.84560014821693696</c:v>
                </c:pt>
                <c:pt idx="2">
                  <c:v>1.0705356463145499</c:v>
                </c:pt>
                <c:pt idx="3">
                  <c:v>0.91214876612173401</c:v>
                </c:pt>
                <c:pt idx="4">
                  <c:v>0.81654194418374604</c:v>
                </c:pt>
                <c:pt idx="5">
                  <c:v>0.78350850123603799</c:v>
                </c:pt>
                <c:pt idx="7">
                  <c:v>1.15440302722931</c:v>
                </c:pt>
                <c:pt idx="8">
                  <c:v>1.22605714065587</c:v>
                </c:pt>
                <c:pt idx="9">
                  <c:v>1.11568319792819</c:v>
                </c:pt>
                <c:pt idx="10">
                  <c:v>1.09737261758528</c:v>
                </c:pt>
                <c:pt idx="11">
                  <c:v>1.1808711240711001</c:v>
                </c:pt>
                <c:pt idx="13">
                  <c:v>0.83000493851799295</c:v>
                </c:pt>
                <c:pt idx="14">
                  <c:v>0.93907684379629897</c:v>
                </c:pt>
                <c:pt idx="15">
                  <c:v>0.861407678195793</c:v>
                </c:pt>
                <c:pt idx="16">
                  <c:v>0.80128467602808195</c:v>
                </c:pt>
                <c:pt idx="17">
                  <c:v>0.76145522275197897</c:v>
                </c:pt>
              </c:numCache>
            </c:numRef>
          </c:xVal>
          <c:yVal>
            <c:numRef>
              <c:f>'Amt AE Face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Face IssueEra'!$M$17:$M$34</c:f>
              <c:numCache>
                <c:formatCode>General</c:formatCode>
                <c:ptCount val="18"/>
                <c:pt idx="1">
                  <c:v>200</c:v>
                </c:pt>
                <c:pt idx="2">
                  <c:v>100</c:v>
                </c:pt>
                <c:pt idx="3">
                  <c:v>100</c:v>
                </c:pt>
                <c:pt idx="4">
                  <c:v>100</c:v>
                </c:pt>
                <c:pt idx="5">
                  <c:v>100</c:v>
                </c:pt>
                <c:pt idx="7">
                  <c:v>100</c:v>
                </c:pt>
                <c:pt idx="8">
                  <c:v>100</c:v>
                </c:pt>
                <c:pt idx="9">
                  <c:v>100</c:v>
                </c:pt>
                <c:pt idx="10">
                  <c:v>100</c:v>
                </c:pt>
                <c:pt idx="11">
                  <c:v>100</c:v>
                </c:pt>
                <c:pt idx="13">
                  <c:v>200</c:v>
                </c:pt>
                <c:pt idx="14">
                  <c:v>50</c:v>
                </c:pt>
                <c:pt idx="15">
                  <c:v>100</c:v>
                </c:pt>
                <c:pt idx="16">
                  <c:v>100</c:v>
                </c:pt>
                <c:pt idx="17">
                  <c:v>100</c:v>
                </c:pt>
              </c:numCache>
            </c:numRef>
          </c:bubbleSize>
          <c:bubble3D val="0"/>
          <c:extLst>
            <c:ext xmlns:c16="http://schemas.microsoft.com/office/drawing/2014/chart" uri="{C3380CC4-5D6E-409C-BE32-E72D297353CC}">
              <c16:uniqueId val="{00000003-42AF-4698-A46D-664D7F6E6D53}"/>
            </c:ext>
          </c:extLst>
        </c:ser>
        <c:ser>
          <c:idx val="4"/>
          <c:order val="4"/>
          <c:tx>
            <c:strRef>
              <c:f>'Amt AE Face IssueEra'!$F$16</c:f>
              <c:strCache>
                <c:ptCount val="1"/>
                <c:pt idx="0">
                  <c:v>Q5</c:v>
                </c:pt>
              </c:strCache>
            </c:strRef>
          </c:tx>
          <c:spPr>
            <a:solidFill>
              <a:schemeClr val="accent5">
                <a:alpha val="75000"/>
              </a:schemeClr>
            </a:solidFill>
            <a:ln w="25400">
              <a:noFill/>
            </a:ln>
            <a:effectLst/>
          </c:spPr>
          <c:invertIfNegative val="0"/>
          <c:xVal>
            <c:numRef>
              <c:f>'Amt AE Face IssueEra'!$F$17:$F$34</c:f>
              <c:numCache>
                <c:formatCode>0%</c:formatCode>
                <c:ptCount val="18"/>
                <c:pt idx="1">
                  <c:v>0.73680870933577802</c:v>
                </c:pt>
                <c:pt idx="2">
                  <c:v>0.84805507700084304</c:v>
                </c:pt>
                <c:pt idx="3">
                  <c:v>0.79003033226553199</c:v>
                </c:pt>
                <c:pt idx="4">
                  <c:v>0.70539069219477102</c:v>
                </c:pt>
                <c:pt idx="5">
                  <c:v>0.68097267429480801</c:v>
                </c:pt>
                <c:pt idx="7">
                  <c:v>0.99943804187525798</c:v>
                </c:pt>
                <c:pt idx="8">
                  <c:v>1.0614571319922099</c:v>
                </c:pt>
                <c:pt idx="9">
                  <c:v>0.952764509767003</c:v>
                </c:pt>
                <c:pt idx="10">
                  <c:v>0.94695394246943998</c:v>
                </c:pt>
                <c:pt idx="11">
                  <c:v>0.91043632056339396</c:v>
                </c:pt>
                <c:pt idx="13">
                  <c:v>0.726661703837155</c:v>
                </c:pt>
                <c:pt idx="14">
                  <c:v>0.73333750879994097</c:v>
                </c:pt>
                <c:pt idx="15">
                  <c:v>0.75560680302275396</c:v>
                </c:pt>
                <c:pt idx="16">
                  <c:v>0.69940947099026196</c:v>
                </c:pt>
                <c:pt idx="17">
                  <c:v>0.67100500401612095</c:v>
                </c:pt>
              </c:numCache>
            </c:numRef>
          </c:xVal>
          <c:yVal>
            <c:numRef>
              <c:f>'Amt AE Face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Face IssueEra'!$N$17:$N$34</c:f>
              <c:numCache>
                <c:formatCode>General</c:formatCode>
                <c:ptCount val="18"/>
                <c:pt idx="1">
                  <c:v>100</c:v>
                </c:pt>
                <c:pt idx="2">
                  <c:v>100</c:v>
                </c:pt>
                <c:pt idx="3">
                  <c:v>100</c:v>
                </c:pt>
                <c:pt idx="4">
                  <c:v>100</c:v>
                </c:pt>
                <c:pt idx="5">
                  <c:v>100</c:v>
                </c:pt>
                <c:pt idx="7">
                  <c:v>100</c:v>
                </c:pt>
                <c:pt idx="8">
                  <c:v>100</c:v>
                </c:pt>
                <c:pt idx="9">
                  <c:v>100</c:v>
                </c:pt>
                <c:pt idx="10">
                  <c:v>50</c:v>
                </c:pt>
                <c:pt idx="11">
                  <c:v>50</c:v>
                </c:pt>
                <c:pt idx="13">
                  <c:v>100</c:v>
                </c:pt>
                <c:pt idx="14">
                  <c:v>50</c:v>
                </c:pt>
                <c:pt idx="15">
                  <c:v>100</c:v>
                </c:pt>
                <c:pt idx="16">
                  <c:v>100</c:v>
                </c:pt>
                <c:pt idx="17">
                  <c:v>100</c:v>
                </c:pt>
              </c:numCache>
            </c:numRef>
          </c:bubbleSize>
          <c:bubble3D val="0"/>
          <c:extLst>
            <c:ext xmlns:c16="http://schemas.microsoft.com/office/drawing/2014/chart" uri="{C3380CC4-5D6E-409C-BE32-E72D297353CC}">
              <c16:uniqueId val="{00000004-42AF-4698-A46D-664D7F6E6D53}"/>
            </c:ext>
          </c:extLst>
        </c:ser>
        <c:ser>
          <c:idx val="5"/>
          <c:order val="5"/>
          <c:tx>
            <c:strRef>
              <c:f>'Amt AE Face IssueEra'!$G$16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Face IssueEra'!$H$17:$H$34</c:f>
                <c:numCache>
                  <c:formatCode>General</c:formatCode>
                  <c:ptCount val="18"/>
                  <c:pt idx="1">
                    <c:v>0.31535547794395813</c:v>
                  </c:pt>
                  <c:pt idx="2">
                    <c:v>0.5203892626339699</c:v>
                  </c:pt>
                  <c:pt idx="3">
                    <c:v>0.38868383633939696</c:v>
                  </c:pt>
                  <c:pt idx="4">
                    <c:v>0.30350033108948304</c:v>
                  </c:pt>
                  <c:pt idx="5">
                    <c:v>0.44314606009780999</c:v>
                  </c:pt>
                  <c:pt idx="7">
                    <c:v>0.48086994869161992</c:v>
                  </c:pt>
                  <c:pt idx="8">
                    <c:v>0.48032693714872998</c:v>
                  </c:pt>
                  <c:pt idx="9">
                    <c:v>0.34835077089353006</c:v>
                  </c:pt>
                  <c:pt idx="10">
                    <c:v>0.54753717220836995</c:v>
                  </c:pt>
                  <c:pt idx="11">
                    <c:v>0.79093767026540984</c:v>
                  </c:pt>
                  <c:pt idx="13">
                    <c:v>0.31691926233151602</c:v>
                  </c:pt>
                  <c:pt idx="14">
                    <c:v>0.54968223877740596</c:v>
                  </c:pt>
                  <c:pt idx="15">
                    <c:v>0.35505793652662287</c:v>
                  </c:pt>
                  <c:pt idx="16">
                    <c:v>0.26626569088969998</c:v>
                  </c:pt>
                  <c:pt idx="17">
                    <c:v>0.36831541362949605</c:v>
                  </c:pt>
                </c:numCache>
              </c:numRef>
            </c:plus>
            <c:minus>
              <c:numRef>
                <c:f>'Amt AE Face IssueEra'!$I$17:$I$34</c:f>
                <c:numCache>
                  <c:formatCode>General</c:formatCode>
                  <c:ptCount val="18"/>
                  <c:pt idx="1">
                    <c:v>0.13879427546687395</c:v>
                  </c:pt>
                  <c:pt idx="2">
                    <c:v>0.220279643269917</c:v>
                  </c:pt>
                  <c:pt idx="3">
                    <c:v>0.15854263938431101</c:v>
                  </c:pt>
                  <c:pt idx="4">
                    <c:v>0.163320415431226</c:v>
                  </c:pt>
                  <c:pt idx="5">
                    <c:v>0.15680755044359196</c:v>
                  </c:pt>
                  <c:pt idx="7">
                    <c:v>0.2719013866976121</c:v>
                  </c:pt>
                  <c:pt idx="8">
                    <c:v>0.18220801824924004</c:v>
                  </c:pt>
                  <c:pt idx="9">
                    <c:v>0.28084270019933699</c:v>
                  </c:pt>
                  <c:pt idx="10">
                    <c:v>0.2883663581354301</c:v>
                  </c:pt>
                  <c:pt idx="11">
                    <c:v>0.52667892292676599</c:v>
                  </c:pt>
                  <c:pt idx="13">
                    <c:v>0.12449688834615902</c:v>
                  </c:pt>
                  <c:pt idx="14">
                    <c:v>0.25480297967636301</c:v>
                  </c:pt>
                  <c:pt idx="15">
                    <c:v>0.1459799085365231</c:v>
                  </c:pt>
                  <c:pt idx="16">
                    <c:v>0.15546521147627801</c:v>
                  </c:pt>
                  <c:pt idx="17">
                    <c:v>0.15333764369958303</c:v>
                  </c:pt>
                </c:numCache>
              </c:numRef>
            </c:minus>
            <c:spPr>
              <a:noFill/>
              <a:ln w="12700" cap="flat" cmpd="sng" algn="ctr">
                <a:solidFill>
                  <a:schemeClr val="bg2">
                    <a:lumMod val="90000"/>
                  </a:schemeClr>
                </a:solidFill>
                <a:round/>
              </a:ln>
              <a:effectLst/>
            </c:spPr>
          </c:errBars>
          <c:xVal>
            <c:numRef>
              <c:f>'Amt AE Face IssueEra'!$G$17:$G$34</c:f>
              <c:numCache>
                <c:formatCode>0%</c:formatCode>
                <c:ptCount val="18"/>
                <c:pt idx="1">
                  <c:v>0.87560298480265197</c:v>
                </c:pt>
                <c:pt idx="2">
                  <c:v>1.06833472027076</c:v>
                </c:pt>
                <c:pt idx="3">
                  <c:v>0.948572971649843</c:v>
                </c:pt>
                <c:pt idx="4">
                  <c:v>0.86871110762599701</c:v>
                </c:pt>
                <c:pt idx="5">
                  <c:v>0.83778022473839997</c:v>
                </c:pt>
                <c:pt idx="7">
                  <c:v>1.2713394285728701</c:v>
                </c:pt>
                <c:pt idx="8">
                  <c:v>1.24366515024145</c:v>
                </c:pt>
                <c:pt idx="9">
                  <c:v>1.23360720996634</c:v>
                </c:pt>
                <c:pt idx="10">
                  <c:v>1.2353203006048701</c:v>
                </c:pt>
                <c:pt idx="11">
                  <c:v>1.43711524349016</c:v>
                </c:pt>
                <c:pt idx="13">
                  <c:v>0.85115859218331402</c:v>
                </c:pt>
                <c:pt idx="14">
                  <c:v>0.98814048847630398</c:v>
                </c:pt>
                <c:pt idx="15">
                  <c:v>0.90158671155927705</c:v>
                </c:pt>
                <c:pt idx="16">
                  <c:v>0.85487468246653997</c:v>
                </c:pt>
                <c:pt idx="17">
                  <c:v>0.82434264771570398</c:v>
                </c:pt>
              </c:numCache>
            </c:numRef>
          </c:xVal>
          <c:yVal>
            <c:numRef>
              <c:f>'Amt AE Face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Face IssueEra'!$O$17:$O$34</c:f>
              <c:numCache>
                <c:formatCode>General</c:formatCode>
                <c:ptCount val="18"/>
                <c:pt idx="1">
                  <c:v>200</c:v>
                </c:pt>
                <c:pt idx="2">
                  <c:v>100</c:v>
                </c:pt>
                <c:pt idx="3">
                  <c:v>200</c:v>
                </c:pt>
                <c:pt idx="4">
                  <c:v>200</c:v>
                </c:pt>
                <c:pt idx="5">
                  <c:v>200</c:v>
                </c:pt>
                <c:pt idx="7">
                  <c:v>200</c:v>
                </c:pt>
                <c:pt idx="8">
                  <c:v>100</c:v>
                </c:pt>
                <c:pt idx="9">
                  <c:v>200</c:v>
                </c:pt>
                <c:pt idx="10">
                  <c:v>100</c:v>
                </c:pt>
                <c:pt idx="11">
                  <c:v>100</c:v>
                </c:pt>
                <c:pt idx="13">
                  <c:v>200</c:v>
                </c:pt>
                <c:pt idx="14">
                  <c:v>100</c:v>
                </c:pt>
                <c:pt idx="15">
                  <c:v>200</c:v>
                </c:pt>
                <c:pt idx="16">
                  <c:v>200</c:v>
                </c:pt>
                <c:pt idx="17">
                  <c:v>200</c:v>
                </c:pt>
              </c:numCache>
            </c:numRef>
          </c:bubbleSize>
          <c:bubble3D val="0"/>
          <c:extLst>
            <c:ext xmlns:c16="http://schemas.microsoft.com/office/drawing/2014/chart" uri="{C3380CC4-5D6E-409C-BE32-E72D297353CC}">
              <c16:uniqueId val="{00000005-42AF-4698-A46D-664D7F6E6D53}"/>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42AF-4698-A46D-664D7F6E6D53}"/>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SmokStat Plan'!$B$16</c:f>
              <c:strCache>
                <c:ptCount val="1"/>
                <c:pt idx="0">
                  <c:v>Q1</c:v>
                </c:pt>
              </c:strCache>
            </c:strRef>
          </c:tx>
          <c:spPr>
            <a:solidFill>
              <a:schemeClr val="accent1">
                <a:alpha val="75000"/>
              </a:schemeClr>
            </a:solidFill>
            <a:ln w="25400">
              <a:noFill/>
            </a:ln>
            <a:effectLst/>
          </c:spPr>
          <c:invertIfNegative val="0"/>
          <c:xVal>
            <c:numRef>
              <c:f>'Amt AE SmokStat Plan'!$B$17:$B$28</c:f>
              <c:numCache>
                <c:formatCode>0%</c:formatCode>
                <c:ptCount val="12"/>
                <c:pt idx="1">
                  <c:v>1.1909584627466101</c:v>
                </c:pt>
                <c:pt idx="2">
                  <c:v>1.2996298453788599</c:v>
                </c:pt>
                <c:pt idx="3">
                  <c:v>1.2681648151587701</c:v>
                </c:pt>
                <c:pt idx="5">
                  <c:v>1.3635508205456901</c:v>
                </c:pt>
                <c:pt idx="6">
                  <c:v>1.49987958233721</c:v>
                </c:pt>
                <c:pt idx="7">
                  <c:v>1.3350982434802701</c:v>
                </c:pt>
                <c:pt idx="9">
                  <c:v>1.23747940705155</c:v>
                </c:pt>
                <c:pt idx="10">
                  <c:v>1.29673709557885</c:v>
                </c:pt>
                <c:pt idx="11">
                  <c:v>1.27405175751769</c:v>
                </c:pt>
              </c:numCache>
            </c:numRef>
          </c:xVal>
          <c:yVal>
            <c:numRef>
              <c:f>'Amt AE SmokStat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Plan'!$J$17:$J$28</c:f>
              <c:numCache>
                <c:formatCode>General</c:formatCode>
                <c:ptCount val="12"/>
                <c:pt idx="1">
                  <c:v>200</c:v>
                </c:pt>
                <c:pt idx="2">
                  <c:v>100</c:v>
                </c:pt>
                <c:pt idx="3">
                  <c:v>100</c:v>
                </c:pt>
                <c:pt idx="5">
                  <c:v>100</c:v>
                </c:pt>
                <c:pt idx="6">
                  <c:v>50</c:v>
                </c:pt>
                <c:pt idx="7">
                  <c:v>50</c:v>
                </c:pt>
                <c:pt idx="9">
                  <c:v>100</c:v>
                </c:pt>
                <c:pt idx="10">
                  <c:v>100</c:v>
                </c:pt>
                <c:pt idx="11">
                  <c:v>100</c:v>
                </c:pt>
              </c:numCache>
            </c:numRef>
          </c:bubbleSize>
          <c:bubble3D val="0"/>
          <c:extLst>
            <c:ext xmlns:c16="http://schemas.microsoft.com/office/drawing/2014/chart" uri="{C3380CC4-5D6E-409C-BE32-E72D297353CC}">
              <c16:uniqueId val="{00000000-E633-4EF8-9149-6B3F54592737}"/>
            </c:ext>
          </c:extLst>
        </c:ser>
        <c:ser>
          <c:idx val="1"/>
          <c:order val="1"/>
          <c:tx>
            <c:strRef>
              <c:f>'Amt AE SmokStat Plan'!$C$16</c:f>
              <c:strCache>
                <c:ptCount val="1"/>
                <c:pt idx="0">
                  <c:v>Q2</c:v>
                </c:pt>
              </c:strCache>
            </c:strRef>
          </c:tx>
          <c:spPr>
            <a:solidFill>
              <a:schemeClr val="accent2">
                <a:alpha val="75000"/>
              </a:schemeClr>
            </a:solidFill>
            <a:ln w="25400">
              <a:noFill/>
            </a:ln>
            <a:effectLst/>
          </c:spPr>
          <c:invertIfNegative val="0"/>
          <c:xVal>
            <c:numRef>
              <c:f>'Amt AE SmokStat Plan'!$C$17:$C$28</c:f>
              <c:numCache>
                <c:formatCode>0%</c:formatCode>
                <c:ptCount val="12"/>
                <c:pt idx="1">
                  <c:v>0.98645660614647301</c:v>
                </c:pt>
                <c:pt idx="2">
                  <c:v>1.0511698475570099</c:v>
                </c:pt>
                <c:pt idx="3">
                  <c:v>0.92322397513349697</c:v>
                </c:pt>
                <c:pt idx="5">
                  <c:v>1.13723461359088</c:v>
                </c:pt>
                <c:pt idx="6">
                  <c:v>1.27843769950799</c:v>
                </c:pt>
                <c:pt idx="7">
                  <c:v>1.0367520681762601</c:v>
                </c:pt>
                <c:pt idx="9">
                  <c:v>0.98693765924349097</c:v>
                </c:pt>
                <c:pt idx="10">
                  <c:v>1.0512996048863199</c:v>
                </c:pt>
                <c:pt idx="11">
                  <c:v>0.91335437902808903</c:v>
                </c:pt>
              </c:numCache>
            </c:numRef>
          </c:xVal>
          <c:yVal>
            <c:numRef>
              <c:f>'Amt AE SmokStat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Plan'!$K$17:$K$28</c:f>
              <c:numCache>
                <c:formatCode>General</c:formatCode>
                <c:ptCount val="12"/>
                <c:pt idx="1">
                  <c:v>200</c:v>
                </c:pt>
                <c:pt idx="2">
                  <c:v>200</c:v>
                </c:pt>
                <c:pt idx="3">
                  <c:v>100</c:v>
                </c:pt>
                <c:pt idx="5">
                  <c:v>100</c:v>
                </c:pt>
                <c:pt idx="6">
                  <c:v>100</c:v>
                </c:pt>
                <c:pt idx="7">
                  <c:v>50</c:v>
                </c:pt>
                <c:pt idx="9">
                  <c:v>200</c:v>
                </c:pt>
                <c:pt idx="10">
                  <c:v>100</c:v>
                </c:pt>
                <c:pt idx="11">
                  <c:v>100</c:v>
                </c:pt>
              </c:numCache>
            </c:numRef>
          </c:bubbleSize>
          <c:bubble3D val="0"/>
          <c:extLst>
            <c:ext xmlns:c16="http://schemas.microsoft.com/office/drawing/2014/chart" uri="{C3380CC4-5D6E-409C-BE32-E72D297353CC}">
              <c16:uniqueId val="{00000001-E633-4EF8-9149-6B3F54592737}"/>
            </c:ext>
          </c:extLst>
        </c:ser>
        <c:ser>
          <c:idx val="2"/>
          <c:order val="2"/>
          <c:tx>
            <c:strRef>
              <c:f>'Amt AE SmokStat Plan'!$D$16</c:f>
              <c:strCache>
                <c:ptCount val="1"/>
                <c:pt idx="0">
                  <c:v>Q3</c:v>
                </c:pt>
              </c:strCache>
            </c:strRef>
          </c:tx>
          <c:spPr>
            <a:solidFill>
              <a:schemeClr val="accent3">
                <a:alpha val="75000"/>
              </a:schemeClr>
            </a:solidFill>
            <a:ln w="25400">
              <a:noFill/>
            </a:ln>
            <a:effectLst/>
          </c:spPr>
          <c:invertIfNegative val="0"/>
          <c:xVal>
            <c:numRef>
              <c:f>'Amt AE SmokStat Plan'!$D$17:$D$28</c:f>
              <c:numCache>
                <c:formatCode>0%</c:formatCode>
                <c:ptCount val="12"/>
                <c:pt idx="1">
                  <c:v>0.92136470922068903</c:v>
                </c:pt>
                <c:pt idx="2">
                  <c:v>0.98296805050817304</c:v>
                </c:pt>
                <c:pt idx="3">
                  <c:v>0.82820968175162801</c:v>
                </c:pt>
                <c:pt idx="5">
                  <c:v>1.0493179501396901</c:v>
                </c:pt>
                <c:pt idx="6">
                  <c:v>1.09953114317986</c:v>
                </c:pt>
                <c:pt idx="7">
                  <c:v>0.92479141274500598</c:v>
                </c:pt>
                <c:pt idx="9">
                  <c:v>0.91412760619358102</c:v>
                </c:pt>
                <c:pt idx="10">
                  <c:v>0.96886558266098</c:v>
                </c:pt>
                <c:pt idx="11">
                  <c:v>0.82317040666803898</c:v>
                </c:pt>
              </c:numCache>
            </c:numRef>
          </c:xVal>
          <c:yVal>
            <c:numRef>
              <c:f>'Amt AE SmokStat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Plan'!$L$17:$L$28</c:f>
              <c:numCache>
                <c:formatCode>General</c:formatCode>
                <c:ptCount val="12"/>
                <c:pt idx="1">
                  <c:v>200</c:v>
                </c:pt>
                <c:pt idx="2">
                  <c:v>200</c:v>
                </c:pt>
                <c:pt idx="3">
                  <c:v>100</c:v>
                </c:pt>
                <c:pt idx="5">
                  <c:v>100</c:v>
                </c:pt>
                <c:pt idx="6">
                  <c:v>100</c:v>
                </c:pt>
                <c:pt idx="7">
                  <c:v>50</c:v>
                </c:pt>
                <c:pt idx="9">
                  <c:v>200</c:v>
                </c:pt>
                <c:pt idx="10">
                  <c:v>200</c:v>
                </c:pt>
                <c:pt idx="11">
                  <c:v>100</c:v>
                </c:pt>
              </c:numCache>
            </c:numRef>
          </c:bubbleSize>
          <c:bubble3D val="0"/>
          <c:extLst>
            <c:ext xmlns:c16="http://schemas.microsoft.com/office/drawing/2014/chart" uri="{C3380CC4-5D6E-409C-BE32-E72D297353CC}">
              <c16:uniqueId val="{00000002-E633-4EF8-9149-6B3F54592737}"/>
            </c:ext>
          </c:extLst>
        </c:ser>
        <c:ser>
          <c:idx val="3"/>
          <c:order val="3"/>
          <c:tx>
            <c:strRef>
              <c:f>'Amt AE SmokStat Plan'!$E$16</c:f>
              <c:strCache>
                <c:ptCount val="1"/>
                <c:pt idx="0">
                  <c:v>Q4</c:v>
                </c:pt>
              </c:strCache>
            </c:strRef>
          </c:tx>
          <c:spPr>
            <a:solidFill>
              <a:schemeClr val="accent4">
                <a:alpha val="75000"/>
              </a:schemeClr>
            </a:solidFill>
            <a:ln w="25400">
              <a:noFill/>
            </a:ln>
            <a:effectLst/>
          </c:spPr>
          <c:invertIfNegative val="0"/>
          <c:xVal>
            <c:numRef>
              <c:f>'Amt AE SmokStat Plan'!$E$17:$E$28</c:f>
              <c:numCache>
                <c:formatCode>0%</c:formatCode>
                <c:ptCount val="12"/>
                <c:pt idx="1">
                  <c:v>0.84560014821693696</c:v>
                </c:pt>
                <c:pt idx="2">
                  <c:v>0.90821250974757295</c:v>
                </c:pt>
                <c:pt idx="3">
                  <c:v>0.72209805945640304</c:v>
                </c:pt>
                <c:pt idx="5">
                  <c:v>0.93053356021920097</c:v>
                </c:pt>
                <c:pt idx="6">
                  <c:v>0.96577693257628106</c:v>
                </c:pt>
                <c:pt idx="7">
                  <c:v>0.86549174163502296</c:v>
                </c:pt>
                <c:pt idx="9">
                  <c:v>0.83681604221913797</c:v>
                </c:pt>
                <c:pt idx="10">
                  <c:v>0.89287026428069705</c:v>
                </c:pt>
                <c:pt idx="11">
                  <c:v>0.71525943020027705</c:v>
                </c:pt>
              </c:numCache>
            </c:numRef>
          </c:xVal>
          <c:yVal>
            <c:numRef>
              <c:f>'Amt AE SmokStat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Plan'!$M$17:$M$28</c:f>
              <c:numCache>
                <c:formatCode>General</c:formatCode>
                <c:ptCount val="12"/>
                <c:pt idx="1">
                  <c:v>200</c:v>
                </c:pt>
                <c:pt idx="2">
                  <c:v>100</c:v>
                </c:pt>
                <c:pt idx="3">
                  <c:v>100</c:v>
                </c:pt>
                <c:pt idx="5">
                  <c:v>100</c:v>
                </c:pt>
                <c:pt idx="6">
                  <c:v>100</c:v>
                </c:pt>
                <c:pt idx="7">
                  <c:v>50</c:v>
                </c:pt>
                <c:pt idx="9">
                  <c:v>200</c:v>
                </c:pt>
                <c:pt idx="10">
                  <c:v>100</c:v>
                </c:pt>
                <c:pt idx="11">
                  <c:v>100</c:v>
                </c:pt>
              </c:numCache>
            </c:numRef>
          </c:bubbleSize>
          <c:bubble3D val="0"/>
          <c:extLst>
            <c:ext xmlns:c16="http://schemas.microsoft.com/office/drawing/2014/chart" uri="{C3380CC4-5D6E-409C-BE32-E72D297353CC}">
              <c16:uniqueId val="{00000003-E633-4EF8-9149-6B3F54592737}"/>
            </c:ext>
          </c:extLst>
        </c:ser>
        <c:ser>
          <c:idx val="4"/>
          <c:order val="4"/>
          <c:tx>
            <c:strRef>
              <c:f>'Amt AE SmokStat Plan'!$F$16</c:f>
              <c:strCache>
                <c:ptCount val="1"/>
                <c:pt idx="0">
                  <c:v>Q5</c:v>
                </c:pt>
              </c:strCache>
            </c:strRef>
          </c:tx>
          <c:spPr>
            <a:solidFill>
              <a:schemeClr val="accent5">
                <a:alpha val="75000"/>
              </a:schemeClr>
            </a:solidFill>
            <a:ln w="25400">
              <a:noFill/>
            </a:ln>
            <a:effectLst/>
          </c:spPr>
          <c:invertIfNegative val="0"/>
          <c:xVal>
            <c:numRef>
              <c:f>'Amt AE SmokStat Plan'!$F$17:$F$28</c:f>
              <c:numCache>
                <c:formatCode>0%</c:formatCode>
                <c:ptCount val="12"/>
                <c:pt idx="1">
                  <c:v>0.73680870933577802</c:v>
                </c:pt>
                <c:pt idx="2">
                  <c:v>0.80839177461391498</c:v>
                </c:pt>
                <c:pt idx="3">
                  <c:v>0.63958551869411795</c:v>
                </c:pt>
                <c:pt idx="5">
                  <c:v>0.81777890436696299</c:v>
                </c:pt>
                <c:pt idx="6">
                  <c:v>0.83939172770061699</c:v>
                </c:pt>
                <c:pt idx="7">
                  <c:v>0.66789793505905704</c:v>
                </c:pt>
                <c:pt idx="9">
                  <c:v>0.72739058154915603</c:v>
                </c:pt>
                <c:pt idx="10">
                  <c:v>0.798134969616761</c:v>
                </c:pt>
                <c:pt idx="11">
                  <c:v>0.631793913945629</c:v>
                </c:pt>
              </c:numCache>
            </c:numRef>
          </c:xVal>
          <c:yVal>
            <c:numRef>
              <c:f>'Amt AE SmokStat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Plan'!$N$17:$N$28</c:f>
              <c:numCache>
                <c:formatCode>General</c:formatCode>
                <c:ptCount val="12"/>
                <c:pt idx="1">
                  <c:v>100</c:v>
                </c:pt>
                <c:pt idx="2">
                  <c:v>100</c:v>
                </c:pt>
                <c:pt idx="3">
                  <c:v>50</c:v>
                </c:pt>
                <c:pt idx="5">
                  <c:v>100</c:v>
                </c:pt>
                <c:pt idx="6">
                  <c:v>100</c:v>
                </c:pt>
                <c:pt idx="7">
                  <c:v>50</c:v>
                </c:pt>
                <c:pt idx="9">
                  <c:v>100</c:v>
                </c:pt>
                <c:pt idx="10">
                  <c:v>100</c:v>
                </c:pt>
                <c:pt idx="11">
                  <c:v>50</c:v>
                </c:pt>
              </c:numCache>
            </c:numRef>
          </c:bubbleSize>
          <c:bubble3D val="0"/>
          <c:extLst>
            <c:ext xmlns:c16="http://schemas.microsoft.com/office/drawing/2014/chart" uri="{C3380CC4-5D6E-409C-BE32-E72D297353CC}">
              <c16:uniqueId val="{00000004-E633-4EF8-9149-6B3F54592737}"/>
            </c:ext>
          </c:extLst>
        </c:ser>
        <c:ser>
          <c:idx val="5"/>
          <c:order val="5"/>
          <c:tx>
            <c:strRef>
              <c:f>'Amt AE SmokStat Plan'!$G$16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SmokStat Plan'!$H$17:$H$28</c:f>
                <c:numCache>
                  <c:formatCode>General</c:formatCode>
                  <c:ptCount val="12"/>
                  <c:pt idx="1">
                    <c:v>0.31535547794395813</c:v>
                  </c:pt>
                  <c:pt idx="2">
                    <c:v>0.38009422893544997</c:v>
                  </c:pt>
                  <c:pt idx="3">
                    <c:v>0.4452775685134871</c:v>
                  </c:pt>
                  <c:pt idx="5">
                    <c:v>0.38242659382895805</c:v>
                  </c:pt>
                  <c:pt idx="6">
                    <c:v>0.49064388795388991</c:v>
                  </c:pt>
                  <c:pt idx="7">
                    <c:v>0.40468500895599901</c:v>
                  </c:pt>
                  <c:pt idx="9">
                    <c:v>0.370645351133851</c:v>
                  </c:pt>
                  <c:pt idx="10">
                    <c:v>0.38612700258724997</c:v>
                  </c:pt>
                  <c:pt idx="11">
                    <c:v>0.45805191181399696</c:v>
                  </c:pt>
                </c:numCache>
              </c:numRef>
            </c:plus>
            <c:minus>
              <c:numRef>
                <c:f>'Amt AE SmokStat Plan'!$I$17:$I$28</c:f>
                <c:numCache>
                  <c:formatCode>General</c:formatCode>
                  <c:ptCount val="12"/>
                  <c:pt idx="1">
                    <c:v>0.13879427546687395</c:v>
                  </c:pt>
                  <c:pt idx="2">
                    <c:v>0.11114384182949499</c:v>
                  </c:pt>
                  <c:pt idx="3">
                    <c:v>0.18330172795116506</c:v>
                  </c:pt>
                  <c:pt idx="5">
                    <c:v>0.16334532234976906</c:v>
                  </c:pt>
                  <c:pt idx="6">
                    <c:v>0.16984396668270307</c:v>
                  </c:pt>
                  <c:pt idx="7">
                    <c:v>0.26251529946521401</c:v>
                  </c:pt>
                  <c:pt idx="9">
                    <c:v>0.13944347436854299</c:v>
                  </c:pt>
                  <c:pt idx="10">
                    <c:v>0.112475123374839</c:v>
                  </c:pt>
                  <c:pt idx="11">
                    <c:v>0.18420593175806399</c:v>
                  </c:pt>
                </c:numCache>
              </c:numRef>
            </c:minus>
            <c:spPr>
              <a:noFill/>
              <a:ln w="12700" cap="flat" cmpd="sng" algn="ctr">
                <a:solidFill>
                  <a:schemeClr val="bg2">
                    <a:lumMod val="90000"/>
                  </a:schemeClr>
                </a:solidFill>
                <a:round/>
              </a:ln>
              <a:effectLst/>
            </c:spPr>
          </c:errBars>
          <c:xVal>
            <c:numRef>
              <c:f>'Amt AE SmokStat Plan'!$G$17:$G$28</c:f>
              <c:numCache>
                <c:formatCode>0%</c:formatCode>
                <c:ptCount val="12"/>
                <c:pt idx="1">
                  <c:v>0.87560298480265197</c:v>
                </c:pt>
                <c:pt idx="2">
                  <c:v>0.91953561644340998</c:v>
                </c:pt>
                <c:pt idx="3">
                  <c:v>0.82288724664528301</c:v>
                </c:pt>
                <c:pt idx="5">
                  <c:v>0.98112422671673205</c:v>
                </c:pt>
                <c:pt idx="6">
                  <c:v>1.0092356943833201</c:v>
                </c:pt>
                <c:pt idx="7">
                  <c:v>0.93041323452427105</c:v>
                </c:pt>
                <c:pt idx="9">
                  <c:v>0.86683405591769902</c:v>
                </c:pt>
                <c:pt idx="10">
                  <c:v>0.91061009299160001</c:v>
                </c:pt>
                <c:pt idx="11">
                  <c:v>0.81599984570369299</c:v>
                </c:pt>
              </c:numCache>
            </c:numRef>
          </c:xVal>
          <c:yVal>
            <c:numRef>
              <c:f>'Amt AE SmokStat Plan'!$Q$17:$Q$28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Plan'!$O$17:$O$28</c:f>
              <c:numCache>
                <c:formatCode>General</c:formatCode>
                <c:ptCount val="12"/>
                <c:pt idx="1">
                  <c:v>200</c:v>
                </c:pt>
                <c:pt idx="2">
                  <c:v>200</c:v>
                </c:pt>
                <c:pt idx="3">
                  <c:v>200</c:v>
                </c:pt>
                <c:pt idx="5">
                  <c:v>200</c:v>
                </c:pt>
                <c:pt idx="6">
                  <c:v>200</c:v>
                </c:pt>
                <c:pt idx="7">
                  <c:v>100</c:v>
                </c:pt>
                <c:pt idx="9">
                  <c:v>200</c:v>
                </c:pt>
                <c:pt idx="10">
                  <c:v>200</c:v>
                </c:pt>
                <c:pt idx="11">
                  <c:v>200</c:v>
                </c:pt>
              </c:numCache>
            </c:numRef>
          </c:bubbleSize>
          <c:bubble3D val="0"/>
          <c:extLst>
            <c:ext xmlns:c16="http://schemas.microsoft.com/office/drawing/2014/chart" uri="{C3380CC4-5D6E-409C-BE32-E72D297353CC}">
              <c16:uniqueId val="{00000005-E633-4EF8-9149-6B3F54592737}"/>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E633-4EF8-9149-6B3F54592737}"/>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SmokStat AttAge'!$B$16</c:f>
              <c:strCache>
                <c:ptCount val="1"/>
                <c:pt idx="0">
                  <c:v>Q1</c:v>
                </c:pt>
              </c:strCache>
            </c:strRef>
          </c:tx>
          <c:spPr>
            <a:solidFill>
              <a:schemeClr val="accent1">
                <a:alpha val="75000"/>
              </a:schemeClr>
            </a:solidFill>
            <a:ln w="25400">
              <a:noFill/>
            </a:ln>
            <a:effectLst/>
          </c:spPr>
          <c:invertIfNegative val="0"/>
          <c:xVal>
            <c:numRef>
              <c:f>'Amt AE SmokStat AttAge'!$B$17:$B$31</c:f>
              <c:numCache>
                <c:formatCode>0%</c:formatCode>
                <c:ptCount val="15"/>
                <c:pt idx="1">
                  <c:v>1.1909584627466101</c:v>
                </c:pt>
                <c:pt idx="2">
                  <c:v>2.3060383259716</c:v>
                </c:pt>
                <c:pt idx="3">
                  <c:v>1.2071805751979301</c:v>
                </c:pt>
                <c:pt idx="4">
                  <c:v>1.3354697840726699</c:v>
                </c:pt>
                <c:pt idx="6">
                  <c:v>1.3635508205456901</c:v>
                </c:pt>
                <c:pt idx="7">
                  <c:v>6.3924214187278396</c:v>
                </c:pt>
                <c:pt idx="8">
                  <c:v>1.3265327869197401</c:v>
                </c:pt>
                <c:pt idx="9">
                  <c:v>1.6169138842111499</c:v>
                </c:pt>
                <c:pt idx="11">
                  <c:v>1.23747940705155</c:v>
                </c:pt>
                <c:pt idx="12">
                  <c:v>2.0512647682080298</c:v>
                </c:pt>
                <c:pt idx="13">
                  <c:v>1.19570067228924</c:v>
                </c:pt>
                <c:pt idx="14">
                  <c:v>1.3362471941524701</c:v>
                </c:pt>
              </c:numCache>
            </c:numRef>
          </c:xVal>
          <c:yVal>
            <c:numRef>
              <c:f>'Amt AE SmokStat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SmokStat AttAge'!$J$17:$J$31</c:f>
              <c:numCache>
                <c:formatCode>General</c:formatCode>
                <c:ptCount val="15"/>
                <c:pt idx="1">
                  <c:v>200</c:v>
                </c:pt>
                <c:pt idx="2">
                  <c:v>50</c:v>
                </c:pt>
                <c:pt idx="3">
                  <c:v>100</c:v>
                </c:pt>
                <c:pt idx="4">
                  <c:v>100</c:v>
                </c:pt>
                <c:pt idx="6">
                  <c:v>100</c:v>
                </c:pt>
                <c:pt idx="7">
                  <c:v>6</c:v>
                </c:pt>
                <c:pt idx="8">
                  <c:v>100</c:v>
                </c:pt>
                <c:pt idx="9">
                  <c:v>50</c:v>
                </c:pt>
                <c:pt idx="11">
                  <c:v>100</c:v>
                </c:pt>
                <c:pt idx="12">
                  <c:v>25</c:v>
                </c:pt>
                <c:pt idx="13">
                  <c:v>100</c:v>
                </c:pt>
                <c:pt idx="14">
                  <c:v>100</c:v>
                </c:pt>
              </c:numCache>
            </c:numRef>
          </c:bubbleSize>
          <c:bubble3D val="0"/>
          <c:extLst>
            <c:ext xmlns:c16="http://schemas.microsoft.com/office/drawing/2014/chart" uri="{C3380CC4-5D6E-409C-BE32-E72D297353CC}">
              <c16:uniqueId val="{00000000-D1FE-47E4-8BE3-2287AB140E22}"/>
            </c:ext>
          </c:extLst>
        </c:ser>
        <c:ser>
          <c:idx val="1"/>
          <c:order val="1"/>
          <c:tx>
            <c:strRef>
              <c:f>'Amt AE SmokStat AttAge'!$C$16</c:f>
              <c:strCache>
                <c:ptCount val="1"/>
                <c:pt idx="0">
                  <c:v>Q2</c:v>
                </c:pt>
              </c:strCache>
            </c:strRef>
          </c:tx>
          <c:spPr>
            <a:solidFill>
              <a:schemeClr val="accent2">
                <a:alpha val="75000"/>
              </a:schemeClr>
            </a:solidFill>
            <a:ln w="25400">
              <a:noFill/>
            </a:ln>
            <a:effectLst/>
          </c:spPr>
          <c:invertIfNegative val="0"/>
          <c:xVal>
            <c:numRef>
              <c:f>'Amt AE SmokStat AttAge'!$C$17:$C$31</c:f>
              <c:numCache>
                <c:formatCode>0%</c:formatCode>
                <c:ptCount val="15"/>
                <c:pt idx="1">
                  <c:v>0.98645660614647301</c:v>
                </c:pt>
                <c:pt idx="2">
                  <c:v>1.3594457327363001</c:v>
                </c:pt>
                <c:pt idx="3">
                  <c:v>0.97333810898883399</c:v>
                </c:pt>
                <c:pt idx="4">
                  <c:v>1.06618916155183</c:v>
                </c:pt>
                <c:pt idx="6">
                  <c:v>1.13723461359088</c:v>
                </c:pt>
                <c:pt idx="7">
                  <c:v>2.1439212816907198</c:v>
                </c:pt>
                <c:pt idx="8">
                  <c:v>1.0685650437843699</c:v>
                </c:pt>
                <c:pt idx="9">
                  <c:v>1.3364757590568299</c:v>
                </c:pt>
                <c:pt idx="11">
                  <c:v>0.98693765924349097</c:v>
                </c:pt>
                <c:pt idx="12">
                  <c:v>1.2986210065083701</c:v>
                </c:pt>
                <c:pt idx="13">
                  <c:v>0.98077251478758398</c:v>
                </c:pt>
                <c:pt idx="14">
                  <c:v>1.0664542122833101</c:v>
                </c:pt>
              </c:numCache>
            </c:numRef>
          </c:xVal>
          <c:yVal>
            <c:numRef>
              <c:f>'Amt AE SmokStat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SmokStat AttAge'!$K$17:$K$31</c:f>
              <c:numCache>
                <c:formatCode>General</c:formatCode>
                <c:ptCount val="15"/>
                <c:pt idx="1">
                  <c:v>200</c:v>
                </c:pt>
                <c:pt idx="2">
                  <c:v>50</c:v>
                </c:pt>
                <c:pt idx="3">
                  <c:v>100</c:v>
                </c:pt>
                <c:pt idx="4">
                  <c:v>100</c:v>
                </c:pt>
                <c:pt idx="6">
                  <c:v>100</c:v>
                </c:pt>
                <c:pt idx="7">
                  <c:v>25</c:v>
                </c:pt>
                <c:pt idx="8">
                  <c:v>100</c:v>
                </c:pt>
                <c:pt idx="9">
                  <c:v>50</c:v>
                </c:pt>
                <c:pt idx="11">
                  <c:v>200</c:v>
                </c:pt>
                <c:pt idx="12">
                  <c:v>50</c:v>
                </c:pt>
                <c:pt idx="13">
                  <c:v>100</c:v>
                </c:pt>
                <c:pt idx="14">
                  <c:v>100</c:v>
                </c:pt>
              </c:numCache>
            </c:numRef>
          </c:bubbleSize>
          <c:bubble3D val="0"/>
          <c:extLst>
            <c:ext xmlns:c16="http://schemas.microsoft.com/office/drawing/2014/chart" uri="{C3380CC4-5D6E-409C-BE32-E72D297353CC}">
              <c16:uniqueId val="{00000001-D1FE-47E4-8BE3-2287AB140E22}"/>
            </c:ext>
          </c:extLst>
        </c:ser>
        <c:ser>
          <c:idx val="2"/>
          <c:order val="2"/>
          <c:tx>
            <c:strRef>
              <c:f>'Amt AE SmokStat AttAge'!$D$16</c:f>
              <c:strCache>
                <c:ptCount val="1"/>
                <c:pt idx="0">
                  <c:v>Q3</c:v>
                </c:pt>
              </c:strCache>
            </c:strRef>
          </c:tx>
          <c:spPr>
            <a:solidFill>
              <a:schemeClr val="accent3">
                <a:alpha val="75000"/>
              </a:schemeClr>
            </a:solidFill>
            <a:ln w="25400">
              <a:noFill/>
            </a:ln>
            <a:effectLst/>
          </c:spPr>
          <c:invertIfNegative val="0"/>
          <c:xVal>
            <c:numRef>
              <c:f>'Amt AE SmokStat AttAge'!$D$17:$D$31</c:f>
              <c:numCache>
                <c:formatCode>0%</c:formatCode>
                <c:ptCount val="15"/>
                <c:pt idx="1">
                  <c:v>0.92136470922068903</c:v>
                </c:pt>
                <c:pt idx="2">
                  <c:v>1.10099385220581</c:v>
                </c:pt>
                <c:pt idx="3">
                  <c:v>0.90390068733878304</c:v>
                </c:pt>
                <c:pt idx="4">
                  <c:v>0.94958864114462804</c:v>
                </c:pt>
                <c:pt idx="6">
                  <c:v>1.0493179501396901</c:v>
                </c:pt>
                <c:pt idx="7">
                  <c:v>1.5732926494852999</c:v>
                </c:pt>
                <c:pt idx="8">
                  <c:v>0.947569008065273</c:v>
                </c:pt>
                <c:pt idx="9">
                  <c:v>1.1845314377623599</c:v>
                </c:pt>
                <c:pt idx="11">
                  <c:v>0.91412760619358102</c:v>
                </c:pt>
                <c:pt idx="12">
                  <c:v>1.05587195885397</c:v>
                </c:pt>
                <c:pt idx="13">
                  <c:v>0.88190777728795999</c:v>
                </c:pt>
                <c:pt idx="14">
                  <c:v>0.94398135899268298</c:v>
                </c:pt>
              </c:numCache>
            </c:numRef>
          </c:xVal>
          <c:yVal>
            <c:numRef>
              <c:f>'Amt AE SmokStat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SmokStat AttAge'!$L$17:$L$31</c:f>
              <c:numCache>
                <c:formatCode>General</c:formatCode>
                <c:ptCount val="15"/>
                <c:pt idx="1">
                  <c:v>200</c:v>
                </c:pt>
                <c:pt idx="2">
                  <c:v>100</c:v>
                </c:pt>
                <c:pt idx="3">
                  <c:v>100</c:v>
                </c:pt>
                <c:pt idx="4">
                  <c:v>100</c:v>
                </c:pt>
                <c:pt idx="6">
                  <c:v>100</c:v>
                </c:pt>
                <c:pt idx="7">
                  <c:v>50</c:v>
                </c:pt>
                <c:pt idx="8">
                  <c:v>100</c:v>
                </c:pt>
                <c:pt idx="9">
                  <c:v>100</c:v>
                </c:pt>
                <c:pt idx="11">
                  <c:v>200</c:v>
                </c:pt>
                <c:pt idx="12">
                  <c:v>50</c:v>
                </c:pt>
                <c:pt idx="13">
                  <c:v>100</c:v>
                </c:pt>
                <c:pt idx="14">
                  <c:v>100</c:v>
                </c:pt>
              </c:numCache>
            </c:numRef>
          </c:bubbleSize>
          <c:bubble3D val="0"/>
          <c:extLst>
            <c:ext xmlns:c16="http://schemas.microsoft.com/office/drawing/2014/chart" uri="{C3380CC4-5D6E-409C-BE32-E72D297353CC}">
              <c16:uniqueId val="{00000002-D1FE-47E4-8BE3-2287AB140E22}"/>
            </c:ext>
          </c:extLst>
        </c:ser>
        <c:ser>
          <c:idx val="3"/>
          <c:order val="3"/>
          <c:tx>
            <c:strRef>
              <c:f>'Amt AE SmokStat AttAge'!$E$16</c:f>
              <c:strCache>
                <c:ptCount val="1"/>
                <c:pt idx="0">
                  <c:v>Q4</c:v>
                </c:pt>
              </c:strCache>
            </c:strRef>
          </c:tx>
          <c:spPr>
            <a:solidFill>
              <a:schemeClr val="accent4">
                <a:alpha val="75000"/>
              </a:schemeClr>
            </a:solidFill>
            <a:ln w="25400">
              <a:noFill/>
            </a:ln>
            <a:effectLst/>
          </c:spPr>
          <c:invertIfNegative val="0"/>
          <c:xVal>
            <c:numRef>
              <c:f>'Amt AE SmokStat AttAge'!$E$17:$E$31</c:f>
              <c:numCache>
                <c:formatCode>0%</c:formatCode>
                <c:ptCount val="15"/>
                <c:pt idx="1">
                  <c:v>0.84560014821693696</c:v>
                </c:pt>
                <c:pt idx="2">
                  <c:v>0.95308900992626999</c:v>
                </c:pt>
                <c:pt idx="3">
                  <c:v>0.82942515896054902</c:v>
                </c:pt>
                <c:pt idx="4">
                  <c:v>0.85672452104984098</c:v>
                </c:pt>
                <c:pt idx="6">
                  <c:v>0.93053356021920097</c:v>
                </c:pt>
                <c:pt idx="7">
                  <c:v>1.19009356165182</c:v>
                </c:pt>
                <c:pt idx="8">
                  <c:v>0.86640075175497</c:v>
                </c:pt>
                <c:pt idx="9">
                  <c:v>1.0856088849818999</c:v>
                </c:pt>
                <c:pt idx="11">
                  <c:v>0.83681604221913797</c:v>
                </c:pt>
                <c:pt idx="12">
                  <c:v>0.90139359480682602</c:v>
                </c:pt>
                <c:pt idx="13">
                  <c:v>0.81698779908262298</c:v>
                </c:pt>
                <c:pt idx="14">
                  <c:v>0.84090003521703205</c:v>
                </c:pt>
              </c:numCache>
            </c:numRef>
          </c:xVal>
          <c:yVal>
            <c:numRef>
              <c:f>'Amt AE SmokStat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SmokStat AttAge'!$M$17:$M$31</c:f>
              <c:numCache>
                <c:formatCode>General</c:formatCode>
                <c:ptCount val="15"/>
                <c:pt idx="1">
                  <c:v>200</c:v>
                </c:pt>
                <c:pt idx="2">
                  <c:v>50</c:v>
                </c:pt>
                <c:pt idx="3">
                  <c:v>200</c:v>
                </c:pt>
                <c:pt idx="4">
                  <c:v>100</c:v>
                </c:pt>
                <c:pt idx="6">
                  <c:v>100</c:v>
                </c:pt>
                <c:pt idx="7">
                  <c:v>50</c:v>
                </c:pt>
                <c:pt idx="8">
                  <c:v>100</c:v>
                </c:pt>
                <c:pt idx="9">
                  <c:v>100</c:v>
                </c:pt>
                <c:pt idx="11">
                  <c:v>200</c:v>
                </c:pt>
                <c:pt idx="12">
                  <c:v>50</c:v>
                </c:pt>
                <c:pt idx="13">
                  <c:v>100</c:v>
                </c:pt>
                <c:pt idx="14">
                  <c:v>100</c:v>
                </c:pt>
              </c:numCache>
            </c:numRef>
          </c:bubbleSize>
          <c:bubble3D val="0"/>
          <c:extLst>
            <c:ext xmlns:c16="http://schemas.microsoft.com/office/drawing/2014/chart" uri="{C3380CC4-5D6E-409C-BE32-E72D297353CC}">
              <c16:uniqueId val="{00000003-D1FE-47E4-8BE3-2287AB140E22}"/>
            </c:ext>
          </c:extLst>
        </c:ser>
        <c:ser>
          <c:idx val="4"/>
          <c:order val="4"/>
          <c:tx>
            <c:strRef>
              <c:f>'Amt AE SmokStat AttAge'!$F$16</c:f>
              <c:strCache>
                <c:ptCount val="1"/>
                <c:pt idx="0">
                  <c:v>Q5</c:v>
                </c:pt>
              </c:strCache>
            </c:strRef>
          </c:tx>
          <c:spPr>
            <a:solidFill>
              <a:schemeClr val="accent5">
                <a:alpha val="75000"/>
              </a:schemeClr>
            </a:solidFill>
            <a:ln w="25400">
              <a:noFill/>
            </a:ln>
            <a:effectLst/>
          </c:spPr>
          <c:invertIfNegative val="0"/>
          <c:xVal>
            <c:numRef>
              <c:f>'Amt AE SmokStat AttAge'!$F$17:$F$31</c:f>
              <c:numCache>
                <c:formatCode>0%</c:formatCode>
                <c:ptCount val="15"/>
                <c:pt idx="1">
                  <c:v>0.73680870933577802</c:v>
                </c:pt>
                <c:pt idx="2">
                  <c:v>0.77927493992469499</c:v>
                </c:pt>
                <c:pt idx="3">
                  <c:v>0.70688887279234103</c:v>
                </c:pt>
                <c:pt idx="4">
                  <c:v>0.75174143460418097</c:v>
                </c:pt>
                <c:pt idx="6">
                  <c:v>0.81777890436696299</c:v>
                </c:pt>
                <c:pt idx="7">
                  <c:v>0.758121299398823</c:v>
                </c:pt>
                <c:pt idx="8">
                  <c:v>0.70494069515781199</c:v>
                </c:pt>
                <c:pt idx="9">
                  <c:v>0.82867974034594605</c:v>
                </c:pt>
                <c:pt idx="11">
                  <c:v>0.72739058154915603</c:v>
                </c:pt>
                <c:pt idx="12">
                  <c:v>0.75071479305037703</c:v>
                </c:pt>
                <c:pt idx="13">
                  <c:v>0.69962685802826396</c:v>
                </c:pt>
                <c:pt idx="14">
                  <c:v>0.73306113757203395</c:v>
                </c:pt>
              </c:numCache>
            </c:numRef>
          </c:xVal>
          <c:yVal>
            <c:numRef>
              <c:f>'Amt AE SmokStat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SmokStat AttAge'!$N$17:$N$31</c:f>
              <c:numCache>
                <c:formatCode>General</c:formatCode>
                <c:ptCount val="15"/>
                <c:pt idx="1">
                  <c:v>100</c:v>
                </c:pt>
                <c:pt idx="2">
                  <c:v>50</c:v>
                </c:pt>
                <c:pt idx="3">
                  <c:v>100</c:v>
                </c:pt>
                <c:pt idx="4">
                  <c:v>100</c:v>
                </c:pt>
                <c:pt idx="6">
                  <c:v>100</c:v>
                </c:pt>
                <c:pt idx="7">
                  <c:v>25</c:v>
                </c:pt>
                <c:pt idx="8">
                  <c:v>50</c:v>
                </c:pt>
                <c:pt idx="9">
                  <c:v>50</c:v>
                </c:pt>
                <c:pt idx="11">
                  <c:v>100</c:v>
                </c:pt>
                <c:pt idx="12">
                  <c:v>50</c:v>
                </c:pt>
                <c:pt idx="13">
                  <c:v>100</c:v>
                </c:pt>
                <c:pt idx="14">
                  <c:v>100</c:v>
                </c:pt>
              </c:numCache>
            </c:numRef>
          </c:bubbleSize>
          <c:bubble3D val="0"/>
          <c:extLst>
            <c:ext xmlns:c16="http://schemas.microsoft.com/office/drawing/2014/chart" uri="{C3380CC4-5D6E-409C-BE32-E72D297353CC}">
              <c16:uniqueId val="{00000004-D1FE-47E4-8BE3-2287AB140E22}"/>
            </c:ext>
          </c:extLst>
        </c:ser>
        <c:ser>
          <c:idx val="5"/>
          <c:order val="5"/>
          <c:tx>
            <c:strRef>
              <c:f>'Amt AE SmokStat AttAge'!$G$16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SmokStat AttAge'!$H$17:$H$31</c:f>
                <c:numCache>
                  <c:formatCode>General</c:formatCode>
                  <c:ptCount val="15"/>
                  <c:pt idx="1">
                    <c:v>0.31535547794395813</c:v>
                  </c:pt>
                  <c:pt idx="2">
                    <c:v>1.3118364975789318</c:v>
                  </c:pt>
                  <c:pt idx="3">
                    <c:v>0.35141920515248615</c:v>
                  </c:pt>
                  <c:pt idx="4">
                    <c:v>0.44134566443385592</c:v>
                  </c:pt>
                  <c:pt idx="6">
                    <c:v>0.38242659382895805</c:v>
                  </c:pt>
                  <c:pt idx="7">
                    <c:v>5.1132331010911898</c:v>
                  </c:pt>
                  <c:pt idx="8">
                    <c:v>0.39373563747417306</c:v>
                  </c:pt>
                  <c:pt idx="9">
                    <c:v>0.55295279551615995</c:v>
                  </c:pt>
                  <c:pt idx="11">
                    <c:v>0.370645351133851</c:v>
                  </c:pt>
                  <c:pt idx="12">
                    <c:v>1.0869737707363889</c:v>
                  </c:pt>
                  <c:pt idx="13">
                    <c:v>0.34794078174360199</c:v>
                  </c:pt>
                  <c:pt idx="14">
                    <c:v>0.45107559667170405</c:v>
                  </c:pt>
                </c:numCache>
              </c:numRef>
            </c:plus>
            <c:minus>
              <c:numRef>
                <c:f>'Amt AE SmokStat AttAge'!$I$17:$I$31</c:f>
                <c:numCache>
                  <c:formatCode>General</c:formatCode>
                  <c:ptCount val="15"/>
                  <c:pt idx="1">
                    <c:v>0.13879427546687395</c:v>
                  </c:pt>
                  <c:pt idx="2">
                    <c:v>0.21492688846797303</c:v>
                  </c:pt>
                  <c:pt idx="3">
                    <c:v>0.14887249725310292</c:v>
                  </c:pt>
                  <c:pt idx="4">
                    <c:v>0.14238268503463303</c:v>
                  </c:pt>
                  <c:pt idx="6">
                    <c:v>0.16334532234976906</c:v>
                  </c:pt>
                  <c:pt idx="7">
                    <c:v>0.52106701823782708</c:v>
                  </c:pt>
                  <c:pt idx="8">
                    <c:v>0.22785645428775503</c:v>
                  </c:pt>
                  <c:pt idx="9">
                    <c:v>0.23528134834904391</c:v>
                  </c:pt>
                  <c:pt idx="11">
                    <c:v>0.13944347436854299</c:v>
                  </c:pt>
                  <c:pt idx="12">
                    <c:v>0.21357620442126402</c:v>
                  </c:pt>
                  <c:pt idx="13">
                    <c:v>0.14813303251737409</c:v>
                  </c:pt>
                  <c:pt idx="14">
                    <c:v>0.15211045990873207</c:v>
                  </c:pt>
                </c:numCache>
              </c:numRef>
            </c:minus>
            <c:spPr>
              <a:noFill/>
              <a:ln w="12700" cap="flat" cmpd="sng" algn="ctr">
                <a:solidFill>
                  <a:schemeClr val="bg2">
                    <a:lumMod val="90000"/>
                  </a:schemeClr>
                </a:solidFill>
                <a:round/>
              </a:ln>
              <a:effectLst/>
            </c:spPr>
          </c:errBars>
          <c:xVal>
            <c:numRef>
              <c:f>'Amt AE SmokStat AttAge'!$G$17:$G$31</c:f>
              <c:numCache>
                <c:formatCode>0%</c:formatCode>
                <c:ptCount val="15"/>
                <c:pt idx="1">
                  <c:v>0.87560298480265197</c:v>
                </c:pt>
                <c:pt idx="2">
                  <c:v>0.99420182839266802</c:v>
                </c:pt>
                <c:pt idx="3">
                  <c:v>0.85576137004544395</c:v>
                </c:pt>
                <c:pt idx="4">
                  <c:v>0.894124119638814</c:v>
                </c:pt>
                <c:pt idx="6">
                  <c:v>0.98112422671673205</c:v>
                </c:pt>
                <c:pt idx="7">
                  <c:v>1.2791883176366501</c:v>
                </c:pt>
                <c:pt idx="8">
                  <c:v>0.93279714944556702</c:v>
                </c:pt>
                <c:pt idx="9">
                  <c:v>1.06396108869499</c:v>
                </c:pt>
                <c:pt idx="11">
                  <c:v>0.86683405591769902</c:v>
                </c:pt>
                <c:pt idx="12">
                  <c:v>0.96429099747164104</c:v>
                </c:pt>
                <c:pt idx="13">
                  <c:v>0.84775989054563805</c:v>
                </c:pt>
                <c:pt idx="14">
                  <c:v>0.88517159748076601</c:v>
                </c:pt>
              </c:numCache>
            </c:numRef>
          </c:xVal>
          <c:yVal>
            <c:numRef>
              <c:f>'Amt AE SmokStat AttAge'!$Q$17:$Q$31</c:f>
              <c:numCache>
                <c:formatCode>General</c:formatCode>
                <c:ptCount val="15"/>
                <c:pt idx="1">
                  <c:v>39</c:v>
                </c:pt>
                <c:pt idx="2">
                  <c:v>36</c:v>
                </c:pt>
                <c:pt idx="3">
                  <c:v>33</c:v>
                </c:pt>
                <c:pt idx="4">
                  <c:v>30</c:v>
                </c:pt>
                <c:pt idx="6">
                  <c:v>25</c:v>
                </c:pt>
                <c:pt idx="7">
                  <c:v>22</c:v>
                </c:pt>
                <c:pt idx="8">
                  <c:v>19</c:v>
                </c:pt>
                <c:pt idx="9">
                  <c:v>16</c:v>
                </c:pt>
                <c:pt idx="11">
                  <c:v>11</c:v>
                </c:pt>
                <c:pt idx="12">
                  <c:v>8</c:v>
                </c:pt>
                <c:pt idx="13">
                  <c:v>5</c:v>
                </c:pt>
                <c:pt idx="14">
                  <c:v>2</c:v>
                </c:pt>
              </c:numCache>
            </c:numRef>
          </c:yVal>
          <c:bubbleSize>
            <c:numRef>
              <c:f>'Amt AE SmokStat AttAge'!$O$17:$O$31</c:f>
              <c:numCache>
                <c:formatCode>General</c:formatCode>
                <c:ptCount val="15"/>
                <c:pt idx="1">
                  <c:v>200</c:v>
                </c:pt>
                <c:pt idx="2">
                  <c:v>100</c:v>
                </c:pt>
                <c:pt idx="3">
                  <c:v>200</c:v>
                </c:pt>
                <c:pt idx="4">
                  <c:v>200</c:v>
                </c:pt>
                <c:pt idx="6">
                  <c:v>200</c:v>
                </c:pt>
                <c:pt idx="7">
                  <c:v>50</c:v>
                </c:pt>
                <c:pt idx="8">
                  <c:v>100</c:v>
                </c:pt>
                <c:pt idx="9">
                  <c:v>100</c:v>
                </c:pt>
                <c:pt idx="11">
                  <c:v>200</c:v>
                </c:pt>
                <c:pt idx="12">
                  <c:v>100</c:v>
                </c:pt>
                <c:pt idx="13">
                  <c:v>200</c:v>
                </c:pt>
                <c:pt idx="14">
                  <c:v>200</c:v>
                </c:pt>
              </c:numCache>
            </c:numRef>
          </c:bubbleSize>
          <c:bubble3D val="0"/>
          <c:extLst>
            <c:ext xmlns:c16="http://schemas.microsoft.com/office/drawing/2014/chart" uri="{C3380CC4-5D6E-409C-BE32-E72D297353CC}">
              <c16:uniqueId val="{00000005-D1FE-47E4-8BE3-2287AB140E22}"/>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D1FE-47E4-8BE3-2287AB140E22}"/>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SmokStat IssueEra'!$B$16</c:f>
              <c:strCache>
                <c:ptCount val="1"/>
                <c:pt idx="0">
                  <c:v>Q1</c:v>
                </c:pt>
              </c:strCache>
            </c:strRef>
          </c:tx>
          <c:spPr>
            <a:solidFill>
              <a:schemeClr val="accent1">
                <a:alpha val="75000"/>
              </a:schemeClr>
            </a:solidFill>
            <a:ln w="25400">
              <a:noFill/>
            </a:ln>
            <a:effectLst/>
          </c:spPr>
          <c:invertIfNegative val="0"/>
          <c:xVal>
            <c:numRef>
              <c:f>'Amt AE SmokStat IssueEra'!$B$17:$B$34</c:f>
              <c:numCache>
                <c:formatCode>0%</c:formatCode>
                <c:ptCount val="18"/>
                <c:pt idx="1">
                  <c:v>1.1909584627466101</c:v>
                </c:pt>
                <c:pt idx="2">
                  <c:v>1.5887239829047299</c:v>
                </c:pt>
                <c:pt idx="3">
                  <c:v>1.33725680798924</c:v>
                </c:pt>
                <c:pt idx="4">
                  <c:v>1.1722114387154801</c:v>
                </c:pt>
                <c:pt idx="5">
                  <c:v>1.28092628483621</c:v>
                </c:pt>
                <c:pt idx="7">
                  <c:v>1.3635508205456901</c:v>
                </c:pt>
                <c:pt idx="8">
                  <c:v>1.89692578621692</c:v>
                </c:pt>
                <c:pt idx="9">
                  <c:v>1.58248169669909</c:v>
                </c:pt>
                <c:pt idx="10">
                  <c:v>1.4034857809897501</c:v>
                </c:pt>
                <c:pt idx="11">
                  <c:v>1.41594075278675</c:v>
                </c:pt>
                <c:pt idx="13">
                  <c:v>1.23747940705155</c:v>
                </c:pt>
                <c:pt idx="14">
                  <c:v>1.63799712202776</c:v>
                </c:pt>
                <c:pt idx="15">
                  <c:v>1.2893822052856601</c:v>
                </c:pt>
                <c:pt idx="16">
                  <c:v>1.1767509763627899</c:v>
                </c:pt>
                <c:pt idx="17">
                  <c:v>1.29673865041341</c:v>
                </c:pt>
              </c:numCache>
            </c:numRef>
          </c:xVal>
          <c:yVal>
            <c:numRef>
              <c:f>'Amt AE SmokStat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SmokStat IssueEra'!$J$17:$J$34</c:f>
              <c:numCache>
                <c:formatCode>General</c:formatCode>
                <c:ptCount val="18"/>
                <c:pt idx="1">
                  <c:v>200</c:v>
                </c:pt>
                <c:pt idx="2">
                  <c:v>50</c:v>
                </c:pt>
                <c:pt idx="3">
                  <c:v>100</c:v>
                </c:pt>
                <c:pt idx="4">
                  <c:v>100</c:v>
                </c:pt>
                <c:pt idx="5">
                  <c:v>100</c:v>
                </c:pt>
                <c:pt idx="7">
                  <c:v>100</c:v>
                </c:pt>
                <c:pt idx="8">
                  <c:v>25</c:v>
                </c:pt>
                <c:pt idx="9">
                  <c:v>50</c:v>
                </c:pt>
                <c:pt idx="10">
                  <c:v>50</c:v>
                </c:pt>
                <c:pt idx="11">
                  <c:v>50</c:v>
                </c:pt>
                <c:pt idx="13">
                  <c:v>100</c:v>
                </c:pt>
                <c:pt idx="14">
                  <c:v>50</c:v>
                </c:pt>
                <c:pt idx="15">
                  <c:v>100</c:v>
                </c:pt>
                <c:pt idx="16">
                  <c:v>100</c:v>
                </c:pt>
                <c:pt idx="17">
                  <c:v>100</c:v>
                </c:pt>
              </c:numCache>
            </c:numRef>
          </c:bubbleSize>
          <c:bubble3D val="0"/>
          <c:extLst>
            <c:ext xmlns:c16="http://schemas.microsoft.com/office/drawing/2014/chart" uri="{C3380CC4-5D6E-409C-BE32-E72D297353CC}">
              <c16:uniqueId val="{00000000-E271-468C-BA59-889FAEE322B4}"/>
            </c:ext>
          </c:extLst>
        </c:ser>
        <c:ser>
          <c:idx val="1"/>
          <c:order val="1"/>
          <c:tx>
            <c:strRef>
              <c:f>'Amt AE SmokStat IssueEra'!$C$16</c:f>
              <c:strCache>
                <c:ptCount val="1"/>
                <c:pt idx="0">
                  <c:v>Q2</c:v>
                </c:pt>
              </c:strCache>
            </c:strRef>
          </c:tx>
          <c:spPr>
            <a:solidFill>
              <a:schemeClr val="accent2">
                <a:alpha val="75000"/>
              </a:schemeClr>
            </a:solidFill>
            <a:ln w="25400">
              <a:noFill/>
            </a:ln>
            <a:effectLst/>
          </c:spPr>
          <c:invertIfNegative val="0"/>
          <c:xVal>
            <c:numRef>
              <c:f>'Amt AE SmokStat IssueEra'!$C$17:$C$34</c:f>
              <c:numCache>
                <c:formatCode>0%</c:formatCode>
                <c:ptCount val="18"/>
                <c:pt idx="1">
                  <c:v>0.98645660614647301</c:v>
                </c:pt>
                <c:pt idx="2">
                  <c:v>1.3801088990027499</c:v>
                </c:pt>
                <c:pt idx="3">
                  <c:v>1.1106886909937801</c:v>
                </c:pt>
                <c:pt idx="4">
                  <c:v>0.98317178105770198</c:v>
                </c:pt>
                <c:pt idx="5">
                  <c:v>0.98099748955737198</c:v>
                </c:pt>
                <c:pt idx="7">
                  <c:v>1.13723461359088</c:v>
                </c:pt>
                <c:pt idx="8">
                  <c:v>1.5130558426014999</c:v>
                </c:pt>
                <c:pt idx="9">
                  <c:v>1.27457205943983</c:v>
                </c:pt>
                <c:pt idx="10">
                  <c:v>1.18516606041085</c:v>
                </c:pt>
                <c:pt idx="11">
                  <c:v>1.11715591584523</c:v>
                </c:pt>
                <c:pt idx="13">
                  <c:v>0.98693765924349097</c:v>
                </c:pt>
                <c:pt idx="14">
                  <c:v>1.36413177828808</c:v>
                </c:pt>
                <c:pt idx="15">
                  <c:v>1.09383087862154</c:v>
                </c:pt>
                <c:pt idx="16">
                  <c:v>0.97957553008596499</c:v>
                </c:pt>
                <c:pt idx="17">
                  <c:v>0.98835762149628203</c:v>
                </c:pt>
              </c:numCache>
            </c:numRef>
          </c:xVal>
          <c:yVal>
            <c:numRef>
              <c:f>'Amt AE SmokStat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SmokStat IssueEra'!$K$17:$K$34</c:f>
              <c:numCache>
                <c:formatCode>General</c:formatCode>
                <c:ptCount val="18"/>
                <c:pt idx="1">
                  <c:v>200</c:v>
                </c:pt>
                <c:pt idx="2">
                  <c:v>50</c:v>
                </c:pt>
                <c:pt idx="3">
                  <c:v>100</c:v>
                </c:pt>
                <c:pt idx="4">
                  <c:v>100</c:v>
                </c:pt>
                <c:pt idx="5">
                  <c:v>100</c:v>
                </c:pt>
                <c:pt idx="7">
                  <c:v>100</c:v>
                </c:pt>
                <c:pt idx="8">
                  <c:v>50</c:v>
                </c:pt>
                <c:pt idx="9">
                  <c:v>100</c:v>
                </c:pt>
                <c:pt idx="10">
                  <c:v>50</c:v>
                </c:pt>
                <c:pt idx="11">
                  <c:v>50</c:v>
                </c:pt>
                <c:pt idx="13">
                  <c:v>200</c:v>
                </c:pt>
                <c:pt idx="14">
                  <c:v>50</c:v>
                </c:pt>
                <c:pt idx="15">
                  <c:v>100</c:v>
                </c:pt>
                <c:pt idx="16">
                  <c:v>100</c:v>
                </c:pt>
                <c:pt idx="17">
                  <c:v>100</c:v>
                </c:pt>
              </c:numCache>
            </c:numRef>
          </c:bubbleSize>
          <c:bubble3D val="0"/>
          <c:extLst>
            <c:ext xmlns:c16="http://schemas.microsoft.com/office/drawing/2014/chart" uri="{C3380CC4-5D6E-409C-BE32-E72D297353CC}">
              <c16:uniqueId val="{00000001-E271-468C-BA59-889FAEE322B4}"/>
            </c:ext>
          </c:extLst>
        </c:ser>
        <c:ser>
          <c:idx val="2"/>
          <c:order val="2"/>
          <c:tx>
            <c:strRef>
              <c:f>'Amt AE SmokStat IssueEra'!$D$16</c:f>
              <c:strCache>
                <c:ptCount val="1"/>
                <c:pt idx="0">
                  <c:v>Q3</c:v>
                </c:pt>
              </c:strCache>
            </c:strRef>
          </c:tx>
          <c:spPr>
            <a:solidFill>
              <a:schemeClr val="accent3">
                <a:alpha val="75000"/>
              </a:schemeClr>
            </a:solidFill>
            <a:ln w="25400">
              <a:noFill/>
            </a:ln>
            <a:effectLst/>
          </c:spPr>
          <c:invertIfNegative val="0"/>
          <c:xVal>
            <c:numRef>
              <c:f>'Amt AE SmokStat IssueEra'!$D$17:$D$34</c:f>
              <c:numCache>
                <c:formatCode>0%</c:formatCode>
                <c:ptCount val="18"/>
                <c:pt idx="1">
                  <c:v>0.92136470922068903</c:v>
                </c:pt>
                <c:pt idx="2">
                  <c:v>1.26660334599094</c:v>
                </c:pt>
                <c:pt idx="3">
                  <c:v>1.0187089633925599</c:v>
                </c:pt>
                <c:pt idx="4">
                  <c:v>0.89619444942002502</c:v>
                </c:pt>
                <c:pt idx="5">
                  <c:v>0.84850177526837001</c:v>
                </c:pt>
                <c:pt idx="7">
                  <c:v>1.0493179501396901</c:v>
                </c:pt>
                <c:pt idx="8">
                  <c:v>1.24691140564328</c:v>
                </c:pt>
                <c:pt idx="9">
                  <c:v>1.1124383412235099</c:v>
                </c:pt>
                <c:pt idx="10">
                  <c:v>0.98621686996153801</c:v>
                </c:pt>
                <c:pt idx="11">
                  <c:v>0.985921800054811</c:v>
                </c:pt>
                <c:pt idx="13">
                  <c:v>0.91412760619358102</c:v>
                </c:pt>
                <c:pt idx="14">
                  <c:v>1.2073303489795899</c:v>
                </c:pt>
                <c:pt idx="15">
                  <c:v>0.998925034385727</c:v>
                </c:pt>
                <c:pt idx="16">
                  <c:v>0.88757213139969704</c:v>
                </c:pt>
                <c:pt idx="17">
                  <c:v>0.84297486933950805</c:v>
                </c:pt>
              </c:numCache>
            </c:numRef>
          </c:xVal>
          <c:yVal>
            <c:numRef>
              <c:f>'Amt AE SmokStat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SmokStat IssueEra'!$L$17:$L$34</c:f>
              <c:numCache>
                <c:formatCode>General</c:formatCode>
                <c:ptCount val="18"/>
                <c:pt idx="1">
                  <c:v>200</c:v>
                </c:pt>
                <c:pt idx="2">
                  <c:v>50</c:v>
                </c:pt>
                <c:pt idx="3">
                  <c:v>200</c:v>
                </c:pt>
                <c:pt idx="4">
                  <c:v>100</c:v>
                </c:pt>
                <c:pt idx="5">
                  <c:v>100</c:v>
                </c:pt>
                <c:pt idx="7">
                  <c:v>100</c:v>
                </c:pt>
                <c:pt idx="8">
                  <c:v>50</c:v>
                </c:pt>
                <c:pt idx="9">
                  <c:v>100</c:v>
                </c:pt>
                <c:pt idx="10">
                  <c:v>100</c:v>
                </c:pt>
                <c:pt idx="11">
                  <c:v>50</c:v>
                </c:pt>
                <c:pt idx="13">
                  <c:v>200</c:v>
                </c:pt>
                <c:pt idx="14">
                  <c:v>50</c:v>
                </c:pt>
                <c:pt idx="15">
                  <c:v>100</c:v>
                </c:pt>
                <c:pt idx="16">
                  <c:v>100</c:v>
                </c:pt>
                <c:pt idx="17">
                  <c:v>100</c:v>
                </c:pt>
              </c:numCache>
            </c:numRef>
          </c:bubbleSize>
          <c:bubble3D val="0"/>
          <c:extLst>
            <c:ext xmlns:c16="http://schemas.microsoft.com/office/drawing/2014/chart" uri="{C3380CC4-5D6E-409C-BE32-E72D297353CC}">
              <c16:uniqueId val="{00000002-E271-468C-BA59-889FAEE322B4}"/>
            </c:ext>
          </c:extLst>
        </c:ser>
        <c:ser>
          <c:idx val="3"/>
          <c:order val="3"/>
          <c:tx>
            <c:strRef>
              <c:f>'Amt AE SmokStat IssueEra'!$E$16</c:f>
              <c:strCache>
                <c:ptCount val="1"/>
                <c:pt idx="0">
                  <c:v>Q4</c:v>
                </c:pt>
              </c:strCache>
            </c:strRef>
          </c:tx>
          <c:spPr>
            <a:solidFill>
              <a:schemeClr val="accent4">
                <a:alpha val="75000"/>
              </a:schemeClr>
            </a:solidFill>
            <a:ln w="25400">
              <a:noFill/>
            </a:ln>
            <a:effectLst/>
          </c:spPr>
          <c:invertIfNegative val="0"/>
          <c:xVal>
            <c:numRef>
              <c:f>'Amt AE SmokStat IssueEra'!$E$17:$E$34</c:f>
              <c:numCache>
                <c:formatCode>0%</c:formatCode>
                <c:ptCount val="18"/>
                <c:pt idx="1">
                  <c:v>0.84560014821693696</c:v>
                </c:pt>
                <c:pt idx="2">
                  <c:v>1.0705356463145499</c:v>
                </c:pt>
                <c:pt idx="3">
                  <c:v>0.91214876612173401</c:v>
                </c:pt>
                <c:pt idx="4">
                  <c:v>0.81654194418374604</c:v>
                </c:pt>
                <c:pt idx="5">
                  <c:v>0.78350850123603799</c:v>
                </c:pt>
                <c:pt idx="7">
                  <c:v>0.93053356021920097</c:v>
                </c:pt>
                <c:pt idx="8">
                  <c:v>1.1288678447559299</c:v>
                </c:pt>
                <c:pt idx="9">
                  <c:v>0.99608216977461095</c:v>
                </c:pt>
                <c:pt idx="10">
                  <c:v>0.87213166091723004</c:v>
                </c:pt>
                <c:pt idx="11">
                  <c:v>0.85067702460618599</c:v>
                </c:pt>
                <c:pt idx="13">
                  <c:v>0.83681604221913797</c:v>
                </c:pt>
                <c:pt idx="14">
                  <c:v>1.0384387191559299</c:v>
                </c:pt>
                <c:pt idx="15">
                  <c:v>0.90757042694491497</c:v>
                </c:pt>
                <c:pt idx="16">
                  <c:v>0.80818890949278999</c:v>
                </c:pt>
                <c:pt idx="17">
                  <c:v>0.77266636275169798</c:v>
                </c:pt>
              </c:numCache>
            </c:numRef>
          </c:xVal>
          <c:yVal>
            <c:numRef>
              <c:f>'Amt AE SmokStat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SmokStat IssueEra'!$M$17:$M$34</c:f>
              <c:numCache>
                <c:formatCode>General</c:formatCode>
                <c:ptCount val="18"/>
                <c:pt idx="1">
                  <c:v>200</c:v>
                </c:pt>
                <c:pt idx="2">
                  <c:v>100</c:v>
                </c:pt>
                <c:pt idx="3">
                  <c:v>100</c:v>
                </c:pt>
                <c:pt idx="4">
                  <c:v>100</c:v>
                </c:pt>
                <c:pt idx="5">
                  <c:v>100</c:v>
                </c:pt>
                <c:pt idx="7">
                  <c:v>100</c:v>
                </c:pt>
                <c:pt idx="8">
                  <c:v>50</c:v>
                </c:pt>
                <c:pt idx="9">
                  <c:v>100</c:v>
                </c:pt>
                <c:pt idx="10">
                  <c:v>50</c:v>
                </c:pt>
                <c:pt idx="11">
                  <c:v>50</c:v>
                </c:pt>
                <c:pt idx="13">
                  <c:v>200</c:v>
                </c:pt>
                <c:pt idx="14">
                  <c:v>100</c:v>
                </c:pt>
                <c:pt idx="15">
                  <c:v>100</c:v>
                </c:pt>
                <c:pt idx="16">
                  <c:v>100</c:v>
                </c:pt>
                <c:pt idx="17">
                  <c:v>100</c:v>
                </c:pt>
              </c:numCache>
            </c:numRef>
          </c:bubbleSize>
          <c:bubble3D val="0"/>
          <c:extLst>
            <c:ext xmlns:c16="http://schemas.microsoft.com/office/drawing/2014/chart" uri="{C3380CC4-5D6E-409C-BE32-E72D297353CC}">
              <c16:uniqueId val="{00000003-E271-468C-BA59-889FAEE322B4}"/>
            </c:ext>
          </c:extLst>
        </c:ser>
        <c:ser>
          <c:idx val="4"/>
          <c:order val="4"/>
          <c:tx>
            <c:strRef>
              <c:f>'Amt AE SmokStat IssueEra'!$F$16</c:f>
              <c:strCache>
                <c:ptCount val="1"/>
                <c:pt idx="0">
                  <c:v>Q5</c:v>
                </c:pt>
              </c:strCache>
            </c:strRef>
          </c:tx>
          <c:spPr>
            <a:solidFill>
              <a:schemeClr val="accent5">
                <a:alpha val="75000"/>
              </a:schemeClr>
            </a:solidFill>
            <a:ln w="25400">
              <a:noFill/>
            </a:ln>
            <a:effectLst/>
          </c:spPr>
          <c:invertIfNegative val="0"/>
          <c:xVal>
            <c:numRef>
              <c:f>'Amt AE SmokStat IssueEra'!$F$17:$F$34</c:f>
              <c:numCache>
                <c:formatCode>0%</c:formatCode>
                <c:ptCount val="18"/>
                <c:pt idx="1">
                  <c:v>0.73680870933577802</c:v>
                </c:pt>
                <c:pt idx="2">
                  <c:v>0.84805507700084304</c:v>
                </c:pt>
                <c:pt idx="3">
                  <c:v>0.79003033226553199</c:v>
                </c:pt>
                <c:pt idx="4">
                  <c:v>0.70539069219477102</c:v>
                </c:pt>
                <c:pt idx="5">
                  <c:v>0.68097267429480801</c:v>
                </c:pt>
                <c:pt idx="7">
                  <c:v>0.81777890436696299</c:v>
                </c:pt>
                <c:pt idx="8">
                  <c:v>0.91515286535860796</c:v>
                </c:pt>
                <c:pt idx="9">
                  <c:v>0.88066410359023095</c:v>
                </c:pt>
                <c:pt idx="10">
                  <c:v>0.70112994492964498</c:v>
                </c:pt>
                <c:pt idx="11">
                  <c:v>0.60991795114342495</c:v>
                </c:pt>
                <c:pt idx="13">
                  <c:v>0.72739058154915603</c:v>
                </c:pt>
                <c:pt idx="14">
                  <c:v>0.83074832926233</c:v>
                </c:pt>
                <c:pt idx="15">
                  <c:v>0.77699690123700904</c:v>
                </c:pt>
                <c:pt idx="16">
                  <c:v>0.70010147687449098</c:v>
                </c:pt>
                <c:pt idx="17">
                  <c:v>0.67648261749178695</c:v>
                </c:pt>
              </c:numCache>
            </c:numRef>
          </c:xVal>
          <c:yVal>
            <c:numRef>
              <c:f>'Amt AE SmokStat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SmokStat IssueEra'!$N$17:$N$34</c:f>
              <c:numCache>
                <c:formatCode>General</c:formatCode>
                <c:ptCount val="18"/>
                <c:pt idx="1">
                  <c:v>100</c:v>
                </c:pt>
                <c:pt idx="2">
                  <c:v>100</c:v>
                </c:pt>
                <c:pt idx="3">
                  <c:v>100</c:v>
                </c:pt>
                <c:pt idx="4">
                  <c:v>100</c:v>
                </c:pt>
                <c:pt idx="5">
                  <c:v>100</c:v>
                </c:pt>
                <c:pt idx="7">
                  <c:v>100</c:v>
                </c:pt>
                <c:pt idx="8">
                  <c:v>50</c:v>
                </c:pt>
                <c:pt idx="9">
                  <c:v>100</c:v>
                </c:pt>
                <c:pt idx="10">
                  <c:v>50</c:v>
                </c:pt>
                <c:pt idx="11">
                  <c:v>50</c:v>
                </c:pt>
                <c:pt idx="13">
                  <c:v>100</c:v>
                </c:pt>
                <c:pt idx="14">
                  <c:v>100</c:v>
                </c:pt>
                <c:pt idx="15">
                  <c:v>100</c:v>
                </c:pt>
                <c:pt idx="16">
                  <c:v>100</c:v>
                </c:pt>
                <c:pt idx="17">
                  <c:v>100</c:v>
                </c:pt>
              </c:numCache>
            </c:numRef>
          </c:bubbleSize>
          <c:bubble3D val="0"/>
          <c:extLst>
            <c:ext xmlns:c16="http://schemas.microsoft.com/office/drawing/2014/chart" uri="{C3380CC4-5D6E-409C-BE32-E72D297353CC}">
              <c16:uniqueId val="{00000004-E271-468C-BA59-889FAEE322B4}"/>
            </c:ext>
          </c:extLst>
        </c:ser>
        <c:ser>
          <c:idx val="5"/>
          <c:order val="5"/>
          <c:tx>
            <c:strRef>
              <c:f>'Amt AE SmokStat IssueEra'!$G$16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SmokStat IssueEra'!$H$17:$H$34</c:f>
                <c:numCache>
                  <c:formatCode>General</c:formatCode>
                  <c:ptCount val="18"/>
                  <c:pt idx="1">
                    <c:v>0.31535547794395813</c:v>
                  </c:pt>
                  <c:pt idx="2">
                    <c:v>0.5203892626339699</c:v>
                  </c:pt>
                  <c:pt idx="3">
                    <c:v>0.38868383633939696</c:v>
                  </c:pt>
                  <c:pt idx="4">
                    <c:v>0.30350033108948304</c:v>
                  </c:pt>
                  <c:pt idx="5">
                    <c:v>0.44314606009780999</c:v>
                  </c:pt>
                  <c:pt idx="7">
                    <c:v>0.38242659382895805</c:v>
                  </c:pt>
                  <c:pt idx="8">
                    <c:v>0.72448473304462002</c:v>
                  </c:pt>
                  <c:pt idx="9">
                    <c:v>0.53917175202127998</c:v>
                  </c:pt>
                  <c:pt idx="10">
                    <c:v>0.44881261647628912</c:v>
                  </c:pt>
                  <c:pt idx="11">
                    <c:v>0.51451532566667102</c:v>
                  </c:pt>
                  <c:pt idx="13">
                    <c:v>0.370645351133851</c:v>
                  </c:pt>
                  <c:pt idx="14">
                    <c:v>0.59533873080898014</c:v>
                  </c:pt>
                  <c:pt idx="15">
                    <c:v>0.35477195652219007</c:v>
                  </c:pt>
                  <c:pt idx="16">
                    <c:v>0.31413094439409694</c:v>
                  </c:pt>
                  <c:pt idx="17">
                    <c:v>0.46260288211455391</c:v>
                  </c:pt>
                </c:numCache>
              </c:numRef>
            </c:plus>
            <c:minus>
              <c:numRef>
                <c:f>'Amt AE SmokStat IssueEra'!$I$17:$I$34</c:f>
                <c:numCache>
                  <c:formatCode>General</c:formatCode>
                  <c:ptCount val="18"/>
                  <c:pt idx="1">
                    <c:v>0.13879427546687395</c:v>
                  </c:pt>
                  <c:pt idx="2">
                    <c:v>0.220279643269917</c:v>
                  </c:pt>
                  <c:pt idx="3">
                    <c:v>0.15854263938431101</c:v>
                  </c:pt>
                  <c:pt idx="4">
                    <c:v>0.163320415431226</c:v>
                  </c:pt>
                  <c:pt idx="5">
                    <c:v>0.15680755044359196</c:v>
                  </c:pt>
                  <c:pt idx="7">
                    <c:v>0.16334532234976906</c:v>
                  </c:pt>
                  <c:pt idx="8">
                    <c:v>0.257288187813692</c:v>
                  </c:pt>
                  <c:pt idx="9">
                    <c:v>0.16264584108757907</c:v>
                  </c:pt>
                  <c:pt idx="10">
                    <c:v>0.25354321958381598</c:v>
                  </c:pt>
                  <c:pt idx="11">
                    <c:v>0.29150747597665405</c:v>
                  </c:pt>
                  <c:pt idx="13">
                    <c:v>0.13944347436854299</c:v>
                  </c:pt>
                  <c:pt idx="14">
                    <c:v>0.2119100619564499</c:v>
                  </c:pt>
                  <c:pt idx="15">
                    <c:v>0.15761334752646095</c:v>
                  </c:pt>
                  <c:pt idx="16">
                    <c:v>0.16251855509420199</c:v>
                  </c:pt>
                  <c:pt idx="17">
                    <c:v>0.1576531508070691</c:v>
                  </c:pt>
                </c:numCache>
              </c:numRef>
            </c:minus>
            <c:spPr>
              <a:noFill/>
              <a:ln w="12700" cap="flat" cmpd="sng" algn="ctr">
                <a:solidFill>
                  <a:schemeClr val="bg2">
                    <a:lumMod val="90000"/>
                  </a:schemeClr>
                </a:solidFill>
                <a:round/>
              </a:ln>
              <a:effectLst/>
            </c:spPr>
          </c:errBars>
          <c:xVal>
            <c:numRef>
              <c:f>'Amt AE SmokStat IssueEra'!$G$17:$G$34</c:f>
              <c:numCache>
                <c:formatCode>0%</c:formatCode>
                <c:ptCount val="18"/>
                <c:pt idx="1">
                  <c:v>0.87560298480265197</c:v>
                </c:pt>
                <c:pt idx="2">
                  <c:v>1.06833472027076</c:v>
                </c:pt>
                <c:pt idx="3">
                  <c:v>0.948572971649843</c:v>
                </c:pt>
                <c:pt idx="4">
                  <c:v>0.86871110762599701</c:v>
                </c:pt>
                <c:pt idx="5">
                  <c:v>0.83778022473839997</c:v>
                </c:pt>
                <c:pt idx="7">
                  <c:v>0.98112422671673205</c:v>
                </c:pt>
                <c:pt idx="8">
                  <c:v>1.1724410531723</c:v>
                </c:pt>
                <c:pt idx="9">
                  <c:v>1.04330994467781</c:v>
                </c:pt>
                <c:pt idx="10">
                  <c:v>0.95467316451346096</c:v>
                </c:pt>
                <c:pt idx="11">
                  <c:v>0.901425427120079</c:v>
                </c:pt>
                <c:pt idx="13">
                  <c:v>0.86683405591769902</c:v>
                </c:pt>
                <c:pt idx="14">
                  <c:v>1.0426583912187799</c:v>
                </c:pt>
                <c:pt idx="15">
                  <c:v>0.93461024876346999</c:v>
                </c:pt>
                <c:pt idx="16">
                  <c:v>0.86262003196869297</c:v>
                </c:pt>
                <c:pt idx="17">
                  <c:v>0.83413576829885605</c:v>
                </c:pt>
              </c:numCache>
            </c:numRef>
          </c:xVal>
          <c:yVal>
            <c:numRef>
              <c:f>'Amt AE SmokStat IssueEra'!$Q$17:$Q$34</c:f>
              <c:numCache>
                <c:formatCode>General</c:formatCode>
                <c:ptCount val="18"/>
                <c:pt idx="1">
                  <c:v>48</c:v>
                </c:pt>
                <c:pt idx="2">
                  <c:v>45</c:v>
                </c:pt>
                <c:pt idx="3">
                  <c:v>42</c:v>
                </c:pt>
                <c:pt idx="4">
                  <c:v>39</c:v>
                </c:pt>
                <c:pt idx="5">
                  <c:v>36</c:v>
                </c:pt>
                <c:pt idx="7">
                  <c:v>31</c:v>
                </c:pt>
                <c:pt idx="8">
                  <c:v>28</c:v>
                </c:pt>
                <c:pt idx="9">
                  <c:v>25</c:v>
                </c:pt>
                <c:pt idx="10">
                  <c:v>22</c:v>
                </c:pt>
                <c:pt idx="11">
                  <c:v>19</c:v>
                </c:pt>
                <c:pt idx="13">
                  <c:v>14</c:v>
                </c:pt>
                <c:pt idx="14">
                  <c:v>11</c:v>
                </c:pt>
                <c:pt idx="15">
                  <c:v>8</c:v>
                </c:pt>
                <c:pt idx="16">
                  <c:v>5</c:v>
                </c:pt>
                <c:pt idx="17">
                  <c:v>2</c:v>
                </c:pt>
              </c:numCache>
            </c:numRef>
          </c:yVal>
          <c:bubbleSize>
            <c:numRef>
              <c:f>'Amt AE SmokStat IssueEra'!$O$17:$O$34</c:f>
              <c:numCache>
                <c:formatCode>General</c:formatCode>
                <c:ptCount val="18"/>
                <c:pt idx="1">
                  <c:v>200</c:v>
                </c:pt>
                <c:pt idx="2">
                  <c:v>100</c:v>
                </c:pt>
                <c:pt idx="3">
                  <c:v>200</c:v>
                </c:pt>
                <c:pt idx="4">
                  <c:v>200</c:v>
                </c:pt>
                <c:pt idx="5">
                  <c:v>200</c:v>
                </c:pt>
                <c:pt idx="7">
                  <c:v>200</c:v>
                </c:pt>
                <c:pt idx="8">
                  <c:v>100</c:v>
                </c:pt>
                <c:pt idx="9">
                  <c:v>100</c:v>
                </c:pt>
                <c:pt idx="10">
                  <c:v>100</c:v>
                </c:pt>
                <c:pt idx="11">
                  <c:v>100</c:v>
                </c:pt>
                <c:pt idx="13">
                  <c:v>200</c:v>
                </c:pt>
                <c:pt idx="14">
                  <c:v>100</c:v>
                </c:pt>
                <c:pt idx="15">
                  <c:v>200</c:v>
                </c:pt>
                <c:pt idx="16">
                  <c:v>200</c:v>
                </c:pt>
                <c:pt idx="17">
                  <c:v>200</c:v>
                </c:pt>
              </c:numCache>
            </c:numRef>
          </c:bubbleSize>
          <c:bubble3D val="0"/>
          <c:extLst>
            <c:ext xmlns:c16="http://schemas.microsoft.com/office/drawing/2014/chart" uri="{C3380CC4-5D6E-409C-BE32-E72D297353CC}">
              <c16:uniqueId val="{00000005-E271-468C-BA59-889FAEE322B4}"/>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E271-468C-BA59-889FAEE322B4}"/>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SmokStat Face'!$B$16</c:f>
              <c:strCache>
                <c:ptCount val="1"/>
                <c:pt idx="0">
                  <c:v>Q1</c:v>
                </c:pt>
              </c:strCache>
            </c:strRef>
          </c:tx>
          <c:spPr>
            <a:solidFill>
              <a:schemeClr val="accent1">
                <a:alpha val="75000"/>
              </a:schemeClr>
            </a:solidFill>
            <a:ln w="25400">
              <a:noFill/>
            </a:ln>
            <a:effectLst/>
          </c:spPr>
          <c:invertIfNegative val="0"/>
          <c:xVal>
            <c:numRef>
              <c:f>'Amt AE SmokStat Face'!$B$17:$B$28</c:f>
              <c:numCache>
                <c:formatCode>0%</c:formatCode>
                <c:ptCount val="12"/>
                <c:pt idx="1">
                  <c:v>1.1909584627466101</c:v>
                </c:pt>
                <c:pt idx="2">
                  <c:v>1.75220937726449</c:v>
                </c:pt>
                <c:pt idx="3">
                  <c:v>1.16807785451483</c:v>
                </c:pt>
                <c:pt idx="5">
                  <c:v>1.3635508205456901</c:v>
                </c:pt>
                <c:pt idx="6">
                  <c:v>1.6610352931014301</c:v>
                </c:pt>
                <c:pt idx="7">
                  <c:v>1.3214408654196399</c:v>
                </c:pt>
                <c:pt idx="9">
                  <c:v>1.23747940705155</c:v>
                </c:pt>
                <c:pt idx="10">
                  <c:v>1.78729759981925</c:v>
                </c:pt>
                <c:pt idx="11">
                  <c:v>1.1538609479359301</c:v>
                </c:pt>
              </c:numCache>
            </c:numRef>
          </c:xVal>
          <c:yVal>
            <c:numRef>
              <c:f>'Amt AE SmokStat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Face'!$J$17:$J$28</c:f>
              <c:numCache>
                <c:formatCode>General</c:formatCode>
                <c:ptCount val="12"/>
                <c:pt idx="1">
                  <c:v>200</c:v>
                </c:pt>
                <c:pt idx="2">
                  <c:v>100</c:v>
                </c:pt>
                <c:pt idx="3">
                  <c:v>100</c:v>
                </c:pt>
                <c:pt idx="5">
                  <c:v>100</c:v>
                </c:pt>
                <c:pt idx="6">
                  <c:v>100</c:v>
                </c:pt>
                <c:pt idx="7">
                  <c:v>25</c:v>
                </c:pt>
                <c:pt idx="9">
                  <c:v>100</c:v>
                </c:pt>
                <c:pt idx="10">
                  <c:v>100</c:v>
                </c:pt>
                <c:pt idx="11">
                  <c:v>100</c:v>
                </c:pt>
              </c:numCache>
            </c:numRef>
          </c:bubbleSize>
          <c:bubble3D val="0"/>
          <c:extLst>
            <c:ext xmlns:c16="http://schemas.microsoft.com/office/drawing/2014/chart" uri="{C3380CC4-5D6E-409C-BE32-E72D297353CC}">
              <c16:uniqueId val="{00000000-2F89-4094-9A28-273C5DEF9BE5}"/>
            </c:ext>
          </c:extLst>
        </c:ser>
        <c:ser>
          <c:idx val="1"/>
          <c:order val="1"/>
          <c:tx>
            <c:strRef>
              <c:f>'Amt AE SmokStat Face'!$C$16</c:f>
              <c:strCache>
                <c:ptCount val="1"/>
                <c:pt idx="0">
                  <c:v>Q2</c:v>
                </c:pt>
              </c:strCache>
            </c:strRef>
          </c:tx>
          <c:spPr>
            <a:solidFill>
              <a:schemeClr val="accent2">
                <a:alpha val="75000"/>
              </a:schemeClr>
            </a:solidFill>
            <a:ln w="25400">
              <a:noFill/>
            </a:ln>
            <a:effectLst/>
          </c:spPr>
          <c:invertIfNegative val="0"/>
          <c:xVal>
            <c:numRef>
              <c:f>'Amt AE SmokStat Face'!$C$17:$C$28</c:f>
              <c:numCache>
                <c:formatCode>0%</c:formatCode>
                <c:ptCount val="12"/>
                <c:pt idx="1">
                  <c:v>0.98645660614647301</c:v>
                </c:pt>
                <c:pt idx="2">
                  <c:v>1.4191762057477499</c:v>
                </c:pt>
                <c:pt idx="3">
                  <c:v>0.951219448052813</c:v>
                </c:pt>
                <c:pt idx="5">
                  <c:v>1.13723461359088</c:v>
                </c:pt>
                <c:pt idx="6">
                  <c:v>1.4831146632033201</c:v>
                </c:pt>
                <c:pt idx="7">
                  <c:v>1.0835212997535</c:v>
                </c:pt>
                <c:pt idx="9">
                  <c:v>0.98693765924349097</c:v>
                </c:pt>
                <c:pt idx="10">
                  <c:v>1.38809575500161</c:v>
                </c:pt>
                <c:pt idx="11">
                  <c:v>0.95654062011861896</c:v>
                </c:pt>
              </c:numCache>
            </c:numRef>
          </c:xVal>
          <c:yVal>
            <c:numRef>
              <c:f>'Amt AE SmokStat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Face'!$K$17:$K$28</c:f>
              <c:numCache>
                <c:formatCode>General</c:formatCode>
                <c:ptCount val="12"/>
                <c:pt idx="1">
                  <c:v>200</c:v>
                </c:pt>
                <c:pt idx="2">
                  <c:v>100</c:v>
                </c:pt>
                <c:pt idx="3">
                  <c:v>100</c:v>
                </c:pt>
                <c:pt idx="5">
                  <c:v>100</c:v>
                </c:pt>
                <c:pt idx="6">
                  <c:v>100</c:v>
                </c:pt>
                <c:pt idx="7">
                  <c:v>50</c:v>
                </c:pt>
                <c:pt idx="9">
                  <c:v>200</c:v>
                </c:pt>
                <c:pt idx="10">
                  <c:v>100</c:v>
                </c:pt>
                <c:pt idx="11">
                  <c:v>100</c:v>
                </c:pt>
              </c:numCache>
            </c:numRef>
          </c:bubbleSize>
          <c:bubble3D val="0"/>
          <c:extLst>
            <c:ext xmlns:c16="http://schemas.microsoft.com/office/drawing/2014/chart" uri="{C3380CC4-5D6E-409C-BE32-E72D297353CC}">
              <c16:uniqueId val="{00000001-2F89-4094-9A28-273C5DEF9BE5}"/>
            </c:ext>
          </c:extLst>
        </c:ser>
        <c:ser>
          <c:idx val="2"/>
          <c:order val="2"/>
          <c:tx>
            <c:strRef>
              <c:f>'Amt AE SmokStat Face'!$D$16</c:f>
              <c:strCache>
                <c:ptCount val="1"/>
                <c:pt idx="0">
                  <c:v>Q3</c:v>
                </c:pt>
              </c:strCache>
            </c:strRef>
          </c:tx>
          <c:spPr>
            <a:solidFill>
              <a:schemeClr val="accent3">
                <a:alpha val="75000"/>
              </a:schemeClr>
            </a:solidFill>
            <a:ln w="25400">
              <a:noFill/>
            </a:ln>
            <a:effectLst/>
          </c:spPr>
          <c:invertIfNegative val="0"/>
          <c:xVal>
            <c:numRef>
              <c:f>'Amt AE SmokStat Face'!$D$17:$D$28</c:f>
              <c:numCache>
                <c:formatCode>0%</c:formatCode>
                <c:ptCount val="12"/>
                <c:pt idx="1">
                  <c:v>0.92136470922068903</c:v>
                </c:pt>
                <c:pt idx="2">
                  <c:v>1.2593310053506599</c:v>
                </c:pt>
                <c:pt idx="3">
                  <c:v>0.89960478220558804</c:v>
                </c:pt>
                <c:pt idx="5">
                  <c:v>1.0493179501396901</c:v>
                </c:pt>
                <c:pt idx="6">
                  <c:v>1.2936802633565301</c:v>
                </c:pt>
                <c:pt idx="7">
                  <c:v>0.986640851501834</c:v>
                </c:pt>
                <c:pt idx="9">
                  <c:v>0.91412760619358102</c:v>
                </c:pt>
                <c:pt idx="10">
                  <c:v>1.25208582265644</c:v>
                </c:pt>
                <c:pt idx="11">
                  <c:v>0.88943278050214303</c:v>
                </c:pt>
              </c:numCache>
            </c:numRef>
          </c:xVal>
          <c:yVal>
            <c:numRef>
              <c:f>'Amt AE SmokStat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Face'!$L$17:$L$28</c:f>
              <c:numCache>
                <c:formatCode>General</c:formatCode>
                <c:ptCount val="12"/>
                <c:pt idx="1">
                  <c:v>200</c:v>
                </c:pt>
                <c:pt idx="2">
                  <c:v>200</c:v>
                </c:pt>
                <c:pt idx="3">
                  <c:v>100</c:v>
                </c:pt>
                <c:pt idx="5">
                  <c:v>100</c:v>
                </c:pt>
                <c:pt idx="6">
                  <c:v>100</c:v>
                </c:pt>
                <c:pt idx="7">
                  <c:v>100</c:v>
                </c:pt>
                <c:pt idx="9">
                  <c:v>200</c:v>
                </c:pt>
                <c:pt idx="10">
                  <c:v>100</c:v>
                </c:pt>
                <c:pt idx="11">
                  <c:v>100</c:v>
                </c:pt>
              </c:numCache>
            </c:numRef>
          </c:bubbleSize>
          <c:bubble3D val="0"/>
          <c:extLst>
            <c:ext xmlns:c16="http://schemas.microsoft.com/office/drawing/2014/chart" uri="{C3380CC4-5D6E-409C-BE32-E72D297353CC}">
              <c16:uniqueId val="{00000002-2F89-4094-9A28-273C5DEF9BE5}"/>
            </c:ext>
          </c:extLst>
        </c:ser>
        <c:ser>
          <c:idx val="3"/>
          <c:order val="3"/>
          <c:tx>
            <c:strRef>
              <c:f>'Amt AE SmokStat Face'!$E$16</c:f>
              <c:strCache>
                <c:ptCount val="1"/>
                <c:pt idx="0">
                  <c:v>Q4</c:v>
                </c:pt>
              </c:strCache>
            </c:strRef>
          </c:tx>
          <c:spPr>
            <a:solidFill>
              <a:schemeClr val="accent4">
                <a:alpha val="75000"/>
              </a:schemeClr>
            </a:solidFill>
            <a:ln w="25400">
              <a:noFill/>
            </a:ln>
            <a:effectLst/>
          </c:spPr>
          <c:invertIfNegative val="0"/>
          <c:xVal>
            <c:numRef>
              <c:f>'Amt AE SmokStat Face'!$E$17:$E$28</c:f>
              <c:numCache>
                <c:formatCode>0%</c:formatCode>
                <c:ptCount val="12"/>
                <c:pt idx="1">
                  <c:v>0.84560014821693696</c:v>
                </c:pt>
                <c:pt idx="2">
                  <c:v>1.15440302722931</c:v>
                </c:pt>
                <c:pt idx="3">
                  <c:v>0.83000493851799295</c:v>
                </c:pt>
                <c:pt idx="5">
                  <c:v>0.93053356021920097</c:v>
                </c:pt>
                <c:pt idx="6">
                  <c:v>1.2189645336475501</c:v>
                </c:pt>
                <c:pt idx="7">
                  <c:v>0.88671202390899195</c:v>
                </c:pt>
                <c:pt idx="9">
                  <c:v>0.83681604221913797</c:v>
                </c:pt>
                <c:pt idx="10">
                  <c:v>1.1686058113066899</c:v>
                </c:pt>
                <c:pt idx="11">
                  <c:v>0.81600113381275896</c:v>
                </c:pt>
              </c:numCache>
            </c:numRef>
          </c:xVal>
          <c:yVal>
            <c:numRef>
              <c:f>'Amt AE SmokStat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Face'!$M$17:$M$28</c:f>
              <c:numCache>
                <c:formatCode>General</c:formatCode>
                <c:ptCount val="12"/>
                <c:pt idx="1">
                  <c:v>200</c:v>
                </c:pt>
                <c:pt idx="2">
                  <c:v>100</c:v>
                </c:pt>
                <c:pt idx="3">
                  <c:v>200</c:v>
                </c:pt>
                <c:pt idx="5">
                  <c:v>100</c:v>
                </c:pt>
                <c:pt idx="6">
                  <c:v>100</c:v>
                </c:pt>
                <c:pt idx="7">
                  <c:v>100</c:v>
                </c:pt>
                <c:pt idx="9">
                  <c:v>200</c:v>
                </c:pt>
                <c:pt idx="10">
                  <c:v>100</c:v>
                </c:pt>
                <c:pt idx="11">
                  <c:v>100</c:v>
                </c:pt>
              </c:numCache>
            </c:numRef>
          </c:bubbleSize>
          <c:bubble3D val="0"/>
          <c:extLst>
            <c:ext xmlns:c16="http://schemas.microsoft.com/office/drawing/2014/chart" uri="{C3380CC4-5D6E-409C-BE32-E72D297353CC}">
              <c16:uniqueId val="{00000003-2F89-4094-9A28-273C5DEF9BE5}"/>
            </c:ext>
          </c:extLst>
        </c:ser>
        <c:ser>
          <c:idx val="4"/>
          <c:order val="4"/>
          <c:tx>
            <c:strRef>
              <c:f>'Amt AE SmokStat Face'!$F$16</c:f>
              <c:strCache>
                <c:ptCount val="1"/>
                <c:pt idx="0">
                  <c:v>Q5</c:v>
                </c:pt>
              </c:strCache>
            </c:strRef>
          </c:tx>
          <c:spPr>
            <a:solidFill>
              <a:schemeClr val="accent5">
                <a:alpha val="75000"/>
              </a:schemeClr>
            </a:solidFill>
            <a:ln w="25400">
              <a:noFill/>
            </a:ln>
            <a:effectLst/>
          </c:spPr>
          <c:invertIfNegative val="0"/>
          <c:xVal>
            <c:numRef>
              <c:f>'Amt AE SmokStat Face'!$F$17:$F$28</c:f>
              <c:numCache>
                <c:formatCode>0%</c:formatCode>
                <c:ptCount val="12"/>
                <c:pt idx="1">
                  <c:v>0.73680870933577802</c:v>
                </c:pt>
                <c:pt idx="2">
                  <c:v>0.99943804187525798</c:v>
                </c:pt>
                <c:pt idx="3">
                  <c:v>0.726661703837155</c:v>
                </c:pt>
                <c:pt idx="5">
                  <c:v>0.81777890436696299</c:v>
                </c:pt>
                <c:pt idx="6">
                  <c:v>1.04033119528068</c:v>
                </c:pt>
                <c:pt idx="7">
                  <c:v>0.74339295234023295</c:v>
                </c:pt>
                <c:pt idx="9">
                  <c:v>0.72739058154915603</c:v>
                </c:pt>
                <c:pt idx="10">
                  <c:v>1.0136344895878899</c:v>
                </c:pt>
                <c:pt idx="11">
                  <c:v>0.71125929256160003</c:v>
                </c:pt>
              </c:numCache>
            </c:numRef>
          </c:xVal>
          <c:yVal>
            <c:numRef>
              <c:f>'Amt AE SmokStat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Face'!$N$17:$N$28</c:f>
              <c:numCache>
                <c:formatCode>General</c:formatCode>
                <c:ptCount val="12"/>
                <c:pt idx="1">
                  <c:v>100</c:v>
                </c:pt>
                <c:pt idx="2">
                  <c:v>100</c:v>
                </c:pt>
                <c:pt idx="3">
                  <c:v>100</c:v>
                </c:pt>
                <c:pt idx="5">
                  <c:v>100</c:v>
                </c:pt>
                <c:pt idx="6">
                  <c:v>100</c:v>
                </c:pt>
                <c:pt idx="7">
                  <c:v>50</c:v>
                </c:pt>
                <c:pt idx="9">
                  <c:v>100</c:v>
                </c:pt>
                <c:pt idx="10">
                  <c:v>100</c:v>
                </c:pt>
                <c:pt idx="11">
                  <c:v>100</c:v>
                </c:pt>
              </c:numCache>
            </c:numRef>
          </c:bubbleSize>
          <c:bubble3D val="0"/>
          <c:extLst>
            <c:ext xmlns:c16="http://schemas.microsoft.com/office/drawing/2014/chart" uri="{C3380CC4-5D6E-409C-BE32-E72D297353CC}">
              <c16:uniqueId val="{00000004-2F89-4094-9A28-273C5DEF9BE5}"/>
            </c:ext>
          </c:extLst>
        </c:ser>
        <c:ser>
          <c:idx val="5"/>
          <c:order val="5"/>
          <c:tx>
            <c:strRef>
              <c:f>'Amt AE SmokStat Face'!$G$16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SmokStat Face'!$H$17:$H$28</c:f>
                <c:numCache>
                  <c:formatCode>General</c:formatCode>
                  <c:ptCount val="12"/>
                  <c:pt idx="1">
                    <c:v>0.31535547794395813</c:v>
                  </c:pt>
                  <c:pt idx="2">
                    <c:v>0.48086994869161992</c:v>
                  </c:pt>
                  <c:pt idx="3">
                    <c:v>0.31691926233151602</c:v>
                  </c:pt>
                  <c:pt idx="5">
                    <c:v>0.38242659382895805</c:v>
                  </c:pt>
                  <c:pt idx="6">
                    <c:v>0.38378369818200997</c:v>
                  </c:pt>
                  <c:pt idx="7">
                    <c:v>0.4089823289175899</c:v>
                  </c:pt>
                  <c:pt idx="9">
                    <c:v>0.370645351133851</c:v>
                  </c:pt>
                  <c:pt idx="10">
                    <c:v>0.51791053454460001</c:v>
                  </c:pt>
                  <c:pt idx="11">
                    <c:v>0.30704319388292711</c:v>
                  </c:pt>
                </c:numCache>
              </c:numRef>
            </c:plus>
            <c:minus>
              <c:numRef>
                <c:f>'Amt AE SmokStat Face'!$I$17:$I$28</c:f>
                <c:numCache>
                  <c:formatCode>General</c:formatCode>
                  <c:ptCount val="12"/>
                  <c:pt idx="1">
                    <c:v>0.13879427546687395</c:v>
                  </c:pt>
                  <c:pt idx="2">
                    <c:v>0.2719013866976121</c:v>
                  </c:pt>
                  <c:pt idx="3">
                    <c:v>0.12449688834615902</c:v>
                  </c:pt>
                  <c:pt idx="5">
                    <c:v>0.16334532234976906</c:v>
                  </c:pt>
                  <c:pt idx="6">
                    <c:v>0.23692039963874012</c:v>
                  </c:pt>
                  <c:pt idx="7">
                    <c:v>0.16906558416181705</c:v>
                  </c:pt>
                  <c:pt idx="9">
                    <c:v>0.13944347436854299</c:v>
                  </c:pt>
                  <c:pt idx="10">
                    <c:v>0.25575257568676002</c:v>
                  </c:pt>
                  <c:pt idx="11">
                    <c:v>0.13555846149140294</c:v>
                  </c:pt>
                </c:numCache>
              </c:numRef>
            </c:minus>
            <c:spPr>
              <a:noFill/>
              <a:ln w="12700" cap="flat" cmpd="sng" algn="ctr">
                <a:solidFill>
                  <a:schemeClr val="bg2">
                    <a:lumMod val="90000"/>
                  </a:schemeClr>
                </a:solidFill>
                <a:round/>
              </a:ln>
              <a:effectLst/>
            </c:spPr>
          </c:errBars>
          <c:xVal>
            <c:numRef>
              <c:f>'Amt AE SmokStat Face'!$G$17:$G$28</c:f>
              <c:numCache>
                <c:formatCode>0%</c:formatCode>
                <c:ptCount val="12"/>
                <c:pt idx="1">
                  <c:v>0.87560298480265197</c:v>
                </c:pt>
                <c:pt idx="2">
                  <c:v>1.2713394285728701</c:v>
                </c:pt>
                <c:pt idx="3">
                  <c:v>0.85115859218331402</c:v>
                </c:pt>
                <c:pt idx="5">
                  <c:v>0.98112422671673205</c:v>
                </c:pt>
                <c:pt idx="6">
                  <c:v>1.2772515949194201</c:v>
                </c:pt>
                <c:pt idx="7">
                  <c:v>0.91245853650205</c:v>
                </c:pt>
                <c:pt idx="9">
                  <c:v>0.86683405591769902</c:v>
                </c:pt>
                <c:pt idx="10">
                  <c:v>1.26938706527465</c:v>
                </c:pt>
                <c:pt idx="11">
                  <c:v>0.84681775405300297</c:v>
                </c:pt>
              </c:numCache>
            </c:numRef>
          </c:xVal>
          <c:yVal>
            <c:numRef>
              <c:f>'Amt AE SmokStat Face'!$Q$17:$Q$28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SmokStat Face'!$O$17:$O$28</c:f>
              <c:numCache>
                <c:formatCode>General</c:formatCode>
                <c:ptCount val="12"/>
                <c:pt idx="1">
                  <c:v>200</c:v>
                </c:pt>
                <c:pt idx="2">
                  <c:v>200</c:v>
                </c:pt>
                <c:pt idx="3">
                  <c:v>200</c:v>
                </c:pt>
                <c:pt idx="5">
                  <c:v>200</c:v>
                </c:pt>
                <c:pt idx="6">
                  <c:v>200</c:v>
                </c:pt>
                <c:pt idx="7">
                  <c:v>100</c:v>
                </c:pt>
                <c:pt idx="9">
                  <c:v>200</c:v>
                </c:pt>
                <c:pt idx="10">
                  <c:v>200</c:v>
                </c:pt>
                <c:pt idx="11">
                  <c:v>200</c:v>
                </c:pt>
              </c:numCache>
            </c:numRef>
          </c:bubbleSize>
          <c:bubble3D val="0"/>
          <c:extLst>
            <c:ext xmlns:c16="http://schemas.microsoft.com/office/drawing/2014/chart" uri="{C3380CC4-5D6E-409C-BE32-E72D297353CC}">
              <c16:uniqueId val="{00000005-2F89-4094-9A28-273C5DEF9BE5}"/>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2F89-4094-9A28-273C5DEF9BE5}"/>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Sex'!$B$16</c:f>
              <c:strCache>
                <c:ptCount val="1"/>
                <c:pt idx="0">
                  <c:v>Q1</c:v>
                </c:pt>
              </c:strCache>
            </c:strRef>
          </c:tx>
          <c:spPr>
            <a:solidFill>
              <a:schemeClr val="accent1">
                <a:alpha val="75000"/>
              </a:schemeClr>
            </a:solidFill>
            <a:ln w="25400">
              <a:noFill/>
            </a:ln>
            <a:effectLst/>
          </c:spPr>
          <c:invertIfNegative val="0"/>
          <c:xVal>
            <c:numRef>
              <c:f>'Amt AE Sex'!$B$17:$B$19</c:f>
              <c:numCache>
                <c:formatCode>0%</c:formatCode>
                <c:ptCount val="3"/>
                <c:pt idx="0">
                  <c:v>1.1909584627466101</c:v>
                </c:pt>
                <c:pt idx="1">
                  <c:v>1.2316274047546201</c:v>
                </c:pt>
                <c:pt idx="2">
                  <c:v>1.2502146776829</c:v>
                </c:pt>
              </c:numCache>
            </c:numRef>
          </c:xVal>
          <c:yVal>
            <c:numRef>
              <c:f>'Amt AE Sex'!$Q$17:$Q$19</c:f>
              <c:numCache>
                <c:formatCode>General</c:formatCode>
                <c:ptCount val="3"/>
                <c:pt idx="0">
                  <c:v>5</c:v>
                </c:pt>
                <c:pt idx="1">
                  <c:v>3</c:v>
                </c:pt>
                <c:pt idx="2">
                  <c:v>1</c:v>
                </c:pt>
              </c:numCache>
            </c:numRef>
          </c:yVal>
          <c:bubbleSize>
            <c:numRef>
              <c:f>'Amt AE Sex'!$J$17:$J$19</c:f>
              <c:numCache>
                <c:formatCode>General</c:formatCode>
                <c:ptCount val="3"/>
                <c:pt idx="0">
                  <c:v>200</c:v>
                </c:pt>
                <c:pt idx="1">
                  <c:v>100</c:v>
                </c:pt>
                <c:pt idx="2">
                  <c:v>100</c:v>
                </c:pt>
              </c:numCache>
            </c:numRef>
          </c:bubbleSize>
          <c:bubble3D val="0"/>
          <c:extLst>
            <c:ext xmlns:c16="http://schemas.microsoft.com/office/drawing/2014/chart" uri="{C3380CC4-5D6E-409C-BE32-E72D297353CC}">
              <c16:uniqueId val="{00000000-8D9A-4D92-A40F-E005ABB00911}"/>
            </c:ext>
          </c:extLst>
        </c:ser>
        <c:ser>
          <c:idx val="1"/>
          <c:order val="1"/>
          <c:tx>
            <c:strRef>
              <c:f>'Amt AE Sex'!$C$16</c:f>
              <c:strCache>
                <c:ptCount val="1"/>
                <c:pt idx="0">
                  <c:v>Q2</c:v>
                </c:pt>
              </c:strCache>
            </c:strRef>
          </c:tx>
          <c:spPr>
            <a:solidFill>
              <a:schemeClr val="accent2">
                <a:alpha val="75000"/>
              </a:schemeClr>
            </a:solidFill>
            <a:ln w="25400">
              <a:noFill/>
            </a:ln>
            <a:effectLst/>
          </c:spPr>
          <c:invertIfNegative val="0"/>
          <c:xVal>
            <c:numRef>
              <c:f>'Amt AE Sex'!$C$17:$C$19</c:f>
              <c:numCache>
                <c:formatCode>0%</c:formatCode>
                <c:ptCount val="3"/>
                <c:pt idx="0">
                  <c:v>0.98645660614647301</c:v>
                </c:pt>
                <c:pt idx="1">
                  <c:v>0.99437211509674195</c:v>
                </c:pt>
                <c:pt idx="2">
                  <c:v>1.0133693447491501</c:v>
                </c:pt>
              </c:numCache>
            </c:numRef>
          </c:xVal>
          <c:yVal>
            <c:numRef>
              <c:f>'Amt AE Sex'!$Q$17:$Q$19</c:f>
              <c:numCache>
                <c:formatCode>General</c:formatCode>
                <c:ptCount val="3"/>
                <c:pt idx="0">
                  <c:v>5</c:v>
                </c:pt>
                <c:pt idx="1">
                  <c:v>3</c:v>
                </c:pt>
                <c:pt idx="2">
                  <c:v>1</c:v>
                </c:pt>
              </c:numCache>
            </c:numRef>
          </c:yVal>
          <c:bubbleSize>
            <c:numRef>
              <c:f>'Amt AE Sex'!$K$17:$K$19</c:f>
              <c:numCache>
                <c:formatCode>General</c:formatCode>
                <c:ptCount val="3"/>
                <c:pt idx="0">
                  <c:v>200</c:v>
                </c:pt>
                <c:pt idx="1">
                  <c:v>100</c:v>
                </c:pt>
                <c:pt idx="2">
                  <c:v>200</c:v>
                </c:pt>
              </c:numCache>
            </c:numRef>
          </c:bubbleSize>
          <c:bubble3D val="0"/>
          <c:extLst>
            <c:ext xmlns:c16="http://schemas.microsoft.com/office/drawing/2014/chart" uri="{C3380CC4-5D6E-409C-BE32-E72D297353CC}">
              <c16:uniqueId val="{00000001-8D9A-4D92-A40F-E005ABB00911}"/>
            </c:ext>
          </c:extLst>
        </c:ser>
        <c:ser>
          <c:idx val="2"/>
          <c:order val="2"/>
          <c:tx>
            <c:strRef>
              <c:f>'Amt AE Sex'!$D$16</c:f>
              <c:strCache>
                <c:ptCount val="1"/>
                <c:pt idx="0">
                  <c:v>Q3</c:v>
                </c:pt>
              </c:strCache>
            </c:strRef>
          </c:tx>
          <c:spPr>
            <a:solidFill>
              <a:schemeClr val="accent3">
                <a:alpha val="75000"/>
              </a:schemeClr>
            </a:solidFill>
            <a:ln w="25400">
              <a:noFill/>
            </a:ln>
            <a:effectLst/>
          </c:spPr>
          <c:invertIfNegative val="0"/>
          <c:xVal>
            <c:numRef>
              <c:f>'Amt AE Sex'!$D$17:$D$19</c:f>
              <c:numCache>
                <c:formatCode>0%</c:formatCode>
                <c:ptCount val="3"/>
                <c:pt idx="0">
                  <c:v>0.92136470922068903</c:v>
                </c:pt>
                <c:pt idx="1">
                  <c:v>0.89588485488766101</c:v>
                </c:pt>
                <c:pt idx="2">
                  <c:v>0.92207768168947701</c:v>
                </c:pt>
              </c:numCache>
            </c:numRef>
          </c:xVal>
          <c:yVal>
            <c:numRef>
              <c:f>'Amt AE Sex'!$Q$17:$Q$19</c:f>
              <c:numCache>
                <c:formatCode>General</c:formatCode>
                <c:ptCount val="3"/>
                <c:pt idx="0">
                  <c:v>5</c:v>
                </c:pt>
                <c:pt idx="1">
                  <c:v>3</c:v>
                </c:pt>
                <c:pt idx="2">
                  <c:v>1</c:v>
                </c:pt>
              </c:numCache>
            </c:numRef>
          </c:yVal>
          <c:bubbleSize>
            <c:numRef>
              <c:f>'Amt AE Sex'!$L$17:$L$19</c:f>
              <c:numCache>
                <c:formatCode>General</c:formatCode>
                <c:ptCount val="3"/>
                <c:pt idx="0">
                  <c:v>200</c:v>
                </c:pt>
                <c:pt idx="1">
                  <c:v>100</c:v>
                </c:pt>
                <c:pt idx="2">
                  <c:v>200</c:v>
                </c:pt>
              </c:numCache>
            </c:numRef>
          </c:bubbleSize>
          <c:bubble3D val="0"/>
          <c:extLst>
            <c:ext xmlns:c16="http://schemas.microsoft.com/office/drawing/2014/chart" uri="{C3380CC4-5D6E-409C-BE32-E72D297353CC}">
              <c16:uniqueId val="{00000002-8D9A-4D92-A40F-E005ABB00911}"/>
            </c:ext>
          </c:extLst>
        </c:ser>
        <c:ser>
          <c:idx val="3"/>
          <c:order val="3"/>
          <c:tx>
            <c:strRef>
              <c:f>'Amt AE Sex'!$E$16</c:f>
              <c:strCache>
                <c:ptCount val="1"/>
                <c:pt idx="0">
                  <c:v>Q4</c:v>
                </c:pt>
              </c:strCache>
            </c:strRef>
          </c:tx>
          <c:spPr>
            <a:solidFill>
              <a:schemeClr val="accent4">
                <a:alpha val="75000"/>
              </a:schemeClr>
            </a:solidFill>
            <a:ln w="25400">
              <a:noFill/>
            </a:ln>
            <a:effectLst/>
          </c:spPr>
          <c:invertIfNegative val="0"/>
          <c:xVal>
            <c:numRef>
              <c:f>'Amt AE Sex'!$E$17:$E$19</c:f>
              <c:numCache>
                <c:formatCode>0%</c:formatCode>
                <c:ptCount val="3"/>
                <c:pt idx="0">
                  <c:v>0.84560014821693696</c:v>
                </c:pt>
                <c:pt idx="1">
                  <c:v>0.81276153741858803</c:v>
                </c:pt>
                <c:pt idx="2">
                  <c:v>0.84745311311715898</c:v>
                </c:pt>
              </c:numCache>
            </c:numRef>
          </c:xVal>
          <c:yVal>
            <c:numRef>
              <c:f>'Amt AE Sex'!$Q$17:$Q$19</c:f>
              <c:numCache>
                <c:formatCode>General</c:formatCode>
                <c:ptCount val="3"/>
                <c:pt idx="0">
                  <c:v>5</c:v>
                </c:pt>
                <c:pt idx="1">
                  <c:v>3</c:v>
                </c:pt>
                <c:pt idx="2">
                  <c:v>1</c:v>
                </c:pt>
              </c:numCache>
            </c:numRef>
          </c:yVal>
          <c:bubbleSize>
            <c:numRef>
              <c:f>'Amt AE Sex'!$M$17:$M$19</c:f>
              <c:numCache>
                <c:formatCode>General</c:formatCode>
                <c:ptCount val="3"/>
                <c:pt idx="0">
                  <c:v>200</c:v>
                </c:pt>
                <c:pt idx="1">
                  <c:v>100</c:v>
                </c:pt>
                <c:pt idx="2">
                  <c:v>200</c:v>
                </c:pt>
              </c:numCache>
            </c:numRef>
          </c:bubbleSize>
          <c:bubble3D val="0"/>
          <c:extLst>
            <c:ext xmlns:c16="http://schemas.microsoft.com/office/drawing/2014/chart" uri="{C3380CC4-5D6E-409C-BE32-E72D297353CC}">
              <c16:uniqueId val="{00000003-8D9A-4D92-A40F-E005ABB00911}"/>
            </c:ext>
          </c:extLst>
        </c:ser>
        <c:ser>
          <c:idx val="4"/>
          <c:order val="4"/>
          <c:tx>
            <c:strRef>
              <c:f>'Amt AE Sex'!$F$16</c:f>
              <c:strCache>
                <c:ptCount val="1"/>
                <c:pt idx="0">
                  <c:v>Q5</c:v>
                </c:pt>
              </c:strCache>
            </c:strRef>
          </c:tx>
          <c:spPr>
            <a:solidFill>
              <a:schemeClr val="accent5">
                <a:alpha val="75000"/>
              </a:schemeClr>
            </a:solidFill>
            <a:ln w="25400">
              <a:noFill/>
            </a:ln>
            <a:effectLst/>
          </c:spPr>
          <c:invertIfNegative val="0"/>
          <c:xVal>
            <c:numRef>
              <c:f>'Amt AE Sex'!$F$17:$F$19</c:f>
              <c:numCache>
                <c:formatCode>0%</c:formatCode>
                <c:ptCount val="3"/>
                <c:pt idx="0">
                  <c:v>0.73680870933577802</c:v>
                </c:pt>
                <c:pt idx="1">
                  <c:v>0.69637252839039598</c:v>
                </c:pt>
                <c:pt idx="2">
                  <c:v>0.73966922588410999</c:v>
                </c:pt>
              </c:numCache>
            </c:numRef>
          </c:xVal>
          <c:yVal>
            <c:numRef>
              <c:f>'Amt AE Sex'!$Q$17:$Q$19</c:f>
              <c:numCache>
                <c:formatCode>General</c:formatCode>
                <c:ptCount val="3"/>
                <c:pt idx="0">
                  <c:v>5</c:v>
                </c:pt>
                <c:pt idx="1">
                  <c:v>3</c:v>
                </c:pt>
                <c:pt idx="2">
                  <c:v>1</c:v>
                </c:pt>
              </c:numCache>
            </c:numRef>
          </c:yVal>
          <c:bubbleSize>
            <c:numRef>
              <c:f>'Amt AE Sex'!$N$17:$N$19</c:f>
              <c:numCache>
                <c:formatCode>General</c:formatCode>
                <c:ptCount val="3"/>
                <c:pt idx="0">
                  <c:v>100</c:v>
                </c:pt>
                <c:pt idx="1">
                  <c:v>100</c:v>
                </c:pt>
                <c:pt idx="2">
                  <c:v>100</c:v>
                </c:pt>
              </c:numCache>
            </c:numRef>
          </c:bubbleSize>
          <c:bubble3D val="0"/>
          <c:extLst>
            <c:ext xmlns:c16="http://schemas.microsoft.com/office/drawing/2014/chart" uri="{C3380CC4-5D6E-409C-BE32-E72D297353CC}">
              <c16:uniqueId val="{00000004-8D9A-4D92-A40F-E005ABB00911}"/>
            </c:ext>
          </c:extLst>
        </c:ser>
        <c:ser>
          <c:idx val="5"/>
          <c:order val="5"/>
          <c:tx>
            <c:strRef>
              <c:f>'Amt AE Sex'!$G$16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Sex'!$H$17:$H$19</c:f>
                <c:numCache>
                  <c:formatCode>General</c:formatCode>
                  <c:ptCount val="3"/>
                  <c:pt idx="0">
                    <c:v>0.31535547794395813</c:v>
                  </c:pt>
                  <c:pt idx="1">
                    <c:v>0.37016444023500206</c:v>
                  </c:pt>
                  <c:pt idx="2">
                    <c:v>0.36895444233709096</c:v>
                  </c:pt>
                </c:numCache>
              </c:numRef>
            </c:plus>
            <c:minus>
              <c:numRef>
                <c:f>'Amt AE Sex'!$I$17:$I$19</c:f>
                <c:numCache>
                  <c:formatCode>General</c:formatCode>
                  <c:ptCount val="3"/>
                  <c:pt idx="0">
                    <c:v>0.13879427546687395</c:v>
                  </c:pt>
                  <c:pt idx="1">
                    <c:v>0.16509043612922203</c:v>
                  </c:pt>
                  <c:pt idx="2">
                    <c:v>0.141591009461699</c:v>
                  </c:pt>
                </c:numCache>
              </c:numRef>
            </c:minus>
            <c:spPr>
              <a:noFill/>
              <a:ln w="12700" cap="flat" cmpd="sng" algn="ctr">
                <a:solidFill>
                  <a:schemeClr val="bg2">
                    <a:lumMod val="90000"/>
                  </a:schemeClr>
                </a:solidFill>
                <a:round/>
              </a:ln>
              <a:effectLst/>
            </c:spPr>
          </c:errBars>
          <c:xVal>
            <c:numRef>
              <c:f>'Amt AE Sex'!$G$17:$G$19</c:f>
              <c:numCache>
                <c:formatCode>0%</c:formatCode>
                <c:ptCount val="3"/>
                <c:pt idx="0">
                  <c:v>0.87560298480265197</c:v>
                </c:pt>
                <c:pt idx="1">
                  <c:v>0.86146296451961801</c:v>
                </c:pt>
                <c:pt idx="2">
                  <c:v>0.881260235345809</c:v>
                </c:pt>
              </c:numCache>
            </c:numRef>
          </c:xVal>
          <c:yVal>
            <c:numRef>
              <c:f>'Amt AE Sex'!$Q$17:$Q$19</c:f>
              <c:numCache>
                <c:formatCode>General</c:formatCode>
                <c:ptCount val="3"/>
                <c:pt idx="0">
                  <c:v>5</c:v>
                </c:pt>
                <c:pt idx="1">
                  <c:v>3</c:v>
                </c:pt>
                <c:pt idx="2">
                  <c:v>1</c:v>
                </c:pt>
              </c:numCache>
            </c:numRef>
          </c:yVal>
          <c:bubbleSize>
            <c:numRef>
              <c:f>'Amt AE Sex'!$O$17:$O$19</c:f>
              <c:numCache>
                <c:formatCode>General</c:formatCode>
                <c:ptCount val="3"/>
                <c:pt idx="0">
                  <c:v>200</c:v>
                </c:pt>
                <c:pt idx="1">
                  <c:v>200</c:v>
                </c:pt>
                <c:pt idx="2">
                  <c:v>200</c:v>
                </c:pt>
              </c:numCache>
            </c:numRef>
          </c:bubbleSize>
          <c:bubble3D val="0"/>
          <c:extLst>
            <c:ext xmlns:c16="http://schemas.microsoft.com/office/drawing/2014/chart" uri="{C3380CC4-5D6E-409C-BE32-E72D297353CC}">
              <c16:uniqueId val="{00000005-8D9A-4D92-A40F-E005ABB00911}"/>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8D9A-4D92-A40F-E005ABB00911}"/>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427064982879288"/>
          <c:y val="5.0989216346478475E-2"/>
          <c:w val="0.6762331549618027"/>
          <c:h val="0.84147792079334405"/>
        </c:manualLayout>
      </c:layout>
      <c:bubbleChart>
        <c:varyColors val="0"/>
        <c:ser>
          <c:idx val="0"/>
          <c:order val="0"/>
          <c:tx>
            <c:strRef>
              <c:f>'Amt AE Sex SmokStat'!$B$16</c:f>
              <c:strCache>
                <c:ptCount val="1"/>
                <c:pt idx="0">
                  <c:v>Q1</c:v>
                </c:pt>
              </c:strCache>
            </c:strRef>
          </c:tx>
          <c:spPr>
            <a:solidFill>
              <a:schemeClr val="accent1">
                <a:alpha val="75000"/>
              </a:schemeClr>
            </a:solidFill>
            <a:ln w="25400">
              <a:noFill/>
            </a:ln>
            <a:effectLst/>
          </c:spPr>
          <c:invertIfNegative val="0"/>
          <c:xVal>
            <c:numRef>
              <c:f>'Amt AE Sex SmokStat'!$B$17:$B$28</c:f>
              <c:numCache>
                <c:formatCode>0%</c:formatCode>
                <c:ptCount val="12"/>
                <c:pt idx="1">
                  <c:v>1.1909584627466101</c:v>
                </c:pt>
                <c:pt idx="2">
                  <c:v>1.3635508205456901</c:v>
                </c:pt>
                <c:pt idx="3">
                  <c:v>1.23747940705155</c:v>
                </c:pt>
                <c:pt idx="5">
                  <c:v>1.2316274047546201</c:v>
                </c:pt>
                <c:pt idx="6">
                  <c:v>1.56130812718836</c:v>
                </c:pt>
                <c:pt idx="7">
                  <c:v>1.2252448319804901</c:v>
                </c:pt>
                <c:pt idx="9">
                  <c:v>1.2502146776829</c:v>
                </c:pt>
                <c:pt idx="10">
                  <c:v>1.35337765266953</c:v>
                </c:pt>
                <c:pt idx="11">
                  <c:v>1.25322030481375</c:v>
                </c:pt>
              </c:numCache>
            </c:numRef>
          </c:xVal>
          <c:yVal>
            <c:numRef>
              <c:f>'Amt AE Sex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SmokStat'!$J$17:$J$28</c:f>
              <c:numCache>
                <c:formatCode>General</c:formatCode>
                <c:ptCount val="12"/>
                <c:pt idx="1">
                  <c:v>200</c:v>
                </c:pt>
                <c:pt idx="2">
                  <c:v>100</c:v>
                </c:pt>
                <c:pt idx="3">
                  <c:v>100</c:v>
                </c:pt>
                <c:pt idx="5">
                  <c:v>100</c:v>
                </c:pt>
                <c:pt idx="6">
                  <c:v>50</c:v>
                </c:pt>
                <c:pt idx="7">
                  <c:v>100</c:v>
                </c:pt>
                <c:pt idx="9">
                  <c:v>100</c:v>
                </c:pt>
                <c:pt idx="10">
                  <c:v>100</c:v>
                </c:pt>
                <c:pt idx="11">
                  <c:v>100</c:v>
                </c:pt>
              </c:numCache>
            </c:numRef>
          </c:bubbleSize>
          <c:bubble3D val="0"/>
          <c:extLst>
            <c:ext xmlns:c16="http://schemas.microsoft.com/office/drawing/2014/chart" uri="{C3380CC4-5D6E-409C-BE32-E72D297353CC}">
              <c16:uniqueId val="{00000000-7C06-48D9-9B20-ABD6386E5A75}"/>
            </c:ext>
          </c:extLst>
        </c:ser>
        <c:ser>
          <c:idx val="1"/>
          <c:order val="1"/>
          <c:tx>
            <c:strRef>
              <c:f>'Amt AE Sex SmokStat'!$C$16</c:f>
              <c:strCache>
                <c:ptCount val="1"/>
                <c:pt idx="0">
                  <c:v>Q2</c:v>
                </c:pt>
              </c:strCache>
            </c:strRef>
          </c:tx>
          <c:spPr>
            <a:solidFill>
              <a:schemeClr val="accent2">
                <a:alpha val="75000"/>
              </a:schemeClr>
            </a:solidFill>
            <a:ln w="25400">
              <a:noFill/>
            </a:ln>
            <a:effectLst/>
          </c:spPr>
          <c:invertIfNegative val="0"/>
          <c:xVal>
            <c:numRef>
              <c:f>'Amt AE Sex SmokStat'!$C$17:$C$28</c:f>
              <c:numCache>
                <c:formatCode>0%</c:formatCode>
                <c:ptCount val="12"/>
                <c:pt idx="1">
                  <c:v>0.98645660614647301</c:v>
                </c:pt>
                <c:pt idx="2">
                  <c:v>1.13723461359088</c:v>
                </c:pt>
                <c:pt idx="3">
                  <c:v>0.98693765924349097</c:v>
                </c:pt>
                <c:pt idx="5">
                  <c:v>0.99437211509674195</c:v>
                </c:pt>
                <c:pt idx="6">
                  <c:v>1.1843032464425201</c:v>
                </c:pt>
                <c:pt idx="7">
                  <c:v>0.97918846432137097</c:v>
                </c:pt>
                <c:pt idx="9">
                  <c:v>1.0133693447491501</c:v>
                </c:pt>
                <c:pt idx="10">
                  <c:v>1.13128369793204</c:v>
                </c:pt>
                <c:pt idx="11">
                  <c:v>1.0075171356233299</c:v>
                </c:pt>
              </c:numCache>
            </c:numRef>
          </c:xVal>
          <c:yVal>
            <c:numRef>
              <c:f>'Amt AE Sex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SmokStat'!$K$17:$K$28</c:f>
              <c:numCache>
                <c:formatCode>General</c:formatCode>
                <c:ptCount val="12"/>
                <c:pt idx="1">
                  <c:v>200</c:v>
                </c:pt>
                <c:pt idx="2">
                  <c:v>100</c:v>
                </c:pt>
                <c:pt idx="3">
                  <c:v>200</c:v>
                </c:pt>
                <c:pt idx="5">
                  <c:v>100</c:v>
                </c:pt>
                <c:pt idx="6">
                  <c:v>100</c:v>
                </c:pt>
                <c:pt idx="7">
                  <c:v>100</c:v>
                </c:pt>
                <c:pt idx="9">
                  <c:v>200</c:v>
                </c:pt>
                <c:pt idx="10">
                  <c:v>100</c:v>
                </c:pt>
                <c:pt idx="11">
                  <c:v>200</c:v>
                </c:pt>
              </c:numCache>
            </c:numRef>
          </c:bubbleSize>
          <c:bubble3D val="0"/>
          <c:extLst>
            <c:ext xmlns:c16="http://schemas.microsoft.com/office/drawing/2014/chart" uri="{C3380CC4-5D6E-409C-BE32-E72D297353CC}">
              <c16:uniqueId val="{00000001-7C06-48D9-9B20-ABD6386E5A75}"/>
            </c:ext>
          </c:extLst>
        </c:ser>
        <c:ser>
          <c:idx val="2"/>
          <c:order val="2"/>
          <c:tx>
            <c:strRef>
              <c:f>'Amt AE Sex SmokStat'!$D$16</c:f>
              <c:strCache>
                <c:ptCount val="1"/>
                <c:pt idx="0">
                  <c:v>Q3</c:v>
                </c:pt>
              </c:strCache>
            </c:strRef>
          </c:tx>
          <c:spPr>
            <a:solidFill>
              <a:schemeClr val="accent3">
                <a:alpha val="75000"/>
              </a:schemeClr>
            </a:solidFill>
            <a:ln w="25400">
              <a:noFill/>
            </a:ln>
            <a:effectLst/>
          </c:spPr>
          <c:invertIfNegative val="0"/>
          <c:xVal>
            <c:numRef>
              <c:f>'Amt AE Sex SmokStat'!$D$17:$D$28</c:f>
              <c:numCache>
                <c:formatCode>0%</c:formatCode>
                <c:ptCount val="12"/>
                <c:pt idx="1">
                  <c:v>0.92136470922068903</c:v>
                </c:pt>
                <c:pt idx="2">
                  <c:v>1.0493179501396901</c:v>
                </c:pt>
                <c:pt idx="3">
                  <c:v>0.91412760619358102</c:v>
                </c:pt>
                <c:pt idx="5">
                  <c:v>0.89588485488766101</c:v>
                </c:pt>
                <c:pt idx="6">
                  <c:v>1.0529141744611501</c:v>
                </c:pt>
                <c:pt idx="7">
                  <c:v>0.85837750271367297</c:v>
                </c:pt>
                <c:pt idx="9">
                  <c:v>0.92207768168947701</c:v>
                </c:pt>
                <c:pt idx="10">
                  <c:v>1.0320761600132899</c:v>
                </c:pt>
                <c:pt idx="11">
                  <c:v>0.91468487965241996</c:v>
                </c:pt>
              </c:numCache>
            </c:numRef>
          </c:xVal>
          <c:yVal>
            <c:numRef>
              <c:f>'Amt AE Sex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SmokStat'!$L$17:$L$28</c:f>
              <c:numCache>
                <c:formatCode>General</c:formatCode>
                <c:ptCount val="12"/>
                <c:pt idx="1">
                  <c:v>200</c:v>
                </c:pt>
                <c:pt idx="2">
                  <c:v>100</c:v>
                </c:pt>
                <c:pt idx="3">
                  <c:v>200</c:v>
                </c:pt>
                <c:pt idx="5">
                  <c:v>100</c:v>
                </c:pt>
                <c:pt idx="6">
                  <c:v>100</c:v>
                </c:pt>
                <c:pt idx="7">
                  <c:v>100</c:v>
                </c:pt>
                <c:pt idx="9">
                  <c:v>200</c:v>
                </c:pt>
                <c:pt idx="10">
                  <c:v>100</c:v>
                </c:pt>
                <c:pt idx="11">
                  <c:v>100</c:v>
                </c:pt>
              </c:numCache>
            </c:numRef>
          </c:bubbleSize>
          <c:bubble3D val="0"/>
          <c:extLst>
            <c:ext xmlns:c16="http://schemas.microsoft.com/office/drawing/2014/chart" uri="{C3380CC4-5D6E-409C-BE32-E72D297353CC}">
              <c16:uniqueId val="{00000002-7C06-48D9-9B20-ABD6386E5A75}"/>
            </c:ext>
          </c:extLst>
        </c:ser>
        <c:ser>
          <c:idx val="3"/>
          <c:order val="3"/>
          <c:tx>
            <c:strRef>
              <c:f>'Amt AE Sex SmokStat'!$E$16</c:f>
              <c:strCache>
                <c:ptCount val="1"/>
                <c:pt idx="0">
                  <c:v>Q4</c:v>
                </c:pt>
              </c:strCache>
            </c:strRef>
          </c:tx>
          <c:spPr>
            <a:solidFill>
              <a:schemeClr val="accent4">
                <a:alpha val="75000"/>
              </a:schemeClr>
            </a:solidFill>
            <a:ln w="25400">
              <a:noFill/>
            </a:ln>
            <a:effectLst/>
          </c:spPr>
          <c:invertIfNegative val="0"/>
          <c:xVal>
            <c:numRef>
              <c:f>'Amt AE Sex SmokStat'!$E$17:$E$28</c:f>
              <c:numCache>
                <c:formatCode>0%</c:formatCode>
                <c:ptCount val="12"/>
                <c:pt idx="1">
                  <c:v>0.84560014821693696</c:v>
                </c:pt>
                <c:pt idx="2">
                  <c:v>0.93053356021920097</c:v>
                </c:pt>
                <c:pt idx="3">
                  <c:v>0.83681604221913797</c:v>
                </c:pt>
                <c:pt idx="5">
                  <c:v>0.81276153741858803</c:v>
                </c:pt>
                <c:pt idx="6">
                  <c:v>0.89989895721660096</c:v>
                </c:pt>
                <c:pt idx="7">
                  <c:v>0.79470601586742695</c:v>
                </c:pt>
                <c:pt idx="9">
                  <c:v>0.84745311311715898</c:v>
                </c:pt>
                <c:pt idx="10">
                  <c:v>0.91369945082634396</c:v>
                </c:pt>
                <c:pt idx="11">
                  <c:v>0.83911915451241004</c:v>
                </c:pt>
              </c:numCache>
            </c:numRef>
          </c:xVal>
          <c:yVal>
            <c:numRef>
              <c:f>'Amt AE Sex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SmokStat'!$M$17:$M$28</c:f>
              <c:numCache>
                <c:formatCode>General</c:formatCode>
                <c:ptCount val="12"/>
                <c:pt idx="1">
                  <c:v>200</c:v>
                </c:pt>
                <c:pt idx="2">
                  <c:v>100</c:v>
                </c:pt>
                <c:pt idx="3">
                  <c:v>200</c:v>
                </c:pt>
                <c:pt idx="5">
                  <c:v>100</c:v>
                </c:pt>
                <c:pt idx="6">
                  <c:v>50</c:v>
                </c:pt>
                <c:pt idx="7">
                  <c:v>100</c:v>
                </c:pt>
                <c:pt idx="9">
                  <c:v>200</c:v>
                </c:pt>
                <c:pt idx="10">
                  <c:v>100</c:v>
                </c:pt>
                <c:pt idx="11">
                  <c:v>100</c:v>
                </c:pt>
              </c:numCache>
            </c:numRef>
          </c:bubbleSize>
          <c:bubble3D val="0"/>
          <c:extLst>
            <c:ext xmlns:c16="http://schemas.microsoft.com/office/drawing/2014/chart" uri="{C3380CC4-5D6E-409C-BE32-E72D297353CC}">
              <c16:uniqueId val="{00000003-7C06-48D9-9B20-ABD6386E5A75}"/>
            </c:ext>
          </c:extLst>
        </c:ser>
        <c:ser>
          <c:idx val="4"/>
          <c:order val="4"/>
          <c:tx>
            <c:strRef>
              <c:f>'Amt AE Sex SmokStat'!$F$16</c:f>
              <c:strCache>
                <c:ptCount val="1"/>
                <c:pt idx="0">
                  <c:v>Q5</c:v>
                </c:pt>
              </c:strCache>
            </c:strRef>
          </c:tx>
          <c:spPr>
            <a:solidFill>
              <a:schemeClr val="accent5">
                <a:alpha val="75000"/>
              </a:schemeClr>
            </a:solidFill>
            <a:ln w="25400">
              <a:noFill/>
            </a:ln>
            <a:effectLst/>
          </c:spPr>
          <c:invertIfNegative val="0"/>
          <c:xVal>
            <c:numRef>
              <c:f>'Amt AE Sex SmokStat'!$F$17:$F$28</c:f>
              <c:numCache>
                <c:formatCode>0%</c:formatCode>
                <c:ptCount val="12"/>
                <c:pt idx="1">
                  <c:v>0.73680870933577802</c:v>
                </c:pt>
                <c:pt idx="2">
                  <c:v>0.81777890436696299</c:v>
                </c:pt>
                <c:pt idx="3">
                  <c:v>0.72739058154915603</c:v>
                </c:pt>
                <c:pt idx="5">
                  <c:v>0.69637252839039598</c:v>
                </c:pt>
                <c:pt idx="6">
                  <c:v>0.76064240903000202</c:v>
                </c:pt>
                <c:pt idx="7">
                  <c:v>0.67733029296601199</c:v>
                </c:pt>
                <c:pt idx="9">
                  <c:v>0.73966922588410999</c:v>
                </c:pt>
                <c:pt idx="10">
                  <c:v>0.767273468573063</c:v>
                </c:pt>
                <c:pt idx="11">
                  <c:v>0.73150891715882305</c:v>
                </c:pt>
              </c:numCache>
            </c:numRef>
          </c:xVal>
          <c:yVal>
            <c:numRef>
              <c:f>'Amt AE Sex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SmokStat'!$N$17:$N$28</c:f>
              <c:numCache>
                <c:formatCode>General</c:formatCode>
                <c:ptCount val="12"/>
                <c:pt idx="1">
                  <c:v>100</c:v>
                </c:pt>
                <c:pt idx="2">
                  <c:v>100</c:v>
                </c:pt>
                <c:pt idx="3">
                  <c:v>100</c:v>
                </c:pt>
                <c:pt idx="5">
                  <c:v>100</c:v>
                </c:pt>
                <c:pt idx="6">
                  <c:v>50</c:v>
                </c:pt>
                <c:pt idx="7">
                  <c:v>100</c:v>
                </c:pt>
                <c:pt idx="9">
                  <c:v>100</c:v>
                </c:pt>
                <c:pt idx="10">
                  <c:v>50</c:v>
                </c:pt>
                <c:pt idx="11">
                  <c:v>100</c:v>
                </c:pt>
              </c:numCache>
            </c:numRef>
          </c:bubbleSize>
          <c:bubble3D val="0"/>
          <c:extLst>
            <c:ext xmlns:c16="http://schemas.microsoft.com/office/drawing/2014/chart" uri="{C3380CC4-5D6E-409C-BE32-E72D297353CC}">
              <c16:uniqueId val="{00000004-7C06-48D9-9B20-ABD6386E5A75}"/>
            </c:ext>
          </c:extLst>
        </c:ser>
        <c:ser>
          <c:idx val="5"/>
          <c:order val="5"/>
          <c:tx>
            <c:strRef>
              <c:f>'Amt AE Sex SmokStat'!$G$16</c:f>
              <c:strCache>
                <c:ptCount val="1"/>
                <c:pt idx="0">
                  <c:v>Overall</c:v>
                </c:pt>
              </c:strCache>
            </c:strRef>
          </c:tx>
          <c:spPr>
            <a:noFill/>
            <a:ln w="50800">
              <a:solidFill>
                <a:schemeClr val="tx1"/>
              </a:solidFill>
            </a:ln>
            <a:effectLst/>
          </c:spPr>
          <c:invertIfNegative val="0"/>
          <c:errBars>
            <c:errDir val="x"/>
            <c:errBarType val="both"/>
            <c:errValType val="cust"/>
            <c:noEndCap val="1"/>
            <c:plus>
              <c:numRef>
                <c:f>'Amt AE Sex SmokStat'!$H$17:$H$28</c:f>
                <c:numCache>
                  <c:formatCode>General</c:formatCode>
                  <c:ptCount val="12"/>
                  <c:pt idx="1">
                    <c:v>0.31535547794395813</c:v>
                  </c:pt>
                  <c:pt idx="2">
                    <c:v>0.38242659382895805</c:v>
                  </c:pt>
                  <c:pt idx="3">
                    <c:v>0.370645351133851</c:v>
                  </c:pt>
                  <c:pt idx="5">
                    <c:v>0.37016444023500206</c:v>
                  </c:pt>
                  <c:pt idx="6">
                    <c:v>0.58134702535106297</c:v>
                  </c:pt>
                  <c:pt idx="7">
                    <c:v>0.37249598195255806</c:v>
                  </c:pt>
                  <c:pt idx="9">
                    <c:v>0.36895444233709096</c:v>
                  </c:pt>
                  <c:pt idx="10">
                    <c:v>0.37185504279755699</c:v>
                  </c:pt>
                  <c:pt idx="11">
                    <c:v>0.38068039382516705</c:v>
                  </c:pt>
                </c:numCache>
              </c:numRef>
            </c:plus>
            <c:minus>
              <c:numRef>
                <c:f>'Amt AE Sex SmokStat'!$I$17:$I$28</c:f>
                <c:numCache>
                  <c:formatCode>General</c:formatCode>
                  <c:ptCount val="12"/>
                  <c:pt idx="1">
                    <c:v>0.13879427546687395</c:v>
                  </c:pt>
                  <c:pt idx="2">
                    <c:v>0.16334532234976906</c:v>
                  </c:pt>
                  <c:pt idx="3">
                    <c:v>0.13944347436854299</c:v>
                  </c:pt>
                  <c:pt idx="5">
                    <c:v>0.16509043612922203</c:v>
                  </c:pt>
                  <c:pt idx="6">
                    <c:v>0.21931869280729499</c:v>
                  </c:pt>
                  <c:pt idx="7">
                    <c:v>0.17541855706192</c:v>
                  </c:pt>
                  <c:pt idx="9">
                    <c:v>0.141591009461699</c:v>
                  </c:pt>
                  <c:pt idx="10">
                    <c:v>0.21424914129891004</c:v>
                  </c:pt>
                  <c:pt idx="11">
                    <c:v>0.14103099382975992</c:v>
                  </c:pt>
                </c:numCache>
              </c:numRef>
            </c:minus>
            <c:spPr>
              <a:noFill/>
              <a:ln w="12700" cap="flat" cmpd="sng" algn="ctr">
                <a:solidFill>
                  <a:schemeClr val="bg2">
                    <a:lumMod val="90000"/>
                  </a:schemeClr>
                </a:solidFill>
                <a:round/>
              </a:ln>
              <a:effectLst/>
            </c:spPr>
          </c:errBars>
          <c:xVal>
            <c:numRef>
              <c:f>'Amt AE Sex SmokStat'!$G$17:$G$28</c:f>
              <c:numCache>
                <c:formatCode>0%</c:formatCode>
                <c:ptCount val="12"/>
                <c:pt idx="1">
                  <c:v>0.87560298480265197</c:v>
                </c:pt>
                <c:pt idx="2">
                  <c:v>0.98112422671673205</c:v>
                </c:pt>
                <c:pt idx="3">
                  <c:v>0.86683405591769902</c:v>
                </c:pt>
                <c:pt idx="5">
                  <c:v>0.86146296451961801</c:v>
                </c:pt>
                <c:pt idx="6">
                  <c:v>0.97996110183729701</c:v>
                </c:pt>
                <c:pt idx="7">
                  <c:v>0.85274885002793199</c:v>
                </c:pt>
                <c:pt idx="9">
                  <c:v>0.881260235345809</c:v>
                </c:pt>
                <c:pt idx="10">
                  <c:v>0.98152260987197304</c:v>
                </c:pt>
                <c:pt idx="11">
                  <c:v>0.87253991098858297</c:v>
                </c:pt>
              </c:numCache>
            </c:numRef>
          </c:xVal>
          <c:yVal>
            <c:numRef>
              <c:f>'Amt AE Sex SmokStat'!$Q$17:$Q$28</c:f>
              <c:numCache>
                <c:formatCode>General</c:formatCode>
                <c:ptCount val="12"/>
                <c:pt idx="1">
                  <c:v>20</c:v>
                </c:pt>
                <c:pt idx="2">
                  <c:v>18</c:v>
                </c:pt>
                <c:pt idx="3">
                  <c:v>16</c:v>
                </c:pt>
                <c:pt idx="5">
                  <c:v>13</c:v>
                </c:pt>
                <c:pt idx="6">
                  <c:v>11</c:v>
                </c:pt>
                <c:pt idx="7">
                  <c:v>9</c:v>
                </c:pt>
                <c:pt idx="9">
                  <c:v>6</c:v>
                </c:pt>
                <c:pt idx="10">
                  <c:v>4</c:v>
                </c:pt>
                <c:pt idx="11">
                  <c:v>2</c:v>
                </c:pt>
              </c:numCache>
            </c:numRef>
          </c:yVal>
          <c:bubbleSize>
            <c:numRef>
              <c:f>'Amt AE Sex SmokStat'!$O$17:$O$28</c:f>
              <c:numCache>
                <c:formatCode>General</c:formatCode>
                <c:ptCount val="12"/>
                <c:pt idx="1">
                  <c:v>200</c:v>
                </c:pt>
                <c:pt idx="2">
                  <c:v>200</c:v>
                </c:pt>
                <c:pt idx="3">
                  <c:v>200</c:v>
                </c:pt>
                <c:pt idx="5">
                  <c:v>200</c:v>
                </c:pt>
                <c:pt idx="6">
                  <c:v>100</c:v>
                </c:pt>
                <c:pt idx="7">
                  <c:v>200</c:v>
                </c:pt>
                <c:pt idx="9">
                  <c:v>200</c:v>
                </c:pt>
                <c:pt idx="10">
                  <c:v>200</c:v>
                </c:pt>
                <c:pt idx="11">
                  <c:v>200</c:v>
                </c:pt>
              </c:numCache>
            </c:numRef>
          </c:bubbleSize>
          <c:bubble3D val="0"/>
          <c:extLst>
            <c:ext xmlns:c16="http://schemas.microsoft.com/office/drawing/2014/chart" uri="{C3380CC4-5D6E-409C-BE32-E72D297353CC}">
              <c16:uniqueId val="{00000005-7C06-48D9-9B20-ABD6386E5A75}"/>
            </c:ext>
          </c:extLst>
        </c:ser>
        <c:ser>
          <c:idx val="6"/>
          <c:order val="6"/>
          <c:tx>
            <c:v>Standardizer</c:v>
          </c:tx>
          <c:spPr>
            <a:noFill/>
            <a:ln w="25400">
              <a:noFill/>
            </a:ln>
            <a:effectLst/>
          </c:spPr>
          <c:invertIfNegative val="0"/>
          <c:xVal>
            <c:numLit>
              <c:formatCode>General</c:formatCode>
              <c:ptCount val="1"/>
              <c:pt idx="0">
                <c:v>0</c:v>
              </c:pt>
            </c:numLit>
          </c:xVal>
          <c:yVal>
            <c:numLit>
              <c:formatCode>General</c:formatCode>
              <c:ptCount val="1"/>
              <c:pt idx="0">
                <c:v>0</c:v>
              </c:pt>
            </c:numLit>
          </c:yVal>
          <c:bubbleSize>
            <c:numLit>
              <c:formatCode>General</c:formatCode>
              <c:ptCount val="1"/>
              <c:pt idx="0">
                <c:v>500</c:v>
              </c:pt>
            </c:numLit>
          </c:bubbleSize>
          <c:bubble3D val="0"/>
          <c:extLst>
            <c:ext xmlns:c16="http://schemas.microsoft.com/office/drawing/2014/chart" uri="{C3380CC4-5D6E-409C-BE32-E72D297353CC}">
              <c16:uniqueId val="{00000006-7C06-48D9-9B20-ABD6386E5A75}"/>
            </c:ext>
          </c:extLst>
        </c:ser>
        <c:dLbls>
          <c:showLegendKey val="0"/>
          <c:showVal val="0"/>
          <c:showCatName val="0"/>
          <c:showSerName val="0"/>
          <c:showPercent val="0"/>
          <c:showBubbleSize val="0"/>
        </c:dLbls>
        <c:bubbleScale val="40"/>
        <c:showNegBubbles val="0"/>
        <c:axId val="1794560127"/>
        <c:axId val="1794558463"/>
      </c:bubbleChart>
      <c:valAx>
        <c:axId val="1794560127"/>
        <c:scaling>
          <c:orientation val="minMax"/>
          <c:max val="2"/>
          <c:min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94558463"/>
        <c:crosses val="autoZero"/>
        <c:crossBetween val="midCat"/>
      </c:valAx>
      <c:valAx>
        <c:axId val="1794558463"/>
        <c:scaling>
          <c:orientation val="minMax"/>
          <c:min val="0"/>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4560127"/>
        <c:crosses val="autoZero"/>
        <c:crossBetween val="midCat"/>
        <c:majorUnit val="1"/>
      </c:valAx>
      <c:spPr>
        <a:noFill/>
        <a:ln>
          <a:noFill/>
        </a:ln>
        <a:effectLst/>
      </c:spPr>
    </c:plotArea>
    <c:legend>
      <c:legendPos val="r"/>
      <c:legendEntry>
        <c:idx val="6"/>
        <c:delete val="1"/>
      </c:legendEntry>
      <c:layout>
        <c:manualLayout>
          <c:xMode val="edge"/>
          <c:yMode val="edge"/>
          <c:x val="0.91731393515663129"/>
          <c:y val="0.2653318952695366"/>
          <c:w val="7.5546850252538017E-2"/>
          <c:h val="0.469335844470115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0</xdr:rowOff>
    </xdr:from>
    <xdr:to>
      <xdr:col>14</xdr:col>
      <xdr:colOff>163966</xdr:colOff>
      <xdr:row>25</xdr:row>
      <xdr:rowOff>137429</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0.09914</cdr:x>
      <cdr:y>0.20837</cdr:y>
    </cdr:from>
    <cdr:to>
      <cdr:x>0.21642</cdr:x>
      <cdr:y>0.25039</cdr:y>
    </cdr:to>
    <cdr:sp macro="" textlink="'Amt AE SmokStat AttAge'!$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38451" y="1126540"/>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0.09913</cdr:x>
      <cdr:y>0.48689</cdr:y>
    </cdr:from>
    <cdr:to>
      <cdr:x>0.21642</cdr:x>
      <cdr:y>0.52891</cdr:y>
    </cdr:to>
    <cdr:sp macro="" textlink="'Amt AE SmokStat AttAge'!$A$25">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8377" y="263232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2D10A80-EEA9-4FB0-AE42-2C01B93B4F7C}"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0.08257</cdr:x>
      <cdr:y>0.65043</cdr:y>
    </cdr:from>
    <cdr:to>
      <cdr:x>0.21642</cdr:x>
      <cdr:y>0.69617</cdr:y>
    </cdr:to>
    <cdr:sp macro="" textlink="'Amt AE SmokStat AttAge'!$A$28">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15028" y="3516511"/>
          <a:ext cx="9969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3526C355-B219-478D-952A-1FDDE39715A3}"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dr:relSizeAnchor xmlns:cdr="http://schemas.openxmlformats.org/drawingml/2006/chartDrawing">
    <cdr:from>
      <cdr:x>0.09913</cdr:x>
      <cdr:y>0.77327</cdr:y>
    </cdr:from>
    <cdr:to>
      <cdr:x>0.21642</cdr:x>
      <cdr:y>0.81529</cdr:y>
    </cdr:to>
    <cdr:sp macro="" textlink="'Amt AE SmokStat AttAge'!$A$30">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8376" y="41806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1E7C513-0E36-4C2B-B56A-5E7A837B8592}"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0.09914</cdr:x>
      <cdr:y>0.14881</cdr:y>
    </cdr:from>
    <cdr:to>
      <cdr:x>0.21642</cdr:x>
      <cdr:y>0.19083</cdr:y>
    </cdr:to>
    <cdr:sp macro="" textlink="'Amt AE SmokStat AttAge'!$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38451" y="804550"/>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0.00608</cdr:x>
      <cdr:y>0.10533</cdr:y>
    </cdr:from>
    <cdr:to>
      <cdr:x>0.08029</cdr:x>
      <cdr:y>0.32378</cdr:y>
    </cdr:to>
    <cdr:sp macro="" textlink="'Amt AE SmokStat AttAge'!$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68853" y="883600"/>
          <a:ext cx="1181037" cy="552757"/>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Smoking Status</a:t>
          </a:fld>
          <a:endParaRPr lang="en-US" sz="1100" b="1"/>
        </a:p>
      </cdr:txBody>
    </cdr:sp>
  </cdr:relSizeAnchor>
  <cdr:relSizeAnchor xmlns:cdr="http://schemas.openxmlformats.org/drawingml/2006/chartDrawing">
    <cdr:from>
      <cdr:x>0.09913</cdr:x>
      <cdr:y>0.42677</cdr:y>
    </cdr:from>
    <cdr:to>
      <cdr:x>0.21642</cdr:x>
      <cdr:y>0.46879</cdr:y>
    </cdr:to>
    <cdr:sp macro="" textlink="'Amt AE SmokStat AttAge'!$A$24">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38376" y="2307299"/>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CF29043F-BDB8-49D1-97D5-5FE8EBCA9D16}"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0.03151</cdr:x>
      <cdr:y>0.40736</cdr:y>
    </cdr:from>
    <cdr:to>
      <cdr:x>0.05485</cdr:x>
      <cdr:y>0.5633</cdr:y>
    </cdr:to>
    <cdr:sp macro="" textlink="'Amt AE SmokStat AttAge'!$A$22">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875" y="2536971"/>
          <a:ext cx="843080"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8E9A4E1-2039-494A-9F3D-A8CC07AD45F2}" type="TxLink">
            <a:rPr lang="en-US" sz="1100" b="1" i="0" u="none" strike="noStrike">
              <a:solidFill>
                <a:srgbClr val="000000"/>
              </a:solidFill>
              <a:latin typeface="Calibri Light"/>
              <a:ea typeface="Calibri Light"/>
              <a:cs typeface="Calibri Light"/>
            </a:rPr>
            <a:pPr algn="ctr"/>
            <a:t>Smoker</a:t>
          </a:fld>
          <a:endParaRPr lang="en-US" sz="1100" b="1"/>
        </a:p>
      </cdr:txBody>
    </cdr:sp>
  </cdr:relSizeAnchor>
  <cdr:relSizeAnchor xmlns:cdr="http://schemas.openxmlformats.org/drawingml/2006/chartDrawing">
    <cdr:from>
      <cdr:x>0.09913</cdr:x>
      <cdr:y>0.71019</cdr:y>
    </cdr:from>
    <cdr:to>
      <cdr:x>0.21642</cdr:x>
      <cdr:y>0.75221</cdr:y>
    </cdr:to>
    <cdr:sp macro="" textlink="'Amt AE SmokStat AttAge'!$A$29">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38376" y="38396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CB34E6B7-96CE-4678-8D8D-544EB14F131F}"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0.03151</cdr:x>
      <cdr:y>0.68602</cdr:y>
    </cdr:from>
    <cdr:to>
      <cdr:x>0.05485</cdr:x>
      <cdr:y>0.84197</cdr:y>
    </cdr:to>
    <cdr:sp macro="" textlink="'Amt AE SmokStat AttAge'!$A$27">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902" y="4043570"/>
          <a:ext cx="843134"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69AFBAC-4BFD-472E-817F-7352A0C6D279}" type="TxLink">
            <a:rPr lang="en-US" sz="1100" b="1" i="0" u="none" strike="noStrike">
              <a:solidFill>
                <a:srgbClr val="000000"/>
              </a:solidFill>
              <a:latin typeface="Calibri Light"/>
              <a:ea typeface="Calibri Light"/>
              <a:cs typeface="Calibri Light"/>
            </a:rPr>
            <a:pPr algn="ctr"/>
            <a:t>Non-Smoker</a:t>
          </a:fld>
          <a:endParaRPr lang="en-US" sz="1100" b="1"/>
        </a:p>
      </cdr:txBody>
    </cdr:sp>
  </cdr:relSizeAnchor>
  <cdr:relSizeAnchor xmlns:cdr="http://schemas.openxmlformats.org/drawingml/2006/chartDrawing">
    <cdr:from>
      <cdr:x>0.22492</cdr:x>
      <cdr:y>0.33938</cdr:y>
    </cdr:from>
    <cdr:to>
      <cdr:x>0.90023</cdr:x>
      <cdr:y>0.34108</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319" y="1834832"/>
          <a:ext cx="5030080" cy="9191"/>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0.22324</cdr:x>
      <cdr:y>0.61379</cdr:y>
    </cdr:from>
    <cdr:to>
      <cdr:x>0.89895</cdr:x>
      <cdr:y>0.61425</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62814" y="3318419"/>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0.09914</cdr:x>
      <cdr:y>0.27366</cdr:y>
    </cdr:from>
    <cdr:to>
      <cdr:x>0.21642</cdr:x>
      <cdr:y>0.31568</cdr:y>
    </cdr:to>
    <cdr:sp macro="" textlink="'Amt AE SmokStat AttAge'!$A$21">
      <cdr:nvSpPr>
        <cdr:cNvPr id="5" name="TextBox 1">
          <a:extLst xmlns:a="http://schemas.openxmlformats.org/drawingml/2006/main">
            <a:ext uri="{FF2B5EF4-FFF2-40B4-BE49-F238E27FC236}">
              <a16:creationId xmlns:a16="http://schemas.microsoft.com/office/drawing/2014/main" id="{717E36FB-4CE3-19D0-3D72-1135D7BFFBC8}"/>
            </a:ext>
          </a:extLst>
        </cdr:cNvPr>
        <cdr:cNvSpPr txBox="1"/>
      </cdr:nvSpPr>
      <cdr:spPr>
        <a:xfrm xmlns:a="http://schemas.openxmlformats.org/drawingml/2006/main">
          <a:off x="738451" y="1479550"/>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B99E76F-3D50-49D1-B4E5-ED7F0C22ECFC}"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0.09913</cdr:x>
      <cdr:y>0.55027</cdr:y>
    </cdr:from>
    <cdr:to>
      <cdr:x>0.21642</cdr:x>
      <cdr:y>0.59228</cdr:y>
    </cdr:to>
    <cdr:sp macro="" textlink="'Amt AE SmokStat AttAge'!$A$26">
      <cdr:nvSpPr>
        <cdr:cNvPr id="10" name="TextBox 1">
          <a:extLst xmlns:a="http://schemas.openxmlformats.org/drawingml/2006/main">
            <a:ext uri="{FF2B5EF4-FFF2-40B4-BE49-F238E27FC236}">
              <a16:creationId xmlns:a16="http://schemas.microsoft.com/office/drawing/2014/main" id="{B45AE524-51B8-1CFF-959C-2407900E1429}"/>
            </a:ext>
          </a:extLst>
        </cdr:cNvPr>
        <cdr:cNvSpPr txBox="1"/>
      </cdr:nvSpPr>
      <cdr:spPr>
        <a:xfrm xmlns:a="http://schemas.openxmlformats.org/drawingml/2006/main">
          <a:off x="738377" y="2974975"/>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2D1E019-706A-4D0F-AAB3-31EF090904CA}"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0.09913</cdr:x>
      <cdr:y>0.83215</cdr:y>
    </cdr:from>
    <cdr:to>
      <cdr:x>0.21642</cdr:x>
      <cdr:y>0.87417</cdr:y>
    </cdr:to>
    <cdr:sp macro="" textlink="'Amt AE SmokStat AttAge'!$A$31">
      <cdr:nvSpPr>
        <cdr:cNvPr id="16" name="TextBox 1">
          <a:extLst xmlns:a="http://schemas.openxmlformats.org/drawingml/2006/main">
            <a:ext uri="{FF2B5EF4-FFF2-40B4-BE49-F238E27FC236}">
              <a16:creationId xmlns:a16="http://schemas.microsoft.com/office/drawing/2014/main" id="{E7B36839-B928-E0B2-D562-43978F0F6A94}"/>
            </a:ext>
          </a:extLst>
        </cdr:cNvPr>
        <cdr:cNvSpPr txBox="1"/>
      </cdr:nvSpPr>
      <cdr:spPr>
        <a:xfrm xmlns:a="http://schemas.openxmlformats.org/drawingml/2006/main">
          <a:off x="738376" y="4498975"/>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616AB9A-82BC-40A3-8DC1-F8A880AB217B}"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0.08259</cdr:x>
      <cdr:y>0.08905</cdr:y>
    </cdr:from>
    <cdr:to>
      <cdr:x>0.21642</cdr:x>
      <cdr:y>0.13479</cdr:y>
    </cdr:to>
    <cdr:sp macro="" textlink="'Amt AE SmokStat AttAge'!$A$18">
      <cdr:nvSpPr>
        <cdr:cNvPr id="17" name="TextBox 16">
          <a:extLst xmlns:a="http://schemas.openxmlformats.org/drawingml/2006/main">
            <a:ext uri="{FF2B5EF4-FFF2-40B4-BE49-F238E27FC236}">
              <a16:creationId xmlns:a16="http://schemas.microsoft.com/office/drawing/2014/main" id="{1519E1EC-0AE1-3624-89A5-691D4506654C}"/>
            </a:ext>
          </a:extLst>
        </cdr:cNvPr>
        <cdr:cNvSpPr txBox="1"/>
      </cdr:nvSpPr>
      <cdr:spPr>
        <a:xfrm xmlns:a="http://schemas.openxmlformats.org/drawingml/2006/main">
          <a:off x="615177" y="481443"/>
          <a:ext cx="996840" cy="247291"/>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dr:relSizeAnchor xmlns:cdr="http://schemas.openxmlformats.org/drawingml/2006/chartDrawing">
    <cdr:from>
      <cdr:x>0.08257</cdr:x>
      <cdr:y>0.36756</cdr:y>
    </cdr:from>
    <cdr:to>
      <cdr:x>0.21642</cdr:x>
      <cdr:y>0.4133</cdr:y>
    </cdr:to>
    <cdr:sp macro="" textlink="'Amt AE SmokStat AttAge'!$A$23">
      <cdr:nvSpPr>
        <cdr:cNvPr id="23" name="TextBox 1">
          <a:extLst xmlns:a="http://schemas.openxmlformats.org/drawingml/2006/main">
            <a:ext uri="{FF2B5EF4-FFF2-40B4-BE49-F238E27FC236}">
              <a16:creationId xmlns:a16="http://schemas.microsoft.com/office/drawing/2014/main" id="{266F8AD0-C93F-171A-999A-1571328501B1}"/>
            </a:ext>
          </a:extLst>
        </cdr:cNvPr>
        <cdr:cNvSpPr txBox="1"/>
      </cdr:nvSpPr>
      <cdr:spPr>
        <a:xfrm xmlns:a="http://schemas.openxmlformats.org/drawingml/2006/main">
          <a:off x="615029" y="198717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07F3DAE9-E373-4EF4-8EAF-8128C8242A91}"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userShapes>
</file>

<file path=xl/drawings/drawing11.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4">
              <a:extLst>
                <a:ext uri="{FF2B5EF4-FFF2-40B4-BE49-F238E27FC236}">
                  <a16:creationId xmlns:a16="http://schemas.microsoft.com/office/drawing/2014/main" id="{19E21C91-10A8-4ACF-A99F-9BE7F0338BB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4"/>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4">
              <a:extLst>
                <a:ext uri="{FF2B5EF4-FFF2-40B4-BE49-F238E27FC236}">
                  <a16:creationId xmlns:a16="http://schemas.microsoft.com/office/drawing/2014/main" id="{EA49B7EB-6997-4192-86BF-382FD916C54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4"/>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4">
              <a:extLst>
                <a:ext uri="{FF2B5EF4-FFF2-40B4-BE49-F238E27FC236}">
                  <a16:creationId xmlns:a16="http://schemas.microsoft.com/office/drawing/2014/main" id="{5DE6CC99-6C9A-451B-A263-FA5FF01F194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4"/>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4">
              <a:extLst>
                <a:ext uri="{FF2B5EF4-FFF2-40B4-BE49-F238E27FC236}">
                  <a16:creationId xmlns:a16="http://schemas.microsoft.com/office/drawing/2014/main" id="{F1C7355D-1E4E-4F97-A80A-9880E8B6CD9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4"/>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4">
              <a:extLst>
                <a:ext uri="{FF2B5EF4-FFF2-40B4-BE49-F238E27FC236}">
                  <a16:creationId xmlns:a16="http://schemas.microsoft.com/office/drawing/2014/main" id="{A127397F-C98D-4B3B-B4E2-790F88B61DF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4"/>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4">
              <a:extLst>
                <a:ext uri="{FF2B5EF4-FFF2-40B4-BE49-F238E27FC236}">
                  <a16:creationId xmlns:a16="http://schemas.microsoft.com/office/drawing/2014/main" id="{02BA25D7-E941-46FA-A4A1-AA186DBCF67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4"/>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CD3BBBA2-5A09-4D4A-9074-B3EFD2FBEB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0.1017</cdr:x>
      <cdr:y>0.19251</cdr:y>
    </cdr:from>
    <cdr:to>
      <cdr:x>0.21898</cdr:x>
      <cdr:y>0.23453</cdr:y>
    </cdr:to>
    <cdr:sp macro="" textlink="'Amt AE SmokStat IssueEra'!$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57499" y="104081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0.10169</cdr:x>
      <cdr:y>0.46399</cdr:y>
    </cdr:from>
    <cdr:to>
      <cdr:x>0.21898</cdr:x>
      <cdr:y>0.50601</cdr:y>
    </cdr:to>
    <cdr:sp macro="" textlink="'Amt AE SmokStat IssueEra'!$A$26">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57425" y="2508517"/>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4A3AB26-61DD-4C71-890A-51C213BC29B2}"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0.08513</cdr:x>
      <cdr:y>0.64162</cdr:y>
    </cdr:from>
    <cdr:to>
      <cdr:x>0.21898</cdr:x>
      <cdr:y>0.68736</cdr:y>
    </cdr:to>
    <cdr:sp macro="" textlink="'Amt AE SmokStat IssueEra'!$A$30">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34077" y="346888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841B492D-0FEF-42E1-B261-BA249B6C870F}"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0.10169</cdr:x>
      <cdr:y>0.74332</cdr:y>
    </cdr:from>
    <cdr:to>
      <cdr:x>0.21898</cdr:x>
      <cdr:y>0.78534</cdr:y>
    </cdr:to>
    <cdr:sp macro="" textlink="'Amt AE SmokStat IssueEra'!$A$32">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57425" y="4018713"/>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DDF2F46-BCEA-4F5E-B490-06A7D3B3062C}"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0.1017</cdr:x>
      <cdr:y>0.14881</cdr:y>
    </cdr:from>
    <cdr:to>
      <cdr:x>0.21898</cdr:x>
      <cdr:y>0.19083</cdr:y>
    </cdr:to>
    <cdr:sp macro="" textlink="'Amt AE SmokStat IssueEra'!$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57499" y="804532"/>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0.00608</cdr:x>
      <cdr:y>0.10533</cdr:y>
    </cdr:from>
    <cdr:to>
      <cdr:x>0.08029</cdr:x>
      <cdr:y>0.32378</cdr:y>
    </cdr:to>
    <cdr:sp macro="" textlink="'Amt AE SmokStat IssueEra'!$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68853" y="883600"/>
          <a:ext cx="1181037" cy="552757"/>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Smoking Status</a:t>
          </a:fld>
          <a:endParaRPr lang="en-US" sz="1100" b="1"/>
        </a:p>
      </cdr:txBody>
    </cdr:sp>
  </cdr:relSizeAnchor>
  <cdr:relSizeAnchor xmlns:cdr="http://schemas.openxmlformats.org/drawingml/2006/chartDrawing">
    <cdr:from>
      <cdr:x>0.10169</cdr:x>
      <cdr:y>0.4162</cdr:y>
    </cdr:from>
    <cdr:to>
      <cdr:x>0.21898</cdr:x>
      <cdr:y>0.45822</cdr:y>
    </cdr:to>
    <cdr:sp macro="" textlink="'Amt AE SmokStat IssueEra'!$A$25">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57425" y="2250156"/>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826EBEED-2F7C-4B7D-9EF2-CD55775D569E}"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0.03151</cdr:x>
      <cdr:y>0.38974</cdr:y>
    </cdr:from>
    <cdr:to>
      <cdr:x>0.05485</cdr:x>
      <cdr:y>0.54568</cdr:y>
    </cdr:to>
    <cdr:sp macro="" textlink="'Amt AE SmokStat IssueEra'!$A$23">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875" y="2441721"/>
          <a:ext cx="843080"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934B9D5-CB2C-4033-B00D-3CE8EFD9B944}" type="TxLink">
            <a:rPr lang="en-US" sz="1100" b="1" i="0" u="none" strike="noStrike">
              <a:solidFill>
                <a:srgbClr val="000000"/>
              </a:solidFill>
              <a:latin typeface="Calibri Light"/>
              <a:ea typeface="Calibri Light"/>
              <a:cs typeface="Calibri Light"/>
            </a:rPr>
            <a:pPr algn="ctr"/>
            <a:t>Smoker</a:t>
          </a:fld>
          <a:endParaRPr lang="en-US" sz="1100" b="1"/>
        </a:p>
      </cdr:txBody>
    </cdr:sp>
  </cdr:relSizeAnchor>
  <cdr:relSizeAnchor xmlns:cdr="http://schemas.openxmlformats.org/drawingml/2006/chartDrawing">
    <cdr:from>
      <cdr:x>0.10169</cdr:x>
      <cdr:y>0.69257</cdr:y>
    </cdr:from>
    <cdr:to>
      <cdr:x>0.21898</cdr:x>
      <cdr:y>0.73459</cdr:y>
    </cdr:to>
    <cdr:sp macro="" textlink="'Amt AE SmokStat IssueEra'!$A$31">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57425" y="3744350"/>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BE46C892-C326-41AE-BE3C-80EB656E41F3}"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0.03151</cdr:x>
      <cdr:y>0.7054</cdr:y>
    </cdr:from>
    <cdr:to>
      <cdr:x>0.05485</cdr:x>
      <cdr:y>0.86135</cdr:y>
    </cdr:to>
    <cdr:sp macro="" textlink="'Amt AE SmokStat IssueEra'!$A$29">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902" y="4148345"/>
          <a:ext cx="843134"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1673D6F6-70A8-4FFA-B1E1-EFC18A8F16C2}" type="TxLink">
            <a:rPr lang="en-US" sz="1100" b="1" i="0" u="none" strike="noStrike">
              <a:solidFill>
                <a:srgbClr val="000000"/>
              </a:solidFill>
              <a:latin typeface="Calibri Light"/>
              <a:ea typeface="Calibri Light"/>
              <a:cs typeface="Calibri Light"/>
            </a:rPr>
            <a:pPr algn="ctr"/>
            <a:t>Non-Smoker</a:t>
          </a:fld>
          <a:endParaRPr lang="en-US" sz="1100" b="1"/>
        </a:p>
      </cdr:txBody>
    </cdr:sp>
  </cdr:relSizeAnchor>
  <cdr:relSizeAnchor xmlns:cdr="http://schemas.openxmlformats.org/drawingml/2006/chartDrawing">
    <cdr:from>
      <cdr:x>0.2262</cdr:x>
      <cdr:y>0.34467</cdr:y>
    </cdr:from>
    <cdr:to>
      <cdr:x>0.90151</cdr:x>
      <cdr:y>0.34637</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84853" y="1863413"/>
          <a:ext cx="5030080" cy="9191"/>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0.61908</cdr:y>
    </cdr:from>
    <cdr:to>
      <cdr:x>0.90023</cdr:x>
      <cdr:y>0.61954</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39" y="3346994"/>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0.1017</cdr:x>
      <cdr:y>0.24019</cdr:y>
    </cdr:from>
    <cdr:to>
      <cdr:x>0.21898</cdr:x>
      <cdr:y>0.28221</cdr:y>
    </cdr:to>
    <cdr:sp macro="" textlink="'Amt AE SmokStat IssueEra'!$A$21">
      <cdr:nvSpPr>
        <cdr:cNvPr id="5" name="TextBox 1">
          <a:extLst xmlns:a="http://schemas.openxmlformats.org/drawingml/2006/main">
            <a:ext uri="{FF2B5EF4-FFF2-40B4-BE49-F238E27FC236}">
              <a16:creationId xmlns:a16="http://schemas.microsoft.com/office/drawing/2014/main" id="{717E36FB-4CE3-19D0-3D72-1135D7BFFBC8}"/>
            </a:ext>
          </a:extLst>
        </cdr:cNvPr>
        <cdr:cNvSpPr txBox="1"/>
      </cdr:nvSpPr>
      <cdr:spPr>
        <a:xfrm xmlns:a="http://schemas.openxmlformats.org/drawingml/2006/main">
          <a:off x="757499" y="1298551"/>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B99E76F-3D50-49D1-B4E5-ED7F0C22ECFC}"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0.10169</cdr:x>
      <cdr:y>0.50975</cdr:y>
    </cdr:from>
    <cdr:to>
      <cdr:x>0.21898</cdr:x>
      <cdr:y>0.55176</cdr:y>
    </cdr:to>
    <cdr:sp macro="" textlink="'Amt AE SmokStat IssueEra'!$A$27">
      <cdr:nvSpPr>
        <cdr:cNvPr id="10" name="TextBox 1">
          <a:extLst xmlns:a="http://schemas.openxmlformats.org/drawingml/2006/main">
            <a:ext uri="{FF2B5EF4-FFF2-40B4-BE49-F238E27FC236}">
              <a16:creationId xmlns:a16="http://schemas.microsoft.com/office/drawing/2014/main" id="{B45AE524-51B8-1CFF-959C-2407900E1429}"/>
            </a:ext>
          </a:extLst>
        </cdr:cNvPr>
        <cdr:cNvSpPr txBox="1"/>
      </cdr:nvSpPr>
      <cdr:spPr>
        <a:xfrm xmlns:a="http://schemas.openxmlformats.org/drawingml/2006/main">
          <a:off x="757425" y="2755927"/>
          <a:ext cx="873640" cy="227124"/>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A78F7998-53EA-4999-9C70-204392240C94}"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0.10169</cdr:x>
      <cdr:y>0.78987</cdr:y>
    </cdr:from>
    <cdr:to>
      <cdr:x>0.21898</cdr:x>
      <cdr:y>0.83189</cdr:y>
    </cdr:to>
    <cdr:sp macro="" textlink="'Amt AE SmokStat IssueEra'!$A$33">
      <cdr:nvSpPr>
        <cdr:cNvPr id="16" name="TextBox 1">
          <a:extLst xmlns:a="http://schemas.openxmlformats.org/drawingml/2006/main">
            <a:ext uri="{FF2B5EF4-FFF2-40B4-BE49-F238E27FC236}">
              <a16:creationId xmlns:a16="http://schemas.microsoft.com/office/drawing/2014/main" id="{E7B36839-B928-E0B2-D562-43978F0F6A94}"/>
            </a:ext>
          </a:extLst>
        </cdr:cNvPr>
        <cdr:cNvSpPr txBox="1"/>
      </cdr:nvSpPr>
      <cdr:spPr>
        <a:xfrm xmlns:a="http://schemas.openxmlformats.org/drawingml/2006/main">
          <a:off x="757425" y="4270369"/>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D62ABCD-9E4A-45E8-ABDF-A444A76F0E51}"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0.08515</cdr:x>
      <cdr:y>0.0961</cdr:y>
    </cdr:from>
    <cdr:to>
      <cdr:x>0.21898</cdr:x>
      <cdr:y>0.14184</cdr:y>
    </cdr:to>
    <cdr:sp macro="" textlink="'Amt AE SmokStat IssueEra'!$A$18">
      <cdr:nvSpPr>
        <cdr:cNvPr id="17" name="TextBox 16">
          <a:extLst xmlns:a="http://schemas.openxmlformats.org/drawingml/2006/main">
            <a:ext uri="{FF2B5EF4-FFF2-40B4-BE49-F238E27FC236}">
              <a16:creationId xmlns:a16="http://schemas.microsoft.com/office/drawing/2014/main" id="{1519E1EC-0AE1-3624-89A5-691D4506654C}"/>
            </a:ext>
          </a:extLst>
        </cdr:cNvPr>
        <cdr:cNvSpPr txBox="1"/>
      </cdr:nvSpPr>
      <cdr:spPr>
        <a:xfrm xmlns:a="http://schemas.openxmlformats.org/drawingml/2006/main">
          <a:off x="634226" y="519543"/>
          <a:ext cx="996839" cy="247291"/>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0.08513</cdr:x>
      <cdr:y>0.3658</cdr:y>
    </cdr:from>
    <cdr:to>
      <cdr:x>0.21898</cdr:x>
      <cdr:y>0.41154</cdr:y>
    </cdr:to>
    <cdr:sp macro="" textlink="'Amt AE SmokStat IssueEra'!$A$24">
      <cdr:nvSpPr>
        <cdr:cNvPr id="23" name="TextBox 1">
          <a:extLst xmlns:a="http://schemas.openxmlformats.org/drawingml/2006/main">
            <a:ext uri="{FF2B5EF4-FFF2-40B4-BE49-F238E27FC236}">
              <a16:creationId xmlns:a16="http://schemas.microsoft.com/office/drawing/2014/main" id="{266F8AD0-C93F-171A-999A-1571328501B1}"/>
            </a:ext>
          </a:extLst>
        </cdr:cNvPr>
        <cdr:cNvSpPr txBox="1"/>
      </cdr:nvSpPr>
      <cdr:spPr>
        <a:xfrm xmlns:a="http://schemas.openxmlformats.org/drawingml/2006/main">
          <a:off x="634077" y="1977666"/>
          <a:ext cx="996988"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0C7951C-AD5D-4158-842A-42ADC0525646}"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0.1017</cdr:x>
      <cdr:y>0.286</cdr:y>
    </cdr:from>
    <cdr:to>
      <cdr:x>0.21898</cdr:x>
      <cdr:y>0.32802</cdr:y>
    </cdr:to>
    <cdr:sp macro="" textlink="'Amt AE SmokStat IssueEra'!$A$22">
      <cdr:nvSpPr>
        <cdr:cNvPr id="2" name="TextBox 1">
          <a:extLst xmlns:a="http://schemas.openxmlformats.org/drawingml/2006/main">
            <a:ext uri="{FF2B5EF4-FFF2-40B4-BE49-F238E27FC236}">
              <a16:creationId xmlns:a16="http://schemas.microsoft.com/office/drawing/2014/main" id="{3BDA49AE-DCE3-B549-D7FD-0B451AE10C4B}"/>
            </a:ext>
          </a:extLst>
        </cdr:cNvPr>
        <cdr:cNvSpPr txBox="1"/>
      </cdr:nvSpPr>
      <cdr:spPr>
        <a:xfrm xmlns:a="http://schemas.openxmlformats.org/drawingml/2006/main">
          <a:off x="757499" y="154622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1591973-2259-460C-ABD0-9534ACEF2F70}" type="TxLink">
            <a:rPr lang="en-US" sz="1100" b="0" i="0" u="none" strike="noStrike">
              <a:solidFill>
                <a:srgbClr val="000000"/>
              </a:solidFill>
              <a:latin typeface="Calibri Light"/>
              <a:ea typeface="Calibri Light"/>
              <a:cs typeface="Calibri Light"/>
            </a:rPr>
            <a:pPr algn="r"/>
            <a:t>2005+</a:t>
          </a:fld>
          <a:endParaRPr lang="en-US" sz="1100"/>
        </a:p>
      </cdr:txBody>
    </cdr:sp>
  </cdr:relSizeAnchor>
  <cdr:relSizeAnchor xmlns:cdr="http://schemas.openxmlformats.org/drawingml/2006/chartDrawing">
    <cdr:from>
      <cdr:x>0.10169</cdr:x>
      <cdr:y>0.56084</cdr:y>
    </cdr:from>
    <cdr:to>
      <cdr:x>0.21898</cdr:x>
      <cdr:y>0.60285</cdr:y>
    </cdr:to>
    <cdr:sp macro="" textlink="'Amt AE SmokStat IssueEra'!$A$28">
      <cdr:nvSpPr>
        <cdr:cNvPr id="3" name="TextBox 1">
          <a:extLst xmlns:a="http://schemas.openxmlformats.org/drawingml/2006/main">
            <a:ext uri="{FF2B5EF4-FFF2-40B4-BE49-F238E27FC236}">
              <a16:creationId xmlns:a16="http://schemas.microsoft.com/office/drawing/2014/main" id="{607FF0CD-C50D-22B8-60A8-2E886E506609}"/>
            </a:ext>
          </a:extLst>
        </cdr:cNvPr>
        <cdr:cNvSpPr txBox="1"/>
      </cdr:nvSpPr>
      <cdr:spPr>
        <a:xfrm xmlns:a="http://schemas.openxmlformats.org/drawingml/2006/main">
          <a:off x="757425" y="3032125"/>
          <a:ext cx="873640" cy="227124"/>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F2B40423-77A9-4363-9597-167C8C50ACE8}" type="TxLink">
            <a:rPr lang="en-US" sz="1100" b="0" i="0" u="none" strike="noStrike">
              <a:solidFill>
                <a:srgbClr val="000000"/>
              </a:solidFill>
              <a:latin typeface="Calibri Light"/>
              <a:ea typeface="Calibri Light"/>
              <a:cs typeface="Calibri Light"/>
            </a:rPr>
            <a:pPr algn="r"/>
            <a:t>2005+</a:t>
          </a:fld>
          <a:endParaRPr lang="en-US" sz="1100"/>
        </a:p>
      </cdr:txBody>
    </cdr:sp>
  </cdr:relSizeAnchor>
  <cdr:relSizeAnchor xmlns:cdr="http://schemas.openxmlformats.org/drawingml/2006/chartDrawing">
    <cdr:from>
      <cdr:x>0.10169</cdr:x>
      <cdr:y>0.83215</cdr:y>
    </cdr:from>
    <cdr:to>
      <cdr:x>0.21898</cdr:x>
      <cdr:y>0.87417</cdr:y>
    </cdr:to>
    <cdr:sp macro="" textlink="'Amt AE SmokStat IssueEra'!$A$34">
      <cdr:nvSpPr>
        <cdr:cNvPr id="9" name="TextBox 1">
          <a:extLst xmlns:a="http://schemas.openxmlformats.org/drawingml/2006/main">
            <a:ext uri="{FF2B5EF4-FFF2-40B4-BE49-F238E27FC236}">
              <a16:creationId xmlns:a16="http://schemas.microsoft.com/office/drawing/2014/main" id="{23F21B78-F614-E496-02F9-737AAC7101E9}"/>
            </a:ext>
          </a:extLst>
        </cdr:cNvPr>
        <cdr:cNvSpPr txBox="1"/>
      </cdr:nvSpPr>
      <cdr:spPr>
        <a:xfrm xmlns:a="http://schemas.openxmlformats.org/drawingml/2006/main">
          <a:off x="757425" y="4498975"/>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40940DED-1C0E-4C09-9326-43FE7DB2588A}" type="TxLink">
            <a:rPr lang="en-US" sz="1100" b="0" i="0" u="none" strike="noStrike">
              <a:solidFill>
                <a:srgbClr val="000000"/>
              </a:solidFill>
              <a:latin typeface="Calibri Light"/>
              <a:ea typeface="Calibri Light"/>
              <a:cs typeface="Calibri Light"/>
            </a:rPr>
            <a:pPr algn="r"/>
            <a:t>2005+</a:t>
          </a:fld>
          <a:endParaRPr lang="en-US" sz="1100"/>
        </a:p>
      </cdr:txBody>
    </cdr:sp>
  </cdr:relSizeAnchor>
</c:userShapes>
</file>

<file path=xl/drawings/drawing13.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2">
              <a:extLst>
                <a:ext uri="{FF2B5EF4-FFF2-40B4-BE49-F238E27FC236}">
                  <a16:creationId xmlns:a16="http://schemas.microsoft.com/office/drawing/2014/main" id="{C794C9E6-C3D3-4366-9AE1-5C7355DAA85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2"/>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2">
              <a:extLst>
                <a:ext uri="{FF2B5EF4-FFF2-40B4-BE49-F238E27FC236}">
                  <a16:creationId xmlns:a16="http://schemas.microsoft.com/office/drawing/2014/main" id="{AC1816E6-52E6-4BD5-B34F-8B9BC2B1231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2"/>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2">
              <a:extLst>
                <a:ext uri="{FF2B5EF4-FFF2-40B4-BE49-F238E27FC236}">
                  <a16:creationId xmlns:a16="http://schemas.microsoft.com/office/drawing/2014/main" id="{61D9478B-1B54-4488-800E-C3381670754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2"/>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2">
              <a:extLst>
                <a:ext uri="{FF2B5EF4-FFF2-40B4-BE49-F238E27FC236}">
                  <a16:creationId xmlns:a16="http://schemas.microsoft.com/office/drawing/2014/main" id="{31CB54C5-F3DC-4AF0-A9E5-EDDACACE2DE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2"/>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2">
              <a:extLst>
                <a:ext uri="{FF2B5EF4-FFF2-40B4-BE49-F238E27FC236}">
                  <a16:creationId xmlns:a16="http://schemas.microsoft.com/office/drawing/2014/main" id="{3F5DF684-D0E6-4E9F-81D1-9882FA032D6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2"/>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2">
              <a:extLst>
                <a:ext uri="{FF2B5EF4-FFF2-40B4-BE49-F238E27FC236}">
                  <a16:creationId xmlns:a16="http://schemas.microsoft.com/office/drawing/2014/main" id="{5A195DA1-6CC1-4C64-92E6-9DEB6681DEA4}"/>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2"/>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6D01CDC2-E326-4BF0-B3E9-0D7DF65A5A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0.08071</cdr:x>
      <cdr:y>0.10491</cdr:y>
    </cdr:from>
    <cdr:to>
      <cdr:x>0.21454</cdr:x>
      <cdr:y>0.15065</cdr:y>
    </cdr:to>
    <cdr:sp macro="" textlink="'Amt AE SmokStat Face'!$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601193" y="567169"/>
          <a:ext cx="996839"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0.09726</cdr:x>
      <cdr:y>0.25946</cdr:y>
    </cdr:from>
    <cdr:to>
      <cdr:x>0.21454</cdr:x>
      <cdr:y>0.30148</cdr:y>
    </cdr:to>
    <cdr:sp macro="" textlink="'Amt AE SmokStat Face'!$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24466" y="140276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0.08069</cdr:x>
      <cdr:y>0.37813</cdr:y>
    </cdr:from>
    <cdr:to>
      <cdr:x>0.21454</cdr:x>
      <cdr:y>0.42387</cdr:y>
    </cdr:to>
    <cdr:sp macro="" textlink="'Amt AE SmokStat Face'!$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4" y="204432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0.09725</cdr:x>
      <cdr:y>0.52565</cdr:y>
    </cdr:from>
    <cdr:to>
      <cdr:x>0.21454</cdr:x>
      <cdr:y>0.56767</cdr:y>
    </cdr:to>
    <cdr:sp macro="" textlink="'Amt AE SmokStat Face'!$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2" y="284187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0.08069</cdr:x>
      <cdr:y>0.63457</cdr:y>
    </cdr:from>
    <cdr:to>
      <cdr:x>0.21454</cdr:x>
      <cdr:y>0.68031</cdr:y>
    </cdr:to>
    <cdr:sp macro="" textlink="'Amt AE SmokStat Face'!$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3" y="3430786"/>
          <a:ext cx="9969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0.09725</cdr:x>
      <cdr:y>0.79441</cdr:y>
    </cdr:from>
    <cdr:to>
      <cdr:x>0.21454</cdr:x>
      <cdr:y>0.83643</cdr:y>
    </cdr:to>
    <cdr:sp macro="" textlink="'Amt AE SmokStat Face'!$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1" y="42949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0.09726</cdr:x>
      <cdr:y>0.18229</cdr:y>
    </cdr:from>
    <cdr:to>
      <cdr:x>0.21454</cdr:x>
      <cdr:y>0.22431</cdr:y>
    </cdr:to>
    <cdr:sp macro="" textlink="'Amt AE SmokStat Face'!$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6" y="98552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0.03031</cdr:x>
      <cdr:y>0.09652</cdr:y>
    </cdr:from>
    <cdr:to>
      <cdr:x>0.05486</cdr:x>
      <cdr:y>0.31497</cdr:y>
    </cdr:to>
    <cdr:sp macro="" textlink="'Amt AE SmokStat Face'!$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3312" y="1020903"/>
          <a:ext cx="1181005"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Smoking Status</a:t>
          </a:fld>
          <a:endParaRPr lang="en-US" sz="1100" b="1"/>
        </a:p>
      </cdr:txBody>
    </cdr:sp>
  </cdr:relSizeAnchor>
  <cdr:relSizeAnchor xmlns:cdr="http://schemas.openxmlformats.org/drawingml/2006/chartDrawing">
    <cdr:from>
      <cdr:x>0.09725</cdr:x>
      <cdr:y>0.44615</cdr:y>
    </cdr:from>
    <cdr:to>
      <cdr:x>0.21454</cdr:x>
      <cdr:y>0.48817</cdr:y>
    </cdr:to>
    <cdr:sp macro="" textlink="'Amt AE SmokStat Face'!$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2412074"/>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0.03031</cdr:x>
      <cdr:y>0.39855</cdr:y>
    </cdr:from>
    <cdr:to>
      <cdr:x>0.05486</cdr:x>
      <cdr:y>0.55449</cdr:y>
    </cdr:to>
    <cdr:sp macro="" textlink="'Amt AE SmokStat Face'!$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Smoker</a:t>
          </a:fld>
          <a:endParaRPr lang="en-US" sz="1100" b="1"/>
        </a:p>
      </cdr:txBody>
    </cdr:sp>
  </cdr:relSizeAnchor>
  <cdr:relSizeAnchor xmlns:cdr="http://schemas.openxmlformats.org/drawingml/2006/chartDrawing">
    <cdr:from>
      <cdr:x>0.09725</cdr:x>
      <cdr:y>0.71724</cdr:y>
    </cdr:from>
    <cdr:to>
      <cdr:x>0.21454</cdr:x>
      <cdr:y>0.75926</cdr:y>
    </cdr:to>
    <cdr:sp macro="" textlink="'Amt AE SmokStat Face'!$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38777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0.03031</cdr:x>
      <cdr:y>0.66312</cdr:y>
    </cdr:from>
    <cdr:to>
      <cdr:x>0.05486</cdr:x>
      <cdr:y>0.81907</cdr:y>
    </cdr:to>
    <cdr:sp macro="" textlink="'Amt AE SmokStat Face'!$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Non-Smoker</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5.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6">
              <a:extLst>
                <a:ext uri="{FF2B5EF4-FFF2-40B4-BE49-F238E27FC236}">
                  <a16:creationId xmlns:a16="http://schemas.microsoft.com/office/drawing/2014/main" id="{E8C31962-E177-4A09-A5E4-22C05FC3D6F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6"/>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6">
              <a:extLst>
                <a:ext uri="{FF2B5EF4-FFF2-40B4-BE49-F238E27FC236}">
                  <a16:creationId xmlns:a16="http://schemas.microsoft.com/office/drawing/2014/main" id="{68B78522-D265-4441-A311-FB70AEECE9A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6"/>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6">
              <a:extLst>
                <a:ext uri="{FF2B5EF4-FFF2-40B4-BE49-F238E27FC236}">
                  <a16:creationId xmlns:a16="http://schemas.microsoft.com/office/drawing/2014/main" id="{588639B5-1ECF-41C6-8D96-FCAA0987C5D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6"/>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6">
              <a:extLst>
                <a:ext uri="{FF2B5EF4-FFF2-40B4-BE49-F238E27FC236}">
                  <a16:creationId xmlns:a16="http://schemas.microsoft.com/office/drawing/2014/main" id="{0FFE23B7-9723-4692-ABE2-16174DE1036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6"/>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6">
              <a:extLst>
                <a:ext uri="{FF2B5EF4-FFF2-40B4-BE49-F238E27FC236}">
                  <a16:creationId xmlns:a16="http://schemas.microsoft.com/office/drawing/2014/main" id="{42DC29CF-63AC-48E9-AD87-ACBF58DE29E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6"/>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6">
              <a:extLst>
                <a:ext uri="{FF2B5EF4-FFF2-40B4-BE49-F238E27FC236}">
                  <a16:creationId xmlns:a16="http://schemas.microsoft.com/office/drawing/2014/main" id="{11F4D5EC-4DC6-4F1F-AE84-F16694701AA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6"/>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32434604-080C-4BEC-9CAE-0CAE4C0D64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0.07176</cdr:x>
      <cdr:y>0.45022</cdr:y>
    </cdr:from>
    <cdr:to>
      <cdr:x>0.20559</cdr:x>
      <cdr:y>0.49596</cdr:y>
    </cdr:to>
    <cdr:sp macro="" textlink="'Amt AE Sex'!$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34497" y="2434090"/>
          <a:ext cx="996840"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0.09087</cdr:x>
      <cdr:y>0.72844</cdr:y>
    </cdr:from>
    <cdr:to>
      <cdr:x>0.20815</cdr:x>
      <cdr:y>0.77046</cdr:y>
    </cdr:to>
    <cdr:sp macro="" textlink="'Amt AE Sex'!$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676821" y="3938290"/>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0.03031</cdr:x>
      <cdr:y>0.39855</cdr:y>
    </cdr:from>
    <cdr:to>
      <cdr:x>0.05486</cdr:x>
      <cdr:y>0.55449</cdr:y>
    </cdr:to>
    <cdr:sp macro="" textlink="'Amt AE Sex'!#REF!">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 </a:t>
          </a:fld>
          <a:endParaRPr lang="en-US" sz="1100" b="1"/>
        </a:p>
      </cdr:txBody>
    </cdr:sp>
  </cdr:relSizeAnchor>
  <cdr:relSizeAnchor xmlns:cdr="http://schemas.openxmlformats.org/drawingml/2006/chartDrawing">
    <cdr:from>
      <cdr:x>0.03031</cdr:x>
      <cdr:y>0.66312</cdr:y>
    </cdr:from>
    <cdr:to>
      <cdr:x>0.05486</cdr:x>
      <cdr:y>0.81907</cdr:y>
    </cdr:to>
    <cdr:sp macro="" textlink="'Amt AE Sex'!#REF!">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 </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0.04731</cdr:x>
      <cdr:y>0.16796</cdr:y>
    </cdr:from>
    <cdr:to>
      <cdr:x>0.20587</cdr:x>
      <cdr:y>0.2137</cdr:y>
    </cdr:to>
    <cdr:sp macro="" textlink="'Amt AE Sex'!$A$17">
      <cdr:nvSpPr>
        <cdr:cNvPr id="3" name="TextBox 1">
          <a:extLst xmlns:a="http://schemas.openxmlformats.org/drawingml/2006/main">
            <a:ext uri="{FF2B5EF4-FFF2-40B4-BE49-F238E27FC236}">
              <a16:creationId xmlns:a16="http://schemas.microsoft.com/office/drawing/2014/main" id="{93904E7C-696D-CF42-7027-CAEBC77821FC}"/>
            </a:ext>
          </a:extLst>
        </cdr:cNvPr>
        <cdr:cNvSpPr txBox="1"/>
      </cdr:nvSpPr>
      <cdr:spPr>
        <a:xfrm xmlns:a="http://schemas.openxmlformats.org/drawingml/2006/main">
          <a:off x="352425" y="908050"/>
          <a:ext cx="1180990"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9477FE5-D1E4-4E71-99CD-A4EA02AE6BED}"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userShapes>
</file>

<file path=xl/drawings/drawing17.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7">
              <a:extLst>
                <a:ext uri="{FF2B5EF4-FFF2-40B4-BE49-F238E27FC236}">
                  <a16:creationId xmlns:a16="http://schemas.microsoft.com/office/drawing/2014/main" id="{309D4E5B-CF50-4EF4-AEDE-DF2687FC379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7"/>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7">
              <a:extLst>
                <a:ext uri="{FF2B5EF4-FFF2-40B4-BE49-F238E27FC236}">
                  <a16:creationId xmlns:a16="http://schemas.microsoft.com/office/drawing/2014/main" id="{3A6C83D5-1E57-4B7B-83E7-CC4579A2FAC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7"/>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7">
              <a:extLst>
                <a:ext uri="{FF2B5EF4-FFF2-40B4-BE49-F238E27FC236}">
                  <a16:creationId xmlns:a16="http://schemas.microsoft.com/office/drawing/2014/main" id="{2DB2CCAC-16FE-45C1-AC9C-499C1475847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7"/>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7">
              <a:extLst>
                <a:ext uri="{FF2B5EF4-FFF2-40B4-BE49-F238E27FC236}">
                  <a16:creationId xmlns:a16="http://schemas.microsoft.com/office/drawing/2014/main" id="{619AC937-6ACA-4735-A33B-16EB0B3D1BF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7"/>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7">
              <a:extLst>
                <a:ext uri="{FF2B5EF4-FFF2-40B4-BE49-F238E27FC236}">
                  <a16:creationId xmlns:a16="http://schemas.microsoft.com/office/drawing/2014/main" id="{8CF0741F-B299-4577-B8DF-D8E84E9F84F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7"/>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7">
              <a:extLst>
                <a:ext uri="{FF2B5EF4-FFF2-40B4-BE49-F238E27FC236}">
                  <a16:creationId xmlns:a16="http://schemas.microsoft.com/office/drawing/2014/main" id="{6A591DA1-827B-439E-95EF-692C30FDD44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7"/>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965ADCAC-04AB-4844-860C-04076E7A1A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0.06522</cdr:x>
      <cdr:y>0.10491</cdr:y>
    </cdr:from>
    <cdr:to>
      <cdr:x>0.21454</cdr:x>
      <cdr:y>0.15065</cdr:y>
    </cdr:to>
    <cdr:sp macro="" textlink="'Amt AE Sex SmokStat'!$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485775" y="567190"/>
          <a:ext cx="1112237"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0.09726</cdr:x>
      <cdr:y>0.25946</cdr:y>
    </cdr:from>
    <cdr:to>
      <cdr:x>0.21454</cdr:x>
      <cdr:y>0.30148</cdr:y>
    </cdr:to>
    <cdr:sp macro="" textlink="'Amt AE Sex SmokStat'!$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24466" y="140276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0.06138</cdr:x>
      <cdr:y>0.37813</cdr:y>
    </cdr:from>
    <cdr:to>
      <cdr:x>0.21454</cdr:x>
      <cdr:y>0.42387</cdr:y>
    </cdr:to>
    <cdr:sp macro="" textlink="'Amt AE Sex SmokStat'!$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457201" y="2044337"/>
          <a:ext cx="1140812"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0.09725</cdr:x>
      <cdr:y>0.52565</cdr:y>
    </cdr:from>
    <cdr:to>
      <cdr:x>0.21454</cdr:x>
      <cdr:y>0.56767</cdr:y>
    </cdr:to>
    <cdr:sp macro="" textlink="'Amt AE Sex SmokStat'!$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2" y="284187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0.05882</cdr:x>
      <cdr:y>0.63457</cdr:y>
    </cdr:from>
    <cdr:to>
      <cdr:x>0.21454</cdr:x>
      <cdr:y>0.68031</cdr:y>
    </cdr:to>
    <cdr:sp macro="" textlink="'Amt AE Sex SmokStat'!$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438151" y="3430765"/>
          <a:ext cx="1159862"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0.09725</cdr:x>
      <cdr:y>0.79441</cdr:y>
    </cdr:from>
    <cdr:to>
      <cdr:x>0.21454</cdr:x>
      <cdr:y>0.83643</cdr:y>
    </cdr:to>
    <cdr:sp macro="" textlink="'Amt AE Sex SmokStat'!$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1" y="42949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0.09726</cdr:x>
      <cdr:y>0.18229</cdr:y>
    </cdr:from>
    <cdr:to>
      <cdr:x>0.21454</cdr:x>
      <cdr:y>0.22431</cdr:y>
    </cdr:to>
    <cdr:sp macro="" textlink="'Amt AE Sex SmokStat'!$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6" y="98552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0.03031</cdr:x>
      <cdr:y>0.09652</cdr:y>
    </cdr:from>
    <cdr:to>
      <cdr:x>0.05486</cdr:x>
      <cdr:y>0.31497</cdr:y>
    </cdr:to>
    <cdr:sp macro="" textlink="'Amt AE Sex SmokStat'!$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3312" y="1020903"/>
          <a:ext cx="1181005"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Sex</a:t>
          </a:fld>
          <a:endParaRPr lang="en-US" sz="1100" b="1"/>
        </a:p>
      </cdr:txBody>
    </cdr:sp>
  </cdr:relSizeAnchor>
  <cdr:relSizeAnchor xmlns:cdr="http://schemas.openxmlformats.org/drawingml/2006/chartDrawing">
    <cdr:from>
      <cdr:x>0.09725</cdr:x>
      <cdr:y>0.44615</cdr:y>
    </cdr:from>
    <cdr:to>
      <cdr:x>0.21454</cdr:x>
      <cdr:y>0.48817</cdr:y>
    </cdr:to>
    <cdr:sp macro="" textlink="'Amt AE Sex SmokStat'!$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2412074"/>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0.03031</cdr:x>
      <cdr:y>0.39855</cdr:y>
    </cdr:from>
    <cdr:to>
      <cdr:x>0.05486</cdr:x>
      <cdr:y>0.55449</cdr:y>
    </cdr:to>
    <cdr:sp macro="" textlink="'Amt AE Sex SmokStat'!$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Female</a:t>
          </a:fld>
          <a:endParaRPr lang="en-US" sz="1100" b="1"/>
        </a:p>
      </cdr:txBody>
    </cdr:sp>
  </cdr:relSizeAnchor>
  <cdr:relSizeAnchor xmlns:cdr="http://schemas.openxmlformats.org/drawingml/2006/chartDrawing">
    <cdr:from>
      <cdr:x>0.09725</cdr:x>
      <cdr:y>0.71724</cdr:y>
    </cdr:from>
    <cdr:to>
      <cdr:x>0.21454</cdr:x>
      <cdr:y>0.75926</cdr:y>
    </cdr:to>
    <cdr:sp macro="" textlink="'Amt AE Sex SmokStat'!$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38777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0.03031</cdr:x>
      <cdr:y>0.66312</cdr:y>
    </cdr:from>
    <cdr:to>
      <cdr:x>0.05486</cdr:x>
      <cdr:y>0.81907</cdr:y>
    </cdr:to>
    <cdr:sp macro="" textlink="'Amt AE Sex SmokStat'!$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Male</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9.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8">
              <a:extLst>
                <a:ext uri="{FF2B5EF4-FFF2-40B4-BE49-F238E27FC236}">
                  <a16:creationId xmlns:a16="http://schemas.microsoft.com/office/drawing/2014/main" id="{448BB696-9BB0-471F-B21F-FFF24540ED9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8"/>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8">
              <a:extLst>
                <a:ext uri="{FF2B5EF4-FFF2-40B4-BE49-F238E27FC236}">
                  <a16:creationId xmlns:a16="http://schemas.microsoft.com/office/drawing/2014/main" id="{A1B37C03-58CA-47FB-927B-DB9DC909ABE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8"/>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8">
              <a:extLst>
                <a:ext uri="{FF2B5EF4-FFF2-40B4-BE49-F238E27FC236}">
                  <a16:creationId xmlns:a16="http://schemas.microsoft.com/office/drawing/2014/main" id="{46E2DB0C-44AB-45D1-85CC-6DD80ACB7D0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8"/>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8">
              <a:extLst>
                <a:ext uri="{FF2B5EF4-FFF2-40B4-BE49-F238E27FC236}">
                  <a16:creationId xmlns:a16="http://schemas.microsoft.com/office/drawing/2014/main" id="{34F925D3-217C-4C4A-B894-251266D8BD7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8"/>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8">
              <a:extLst>
                <a:ext uri="{FF2B5EF4-FFF2-40B4-BE49-F238E27FC236}">
                  <a16:creationId xmlns:a16="http://schemas.microsoft.com/office/drawing/2014/main" id="{15442F36-EDF6-49A0-88B3-F8F0C822363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8"/>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8">
              <a:extLst>
                <a:ext uri="{FF2B5EF4-FFF2-40B4-BE49-F238E27FC236}">
                  <a16:creationId xmlns:a16="http://schemas.microsoft.com/office/drawing/2014/main" id="{D9D77EF4-C8DE-4844-A278-18A87FEE162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8"/>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701ED099-69D5-4C1A-8B65-F05E9FD849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0.01976</cdr:x>
      <cdr:y>0.09188</cdr:y>
    </cdr:from>
    <cdr:to>
      <cdr:x>0.13705</cdr:x>
      <cdr:y>0.19121</cdr:y>
    </cdr:to>
    <cdr:sp macro="" textlink="">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210938" y="251544"/>
          <a:ext cx="1252017" cy="271941"/>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nchor="ctr"/>
        <a:lstStyle xmlns:a="http://schemas.openxmlformats.org/drawingml/2006/main"/>
        <a:p xmlns:a="http://schemas.openxmlformats.org/drawingml/2006/main">
          <a:pPr algn="r"/>
          <a:r>
            <a:rPr lang="en-US" sz="1100"/>
            <a:t>All Plans</a:t>
          </a:r>
        </a:p>
      </cdr:txBody>
    </cdr:sp>
  </cdr:relSizeAnchor>
  <cdr:relSizeAnchor xmlns:cdr="http://schemas.openxmlformats.org/drawingml/2006/chartDrawing">
    <cdr:from>
      <cdr:x>0.01976</cdr:x>
      <cdr:y>0.34597</cdr:y>
    </cdr:from>
    <cdr:to>
      <cdr:x>0.13705</cdr:x>
      <cdr:y>0.4453</cdr:y>
    </cdr:to>
    <cdr:sp macro="" textlink="">
      <cdr:nvSpPr>
        <cdr:cNvPr id="3" name="TextBox 1">
          <a:extLst xmlns:a="http://schemas.openxmlformats.org/drawingml/2006/main">
            <a:ext uri="{FF2B5EF4-FFF2-40B4-BE49-F238E27FC236}">
              <a16:creationId xmlns:a16="http://schemas.microsoft.com/office/drawing/2014/main" id="{54D0C690-3656-47CA-B027-DFBD8A812558}"/>
            </a:ext>
          </a:extLst>
        </cdr:cNvPr>
        <cdr:cNvSpPr txBox="1"/>
      </cdr:nvSpPr>
      <cdr:spPr>
        <a:xfrm xmlns:a="http://schemas.openxmlformats.org/drawingml/2006/main">
          <a:off x="210938" y="947190"/>
          <a:ext cx="1252017" cy="271941"/>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100"/>
            <a:t>Term</a:t>
          </a:r>
        </a:p>
      </cdr:txBody>
    </cdr:sp>
  </cdr:relSizeAnchor>
  <cdr:relSizeAnchor xmlns:cdr="http://schemas.openxmlformats.org/drawingml/2006/chartDrawing">
    <cdr:from>
      <cdr:x>0.01976</cdr:x>
      <cdr:y>0.60007</cdr:y>
    </cdr:from>
    <cdr:to>
      <cdr:x>0.13705</cdr:x>
      <cdr:y>0.6994</cdr:y>
    </cdr:to>
    <cdr:sp macro="" textlink="">
      <cdr:nvSpPr>
        <cdr:cNvPr id="4" name="TextBox 1">
          <a:extLst xmlns:a="http://schemas.openxmlformats.org/drawingml/2006/main">
            <a:ext uri="{FF2B5EF4-FFF2-40B4-BE49-F238E27FC236}">
              <a16:creationId xmlns:a16="http://schemas.microsoft.com/office/drawing/2014/main" id="{272E89CE-1D85-4569-BD2A-00B122F490A9}"/>
            </a:ext>
          </a:extLst>
        </cdr:cNvPr>
        <cdr:cNvSpPr txBox="1"/>
      </cdr:nvSpPr>
      <cdr:spPr>
        <a:xfrm xmlns:a="http://schemas.openxmlformats.org/drawingml/2006/main">
          <a:off x="210938" y="1642836"/>
          <a:ext cx="1252017" cy="271941"/>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100"/>
            <a:t>Non-Term</a:t>
          </a:r>
        </a:p>
      </cdr:txBody>
    </cdr:sp>
  </cdr:relSizeAnchor>
</c:userShapes>
</file>

<file path=xl/drawings/drawing20.xml><?xml version="1.0" encoding="utf-8"?>
<c:userShapes xmlns:c="http://schemas.openxmlformats.org/drawingml/2006/chart">
  <cdr:relSizeAnchor xmlns:cdr="http://schemas.openxmlformats.org/drawingml/2006/chartDrawing">
    <cdr:from>
      <cdr:x>0.08071</cdr:x>
      <cdr:y>0.10491</cdr:y>
    </cdr:from>
    <cdr:to>
      <cdr:x>0.21454</cdr:x>
      <cdr:y>0.15065</cdr:y>
    </cdr:to>
    <cdr:sp macro="" textlink="'Amt AE Sex Plan'!$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601193" y="567169"/>
          <a:ext cx="996839"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0.09726</cdr:x>
      <cdr:y>0.25946</cdr:y>
    </cdr:from>
    <cdr:to>
      <cdr:x>0.21454</cdr:x>
      <cdr:y>0.30148</cdr:y>
    </cdr:to>
    <cdr:sp macro="" textlink="'Amt AE Sex Plan'!$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24466" y="140276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0.08069</cdr:x>
      <cdr:y>0.37813</cdr:y>
    </cdr:from>
    <cdr:to>
      <cdr:x>0.21454</cdr:x>
      <cdr:y>0.42387</cdr:y>
    </cdr:to>
    <cdr:sp macro="" textlink="'Amt AE Sex Plan'!$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4" y="204432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0.09725</cdr:x>
      <cdr:y>0.52565</cdr:y>
    </cdr:from>
    <cdr:to>
      <cdr:x>0.21454</cdr:x>
      <cdr:y>0.56767</cdr:y>
    </cdr:to>
    <cdr:sp macro="" textlink="'Amt AE Sex Plan'!$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2" y="284187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0.08069</cdr:x>
      <cdr:y>0.63457</cdr:y>
    </cdr:from>
    <cdr:to>
      <cdr:x>0.21454</cdr:x>
      <cdr:y>0.68031</cdr:y>
    </cdr:to>
    <cdr:sp macro="" textlink="'Amt AE Sex Plan'!$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3" y="3430786"/>
          <a:ext cx="9969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0.09725</cdr:x>
      <cdr:y>0.79441</cdr:y>
    </cdr:from>
    <cdr:to>
      <cdr:x>0.21454</cdr:x>
      <cdr:y>0.83643</cdr:y>
    </cdr:to>
    <cdr:sp macro="" textlink="'Amt AE Sex Plan'!$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1" y="42949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0.09726</cdr:x>
      <cdr:y>0.18229</cdr:y>
    </cdr:from>
    <cdr:to>
      <cdr:x>0.21454</cdr:x>
      <cdr:y>0.22431</cdr:y>
    </cdr:to>
    <cdr:sp macro="" textlink="'Amt AE Sex Plan'!$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6" y="98552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0.03031</cdr:x>
      <cdr:y>0.09652</cdr:y>
    </cdr:from>
    <cdr:to>
      <cdr:x>0.05486</cdr:x>
      <cdr:y>0.31497</cdr:y>
    </cdr:to>
    <cdr:sp macro="" textlink="'Amt AE Sex Plan'!$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3312" y="1020903"/>
          <a:ext cx="1181005"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Sex</a:t>
          </a:fld>
          <a:endParaRPr lang="en-US" sz="1100" b="1"/>
        </a:p>
      </cdr:txBody>
    </cdr:sp>
  </cdr:relSizeAnchor>
  <cdr:relSizeAnchor xmlns:cdr="http://schemas.openxmlformats.org/drawingml/2006/chartDrawing">
    <cdr:from>
      <cdr:x>0.09725</cdr:x>
      <cdr:y>0.44615</cdr:y>
    </cdr:from>
    <cdr:to>
      <cdr:x>0.21454</cdr:x>
      <cdr:y>0.48817</cdr:y>
    </cdr:to>
    <cdr:sp macro="" textlink="'Amt AE Sex Plan'!$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2412074"/>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0.03031</cdr:x>
      <cdr:y>0.39855</cdr:y>
    </cdr:from>
    <cdr:to>
      <cdr:x>0.05486</cdr:x>
      <cdr:y>0.55449</cdr:y>
    </cdr:to>
    <cdr:sp macro="" textlink="'Amt AE Sex Plan'!$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Female</a:t>
          </a:fld>
          <a:endParaRPr lang="en-US" sz="1100" b="1"/>
        </a:p>
      </cdr:txBody>
    </cdr:sp>
  </cdr:relSizeAnchor>
  <cdr:relSizeAnchor xmlns:cdr="http://schemas.openxmlformats.org/drawingml/2006/chartDrawing">
    <cdr:from>
      <cdr:x>0.09725</cdr:x>
      <cdr:y>0.71724</cdr:y>
    </cdr:from>
    <cdr:to>
      <cdr:x>0.21454</cdr:x>
      <cdr:y>0.75926</cdr:y>
    </cdr:to>
    <cdr:sp macro="" textlink="'Amt AE Sex Plan'!$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38777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0.03031</cdr:x>
      <cdr:y>0.66312</cdr:y>
    </cdr:from>
    <cdr:to>
      <cdr:x>0.05486</cdr:x>
      <cdr:y>0.81907</cdr:y>
    </cdr:to>
    <cdr:sp macro="" textlink="'Amt AE Sex Plan'!$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Male</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1.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9">
              <a:extLst>
                <a:ext uri="{FF2B5EF4-FFF2-40B4-BE49-F238E27FC236}">
                  <a16:creationId xmlns:a16="http://schemas.microsoft.com/office/drawing/2014/main" id="{AE699F5C-BE82-4ECD-BF8A-B09D89998CB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9"/>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9">
              <a:extLst>
                <a:ext uri="{FF2B5EF4-FFF2-40B4-BE49-F238E27FC236}">
                  <a16:creationId xmlns:a16="http://schemas.microsoft.com/office/drawing/2014/main" id="{6BAE40AD-C076-471E-830A-DDF4EAD3D6C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9"/>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9">
              <a:extLst>
                <a:ext uri="{FF2B5EF4-FFF2-40B4-BE49-F238E27FC236}">
                  <a16:creationId xmlns:a16="http://schemas.microsoft.com/office/drawing/2014/main" id="{2C27F43C-2EE6-4042-88F9-1B86A448E3D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9"/>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9">
              <a:extLst>
                <a:ext uri="{FF2B5EF4-FFF2-40B4-BE49-F238E27FC236}">
                  <a16:creationId xmlns:a16="http://schemas.microsoft.com/office/drawing/2014/main" id="{86CCB7C5-D1D3-4719-9AA2-94FB6C9CB8C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9"/>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9">
              <a:extLst>
                <a:ext uri="{FF2B5EF4-FFF2-40B4-BE49-F238E27FC236}">
                  <a16:creationId xmlns:a16="http://schemas.microsoft.com/office/drawing/2014/main" id="{301D740D-7E95-4FA2-B99B-2E6AA04EF92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9"/>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9">
              <a:extLst>
                <a:ext uri="{FF2B5EF4-FFF2-40B4-BE49-F238E27FC236}">
                  <a16:creationId xmlns:a16="http://schemas.microsoft.com/office/drawing/2014/main" id="{55CA38AE-60F0-422E-86D0-159862D75B6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9"/>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4F5B8C59-8692-4FE7-8AD6-753636FA7B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0.09914</cdr:x>
      <cdr:y>0.20837</cdr:y>
    </cdr:from>
    <cdr:to>
      <cdr:x>0.21642</cdr:x>
      <cdr:y>0.25039</cdr:y>
    </cdr:to>
    <cdr:sp macro="" textlink="'Amt AE Sex AttAge'!$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38451" y="1126540"/>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0.09913</cdr:x>
      <cdr:y>0.48689</cdr:y>
    </cdr:from>
    <cdr:to>
      <cdr:x>0.21642</cdr:x>
      <cdr:y>0.52891</cdr:y>
    </cdr:to>
    <cdr:sp macro="" textlink="'Amt AE Sex AttAge'!$A$25">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8377" y="263232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2D10A80-EEA9-4FB0-AE42-2C01B93B4F7C}"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0.08257</cdr:x>
      <cdr:y>0.65043</cdr:y>
    </cdr:from>
    <cdr:to>
      <cdr:x>0.21642</cdr:x>
      <cdr:y>0.69617</cdr:y>
    </cdr:to>
    <cdr:sp macro="" textlink="'Amt AE Sex AttAge'!$A$28">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15028" y="3516511"/>
          <a:ext cx="9969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3526C355-B219-478D-952A-1FDDE39715A3}"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dr:relSizeAnchor xmlns:cdr="http://schemas.openxmlformats.org/drawingml/2006/chartDrawing">
    <cdr:from>
      <cdr:x>0.09913</cdr:x>
      <cdr:y>0.77327</cdr:y>
    </cdr:from>
    <cdr:to>
      <cdr:x>0.21642</cdr:x>
      <cdr:y>0.81529</cdr:y>
    </cdr:to>
    <cdr:sp macro="" textlink="'Amt AE Sex AttAge'!$A$30">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8376" y="41806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1E7C513-0E36-4C2B-B56A-5E7A837B8592}"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0.09914</cdr:x>
      <cdr:y>0.14881</cdr:y>
    </cdr:from>
    <cdr:to>
      <cdr:x>0.21642</cdr:x>
      <cdr:y>0.19083</cdr:y>
    </cdr:to>
    <cdr:sp macro="" textlink="'Amt AE Sex AttAge'!$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38451" y="804550"/>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0.00608</cdr:x>
      <cdr:y>0.10533</cdr:y>
    </cdr:from>
    <cdr:to>
      <cdr:x>0.08029</cdr:x>
      <cdr:y>0.32378</cdr:y>
    </cdr:to>
    <cdr:sp macro="" textlink="'Amt AE Sex AttAge'!$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68853" y="883600"/>
          <a:ext cx="1181037" cy="552757"/>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Sex</a:t>
          </a:fld>
          <a:endParaRPr lang="en-US" sz="1100" b="1"/>
        </a:p>
      </cdr:txBody>
    </cdr:sp>
  </cdr:relSizeAnchor>
  <cdr:relSizeAnchor xmlns:cdr="http://schemas.openxmlformats.org/drawingml/2006/chartDrawing">
    <cdr:from>
      <cdr:x>0.09913</cdr:x>
      <cdr:y>0.42677</cdr:y>
    </cdr:from>
    <cdr:to>
      <cdr:x>0.21642</cdr:x>
      <cdr:y>0.46879</cdr:y>
    </cdr:to>
    <cdr:sp macro="" textlink="'Amt AE Sex AttAge'!$A$24">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38376" y="2307299"/>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CF29043F-BDB8-49D1-97D5-5FE8EBCA9D16}"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0.03151</cdr:x>
      <cdr:y>0.40736</cdr:y>
    </cdr:from>
    <cdr:to>
      <cdr:x>0.05485</cdr:x>
      <cdr:y>0.5633</cdr:y>
    </cdr:to>
    <cdr:sp macro="" textlink="'Amt AE Sex AttAge'!$A$22">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875" y="2536971"/>
          <a:ext cx="843080"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8E9A4E1-2039-494A-9F3D-A8CC07AD45F2}" type="TxLink">
            <a:rPr lang="en-US" sz="1100" b="1" i="0" u="none" strike="noStrike">
              <a:solidFill>
                <a:srgbClr val="000000"/>
              </a:solidFill>
              <a:latin typeface="Calibri Light"/>
              <a:ea typeface="Calibri Light"/>
              <a:cs typeface="Calibri Light"/>
            </a:rPr>
            <a:pPr algn="ctr"/>
            <a:t>Female</a:t>
          </a:fld>
          <a:endParaRPr lang="en-US" sz="1100" b="1"/>
        </a:p>
      </cdr:txBody>
    </cdr:sp>
  </cdr:relSizeAnchor>
  <cdr:relSizeAnchor xmlns:cdr="http://schemas.openxmlformats.org/drawingml/2006/chartDrawing">
    <cdr:from>
      <cdr:x>0.09913</cdr:x>
      <cdr:y>0.71019</cdr:y>
    </cdr:from>
    <cdr:to>
      <cdr:x>0.21642</cdr:x>
      <cdr:y>0.75221</cdr:y>
    </cdr:to>
    <cdr:sp macro="" textlink="'Amt AE Sex AttAge'!$A$29">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38376" y="38396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CB34E6B7-96CE-4678-8D8D-544EB14F131F}"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0.03151</cdr:x>
      <cdr:y>0.68602</cdr:y>
    </cdr:from>
    <cdr:to>
      <cdr:x>0.05485</cdr:x>
      <cdr:y>0.84197</cdr:y>
    </cdr:to>
    <cdr:sp macro="" textlink="'Amt AE Sex AttAge'!$A$27">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902" y="4043570"/>
          <a:ext cx="843134"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69AFBAC-4BFD-472E-817F-7352A0C6D279}" type="TxLink">
            <a:rPr lang="en-US" sz="1100" b="1" i="0" u="none" strike="noStrike">
              <a:solidFill>
                <a:srgbClr val="000000"/>
              </a:solidFill>
              <a:latin typeface="Calibri Light"/>
              <a:ea typeface="Calibri Light"/>
              <a:cs typeface="Calibri Light"/>
            </a:rPr>
            <a:pPr algn="ctr"/>
            <a:t>Male</a:t>
          </a:fld>
          <a:endParaRPr lang="en-US" sz="1100" b="1"/>
        </a:p>
      </cdr:txBody>
    </cdr:sp>
  </cdr:relSizeAnchor>
  <cdr:relSizeAnchor xmlns:cdr="http://schemas.openxmlformats.org/drawingml/2006/chartDrawing">
    <cdr:from>
      <cdr:x>0.22492</cdr:x>
      <cdr:y>0.33938</cdr:y>
    </cdr:from>
    <cdr:to>
      <cdr:x>0.90023</cdr:x>
      <cdr:y>0.34108</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319" y="1834832"/>
          <a:ext cx="5030080" cy="9191"/>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0.22324</cdr:x>
      <cdr:y>0.61379</cdr:y>
    </cdr:from>
    <cdr:to>
      <cdr:x>0.89895</cdr:x>
      <cdr:y>0.61425</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62814" y="3318419"/>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0.09914</cdr:x>
      <cdr:y>0.27366</cdr:y>
    </cdr:from>
    <cdr:to>
      <cdr:x>0.21642</cdr:x>
      <cdr:y>0.31568</cdr:y>
    </cdr:to>
    <cdr:sp macro="" textlink="'Amt AE Sex AttAge'!$A$21">
      <cdr:nvSpPr>
        <cdr:cNvPr id="5" name="TextBox 1">
          <a:extLst xmlns:a="http://schemas.openxmlformats.org/drawingml/2006/main">
            <a:ext uri="{FF2B5EF4-FFF2-40B4-BE49-F238E27FC236}">
              <a16:creationId xmlns:a16="http://schemas.microsoft.com/office/drawing/2014/main" id="{717E36FB-4CE3-19D0-3D72-1135D7BFFBC8}"/>
            </a:ext>
          </a:extLst>
        </cdr:cNvPr>
        <cdr:cNvSpPr txBox="1"/>
      </cdr:nvSpPr>
      <cdr:spPr>
        <a:xfrm xmlns:a="http://schemas.openxmlformats.org/drawingml/2006/main">
          <a:off x="738451" y="1479550"/>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B99E76F-3D50-49D1-B4E5-ED7F0C22ECFC}"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0.09913</cdr:x>
      <cdr:y>0.55027</cdr:y>
    </cdr:from>
    <cdr:to>
      <cdr:x>0.21642</cdr:x>
      <cdr:y>0.59228</cdr:y>
    </cdr:to>
    <cdr:sp macro="" textlink="'Amt AE Sex AttAge'!$A$26">
      <cdr:nvSpPr>
        <cdr:cNvPr id="10" name="TextBox 1">
          <a:extLst xmlns:a="http://schemas.openxmlformats.org/drawingml/2006/main">
            <a:ext uri="{FF2B5EF4-FFF2-40B4-BE49-F238E27FC236}">
              <a16:creationId xmlns:a16="http://schemas.microsoft.com/office/drawing/2014/main" id="{B45AE524-51B8-1CFF-959C-2407900E1429}"/>
            </a:ext>
          </a:extLst>
        </cdr:cNvPr>
        <cdr:cNvSpPr txBox="1"/>
      </cdr:nvSpPr>
      <cdr:spPr>
        <a:xfrm xmlns:a="http://schemas.openxmlformats.org/drawingml/2006/main">
          <a:off x="738377" y="2974975"/>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2D1E019-706A-4D0F-AAB3-31EF090904CA}"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0.09913</cdr:x>
      <cdr:y>0.83215</cdr:y>
    </cdr:from>
    <cdr:to>
      <cdr:x>0.21642</cdr:x>
      <cdr:y>0.87417</cdr:y>
    </cdr:to>
    <cdr:sp macro="" textlink="'Amt AE Sex AttAge'!$A$31">
      <cdr:nvSpPr>
        <cdr:cNvPr id="16" name="TextBox 1">
          <a:extLst xmlns:a="http://schemas.openxmlformats.org/drawingml/2006/main">
            <a:ext uri="{FF2B5EF4-FFF2-40B4-BE49-F238E27FC236}">
              <a16:creationId xmlns:a16="http://schemas.microsoft.com/office/drawing/2014/main" id="{E7B36839-B928-E0B2-D562-43978F0F6A94}"/>
            </a:ext>
          </a:extLst>
        </cdr:cNvPr>
        <cdr:cNvSpPr txBox="1"/>
      </cdr:nvSpPr>
      <cdr:spPr>
        <a:xfrm xmlns:a="http://schemas.openxmlformats.org/drawingml/2006/main">
          <a:off x="738376" y="4498975"/>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616AB9A-82BC-40A3-8DC1-F8A880AB217B}"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0.08259</cdr:x>
      <cdr:y>0.08905</cdr:y>
    </cdr:from>
    <cdr:to>
      <cdr:x>0.21642</cdr:x>
      <cdr:y>0.13479</cdr:y>
    </cdr:to>
    <cdr:sp macro="" textlink="'Amt AE Sex AttAge'!$A$18">
      <cdr:nvSpPr>
        <cdr:cNvPr id="17" name="TextBox 16">
          <a:extLst xmlns:a="http://schemas.openxmlformats.org/drawingml/2006/main">
            <a:ext uri="{FF2B5EF4-FFF2-40B4-BE49-F238E27FC236}">
              <a16:creationId xmlns:a16="http://schemas.microsoft.com/office/drawing/2014/main" id="{1519E1EC-0AE1-3624-89A5-691D4506654C}"/>
            </a:ext>
          </a:extLst>
        </cdr:cNvPr>
        <cdr:cNvSpPr txBox="1"/>
      </cdr:nvSpPr>
      <cdr:spPr>
        <a:xfrm xmlns:a="http://schemas.openxmlformats.org/drawingml/2006/main">
          <a:off x="615177" y="481443"/>
          <a:ext cx="996840" cy="247291"/>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dr:relSizeAnchor xmlns:cdr="http://schemas.openxmlformats.org/drawingml/2006/chartDrawing">
    <cdr:from>
      <cdr:x>0.08257</cdr:x>
      <cdr:y>0.36756</cdr:y>
    </cdr:from>
    <cdr:to>
      <cdr:x>0.21642</cdr:x>
      <cdr:y>0.4133</cdr:y>
    </cdr:to>
    <cdr:sp macro="" textlink="'Amt AE Sex AttAge'!$A$23">
      <cdr:nvSpPr>
        <cdr:cNvPr id="23" name="TextBox 1">
          <a:extLst xmlns:a="http://schemas.openxmlformats.org/drawingml/2006/main">
            <a:ext uri="{FF2B5EF4-FFF2-40B4-BE49-F238E27FC236}">
              <a16:creationId xmlns:a16="http://schemas.microsoft.com/office/drawing/2014/main" id="{266F8AD0-C93F-171A-999A-1571328501B1}"/>
            </a:ext>
          </a:extLst>
        </cdr:cNvPr>
        <cdr:cNvSpPr txBox="1"/>
      </cdr:nvSpPr>
      <cdr:spPr>
        <a:xfrm xmlns:a="http://schemas.openxmlformats.org/drawingml/2006/main">
          <a:off x="615029" y="198717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07F3DAE9-E373-4EF4-8EAF-8128C8242A91}"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userShapes>
</file>

<file path=xl/drawings/drawing23.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10">
              <a:extLst>
                <a:ext uri="{FF2B5EF4-FFF2-40B4-BE49-F238E27FC236}">
                  <a16:creationId xmlns:a16="http://schemas.microsoft.com/office/drawing/2014/main" id="{3BB1C245-FA78-451A-A02B-CB642CB664F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10"/>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10">
              <a:extLst>
                <a:ext uri="{FF2B5EF4-FFF2-40B4-BE49-F238E27FC236}">
                  <a16:creationId xmlns:a16="http://schemas.microsoft.com/office/drawing/2014/main" id="{243FDF1E-B82F-494A-90DA-07E84E5D5D1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10"/>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10">
              <a:extLst>
                <a:ext uri="{FF2B5EF4-FFF2-40B4-BE49-F238E27FC236}">
                  <a16:creationId xmlns:a16="http://schemas.microsoft.com/office/drawing/2014/main" id="{19644598-2B15-47D6-9970-CB0F0EECEC9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10"/>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10">
              <a:extLst>
                <a:ext uri="{FF2B5EF4-FFF2-40B4-BE49-F238E27FC236}">
                  <a16:creationId xmlns:a16="http://schemas.microsoft.com/office/drawing/2014/main" id="{6B635585-C0B0-4A80-93F7-1852DA342E3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10"/>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10">
              <a:extLst>
                <a:ext uri="{FF2B5EF4-FFF2-40B4-BE49-F238E27FC236}">
                  <a16:creationId xmlns:a16="http://schemas.microsoft.com/office/drawing/2014/main" id="{25C8A15B-40AC-4579-9B35-03E720D6905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10"/>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10">
              <a:extLst>
                <a:ext uri="{FF2B5EF4-FFF2-40B4-BE49-F238E27FC236}">
                  <a16:creationId xmlns:a16="http://schemas.microsoft.com/office/drawing/2014/main" id="{E0FE0CBC-0673-429C-8327-23A62AD6753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10"/>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8255ACF2-8837-45F2-BE1F-DF596FFF4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0.1017</cdr:x>
      <cdr:y>0.19251</cdr:y>
    </cdr:from>
    <cdr:to>
      <cdr:x>0.21898</cdr:x>
      <cdr:y>0.23453</cdr:y>
    </cdr:to>
    <cdr:sp macro="" textlink="'Amt AE Sex IssueEra'!$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57499" y="104081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0.10169</cdr:x>
      <cdr:y>0.46399</cdr:y>
    </cdr:from>
    <cdr:to>
      <cdr:x>0.21898</cdr:x>
      <cdr:y>0.50601</cdr:y>
    </cdr:to>
    <cdr:sp macro="" textlink="'Amt AE Sex IssueEra'!$A$26">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57425" y="2508517"/>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4A3AB26-61DD-4C71-890A-51C213BC29B2}"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0.08513</cdr:x>
      <cdr:y>0.64162</cdr:y>
    </cdr:from>
    <cdr:to>
      <cdr:x>0.21898</cdr:x>
      <cdr:y>0.68736</cdr:y>
    </cdr:to>
    <cdr:sp macro="" textlink="'Amt AE Sex IssueEra'!$A$30">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34077" y="346888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841B492D-0FEF-42E1-B261-BA249B6C870F}"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0.10169</cdr:x>
      <cdr:y>0.74332</cdr:y>
    </cdr:from>
    <cdr:to>
      <cdr:x>0.21898</cdr:x>
      <cdr:y>0.78534</cdr:y>
    </cdr:to>
    <cdr:sp macro="" textlink="'Amt AE Sex IssueEra'!$A$32">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57425" y="4018713"/>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DDF2F46-BCEA-4F5E-B490-06A7D3B3062C}"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0.1017</cdr:x>
      <cdr:y>0.14881</cdr:y>
    </cdr:from>
    <cdr:to>
      <cdr:x>0.21898</cdr:x>
      <cdr:y>0.19083</cdr:y>
    </cdr:to>
    <cdr:sp macro="" textlink="'Amt AE Sex IssueEra'!$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57499" y="804532"/>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0.00608</cdr:x>
      <cdr:y>0.10533</cdr:y>
    </cdr:from>
    <cdr:to>
      <cdr:x>0.08029</cdr:x>
      <cdr:y>0.32378</cdr:y>
    </cdr:to>
    <cdr:sp macro="" textlink="'Amt AE Sex IssueEra'!$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68853" y="883600"/>
          <a:ext cx="1181037" cy="552757"/>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Sex</a:t>
          </a:fld>
          <a:endParaRPr lang="en-US" sz="1100" b="1"/>
        </a:p>
      </cdr:txBody>
    </cdr:sp>
  </cdr:relSizeAnchor>
  <cdr:relSizeAnchor xmlns:cdr="http://schemas.openxmlformats.org/drawingml/2006/chartDrawing">
    <cdr:from>
      <cdr:x>0.10169</cdr:x>
      <cdr:y>0.4162</cdr:y>
    </cdr:from>
    <cdr:to>
      <cdr:x>0.21898</cdr:x>
      <cdr:y>0.45822</cdr:y>
    </cdr:to>
    <cdr:sp macro="" textlink="'Amt AE Sex IssueEra'!$A$25">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57425" y="2250156"/>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826EBEED-2F7C-4B7D-9EF2-CD55775D569E}"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0.03151</cdr:x>
      <cdr:y>0.38974</cdr:y>
    </cdr:from>
    <cdr:to>
      <cdr:x>0.05485</cdr:x>
      <cdr:y>0.54568</cdr:y>
    </cdr:to>
    <cdr:sp macro="" textlink="'Amt AE Sex IssueEra'!$A$23">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875" y="2441721"/>
          <a:ext cx="843080"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934B9D5-CB2C-4033-B00D-3CE8EFD9B944}" type="TxLink">
            <a:rPr lang="en-US" sz="1100" b="1" i="0" u="none" strike="noStrike">
              <a:solidFill>
                <a:srgbClr val="000000"/>
              </a:solidFill>
              <a:latin typeface="Calibri Light"/>
              <a:ea typeface="Calibri Light"/>
              <a:cs typeface="Calibri Light"/>
            </a:rPr>
            <a:pPr algn="ctr"/>
            <a:t>Female</a:t>
          </a:fld>
          <a:endParaRPr lang="en-US" sz="1100" b="1"/>
        </a:p>
      </cdr:txBody>
    </cdr:sp>
  </cdr:relSizeAnchor>
  <cdr:relSizeAnchor xmlns:cdr="http://schemas.openxmlformats.org/drawingml/2006/chartDrawing">
    <cdr:from>
      <cdr:x>0.10169</cdr:x>
      <cdr:y>0.69257</cdr:y>
    </cdr:from>
    <cdr:to>
      <cdr:x>0.21898</cdr:x>
      <cdr:y>0.73459</cdr:y>
    </cdr:to>
    <cdr:sp macro="" textlink="'Amt AE Sex IssueEra'!$A$31">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57425" y="3744350"/>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BE46C892-C326-41AE-BE3C-80EB656E41F3}"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0.03151</cdr:x>
      <cdr:y>0.7054</cdr:y>
    </cdr:from>
    <cdr:to>
      <cdr:x>0.05485</cdr:x>
      <cdr:y>0.86135</cdr:y>
    </cdr:to>
    <cdr:sp macro="" textlink="'Amt AE Sex IssueEra'!$A$29">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902" y="4148345"/>
          <a:ext cx="843134"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1673D6F6-70A8-4FFA-B1E1-EFC18A8F16C2}" type="TxLink">
            <a:rPr lang="en-US" sz="1100" b="1" i="0" u="none" strike="noStrike">
              <a:solidFill>
                <a:srgbClr val="000000"/>
              </a:solidFill>
              <a:latin typeface="Calibri Light"/>
              <a:ea typeface="Calibri Light"/>
              <a:cs typeface="Calibri Light"/>
            </a:rPr>
            <a:pPr algn="ctr"/>
            <a:t>Male</a:t>
          </a:fld>
          <a:endParaRPr lang="en-US" sz="1100" b="1"/>
        </a:p>
      </cdr:txBody>
    </cdr:sp>
  </cdr:relSizeAnchor>
  <cdr:relSizeAnchor xmlns:cdr="http://schemas.openxmlformats.org/drawingml/2006/chartDrawing">
    <cdr:from>
      <cdr:x>0.2262</cdr:x>
      <cdr:y>0.34467</cdr:y>
    </cdr:from>
    <cdr:to>
      <cdr:x>0.90151</cdr:x>
      <cdr:y>0.34637</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84853" y="1863413"/>
          <a:ext cx="5030080" cy="9191"/>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0.61908</cdr:y>
    </cdr:from>
    <cdr:to>
      <cdr:x>0.90023</cdr:x>
      <cdr:y>0.61954</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39" y="3346994"/>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0.1017</cdr:x>
      <cdr:y>0.24019</cdr:y>
    </cdr:from>
    <cdr:to>
      <cdr:x>0.21898</cdr:x>
      <cdr:y>0.28221</cdr:y>
    </cdr:to>
    <cdr:sp macro="" textlink="'Amt AE Sex IssueEra'!$A$21">
      <cdr:nvSpPr>
        <cdr:cNvPr id="5" name="TextBox 1">
          <a:extLst xmlns:a="http://schemas.openxmlformats.org/drawingml/2006/main">
            <a:ext uri="{FF2B5EF4-FFF2-40B4-BE49-F238E27FC236}">
              <a16:creationId xmlns:a16="http://schemas.microsoft.com/office/drawing/2014/main" id="{717E36FB-4CE3-19D0-3D72-1135D7BFFBC8}"/>
            </a:ext>
          </a:extLst>
        </cdr:cNvPr>
        <cdr:cNvSpPr txBox="1"/>
      </cdr:nvSpPr>
      <cdr:spPr>
        <a:xfrm xmlns:a="http://schemas.openxmlformats.org/drawingml/2006/main">
          <a:off x="757499" y="1298551"/>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B99E76F-3D50-49D1-B4E5-ED7F0C22ECFC}"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0.10169</cdr:x>
      <cdr:y>0.50975</cdr:y>
    </cdr:from>
    <cdr:to>
      <cdr:x>0.21898</cdr:x>
      <cdr:y>0.55176</cdr:y>
    </cdr:to>
    <cdr:sp macro="" textlink="'Amt AE Sex IssueEra'!$A$27">
      <cdr:nvSpPr>
        <cdr:cNvPr id="10" name="TextBox 1">
          <a:extLst xmlns:a="http://schemas.openxmlformats.org/drawingml/2006/main">
            <a:ext uri="{FF2B5EF4-FFF2-40B4-BE49-F238E27FC236}">
              <a16:creationId xmlns:a16="http://schemas.microsoft.com/office/drawing/2014/main" id="{B45AE524-51B8-1CFF-959C-2407900E1429}"/>
            </a:ext>
          </a:extLst>
        </cdr:cNvPr>
        <cdr:cNvSpPr txBox="1"/>
      </cdr:nvSpPr>
      <cdr:spPr>
        <a:xfrm xmlns:a="http://schemas.openxmlformats.org/drawingml/2006/main">
          <a:off x="757425" y="2755927"/>
          <a:ext cx="873640" cy="227124"/>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A78F7998-53EA-4999-9C70-204392240C94}"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0.10169</cdr:x>
      <cdr:y>0.78987</cdr:y>
    </cdr:from>
    <cdr:to>
      <cdr:x>0.21898</cdr:x>
      <cdr:y>0.83189</cdr:y>
    </cdr:to>
    <cdr:sp macro="" textlink="'Amt AE Sex IssueEra'!$A$33">
      <cdr:nvSpPr>
        <cdr:cNvPr id="16" name="TextBox 1">
          <a:extLst xmlns:a="http://schemas.openxmlformats.org/drawingml/2006/main">
            <a:ext uri="{FF2B5EF4-FFF2-40B4-BE49-F238E27FC236}">
              <a16:creationId xmlns:a16="http://schemas.microsoft.com/office/drawing/2014/main" id="{E7B36839-B928-E0B2-D562-43978F0F6A94}"/>
            </a:ext>
          </a:extLst>
        </cdr:cNvPr>
        <cdr:cNvSpPr txBox="1"/>
      </cdr:nvSpPr>
      <cdr:spPr>
        <a:xfrm xmlns:a="http://schemas.openxmlformats.org/drawingml/2006/main">
          <a:off x="757425" y="4270369"/>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D62ABCD-9E4A-45E8-ABDF-A444A76F0E51}"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0.08515</cdr:x>
      <cdr:y>0.0961</cdr:y>
    </cdr:from>
    <cdr:to>
      <cdr:x>0.21898</cdr:x>
      <cdr:y>0.14184</cdr:y>
    </cdr:to>
    <cdr:sp macro="" textlink="'Amt AE Sex IssueEra'!$A$18">
      <cdr:nvSpPr>
        <cdr:cNvPr id="17" name="TextBox 16">
          <a:extLst xmlns:a="http://schemas.openxmlformats.org/drawingml/2006/main">
            <a:ext uri="{FF2B5EF4-FFF2-40B4-BE49-F238E27FC236}">
              <a16:creationId xmlns:a16="http://schemas.microsoft.com/office/drawing/2014/main" id="{1519E1EC-0AE1-3624-89A5-691D4506654C}"/>
            </a:ext>
          </a:extLst>
        </cdr:cNvPr>
        <cdr:cNvSpPr txBox="1"/>
      </cdr:nvSpPr>
      <cdr:spPr>
        <a:xfrm xmlns:a="http://schemas.openxmlformats.org/drawingml/2006/main">
          <a:off x="634226" y="519543"/>
          <a:ext cx="996839" cy="247291"/>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0.08513</cdr:x>
      <cdr:y>0.3658</cdr:y>
    </cdr:from>
    <cdr:to>
      <cdr:x>0.21898</cdr:x>
      <cdr:y>0.41154</cdr:y>
    </cdr:to>
    <cdr:sp macro="" textlink="'Amt AE Sex IssueEra'!$A$24">
      <cdr:nvSpPr>
        <cdr:cNvPr id="23" name="TextBox 1">
          <a:extLst xmlns:a="http://schemas.openxmlformats.org/drawingml/2006/main">
            <a:ext uri="{FF2B5EF4-FFF2-40B4-BE49-F238E27FC236}">
              <a16:creationId xmlns:a16="http://schemas.microsoft.com/office/drawing/2014/main" id="{266F8AD0-C93F-171A-999A-1571328501B1}"/>
            </a:ext>
          </a:extLst>
        </cdr:cNvPr>
        <cdr:cNvSpPr txBox="1"/>
      </cdr:nvSpPr>
      <cdr:spPr>
        <a:xfrm xmlns:a="http://schemas.openxmlformats.org/drawingml/2006/main">
          <a:off x="634077" y="1977666"/>
          <a:ext cx="996988"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0C7951C-AD5D-4158-842A-42ADC0525646}"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0.1017</cdr:x>
      <cdr:y>0.286</cdr:y>
    </cdr:from>
    <cdr:to>
      <cdr:x>0.21898</cdr:x>
      <cdr:y>0.32802</cdr:y>
    </cdr:to>
    <cdr:sp macro="" textlink="'Amt AE Sex IssueEra'!$A$22">
      <cdr:nvSpPr>
        <cdr:cNvPr id="2" name="TextBox 1">
          <a:extLst xmlns:a="http://schemas.openxmlformats.org/drawingml/2006/main">
            <a:ext uri="{FF2B5EF4-FFF2-40B4-BE49-F238E27FC236}">
              <a16:creationId xmlns:a16="http://schemas.microsoft.com/office/drawing/2014/main" id="{3BDA49AE-DCE3-B549-D7FD-0B451AE10C4B}"/>
            </a:ext>
          </a:extLst>
        </cdr:cNvPr>
        <cdr:cNvSpPr txBox="1"/>
      </cdr:nvSpPr>
      <cdr:spPr>
        <a:xfrm xmlns:a="http://schemas.openxmlformats.org/drawingml/2006/main">
          <a:off x="757499" y="154622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1591973-2259-460C-ABD0-9534ACEF2F70}" type="TxLink">
            <a:rPr lang="en-US" sz="1100" b="0" i="0" u="none" strike="noStrike">
              <a:solidFill>
                <a:srgbClr val="000000"/>
              </a:solidFill>
              <a:latin typeface="Calibri Light"/>
              <a:ea typeface="Calibri Light"/>
              <a:cs typeface="Calibri Light"/>
            </a:rPr>
            <a:pPr algn="r"/>
            <a:t>2005+</a:t>
          </a:fld>
          <a:endParaRPr lang="en-US" sz="1100"/>
        </a:p>
      </cdr:txBody>
    </cdr:sp>
  </cdr:relSizeAnchor>
  <cdr:relSizeAnchor xmlns:cdr="http://schemas.openxmlformats.org/drawingml/2006/chartDrawing">
    <cdr:from>
      <cdr:x>0.10169</cdr:x>
      <cdr:y>0.56084</cdr:y>
    </cdr:from>
    <cdr:to>
      <cdr:x>0.21898</cdr:x>
      <cdr:y>0.60285</cdr:y>
    </cdr:to>
    <cdr:sp macro="" textlink="'Amt AE Sex IssueEra'!$A$28">
      <cdr:nvSpPr>
        <cdr:cNvPr id="3" name="TextBox 1">
          <a:extLst xmlns:a="http://schemas.openxmlformats.org/drawingml/2006/main">
            <a:ext uri="{FF2B5EF4-FFF2-40B4-BE49-F238E27FC236}">
              <a16:creationId xmlns:a16="http://schemas.microsoft.com/office/drawing/2014/main" id="{607FF0CD-C50D-22B8-60A8-2E886E506609}"/>
            </a:ext>
          </a:extLst>
        </cdr:cNvPr>
        <cdr:cNvSpPr txBox="1"/>
      </cdr:nvSpPr>
      <cdr:spPr>
        <a:xfrm xmlns:a="http://schemas.openxmlformats.org/drawingml/2006/main">
          <a:off x="757425" y="3032125"/>
          <a:ext cx="873640" cy="227124"/>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F2B40423-77A9-4363-9597-167C8C50ACE8}" type="TxLink">
            <a:rPr lang="en-US" sz="1100" b="0" i="0" u="none" strike="noStrike">
              <a:solidFill>
                <a:srgbClr val="000000"/>
              </a:solidFill>
              <a:latin typeface="Calibri Light"/>
              <a:ea typeface="Calibri Light"/>
              <a:cs typeface="Calibri Light"/>
            </a:rPr>
            <a:pPr algn="r"/>
            <a:t>2005+</a:t>
          </a:fld>
          <a:endParaRPr lang="en-US" sz="1100"/>
        </a:p>
      </cdr:txBody>
    </cdr:sp>
  </cdr:relSizeAnchor>
  <cdr:relSizeAnchor xmlns:cdr="http://schemas.openxmlformats.org/drawingml/2006/chartDrawing">
    <cdr:from>
      <cdr:x>0.10169</cdr:x>
      <cdr:y>0.83215</cdr:y>
    </cdr:from>
    <cdr:to>
      <cdr:x>0.21898</cdr:x>
      <cdr:y>0.87417</cdr:y>
    </cdr:to>
    <cdr:sp macro="" textlink="'Amt AE Sex IssueEra'!$A$34">
      <cdr:nvSpPr>
        <cdr:cNvPr id="9" name="TextBox 1">
          <a:extLst xmlns:a="http://schemas.openxmlformats.org/drawingml/2006/main">
            <a:ext uri="{FF2B5EF4-FFF2-40B4-BE49-F238E27FC236}">
              <a16:creationId xmlns:a16="http://schemas.microsoft.com/office/drawing/2014/main" id="{23F21B78-F614-E496-02F9-737AAC7101E9}"/>
            </a:ext>
          </a:extLst>
        </cdr:cNvPr>
        <cdr:cNvSpPr txBox="1"/>
      </cdr:nvSpPr>
      <cdr:spPr>
        <a:xfrm xmlns:a="http://schemas.openxmlformats.org/drawingml/2006/main">
          <a:off x="757425" y="4498975"/>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40940DED-1C0E-4C09-9326-43FE7DB2588A}" type="TxLink">
            <a:rPr lang="en-US" sz="1100" b="0" i="0" u="none" strike="noStrike">
              <a:solidFill>
                <a:srgbClr val="000000"/>
              </a:solidFill>
              <a:latin typeface="Calibri Light"/>
              <a:ea typeface="Calibri Light"/>
              <a:cs typeface="Calibri Light"/>
            </a:rPr>
            <a:pPr algn="r"/>
            <a:t>2005+</a:t>
          </a:fld>
          <a:endParaRPr lang="en-US" sz="1100"/>
        </a:p>
      </cdr:txBody>
    </cdr:sp>
  </cdr:relSizeAnchor>
</c:userShapes>
</file>

<file path=xl/drawings/drawing25.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11">
              <a:extLst>
                <a:ext uri="{FF2B5EF4-FFF2-40B4-BE49-F238E27FC236}">
                  <a16:creationId xmlns:a16="http://schemas.microsoft.com/office/drawing/2014/main" id="{DE66E5CC-AB29-4B38-8366-5ADFEDB5257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11"/>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11">
              <a:extLst>
                <a:ext uri="{FF2B5EF4-FFF2-40B4-BE49-F238E27FC236}">
                  <a16:creationId xmlns:a16="http://schemas.microsoft.com/office/drawing/2014/main" id="{0E846950-EDBD-4D08-B8FB-AC75A09FEBC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11"/>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11">
              <a:extLst>
                <a:ext uri="{FF2B5EF4-FFF2-40B4-BE49-F238E27FC236}">
                  <a16:creationId xmlns:a16="http://schemas.microsoft.com/office/drawing/2014/main" id="{C4A4BD77-453C-422F-B8A8-3EC9B87EFE9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11"/>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11">
              <a:extLst>
                <a:ext uri="{FF2B5EF4-FFF2-40B4-BE49-F238E27FC236}">
                  <a16:creationId xmlns:a16="http://schemas.microsoft.com/office/drawing/2014/main" id="{69C51815-D993-45E1-BE6D-144A6C35CE1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11"/>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11">
              <a:extLst>
                <a:ext uri="{FF2B5EF4-FFF2-40B4-BE49-F238E27FC236}">
                  <a16:creationId xmlns:a16="http://schemas.microsoft.com/office/drawing/2014/main" id="{C1BD4777-053B-4743-9860-9F6550915DF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11"/>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11">
              <a:extLst>
                <a:ext uri="{FF2B5EF4-FFF2-40B4-BE49-F238E27FC236}">
                  <a16:creationId xmlns:a16="http://schemas.microsoft.com/office/drawing/2014/main" id="{AD497E45-8DAB-4BEF-B67D-BE570529C8D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11"/>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8E6FA59E-45A1-4C59-891D-45EAA1A13C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0.08071</cdr:x>
      <cdr:y>0.10491</cdr:y>
    </cdr:from>
    <cdr:to>
      <cdr:x>0.21454</cdr:x>
      <cdr:y>0.15065</cdr:y>
    </cdr:to>
    <cdr:sp macro="" textlink="'Amt AE Sex Face'!$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601193" y="567169"/>
          <a:ext cx="996839"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0.09726</cdr:x>
      <cdr:y>0.25946</cdr:y>
    </cdr:from>
    <cdr:to>
      <cdr:x>0.21454</cdr:x>
      <cdr:y>0.30148</cdr:y>
    </cdr:to>
    <cdr:sp macro="" textlink="'Amt AE Sex Face'!$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24466" y="140276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0.08069</cdr:x>
      <cdr:y>0.37813</cdr:y>
    </cdr:from>
    <cdr:to>
      <cdr:x>0.21454</cdr:x>
      <cdr:y>0.42387</cdr:y>
    </cdr:to>
    <cdr:sp macro="" textlink="'Amt AE Sex Face'!$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4" y="204432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0.09725</cdr:x>
      <cdr:y>0.52565</cdr:y>
    </cdr:from>
    <cdr:to>
      <cdr:x>0.21454</cdr:x>
      <cdr:y>0.56767</cdr:y>
    </cdr:to>
    <cdr:sp macro="" textlink="'Amt AE Sex Face'!$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2" y="284187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0.08069</cdr:x>
      <cdr:y>0.63457</cdr:y>
    </cdr:from>
    <cdr:to>
      <cdr:x>0.21454</cdr:x>
      <cdr:y>0.68031</cdr:y>
    </cdr:to>
    <cdr:sp macro="" textlink="'Amt AE Sex Face'!$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3" y="3430786"/>
          <a:ext cx="9969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0.09725</cdr:x>
      <cdr:y>0.79441</cdr:y>
    </cdr:from>
    <cdr:to>
      <cdr:x>0.21454</cdr:x>
      <cdr:y>0.83643</cdr:y>
    </cdr:to>
    <cdr:sp macro="" textlink="'Amt AE Sex Face'!$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1" y="42949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0.09726</cdr:x>
      <cdr:y>0.18229</cdr:y>
    </cdr:from>
    <cdr:to>
      <cdr:x>0.21454</cdr:x>
      <cdr:y>0.22431</cdr:y>
    </cdr:to>
    <cdr:sp macro="" textlink="'Amt AE Sex Face'!$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6" y="98552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0.03031</cdr:x>
      <cdr:y>0.09652</cdr:y>
    </cdr:from>
    <cdr:to>
      <cdr:x>0.05486</cdr:x>
      <cdr:y>0.31497</cdr:y>
    </cdr:to>
    <cdr:sp macro="" textlink="'Amt AE Sex Face'!$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3312" y="1020903"/>
          <a:ext cx="1181005"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Sex</a:t>
          </a:fld>
          <a:endParaRPr lang="en-US" sz="1100" b="1"/>
        </a:p>
      </cdr:txBody>
    </cdr:sp>
  </cdr:relSizeAnchor>
  <cdr:relSizeAnchor xmlns:cdr="http://schemas.openxmlformats.org/drawingml/2006/chartDrawing">
    <cdr:from>
      <cdr:x>0.09725</cdr:x>
      <cdr:y>0.44615</cdr:y>
    </cdr:from>
    <cdr:to>
      <cdr:x>0.21454</cdr:x>
      <cdr:y>0.48817</cdr:y>
    </cdr:to>
    <cdr:sp macro="" textlink="'Amt AE Sex Face'!$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2412074"/>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0.03031</cdr:x>
      <cdr:y>0.39855</cdr:y>
    </cdr:from>
    <cdr:to>
      <cdr:x>0.05486</cdr:x>
      <cdr:y>0.55449</cdr:y>
    </cdr:to>
    <cdr:sp macro="" textlink="'Amt AE Sex Face'!$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Female</a:t>
          </a:fld>
          <a:endParaRPr lang="en-US" sz="1100" b="1"/>
        </a:p>
      </cdr:txBody>
    </cdr:sp>
  </cdr:relSizeAnchor>
  <cdr:relSizeAnchor xmlns:cdr="http://schemas.openxmlformats.org/drawingml/2006/chartDrawing">
    <cdr:from>
      <cdr:x>0.09725</cdr:x>
      <cdr:y>0.71724</cdr:y>
    </cdr:from>
    <cdr:to>
      <cdr:x>0.21454</cdr:x>
      <cdr:y>0.75926</cdr:y>
    </cdr:to>
    <cdr:sp macro="" textlink="'Amt AE Sex Face'!$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38777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0.03031</cdr:x>
      <cdr:y>0.66312</cdr:y>
    </cdr:from>
    <cdr:to>
      <cdr:x>0.05486</cdr:x>
      <cdr:y>0.81907</cdr:y>
    </cdr:to>
    <cdr:sp macro="" textlink="'Amt AE Sex Face'!$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Male</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7.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12">
              <a:extLst>
                <a:ext uri="{FF2B5EF4-FFF2-40B4-BE49-F238E27FC236}">
                  <a16:creationId xmlns:a16="http://schemas.microsoft.com/office/drawing/2014/main" id="{1F41FAB2-405F-4B9B-A8B8-C30FDB3D8ED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12"/>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12">
              <a:extLst>
                <a:ext uri="{FF2B5EF4-FFF2-40B4-BE49-F238E27FC236}">
                  <a16:creationId xmlns:a16="http://schemas.microsoft.com/office/drawing/2014/main" id="{ADD49173-518F-4861-88D3-38BBD9BC859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12"/>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12">
              <a:extLst>
                <a:ext uri="{FF2B5EF4-FFF2-40B4-BE49-F238E27FC236}">
                  <a16:creationId xmlns:a16="http://schemas.microsoft.com/office/drawing/2014/main" id="{8CF81133-37F4-41BE-83C2-4E3F6C2D7F5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12"/>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12">
              <a:extLst>
                <a:ext uri="{FF2B5EF4-FFF2-40B4-BE49-F238E27FC236}">
                  <a16:creationId xmlns:a16="http://schemas.microsoft.com/office/drawing/2014/main" id="{7FF08A80-018B-4755-84CE-ED88146F472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12"/>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12">
              <a:extLst>
                <a:ext uri="{FF2B5EF4-FFF2-40B4-BE49-F238E27FC236}">
                  <a16:creationId xmlns:a16="http://schemas.microsoft.com/office/drawing/2014/main" id="{219D4014-B3A0-439C-90F9-943492A309E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12"/>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12">
              <a:extLst>
                <a:ext uri="{FF2B5EF4-FFF2-40B4-BE49-F238E27FC236}">
                  <a16:creationId xmlns:a16="http://schemas.microsoft.com/office/drawing/2014/main" id="{ADADBC4B-CE0E-42B8-9FDB-96661B38343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12"/>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BA40FED9-D529-47B1-984A-7370A9041D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0.07176</cdr:x>
      <cdr:y>0.45022</cdr:y>
    </cdr:from>
    <cdr:to>
      <cdr:x>0.20559</cdr:x>
      <cdr:y>0.49596</cdr:y>
    </cdr:to>
    <cdr:sp macro="" textlink="'Amt AE Plan'!$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34497" y="2434090"/>
          <a:ext cx="996840"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0.09087</cdr:x>
      <cdr:y>0.72844</cdr:y>
    </cdr:from>
    <cdr:to>
      <cdr:x>0.20815</cdr:x>
      <cdr:y>0.77046</cdr:y>
    </cdr:to>
    <cdr:sp macro="" textlink="'Amt AE Plan'!$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676821" y="3938290"/>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0.03031</cdr:x>
      <cdr:y>0.39855</cdr:y>
    </cdr:from>
    <cdr:to>
      <cdr:x>0.05486</cdr:x>
      <cdr:y>0.55449</cdr:y>
    </cdr:to>
    <cdr:sp macro="" textlink="'Amt AE Plan'!#REF!">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 </a:t>
          </a:fld>
          <a:endParaRPr lang="en-US" sz="1100" b="1"/>
        </a:p>
      </cdr:txBody>
    </cdr:sp>
  </cdr:relSizeAnchor>
  <cdr:relSizeAnchor xmlns:cdr="http://schemas.openxmlformats.org/drawingml/2006/chartDrawing">
    <cdr:from>
      <cdr:x>0.03031</cdr:x>
      <cdr:y>0.66312</cdr:y>
    </cdr:from>
    <cdr:to>
      <cdr:x>0.05486</cdr:x>
      <cdr:y>0.81907</cdr:y>
    </cdr:to>
    <cdr:sp macro="" textlink="'Amt AE Plan'!#REF!">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 </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0.04731</cdr:x>
      <cdr:y>0.16796</cdr:y>
    </cdr:from>
    <cdr:to>
      <cdr:x>0.20587</cdr:x>
      <cdr:y>0.2137</cdr:y>
    </cdr:to>
    <cdr:sp macro="" textlink="'Amt AE Plan'!$A$17">
      <cdr:nvSpPr>
        <cdr:cNvPr id="3" name="TextBox 1">
          <a:extLst xmlns:a="http://schemas.openxmlformats.org/drawingml/2006/main">
            <a:ext uri="{FF2B5EF4-FFF2-40B4-BE49-F238E27FC236}">
              <a16:creationId xmlns:a16="http://schemas.microsoft.com/office/drawing/2014/main" id="{93904E7C-696D-CF42-7027-CAEBC77821FC}"/>
            </a:ext>
          </a:extLst>
        </cdr:cNvPr>
        <cdr:cNvSpPr txBox="1"/>
      </cdr:nvSpPr>
      <cdr:spPr>
        <a:xfrm xmlns:a="http://schemas.openxmlformats.org/drawingml/2006/main">
          <a:off x="352425" y="908050"/>
          <a:ext cx="1180990"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9477FE5-D1E4-4E71-99CD-A4EA02AE6BED}"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userShapes>
</file>

<file path=xl/drawings/drawing29.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13">
              <a:extLst>
                <a:ext uri="{FF2B5EF4-FFF2-40B4-BE49-F238E27FC236}">
                  <a16:creationId xmlns:a16="http://schemas.microsoft.com/office/drawing/2014/main" id="{EAEB79DE-DF57-4012-AFAF-BA710E847D8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13"/>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13">
              <a:extLst>
                <a:ext uri="{FF2B5EF4-FFF2-40B4-BE49-F238E27FC236}">
                  <a16:creationId xmlns:a16="http://schemas.microsoft.com/office/drawing/2014/main" id="{136FFCFE-6021-415B-8C64-479AF091140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13"/>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13">
              <a:extLst>
                <a:ext uri="{FF2B5EF4-FFF2-40B4-BE49-F238E27FC236}">
                  <a16:creationId xmlns:a16="http://schemas.microsoft.com/office/drawing/2014/main" id="{E8BA4F97-7B2E-4F43-91F9-EFE19639D98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13"/>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13">
              <a:extLst>
                <a:ext uri="{FF2B5EF4-FFF2-40B4-BE49-F238E27FC236}">
                  <a16:creationId xmlns:a16="http://schemas.microsoft.com/office/drawing/2014/main" id="{588A6F67-AC98-44DB-9D4E-4E3629582CA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13"/>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13">
              <a:extLst>
                <a:ext uri="{FF2B5EF4-FFF2-40B4-BE49-F238E27FC236}">
                  <a16:creationId xmlns:a16="http://schemas.microsoft.com/office/drawing/2014/main" id="{6B22730E-B466-4486-AD59-80B38F52369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13"/>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13">
              <a:extLst>
                <a:ext uri="{FF2B5EF4-FFF2-40B4-BE49-F238E27FC236}">
                  <a16:creationId xmlns:a16="http://schemas.microsoft.com/office/drawing/2014/main" id="{8C36165E-C383-426E-8580-D6F39C684FE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13"/>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BA69516E-00D4-4172-9B57-0CF9A18E12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5">
              <a:extLst>
                <a:ext uri="{FF2B5EF4-FFF2-40B4-BE49-F238E27FC236}">
                  <a16:creationId xmlns:a16="http://schemas.microsoft.com/office/drawing/2014/main" id="{BAFE945F-87AF-4F51-A6BF-40FAD505DBC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5"/>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5">
              <a:extLst>
                <a:ext uri="{FF2B5EF4-FFF2-40B4-BE49-F238E27FC236}">
                  <a16:creationId xmlns:a16="http://schemas.microsoft.com/office/drawing/2014/main" id="{718643C2-2E07-4031-BC51-24EFFEBCCDD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5"/>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5">
              <a:extLst>
                <a:ext uri="{FF2B5EF4-FFF2-40B4-BE49-F238E27FC236}">
                  <a16:creationId xmlns:a16="http://schemas.microsoft.com/office/drawing/2014/main" id="{DF5D2C91-D032-4D10-862B-537930830FF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5"/>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5">
              <a:extLst>
                <a:ext uri="{FF2B5EF4-FFF2-40B4-BE49-F238E27FC236}">
                  <a16:creationId xmlns:a16="http://schemas.microsoft.com/office/drawing/2014/main" id="{438474EF-FE7A-4F59-AB60-A7CC2B87526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5"/>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5">
              <a:extLst>
                <a:ext uri="{FF2B5EF4-FFF2-40B4-BE49-F238E27FC236}">
                  <a16:creationId xmlns:a16="http://schemas.microsoft.com/office/drawing/2014/main" id="{09880C3D-88BC-499F-B2CE-06A841A16DE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5"/>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5">
              <a:extLst>
                <a:ext uri="{FF2B5EF4-FFF2-40B4-BE49-F238E27FC236}">
                  <a16:creationId xmlns:a16="http://schemas.microsoft.com/office/drawing/2014/main" id="{DCD3427B-CDFC-4C12-8E72-37D39C47019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5"/>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1365A4F8-81E5-4141-A51D-2631CFB095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c:userShapes xmlns:c="http://schemas.openxmlformats.org/drawingml/2006/chart">
  <cdr:relSizeAnchor xmlns:cdr="http://schemas.openxmlformats.org/drawingml/2006/chartDrawing">
    <cdr:from>
      <cdr:x>0.07161</cdr:x>
      <cdr:y>0.10491</cdr:y>
    </cdr:from>
    <cdr:to>
      <cdr:x>0.21454</cdr:x>
      <cdr:y>0.15065</cdr:y>
    </cdr:to>
    <cdr:sp macro="" textlink="'Amt AE Plan SmokStat'!$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33400" y="567190"/>
          <a:ext cx="1064612"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0.09726</cdr:x>
      <cdr:y>0.25946</cdr:y>
    </cdr:from>
    <cdr:to>
      <cdr:x>0.21454</cdr:x>
      <cdr:y>0.30148</cdr:y>
    </cdr:to>
    <cdr:sp macro="" textlink="'Amt AE Plan SmokStat'!$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24466" y="140276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0.07417</cdr:x>
      <cdr:y>0.37813</cdr:y>
    </cdr:from>
    <cdr:to>
      <cdr:x>0.21454</cdr:x>
      <cdr:y>0.42387</cdr:y>
    </cdr:to>
    <cdr:sp macro="" textlink="'Amt AE Plan SmokStat'!$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52451" y="2044337"/>
          <a:ext cx="1045562"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0.09725</cdr:x>
      <cdr:y>0.52565</cdr:y>
    </cdr:from>
    <cdr:to>
      <cdr:x>0.21454</cdr:x>
      <cdr:y>0.56767</cdr:y>
    </cdr:to>
    <cdr:sp macro="" textlink="'Amt AE Plan SmokStat'!$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2" y="284187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0.07161</cdr:x>
      <cdr:y>0.63457</cdr:y>
    </cdr:from>
    <cdr:to>
      <cdr:x>0.21454</cdr:x>
      <cdr:y>0.68031</cdr:y>
    </cdr:to>
    <cdr:sp macro="" textlink="'Amt AE Plan SmokStat'!$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33401" y="3430765"/>
          <a:ext cx="1064612"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0.09725</cdr:x>
      <cdr:y>0.79441</cdr:y>
    </cdr:from>
    <cdr:to>
      <cdr:x>0.21454</cdr:x>
      <cdr:y>0.83643</cdr:y>
    </cdr:to>
    <cdr:sp macro="" textlink="'Amt AE Plan SmokStat'!$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1" y="42949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0.09726</cdr:x>
      <cdr:y>0.18229</cdr:y>
    </cdr:from>
    <cdr:to>
      <cdr:x>0.21454</cdr:x>
      <cdr:y>0.22431</cdr:y>
    </cdr:to>
    <cdr:sp macro="" textlink="'Amt AE Plan SmokStat'!$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6" y="98552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0.03031</cdr:x>
      <cdr:y>0.09652</cdr:y>
    </cdr:from>
    <cdr:to>
      <cdr:x>0.05486</cdr:x>
      <cdr:y>0.31497</cdr:y>
    </cdr:to>
    <cdr:sp macro="" textlink="'Amt AE Plan SmokStat'!$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3312" y="1020903"/>
          <a:ext cx="1181005"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Plans</a:t>
          </a:fld>
          <a:endParaRPr lang="en-US" sz="1100" b="1"/>
        </a:p>
      </cdr:txBody>
    </cdr:sp>
  </cdr:relSizeAnchor>
  <cdr:relSizeAnchor xmlns:cdr="http://schemas.openxmlformats.org/drawingml/2006/chartDrawing">
    <cdr:from>
      <cdr:x>0.09725</cdr:x>
      <cdr:y>0.44615</cdr:y>
    </cdr:from>
    <cdr:to>
      <cdr:x>0.21454</cdr:x>
      <cdr:y>0.48817</cdr:y>
    </cdr:to>
    <cdr:sp macro="" textlink="'Amt AE Plan SmokStat'!$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2412074"/>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0.03031</cdr:x>
      <cdr:y>0.39855</cdr:y>
    </cdr:from>
    <cdr:to>
      <cdr:x>0.05486</cdr:x>
      <cdr:y>0.55449</cdr:y>
    </cdr:to>
    <cdr:sp macro="" textlink="'Amt AE Plan SmokStat'!$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Non-Term</a:t>
          </a:fld>
          <a:endParaRPr lang="en-US" sz="1100" b="1"/>
        </a:p>
      </cdr:txBody>
    </cdr:sp>
  </cdr:relSizeAnchor>
  <cdr:relSizeAnchor xmlns:cdr="http://schemas.openxmlformats.org/drawingml/2006/chartDrawing">
    <cdr:from>
      <cdr:x>0.09725</cdr:x>
      <cdr:y>0.71724</cdr:y>
    </cdr:from>
    <cdr:to>
      <cdr:x>0.21454</cdr:x>
      <cdr:y>0.75926</cdr:y>
    </cdr:to>
    <cdr:sp macro="" textlink="'Amt AE Plan SmokStat'!$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38777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0.03031</cdr:x>
      <cdr:y>0.66312</cdr:y>
    </cdr:from>
    <cdr:to>
      <cdr:x>0.05486</cdr:x>
      <cdr:y>0.81907</cdr:y>
    </cdr:to>
    <cdr:sp macro="" textlink="'Amt AE Plan SmokStat'!$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Term</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1.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14">
              <a:extLst>
                <a:ext uri="{FF2B5EF4-FFF2-40B4-BE49-F238E27FC236}">
                  <a16:creationId xmlns:a16="http://schemas.microsoft.com/office/drawing/2014/main" id="{48B28733-9D81-49EE-93C7-F298300C281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14"/>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14">
              <a:extLst>
                <a:ext uri="{FF2B5EF4-FFF2-40B4-BE49-F238E27FC236}">
                  <a16:creationId xmlns:a16="http://schemas.microsoft.com/office/drawing/2014/main" id="{C32B84F9-1E05-4ACE-83CB-94A3ECF30CD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14"/>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14">
              <a:extLst>
                <a:ext uri="{FF2B5EF4-FFF2-40B4-BE49-F238E27FC236}">
                  <a16:creationId xmlns:a16="http://schemas.microsoft.com/office/drawing/2014/main" id="{D15AA24F-E960-4212-A7AE-7EC0401B57C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14"/>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14">
              <a:extLst>
                <a:ext uri="{FF2B5EF4-FFF2-40B4-BE49-F238E27FC236}">
                  <a16:creationId xmlns:a16="http://schemas.microsoft.com/office/drawing/2014/main" id="{1ED59126-C35A-4FFB-BF65-4C5F925C82A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14"/>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14">
              <a:extLst>
                <a:ext uri="{FF2B5EF4-FFF2-40B4-BE49-F238E27FC236}">
                  <a16:creationId xmlns:a16="http://schemas.microsoft.com/office/drawing/2014/main" id="{BA285EAC-7632-4642-B717-6D0693C22A6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14"/>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14">
              <a:extLst>
                <a:ext uri="{FF2B5EF4-FFF2-40B4-BE49-F238E27FC236}">
                  <a16:creationId xmlns:a16="http://schemas.microsoft.com/office/drawing/2014/main" id="{CDAFD19F-A9C0-48EB-8E5E-ABEBB87F84D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14"/>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DEAD123F-B63A-470D-8170-7DEC9E3D9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0.08071</cdr:x>
      <cdr:y>0.10491</cdr:y>
    </cdr:from>
    <cdr:to>
      <cdr:x>0.21454</cdr:x>
      <cdr:y>0.15065</cdr:y>
    </cdr:to>
    <cdr:sp macro="" textlink="'Amt AE Plan Sex'!$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601193" y="567169"/>
          <a:ext cx="996839"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0.09726</cdr:x>
      <cdr:y>0.25946</cdr:y>
    </cdr:from>
    <cdr:to>
      <cdr:x>0.21454</cdr:x>
      <cdr:y>0.30148</cdr:y>
    </cdr:to>
    <cdr:sp macro="" textlink="'Amt AE Plan Sex'!$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24466" y="140276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0.08069</cdr:x>
      <cdr:y>0.37813</cdr:y>
    </cdr:from>
    <cdr:to>
      <cdr:x>0.21454</cdr:x>
      <cdr:y>0.42387</cdr:y>
    </cdr:to>
    <cdr:sp macro="" textlink="'Amt AE Plan Sex'!$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4" y="204432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0.09725</cdr:x>
      <cdr:y>0.52565</cdr:y>
    </cdr:from>
    <cdr:to>
      <cdr:x>0.21454</cdr:x>
      <cdr:y>0.56767</cdr:y>
    </cdr:to>
    <cdr:sp macro="" textlink="'Amt AE Plan Sex'!$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2" y="284187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0.08069</cdr:x>
      <cdr:y>0.63457</cdr:y>
    </cdr:from>
    <cdr:to>
      <cdr:x>0.21454</cdr:x>
      <cdr:y>0.68031</cdr:y>
    </cdr:to>
    <cdr:sp macro="" textlink="'Amt AE Plan Sex'!$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3" y="3430786"/>
          <a:ext cx="9969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0.09725</cdr:x>
      <cdr:y>0.79441</cdr:y>
    </cdr:from>
    <cdr:to>
      <cdr:x>0.21454</cdr:x>
      <cdr:y>0.83643</cdr:y>
    </cdr:to>
    <cdr:sp macro="" textlink="'Amt AE Plan Sex'!$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1" y="42949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0.09726</cdr:x>
      <cdr:y>0.18229</cdr:y>
    </cdr:from>
    <cdr:to>
      <cdr:x>0.21454</cdr:x>
      <cdr:y>0.22431</cdr:y>
    </cdr:to>
    <cdr:sp macro="" textlink="'Amt AE Plan Sex'!$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6" y="98552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0.03031</cdr:x>
      <cdr:y>0.09652</cdr:y>
    </cdr:from>
    <cdr:to>
      <cdr:x>0.05486</cdr:x>
      <cdr:y>0.31497</cdr:y>
    </cdr:to>
    <cdr:sp macro="" textlink="'Amt AE Plan Sex'!$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3312" y="1020903"/>
          <a:ext cx="1181005"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Plans</a:t>
          </a:fld>
          <a:endParaRPr lang="en-US" sz="1100" b="1"/>
        </a:p>
      </cdr:txBody>
    </cdr:sp>
  </cdr:relSizeAnchor>
  <cdr:relSizeAnchor xmlns:cdr="http://schemas.openxmlformats.org/drawingml/2006/chartDrawing">
    <cdr:from>
      <cdr:x>0.09725</cdr:x>
      <cdr:y>0.44615</cdr:y>
    </cdr:from>
    <cdr:to>
      <cdr:x>0.21454</cdr:x>
      <cdr:y>0.48817</cdr:y>
    </cdr:to>
    <cdr:sp macro="" textlink="'Amt AE Plan Sex'!$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2412074"/>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0.03031</cdr:x>
      <cdr:y>0.39855</cdr:y>
    </cdr:from>
    <cdr:to>
      <cdr:x>0.05486</cdr:x>
      <cdr:y>0.55449</cdr:y>
    </cdr:to>
    <cdr:sp macro="" textlink="'Amt AE Plan Sex'!$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Non-Term</a:t>
          </a:fld>
          <a:endParaRPr lang="en-US" sz="1100" b="1"/>
        </a:p>
      </cdr:txBody>
    </cdr:sp>
  </cdr:relSizeAnchor>
  <cdr:relSizeAnchor xmlns:cdr="http://schemas.openxmlformats.org/drawingml/2006/chartDrawing">
    <cdr:from>
      <cdr:x>0.09725</cdr:x>
      <cdr:y>0.71724</cdr:y>
    </cdr:from>
    <cdr:to>
      <cdr:x>0.21454</cdr:x>
      <cdr:y>0.75926</cdr:y>
    </cdr:to>
    <cdr:sp macro="" textlink="'Amt AE Plan Sex'!$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38777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0.03031</cdr:x>
      <cdr:y>0.66312</cdr:y>
    </cdr:from>
    <cdr:to>
      <cdr:x>0.05486</cdr:x>
      <cdr:y>0.81907</cdr:y>
    </cdr:to>
    <cdr:sp macro="" textlink="'Amt AE Plan Sex'!$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Term</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3.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15">
              <a:extLst>
                <a:ext uri="{FF2B5EF4-FFF2-40B4-BE49-F238E27FC236}">
                  <a16:creationId xmlns:a16="http://schemas.microsoft.com/office/drawing/2014/main" id="{5720EF5D-43ED-4728-B0A1-3D28BEA314E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15"/>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15">
              <a:extLst>
                <a:ext uri="{FF2B5EF4-FFF2-40B4-BE49-F238E27FC236}">
                  <a16:creationId xmlns:a16="http://schemas.microsoft.com/office/drawing/2014/main" id="{9100CD12-C257-45F6-B474-B8461693468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15"/>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15">
              <a:extLst>
                <a:ext uri="{FF2B5EF4-FFF2-40B4-BE49-F238E27FC236}">
                  <a16:creationId xmlns:a16="http://schemas.microsoft.com/office/drawing/2014/main" id="{0396B564-4CF1-42E5-9BE3-8128933C9F6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15"/>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15">
              <a:extLst>
                <a:ext uri="{FF2B5EF4-FFF2-40B4-BE49-F238E27FC236}">
                  <a16:creationId xmlns:a16="http://schemas.microsoft.com/office/drawing/2014/main" id="{29814452-87E4-4FD4-BE88-467AA3E973C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15"/>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15">
              <a:extLst>
                <a:ext uri="{FF2B5EF4-FFF2-40B4-BE49-F238E27FC236}">
                  <a16:creationId xmlns:a16="http://schemas.microsoft.com/office/drawing/2014/main" id="{57F95018-8E2E-4D14-A7B6-283A0A2BFB7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15"/>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15">
              <a:extLst>
                <a:ext uri="{FF2B5EF4-FFF2-40B4-BE49-F238E27FC236}">
                  <a16:creationId xmlns:a16="http://schemas.microsoft.com/office/drawing/2014/main" id="{33C66F59-A975-498B-B9DD-91519EE3CE5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15"/>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76920B2D-D46B-4AD9-91D3-D11B98B191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c:userShapes xmlns:c="http://schemas.openxmlformats.org/drawingml/2006/chart">
  <cdr:relSizeAnchor xmlns:cdr="http://schemas.openxmlformats.org/drawingml/2006/chartDrawing">
    <cdr:from>
      <cdr:x>0.09914</cdr:x>
      <cdr:y>0.20837</cdr:y>
    </cdr:from>
    <cdr:to>
      <cdr:x>0.21642</cdr:x>
      <cdr:y>0.25039</cdr:y>
    </cdr:to>
    <cdr:sp macro="" textlink="'Amt AE Plan AttAge'!$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38451" y="1126540"/>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0.09913</cdr:x>
      <cdr:y>0.48689</cdr:y>
    </cdr:from>
    <cdr:to>
      <cdr:x>0.21642</cdr:x>
      <cdr:y>0.52891</cdr:y>
    </cdr:to>
    <cdr:sp macro="" textlink="'Amt AE Plan AttAge'!$A$25">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8377" y="263232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2D10A80-EEA9-4FB0-AE42-2C01B93B4F7C}"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0.08257</cdr:x>
      <cdr:y>0.65043</cdr:y>
    </cdr:from>
    <cdr:to>
      <cdr:x>0.21642</cdr:x>
      <cdr:y>0.69617</cdr:y>
    </cdr:to>
    <cdr:sp macro="" textlink="'Amt AE Plan AttAge'!$A$28">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15028" y="3516511"/>
          <a:ext cx="9969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3526C355-B219-478D-952A-1FDDE39715A3}"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dr:relSizeAnchor xmlns:cdr="http://schemas.openxmlformats.org/drawingml/2006/chartDrawing">
    <cdr:from>
      <cdr:x>0.09913</cdr:x>
      <cdr:y>0.77327</cdr:y>
    </cdr:from>
    <cdr:to>
      <cdr:x>0.21642</cdr:x>
      <cdr:y>0.81529</cdr:y>
    </cdr:to>
    <cdr:sp macro="" textlink="'Amt AE Plan AttAge'!$A$30">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8376" y="41806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1E7C513-0E36-4C2B-B56A-5E7A837B8592}"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0.09914</cdr:x>
      <cdr:y>0.14881</cdr:y>
    </cdr:from>
    <cdr:to>
      <cdr:x>0.21642</cdr:x>
      <cdr:y>0.19083</cdr:y>
    </cdr:to>
    <cdr:sp macro="" textlink="'Amt AE Plan AttAge'!$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38451" y="804550"/>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0.00608</cdr:x>
      <cdr:y>0.10533</cdr:y>
    </cdr:from>
    <cdr:to>
      <cdr:x>0.08029</cdr:x>
      <cdr:y>0.32378</cdr:y>
    </cdr:to>
    <cdr:sp macro="" textlink="'Amt AE Plan AttAge'!$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68853" y="883600"/>
          <a:ext cx="1181037" cy="552757"/>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Plans</a:t>
          </a:fld>
          <a:endParaRPr lang="en-US" sz="1100" b="1"/>
        </a:p>
      </cdr:txBody>
    </cdr:sp>
  </cdr:relSizeAnchor>
  <cdr:relSizeAnchor xmlns:cdr="http://schemas.openxmlformats.org/drawingml/2006/chartDrawing">
    <cdr:from>
      <cdr:x>0.09913</cdr:x>
      <cdr:y>0.42677</cdr:y>
    </cdr:from>
    <cdr:to>
      <cdr:x>0.21642</cdr:x>
      <cdr:y>0.46879</cdr:y>
    </cdr:to>
    <cdr:sp macro="" textlink="'Amt AE Plan AttAge'!$A$24">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38376" y="2307299"/>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CF29043F-BDB8-49D1-97D5-5FE8EBCA9D16}"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0.03151</cdr:x>
      <cdr:y>0.40736</cdr:y>
    </cdr:from>
    <cdr:to>
      <cdr:x>0.05485</cdr:x>
      <cdr:y>0.5633</cdr:y>
    </cdr:to>
    <cdr:sp macro="" textlink="'Amt AE Plan AttAge'!$A$22">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875" y="2536971"/>
          <a:ext cx="843080"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8E9A4E1-2039-494A-9F3D-A8CC07AD45F2}" type="TxLink">
            <a:rPr lang="en-US" sz="1100" b="1" i="0" u="none" strike="noStrike">
              <a:solidFill>
                <a:srgbClr val="000000"/>
              </a:solidFill>
              <a:latin typeface="Calibri Light"/>
              <a:ea typeface="Calibri Light"/>
              <a:cs typeface="Calibri Light"/>
            </a:rPr>
            <a:pPr algn="ctr"/>
            <a:t>Non-Term</a:t>
          </a:fld>
          <a:endParaRPr lang="en-US" sz="1100" b="1"/>
        </a:p>
      </cdr:txBody>
    </cdr:sp>
  </cdr:relSizeAnchor>
  <cdr:relSizeAnchor xmlns:cdr="http://schemas.openxmlformats.org/drawingml/2006/chartDrawing">
    <cdr:from>
      <cdr:x>0.09913</cdr:x>
      <cdr:y>0.71019</cdr:y>
    </cdr:from>
    <cdr:to>
      <cdr:x>0.21642</cdr:x>
      <cdr:y>0.75221</cdr:y>
    </cdr:to>
    <cdr:sp macro="" textlink="'Amt AE Plan AttAge'!$A$29">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38376" y="38396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CB34E6B7-96CE-4678-8D8D-544EB14F131F}"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0.03151</cdr:x>
      <cdr:y>0.68602</cdr:y>
    </cdr:from>
    <cdr:to>
      <cdr:x>0.05485</cdr:x>
      <cdr:y>0.84197</cdr:y>
    </cdr:to>
    <cdr:sp macro="" textlink="'Amt AE Plan AttAge'!$A$27">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902" y="4043570"/>
          <a:ext cx="843134"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69AFBAC-4BFD-472E-817F-7352A0C6D279}" type="TxLink">
            <a:rPr lang="en-US" sz="1100" b="1" i="0" u="none" strike="noStrike">
              <a:solidFill>
                <a:srgbClr val="000000"/>
              </a:solidFill>
              <a:latin typeface="Calibri Light"/>
              <a:ea typeface="Calibri Light"/>
              <a:cs typeface="Calibri Light"/>
            </a:rPr>
            <a:pPr algn="ctr"/>
            <a:t>Term</a:t>
          </a:fld>
          <a:endParaRPr lang="en-US" sz="1100" b="1"/>
        </a:p>
      </cdr:txBody>
    </cdr:sp>
  </cdr:relSizeAnchor>
  <cdr:relSizeAnchor xmlns:cdr="http://schemas.openxmlformats.org/drawingml/2006/chartDrawing">
    <cdr:from>
      <cdr:x>0.22492</cdr:x>
      <cdr:y>0.33938</cdr:y>
    </cdr:from>
    <cdr:to>
      <cdr:x>0.90023</cdr:x>
      <cdr:y>0.34108</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319" y="1834832"/>
          <a:ext cx="5030080" cy="9191"/>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0.22324</cdr:x>
      <cdr:y>0.61379</cdr:y>
    </cdr:from>
    <cdr:to>
      <cdr:x>0.89895</cdr:x>
      <cdr:y>0.61425</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62814" y="3318419"/>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0.09914</cdr:x>
      <cdr:y>0.27366</cdr:y>
    </cdr:from>
    <cdr:to>
      <cdr:x>0.21642</cdr:x>
      <cdr:y>0.31568</cdr:y>
    </cdr:to>
    <cdr:sp macro="" textlink="'Amt AE Plan AttAge'!$A$21">
      <cdr:nvSpPr>
        <cdr:cNvPr id="5" name="TextBox 1">
          <a:extLst xmlns:a="http://schemas.openxmlformats.org/drawingml/2006/main">
            <a:ext uri="{FF2B5EF4-FFF2-40B4-BE49-F238E27FC236}">
              <a16:creationId xmlns:a16="http://schemas.microsoft.com/office/drawing/2014/main" id="{717E36FB-4CE3-19D0-3D72-1135D7BFFBC8}"/>
            </a:ext>
          </a:extLst>
        </cdr:cNvPr>
        <cdr:cNvSpPr txBox="1"/>
      </cdr:nvSpPr>
      <cdr:spPr>
        <a:xfrm xmlns:a="http://schemas.openxmlformats.org/drawingml/2006/main">
          <a:off x="738451" y="1479550"/>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B99E76F-3D50-49D1-B4E5-ED7F0C22ECFC}"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0.09913</cdr:x>
      <cdr:y>0.55027</cdr:y>
    </cdr:from>
    <cdr:to>
      <cdr:x>0.21642</cdr:x>
      <cdr:y>0.59228</cdr:y>
    </cdr:to>
    <cdr:sp macro="" textlink="'Amt AE Plan AttAge'!$A$26">
      <cdr:nvSpPr>
        <cdr:cNvPr id="10" name="TextBox 1">
          <a:extLst xmlns:a="http://schemas.openxmlformats.org/drawingml/2006/main">
            <a:ext uri="{FF2B5EF4-FFF2-40B4-BE49-F238E27FC236}">
              <a16:creationId xmlns:a16="http://schemas.microsoft.com/office/drawing/2014/main" id="{B45AE524-51B8-1CFF-959C-2407900E1429}"/>
            </a:ext>
          </a:extLst>
        </cdr:cNvPr>
        <cdr:cNvSpPr txBox="1"/>
      </cdr:nvSpPr>
      <cdr:spPr>
        <a:xfrm xmlns:a="http://schemas.openxmlformats.org/drawingml/2006/main">
          <a:off x="738377" y="2974975"/>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2D1E019-706A-4D0F-AAB3-31EF090904CA}"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0.09913</cdr:x>
      <cdr:y>0.83215</cdr:y>
    </cdr:from>
    <cdr:to>
      <cdr:x>0.21642</cdr:x>
      <cdr:y>0.87417</cdr:y>
    </cdr:to>
    <cdr:sp macro="" textlink="'Amt AE Plan AttAge'!$A$31">
      <cdr:nvSpPr>
        <cdr:cNvPr id="16" name="TextBox 1">
          <a:extLst xmlns:a="http://schemas.openxmlformats.org/drawingml/2006/main">
            <a:ext uri="{FF2B5EF4-FFF2-40B4-BE49-F238E27FC236}">
              <a16:creationId xmlns:a16="http://schemas.microsoft.com/office/drawing/2014/main" id="{E7B36839-B928-E0B2-D562-43978F0F6A94}"/>
            </a:ext>
          </a:extLst>
        </cdr:cNvPr>
        <cdr:cNvSpPr txBox="1"/>
      </cdr:nvSpPr>
      <cdr:spPr>
        <a:xfrm xmlns:a="http://schemas.openxmlformats.org/drawingml/2006/main">
          <a:off x="738376" y="4498975"/>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616AB9A-82BC-40A3-8DC1-F8A880AB217B}"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0.08259</cdr:x>
      <cdr:y>0.08905</cdr:y>
    </cdr:from>
    <cdr:to>
      <cdr:x>0.21642</cdr:x>
      <cdr:y>0.13479</cdr:y>
    </cdr:to>
    <cdr:sp macro="" textlink="'Amt AE Plan AttAge'!$A$18">
      <cdr:nvSpPr>
        <cdr:cNvPr id="17" name="TextBox 16">
          <a:extLst xmlns:a="http://schemas.openxmlformats.org/drawingml/2006/main">
            <a:ext uri="{FF2B5EF4-FFF2-40B4-BE49-F238E27FC236}">
              <a16:creationId xmlns:a16="http://schemas.microsoft.com/office/drawing/2014/main" id="{1519E1EC-0AE1-3624-89A5-691D4506654C}"/>
            </a:ext>
          </a:extLst>
        </cdr:cNvPr>
        <cdr:cNvSpPr txBox="1"/>
      </cdr:nvSpPr>
      <cdr:spPr>
        <a:xfrm xmlns:a="http://schemas.openxmlformats.org/drawingml/2006/main">
          <a:off x="615177" y="481443"/>
          <a:ext cx="996840" cy="247291"/>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dr:relSizeAnchor xmlns:cdr="http://schemas.openxmlformats.org/drawingml/2006/chartDrawing">
    <cdr:from>
      <cdr:x>0.08257</cdr:x>
      <cdr:y>0.36756</cdr:y>
    </cdr:from>
    <cdr:to>
      <cdr:x>0.21642</cdr:x>
      <cdr:y>0.4133</cdr:y>
    </cdr:to>
    <cdr:sp macro="" textlink="'Amt AE Plan AttAge'!$A$23">
      <cdr:nvSpPr>
        <cdr:cNvPr id="23" name="TextBox 1">
          <a:extLst xmlns:a="http://schemas.openxmlformats.org/drawingml/2006/main">
            <a:ext uri="{FF2B5EF4-FFF2-40B4-BE49-F238E27FC236}">
              <a16:creationId xmlns:a16="http://schemas.microsoft.com/office/drawing/2014/main" id="{266F8AD0-C93F-171A-999A-1571328501B1}"/>
            </a:ext>
          </a:extLst>
        </cdr:cNvPr>
        <cdr:cNvSpPr txBox="1"/>
      </cdr:nvSpPr>
      <cdr:spPr>
        <a:xfrm xmlns:a="http://schemas.openxmlformats.org/drawingml/2006/main">
          <a:off x="615029" y="198717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07F3DAE9-E373-4EF4-8EAF-8128C8242A91}"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userShapes>
</file>

<file path=xl/drawings/drawing35.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16">
              <a:extLst>
                <a:ext uri="{FF2B5EF4-FFF2-40B4-BE49-F238E27FC236}">
                  <a16:creationId xmlns:a16="http://schemas.microsoft.com/office/drawing/2014/main" id="{ECF63434-848D-4768-B695-EAC831DBF13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16"/>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16">
              <a:extLst>
                <a:ext uri="{FF2B5EF4-FFF2-40B4-BE49-F238E27FC236}">
                  <a16:creationId xmlns:a16="http://schemas.microsoft.com/office/drawing/2014/main" id="{16C51F22-2271-40CA-A133-D134408F372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16"/>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16">
              <a:extLst>
                <a:ext uri="{FF2B5EF4-FFF2-40B4-BE49-F238E27FC236}">
                  <a16:creationId xmlns:a16="http://schemas.microsoft.com/office/drawing/2014/main" id="{2ADEA7E0-ADFA-456D-B05C-5993BF6370A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16"/>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16">
              <a:extLst>
                <a:ext uri="{FF2B5EF4-FFF2-40B4-BE49-F238E27FC236}">
                  <a16:creationId xmlns:a16="http://schemas.microsoft.com/office/drawing/2014/main" id="{6EB565B7-22F9-4F9D-BC72-394EFDEA007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16"/>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16">
              <a:extLst>
                <a:ext uri="{FF2B5EF4-FFF2-40B4-BE49-F238E27FC236}">
                  <a16:creationId xmlns:a16="http://schemas.microsoft.com/office/drawing/2014/main" id="{9E4EF114-C703-40F0-A49F-5A77064CD44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16"/>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16">
              <a:extLst>
                <a:ext uri="{FF2B5EF4-FFF2-40B4-BE49-F238E27FC236}">
                  <a16:creationId xmlns:a16="http://schemas.microsoft.com/office/drawing/2014/main" id="{2992158D-98B1-435C-BF1D-362DC679499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16"/>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D4CFA646-AF9D-4C79-B69B-E60BEC69E2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0.1017</cdr:x>
      <cdr:y>0.19251</cdr:y>
    </cdr:from>
    <cdr:to>
      <cdr:x>0.21898</cdr:x>
      <cdr:y>0.23453</cdr:y>
    </cdr:to>
    <cdr:sp macro="" textlink="'Amt AE Plan IssueEra'!$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57499" y="104081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0.10169</cdr:x>
      <cdr:y>0.46399</cdr:y>
    </cdr:from>
    <cdr:to>
      <cdr:x>0.21898</cdr:x>
      <cdr:y>0.50601</cdr:y>
    </cdr:to>
    <cdr:sp macro="" textlink="'Amt AE Plan IssueEra'!$A$26">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57425" y="2508517"/>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4A3AB26-61DD-4C71-890A-51C213BC29B2}"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0.08513</cdr:x>
      <cdr:y>0.64162</cdr:y>
    </cdr:from>
    <cdr:to>
      <cdr:x>0.21898</cdr:x>
      <cdr:y>0.68736</cdr:y>
    </cdr:to>
    <cdr:sp macro="" textlink="'Amt AE Plan IssueEra'!$A$30">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34077" y="346888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841B492D-0FEF-42E1-B261-BA249B6C870F}"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0.10169</cdr:x>
      <cdr:y>0.74332</cdr:y>
    </cdr:from>
    <cdr:to>
      <cdr:x>0.21898</cdr:x>
      <cdr:y>0.78534</cdr:y>
    </cdr:to>
    <cdr:sp macro="" textlink="'Amt AE Plan IssueEra'!$A$32">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57425" y="4018713"/>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DDF2F46-BCEA-4F5E-B490-06A7D3B3062C}"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0.1017</cdr:x>
      <cdr:y>0.14881</cdr:y>
    </cdr:from>
    <cdr:to>
      <cdr:x>0.21898</cdr:x>
      <cdr:y>0.19083</cdr:y>
    </cdr:to>
    <cdr:sp macro="" textlink="'Amt AE Plan IssueEra'!$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57499" y="804532"/>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0.00608</cdr:x>
      <cdr:y>0.10533</cdr:y>
    </cdr:from>
    <cdr:to>
      <cdr:x>0.08029</cdr:x>
      <cdr:y>0.32378</cdr:y>
    </cdr:to>
    <cdr:sp macro="" textlink="'Amt AE Plan IssueEra'!$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68853" y="883600"/>
          <a:ext cx="1181037" cy="552757"/>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Plans</a:t>
          </a:fld>
          <a:endParaRPr lang="en-US" sz="1100" b="1"/>
        </a:p>
      </cdr:txBody>
    </cdr:sp>
  </cdr:relSizeAnchor>
  <cdr:relSizeAnchor xmlns:cdr="http://schemas.openxmlformats.org/drawingml/2006/chartDrawing">
    <cdr:from>
      <cdr:x>0.10169</cdr:x>
      <cdr:y>0.4162</cdr:y>
    </cdr:from>
    <cdr:to>
      <cdr:x>0.21898</cdr:x>
      <cdr:y>0.45822</cdr:y>
    </cdr:to>
    <cdr:sp macro="" textlink="'Amt AE Plan IssueEra'!$A$25">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57425" y="2250156"/>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826EBEED-2F7C-4B7D-9EF2-CD55775D569E}"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0.03151</cdr:x>
      <cdr:y>0.38974</cdr:y>
    </cdr:from>
    <cdr:to>
      <cdr:x>0.05485</cdr:x>
      <cdr:y>0.54568</cdr:y>
    </cdr:to>
    <cdr:sp macro="" textlink="'Amt AE Plan IssueEra'!$A$23">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875" y="2441721"/>
          <a:ext cx="843080"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934B9D5-CB2C-4033-B00D-3CE8EFD9B944}" type="TxLink">
            <a:rPr lang="en-US" sz="1100" b="1" i="0" u="none" strike="noStrike">
              <a:solidFill>
                <a:srgbClr val="000000"/>
              </a:solidFill>
              <a:latin typeface="Calibri Light"/>
              <a:ea typeface="Calibri Light"/>
              <a:cs typeface="Calibri Light"/>
            </a:rPr>
            <a:pPr algn="ctr"/>
            <a:t>Non-Term</a:t>
          </a:fld>
          <a:endParaRPr lang="en-US" sz="1100" b="1"/>
        </a:p>
      </cdr:txBody>
    </cdr:sp>
  </cdr:relSizeAnchor>
  <cdr:relSizeAnchor xmlns:cdr="http://schemas.openxmlformats.org/drawingml/2006/chartDrawing">
    <cdr:from>
      <cdr:x>0.10169</cdr:x>
      <cdr:y>0.69257</cdr:y>
    </cdr:from>
    <cdr:to>
      <cdr:x>0.21898</cdr:x>
      <cdr:y>0.73459</cdr:y>
    </cdr:to>
    <cdr:sp macro="" textlink="'Amt AE Plan IssueEra'!$A$31">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57425" y="3744350"/>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BE46C892-C326-41AE-BE3C-80EB656E41F3}"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0.03151</cdr:x>
      <cdr:y>0.7054</cdr:y>
    </cdr:from>
    <cdr:to>
      <cdr:x>0.05485</cdr:x>
      <cdr:y>0.86135</cdr:y>
    </cdr:to>
    <cdr:sp macro="" textlink="'Amt AE Plan IssueEra'!$A$29">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902" y="4148345"/>
          <a:ext cx="843134"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1673D6F6-70A8-4FFA-B1E1-EFC18A8F16C2}" type="TxLink">
            <a:rPr lang="en-US" sz="1100" b="1" i="0" u="none" strike="noStrike">
              <a:solidFill>
                <a:srgbClr val="000000"/>
              </a:solidFill>
              <a:latin typeface="Calibri Light"/>
              <a:ea typeface="Calibri Light"/>
              <a:cs typeface="Calibri Light"/>
            </a:rPr>
            <a:pPr algn="ctr"/>
            <a:t>Term</a:t>
          </a:fld>
          <a:endParaRPr lang="en-US" sz="1100" b="1"/>
        </a:p>
      </cdr:txBody>
    </cdr:sp>
  </cdr:relSizeAnchor>
  <cdr:relSizeAnchor xmlns:cdr="http://schemas.openxmlformats.org/drawingml/2006/chartDrawing">
    <cdr:from>
      <cdr:x>0.2262</cdr:x>
      <cdr:y>0.34467</cdr:y>
    </cdr:from>
    <cdr:to>
      <cdr:x>0.90151</cdr:x>
      <cdr:y>0.34637</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84853" y="1863413"/>
          <a:ext cx="5030080" cy="9191"/>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0.61908</cdr:y>
    </cdr:from>
    <cdr:to>
      <cdr:x>0.90023</cdr:x>
      <cdr:y>0.61954</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39" y="3346994"/>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0.1017</cdr:x>
      <cdr:y>0.24019</cdr:y>
    </cdr:from>
    <cdr:to>
      <cdr:x>0.21898</cdr:x>
      <cdr:y>0.28221</cdr:y>
    </cdr:to>
    <cdr:sp macro="" textlink="'Amt AE Plan IssueEra'!$A$21">
      <cdr:nvSpPr>
        <cdr:cNvPr id="5" name="TextBox 1">
          <a:extLst xmlns:a="http://schemas.openxmlformats.org/drawingml/2006/main">
            <a:ext uri="{FF2B5EF4-FFF2-40B4-BE49-F238E27FC236}">
              <a16:creationId xmlns:a16="http://schemas.microsoft.com/office/drawing/2014/main" id="{717E36FB-4CE3-19D0-3D72-1135D7BFFBC8}"/>
            </a:ext>
          </a:extLst>
        </cdr:cNvPr>
        <cdr:cNvSpPr txBox="1"/>
      </cdr:nvSpPr>
      <cdr:spPr>
        <a:xfrm xmlns:a="http://schemas.openxmlformats.org/drawingml/2006/main">
          <a:off x="757499" y="1298551"/>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B99E76F-3D50-49D1-B4E5-ED7F0C22ECFC}"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0.10169</cdr:x>
      <cdr:y>0.50975</cdr:y>
    </cdr:from>
    <cdr:to>
      <cdr:x>0.21898</cdr:x>
      <cdr:y>0.55176</cdr:y>
    </cdr:to>
    <cdr:sp macro="" textlink="'Amt AE Plan IssueEra'!$A$27">
      <cdr:nvSpPr>
        <cdr:cNvPr id="10" name="TextBox 1">
          <a:extLst xmlns:a="http://schemas.openxmlformats.org/drawingml/2006/main">
            <a:ext uri="{FF2B5EF4-FFF2-40B4-BE49-F238E27FC236}">
              <a16:creationId xmlns:a16="http://schemas.microsoft.com/office/drawing/2014/main" id="{B45AE524-51B8-1CFF-959C-2407900E1429}"/>
            </a:ext>
          </a:extLst>
        </cdr:cNvPr>
        <cdr:cNvSpPr txBox="1"/>
      </cdr:nvSpPr>
      <cdr:spPr>
        <a:xfrm xmlns:a="http://schemas.openxmlformats.org/drawingml/2006/main">
          <a:off x="757425" y="2755927"/>
          <a:ext cx="873640" cy="227124"/>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A78F7998-53EA-4999-9C70-204392240C94}"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0.10169</cdr:x>
      <cdr:y>0.78987</cdr:y>
    </cdr:from>
    <cdr:to>
      <cdr:x>0.21898</cdr:x>
      <cdr:y>0.83189</cdr:y>
    </cdr:to>
    <cdr:sp macro="" textlink="'Amt AE Plan IssueEra'!$A$33">
      <cdr:nvSpPr>
        <cdr:cNvPr id="16" name="TextBox 1">
          <a:extLst xmlns:a="http://schemas.openxmlformats.org/drawingml/2006/main">
            <a:ext uri="{FF2B5EF4-FFF2-40B4-BE49-F238E27FC236}">
              <a16:creationId xmlns:a16="http://schemas.microsoft.com/office/drawing/2014/main" id="{E7B36839-B928-E0B2-D562-43978F0F6A94}"/>
            </a:ext>
          </a:extLst>
        </cdr:cNvPr>
        <cdr:cNvSpPr txBox="1"/>
      </cdr:nvSpPr>
      <cdr:spPr>
        <a:xfrm xmlns:a="http://schemas.openxmlformats.org/drawingml/2006/main">
          <a:off x="757425" y="4270369"/>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D62ABCD-9E4A-45E8-ABDF-A444A76F0E51}"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0.08515</cdr:x>
      <cdr:y>0.0961</cdr:y>
    </cdr:from>
    <cdr:to>
      <cdr:x>0.21898</cdr:x>
      <cdr:y>0.14184</cdr:y>
    </cdr:to>
    <cdr:sp macro="" textlink="'Amt AE Plan IssueEra'!$A$18">
      <cdr:nvSpPr>
        <cdr:cNvPr id="17" name="TextBox 16">
          <a:extLst xmlns:a="http://schemas.openxmlformats.org/drawingml/2006/main">
            <a:ext uri="{FF2B5EF4-FFF2-40B4-BE49-F238E27FC236}">
              <a16:creationId xmlns:a16="http://schemas.microsoft.com/office/drawing/2014/main" id="{1519E1EC-0AE1-3624-89A5-691D4506654C}"/>
            </a:ext>
          </a:extLst>
        </cdr:cNvPr>
        <cdr:cNvSpPr txBox="1"/>
      </cdr:nvSpPr>
      <cdr:spPr>
        <a:xfrm xmlns:a="http://schemas.openxmlformats.org/drawingml/2006/main">
          <a:off x="634226" y="519543"/>
          <a:ext cx="996839" cy="247291"/>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0.08513</cdr:x>
      <cdr:y>0.3658</cdr:y>
    </cdr:from>
    <cdr:to>
      <cdr:x>0.21898</cdr:x>
      <cdr:y>0.41154</cdr:y>
    </cdr:to>
    <cdr:sp macro="" textlink="'Amt AE Plan IssueEra'!$A$24">
      <cdr:nvSpPr>
        <cdr:cNvPr id="23" name="TextBox 1">
          <a:extLst xmlns:a="http://schemas.openxmlformats.org/drawingml/2006/main">
            <a:ext uri="{FF2B5EF4-FFF2-40B4-BE49-F238E27FC236}">
              <a16:creationId xmlns:a16="http://schemas.microsoft.com/office/drawing/2014/main" id="{266F8AD0-C93F-171A-999A-1571328501B1}"/>
            </a:ext>
          </a:extLst>
        </cdr:cNvPr>
        <cdr:cNvSpPr txBox="1"/>
      </cdr:nvSpPr>
      <cdr:spPr>
        <a:xfrm xmlns:a="http://schemas.openxmlformats.org/drawingml/2006/main">
          <a:off x="634077" y="1977666"/>
          <a:ext cx="996988"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0C7951C-AD5D-4158-842A-42ADC0525646}"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0.1017</cdr:x>
      <cdr:y>0.286</cdr:y>
    </cdr:from>
    <cdr:to>
      <cdr:x>0.21898</cdr:x>
      <cdr:y>0.32802</cdr:y>
    </cdr:to>
    <cdr:sp macro="" textlink="'Amt AE Plan IssueEra'!$A$22">
      <cdr:nvSpPr>
        <cdr:cNvPr id="2" name="TextBox 1">
          <a:extLst xmlns:a="http://schemas.openxmlformats.org/drawingml/2006/main">
            <a:ext uri="{FF2B5EF4-FFF2-40B4-BE49-F238E27FC236}">
              <a16:creationId xmlns:a16="http://schemas.microsoft.com/office/drawing/2014/main" id="{3BDA49AE-DCE3-B549-D7FD-0B451AE10C4B}"/>
            </a:ext>
          </a:extLst>
        </cdr:cNvPr>
        <cdr:cNvSpPr txBox="1"/>
      </cdr:nvSpPr>
      <cdr:spPr>
        <a:xfrm xmlns:a="http://schemas.openxmlformats.org/drawingml/2006/main">
          <a:off x="757499" y="154622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1591973-2259-460C-ABD0-9534ACEF2F70}" type="TxLink">
            <a:rPr lang="en-US" sz="1100" b="0" i="0" u="none" strike="noStrike">
              <a:solidFill>
                <a:srgbClr val="000000"/>
              </a:solidFill>
              <a:latin typeface="Calibri Light"/>
              <a:ea typeface="Calibri Light"/>
              <a:cs typeface="Calibri Light"/>
            </a:rPr>
            <a:pPr algn="r"/>
            <a:t>2005+</a:t>
          </a:fld>
          <a:endParaRPr lang="en-US" sz="1100"/>
        </a:p>
      </cdr:txBody>
    </cdr:sp>
  </cdr:relSizeAnchor>
  <cdr:relSizeAnchor xmlns:cdr="http://schemas.openxmlformats.org/drawingml/2006/chartDrawing">
    <cdr:from>
      <cdr:x>0.10169</cdr:x>
      <cdr:y>0.56084</cdr:y>
    </cdr:from>
    <cdr:to>
      <cdr:x>0.21898</cdr:x>
      <cdr:y>0.60285</cdr:y>
    </cdr:to>
    <cdr:sp macro="" textlink="'Amt AE Plan IssueEra'!$A$28">
      <cdr:nvSpPr>
        <cdr:cNvPr id="3" name="TextBox 1">
          <a:extLst xmlns:a="http://schemas.openxmlformats.org/drawingml/2006/main">
            <a:ext uri="{FF2B5EF4-FFF2-40B4-BE49-F238E27FC236}">
              <a16:creationId xmlns:a16="http://schemas.microsoft.com/office/drawing/2014/main" id="{607FF0CD-C50D-22B8-60A8-2E886E506609}"/>
            </a:ext>
          </a:extLst>
        </cdr:cNvPr>
        <cdr:cNvSpPr txBox="1"/>
      </cdr:nvSpPr>
      <cdr:spPr>
        <a:xfrm xmlns:a="http://schemas.openxmlformats.org/drawingml/2006/main">
          <a:off x="757425" y="3032125"/>
          <a:ext cx="873640" cy="227124"/>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F2B40423-77A9-4363-9597-167C8C50ACE8}" type="TxLink">
            <a:rPr lang="en-US" sz="1100" b="0" i="0" u="none" strike="noStrike">
              <a:solidFill>
                <a:srgbClr val="000000"/>
              </a:solidFill>
              <a:latin typeface="Calibri Light"/>
              <a:ea typeface="Calibri Light"/>
              <a:cs typeface="Calibri Light"/>
            </a:rPr>
            <a:pPr algn="r"/>
            <a:t>2005+</a:t>
          </a:fld>
          <a:endParaRPr lang="en-US" sz="1100"/>
        </a:p>
      </cdr:txBody>
    </cdr:sp>
  </cdr:relSizeAnchor>
  <cdr:relSizeAnchor xmlns:cdr="http://schemas.openxmlformats.org/drawingml/2006/chartDrawing">
    <cdr:from>
      <cdr:x>0.10169</cdr:x>
      <cdr:y>0.83215</cdr:y>
    </cdr:from>
    <cdr:to>
      <cdr:x>0.21898</cdr:x>
      <cdr:y>0.87417</cdr:y>
    </cdr:to>
    <cdr:sp macro="" textlink="'Amt AE Plan IssueEra'!$A$34">
      <cdr:nvSpPr>
        <cdr:cNvPr id="9" name="TextBox 1">
          <a:extLst xmlns:a="http://schemas.openxmlformats.org/drawingml/2006/main">
            <a:ext uri="{FF2B5EF4-FFF2-40B4-BE49-F238E27FC236}">
              <a16:creationId xmlns:a16="http://schemas.microsoft.com/office/drawing/2014/main" id="{23F21B78-F614-E496-02F9-737AAC7101E9}"/>
            </a:ext>
          </a:extLst>
        </cdr:cNvPr>
        <cdr:cNvSpPr txBox="1"/>
      </cdr:nvSpPr>
      <cdr:spPr>
        <a:xfrm xmlns:a="http://schemas.openxmlformats.org/drawingml/2006/main">
          <a:off x="757425" y="4498975"/>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40940DED-1C0E-4C09-9326-43FE7DB2588A}" type="TxLink">
            <a:rPr lang="en-US" sz="1100" b="0" i="0" u="none" strike="noStrike">
              <a:solidFill>
                <a:srgbClr val="000000"/>
              </a:solidFill>
              <a:latin typeface="Calibri Light"/>
              <a:ea typeface="Calibri Light"/>
              <a:cs typeface="Calibri Light"/>
            </a:rPr>
            <a:pPr algn="r"/>
            <a:t>2005+</a:t>
          </a:fld>
          <a:endParaRPr lang="en-US" sz="1100"/>
        </a:p>
      </cdr:txBody>
    </cdr:sp>
  </cdr:relSizeAnchor>
</c:userShapes>
</file>

<file path=xl/drawings/drawing37.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17">
              <a:extLst>
                <a:ext uri="{FF2B5EF4-FFF2-40B4-BE49-F238E27FC236}">
                  <a16:creationId xmlns:a16="http://schemas.microsoft.com/office/drawing/2014/main" id="{7EC3CF4F-9E9C-4F83-868B-20FCE55CC69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17"/>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17">
              <a:extLst>
                <a:ext uri="{FF2B5EF4-FFF2-40B4-BE49-F238E27FC236}">
                  <a16:creationId xmlns:a16="http://schemas.microsoft.com/office/drawing/2014/main" id="{031806D0-5C8D-43B3-8D4B-0193F25518B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17"/>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17">
              <a:extLst>
                <a:ext uri="{FF2B5EF4-FFF2-40B4-BE49-F238E27FC236}">
                  <a16:creationId xmlns:a16="http://schemas.microsoft.com/office/drawing/2014/main" id="{272BC24D-1CB9-4000-8433-61641FCD221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17"/>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17">
              <a:extLst>
                <a:ext uri="{FF2B5EF4-FFF2-40B4-BE49-F238E27FC236}">
                  <a16:creationId xmlns:a16="http://schemas.microsoft.com/office/drawing/2014/main" id="{3CDC1815-289C-4999-ADB0-8F543A0C992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17"/>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17">
              <a:extLst>
                <a:ext uri="{FF2B5EF4-FFF2-40B4-BE49-F238E27FC236}">
                  <a16:creationId xmlns:a16="http://schemas.microsoft.com/office/drawing/2014/main" id="{00993AA5-4197-4A5F-A7E5-31197851045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17"/>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17">
              <a:extLst>
                <a:ext uri="{FF2B5EF4-FFF2-40B4-BE49-F238E27FC236}">
                  <a16:creationId xmlns:a16="http://schemas.microsoft.com/office/drawing/2014/main" id="{429DE21C-6102-4576-86DB-E2C3E267710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17"/>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F3410C59-8DE1-4CAD-9ACE-613EB8D50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0.08071</cdr:x>
      <cdr:y>0.10491</cdr:y>
    </cdr:from>
    <cdr:to>
      <cdr:x>0.21454</cdr:x>
      <cdr:y>0.15065</cdr:y>
    </cdr:to>
    <cdr:sp macro="" textlink="'Amt AE Plan Face'!$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601193" y="567169"/>
          <a:ext cx="996839"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0.09726</cdr:x>
      <cdr:y>0.25946</cdr:y>
    </cdr:from>
    <cdr:to>
      <cdr:x>0.21454</cdr:x>
      <cdr:y>0.30148</cdr:y>
    </cdr:to>
    <cdr:sp macro="" textlink="'Amt AE Plan Face'!$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24466" y="140276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0.08069</cdr:x>
      <cdr:y>0.37813</cdr:y>
    </cdr:from>
    <cdr:to>
      <cdr:x>0.21454</cdr:x>
      <cdr:y>0.42387</cdr:y>
    </cdr:to>
    <cdr:sp macro="" textlink="'Amt AE Plan Face'!$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4" y="204432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0.09725</cdr:x>
      <cdr:y>0.52565</cdr:y>
    </cdr:from>
    <cdr:to>
      <cdr:x>0.21454</cdr:x>
      <cdr:y>0.56767</cdr:y>
    </cdr:to>
    <cdr:sp macro="" textlink="'Amt AE Plan Face'!$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2" y="284187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0.08069</cdr:x>
      <cdr:y>0.63457</cdr:y>
    </cdr:from>
    <cdr:to>
      <cdr:x>0.21454</cdr:x>
      <cdr:y>0.68031</cdr:y>
    </cdr:to>
    <cdr:sp macro="" textlink="'Amt AE Plan Face'!$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3" y="3430786"/>
          <a:ext cx="9969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0.09725</cdr:x>
      <cdr:y>0.79441</cdr:y>
    </cdr:from>
    <cdr:to>
      <cdr:x>0.21454</cdr:x>
      <cdr:y>0.83643</cdr:y>
    </cdr:to>
    <cdr:sp macro="" textlink="'Amt AE Plan Face'!$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1" y="42949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0.09726</cdr:x>
      <cdr:y>0.18229</cdr:y>
    </cdr:from>
    <cdr:to>
      <cdr:x>0.21454</cdr:x>
      <cdr:y>0.22431</cdr:y>
    </cdr:to>
    <cdr:sp macro="" textlink="'Amt AE Plan Face'!$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6" y="98552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0.03031</cdr:x>
      <cdr:y>0.09652</cdr:y>
    </cdr:from>
    <cdr:to>
      <cdr:x>0.05486</cdr:x>
      <cdr:y>0.31497</cdr:y>
    </cdr:to>
    <cdr:sp macro="" textlink="'Amt AE Plan Face'!$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3312" y="1020903"/>
          <a:ext cx="1181005"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Plans</a:t>
          </a:fld>
          <a:endParaRPr lang="en-US" sz="1100" b="1"/>
        </a:p>
      </cdr:txBody>
    </cdr:sp>
  </cdr:relSizeAnchor>
  <cdr:relSizeAnchor xmlns:cdr="http://schemas.openxmlformats.org/drawingml/2006/chartDrawing">
    <cdr:from>
      <cdr:x>0.09725</cdr:x>
      <cdr:y>0.44615</cdr:y>
    </cdr:from>
    <cdr:to>
      <cdr:x>0.21454</cdr:x>
      <cdr:y>0.48817</cdr:y>
    </cdr:to>
    <cdr:sp macro="" textlink="'Amt AE Plan Face'!$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2412074"/>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0.03031</cdr:x>
      <cdr:y>0.39855</cdr:y>
    </cdr:from>
    <cdr:to>
      <cdr:x>0.05486</cdr:x>
      <cdr:y>0.55449</cdr:y>
    </cdr:to>
    <cdr:sp macro="" textlink="'Amt AE Plan Face'!$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Non-Term</a:t>
          </a:fld>
          <a:endParaRPr lang="en-US" sz="1100" b="1"/>
        </a:p>
      </cdr:txBody>
    </cdr:sp>
  </cdr:relSizeAnchor>
  <cdr:relSizeAnchor xmlns:cdr="http://schemas.openxmlformats.org/drawingml/2006/chartDrawing">
    <cdr:from>
      <cdr:x>0.09725</cdr:x>
      <cdr:y>0.71724</cdr:y>
    </cdr:from>
    <cdr:to>
      <cdr:x>0.21454</cdr:x>
      <cdr:y>0.75926</cdr:y>
    </cdr:to>
    <cdr:sp macro="" textlink="'Amt AE Plan Face'!$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38777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0.03031</cdr:x>
      <cdr:y>0.66312</cdr:y>
    </cdr:from>
    <cdr:to>
      <cdr:x>0.05486</cdr:x>
      <cdr:y>0.81907</cdr:y>
    </cdr:to>
    <cdr:sp macro="" textlink="'Amt AE Plan Face'!$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Term</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9.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24">
              <a:extLst>
                <a:ext uri="{FF2B5EF4-FFF2-40B4-BE49-F238E27FC236}">
                  <a16:creationId xmlns:a16="http://schemas.microsoft.com/office/drawing/2014/main" id="{C385A09C-8853-48B5-950A-3CB21C2C042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24"/>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24">
              <a:extLst>
                <a:ext uri="{FF2B5EF4-FFF2-40B4-BE49-F238E27FC236}">
                  <a16:creationId xmlns:a16="http://schemas.microsoft.com/office/drawing/2014/main" id="{0B58A493-6E17-40F3-9B9D-66173AD319E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24"/>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24">
              <a:extLst>
                <a:ext uri="{FF2B5EF4-FFF2-40B4-BE49-F238E27FC236}">
                  <a16:creationId xmlns:a16="http://schemas.microsoft.com/office/drawing/2014/main" id="{6702B0CC-D37B-457F-9A24-2CEC9F9962F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24"/>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24">
              <a:extLst>
                <a:ext uri="{FF2B5EF4-FFF2-40B4-BE49-F238E27FC236}">
                  <a16:creationId xmlns:a16="http://schemas.microsoft.com/office/drawing/2014/main" id="{6EA17F43-4B68-4ACD-A16B-3F969F44EB5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24"/>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24">
              <a:extLst>
                <a:ext uri="{FF2B5EF4-FFF2-40B4-BE49-F238E27FC236}">
                  <a16:creationId xmlns:a16="http://schemas.microsoft.com/office/drawing/2014/main" id="{B5424C69-D39A-4DA3-8188-6E5D02C8CE04}"/>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24"/>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24">
              <a:extLst>
                <a:ext uri="{FF2B5EF4-FFF2-40B4-BE49-F238E27FC236}">
                  <a16:creationId xmlns:a16="http://schemas.microsoft.com/office/drawing/2014/main" id="{A3F1185B-C08D-4B5B-AF59-5E8C958A74B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24"/>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54F16251-8ABC-4618-842F-4411E0C32B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0.07176</cdr:x>
      <cdr:y>0.45022</cdr:y>
    </cdr:from>
    <cdr:to>
      <cdr:x>0.20559</cdr:x>
      <cdr:y>0.49596</cdr:y>
    </cdr:to>
    <cdr:sp macro="" textlink="'Amt AE SmokStat'!$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34497" y="2434090"/>
          <a:ext cx="996840"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0.09087</cdr:x>
      <cdr:y>0.72844</cdr:y>
    </cdr:from>
    <cdr:to>
      <cdr:x>0.20815</cdr:x>
      <cdr:y>0.77046</cdr:y>
    </cdr:to>
    <cdr:sp macro="" textlink="'Amt AE SmokStat'!$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676821" y="3938290"/>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0.03031</cdr:x>
      <cdr:y>0.39855</cdr:y>
    </cdr:from>
    <cdr:to>
      <cdr:x>0.05486</cdr:x>
      <cdr:y>0.55449</cdr:y>
    </cdr:to>
    <cdr:sp macro="" textlink="'Amt AE SmokStat'!#REF!">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 </a:t>
          </a:fld>
          <a:endParaRPr lang="en-US" sz="1100" b="1"/>
        </a:p>
      </cdr:txBody>
    </cdr:sp>
  </cdr:relSizeAnchor>
  <cdr:relSizeAnchor xmlns:cdr="http://schemas.openxmlformats.org/drawingml/2006/chartDrawing">
    <cdr:from>
      <cdr:x>0.03031</cdr:x>
      <cdr:y>0.66312</cdr:y>
    </cdr:from>
    <cdr:to>
      <cdr:x>0.05486</cdr:x>
      <cdr:y>0.81907</cdr:y>
    </cdr:to>
    <cdr:sp macro="" textlink="'Amt AE SmokStat'!#REF!">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 </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0.04731</cdr:x>
      <cdr:y>0.16796</cdr:y>
    </cdr:from>
    <cdr:to>
      <cdr:x>0.20587</cdr:x>
      <cdr:y>0.2137</cdr:y>
    </cdr:to>
    <cdr:sp macro="" textlink="'Amt AE SmokStat'!$A$17">
      <cdr:nvSpPr>
        <cdr:cNvPr id="3" name="TextBox 1">
          <a:extLst xmlns:a="http://schemas.openxmlformats.org/drawingml/2006/main">
            <a:ext uri="{FF2B5EF4-FFF2-40B4-BE49-F238E27FC236}">
              <a16:creationId xmlns:a16="http://schemas.microsoft.com/office/drawing/2014/main" id="{93904E7C-696D-CF42-7027-CAEBC77821FC}"/>
            </a:ext>
          </a:extLst>
        </cdr:cNvPr>
        <cdr:cNvSpPr txBox="1"/>
      </cdr:nvSpPr>
      <cdr:spPr>
        <a:xfrm xmlns:a="http://schemas.openxmlformats.org/drawingml/2006/main">
          <a:off x="352425" y="908050"/>
          <a:ext cx="1180990"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9477FE5-D1E4-4E71-99CD-A4EA02AE6BED}"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userShapes>
</file>

<file path=xl/drawings/drawing40.xml><?xml version="1.0" encoding="utf-8"?>
<c:userShapes xmlns:c="http://schemas.openxmlformats.org/drawingml/2006/chart">
  <cdr:relSizeAnchor xmlns:cdr="http://schemas.openxmlformats.org/drawingml/2006/chartDrawing">
    <cdr:from>
      <cdr:x>0.07211</cdr:x>
      <cdr:y>0.34275</cdr:y>
    </cdr:from>
    <cdr:to>
      <cdr:x>0.20594</cdr:x>
      <cdr:y>0.38849</cdr:y>
    </cdr:to>
    <cdr:sp macro="" textlink="'Amt AE AttAge'!$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37127" y="1853062"/>
          <a:ext cx="996839" cy="247291"/>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0.08866</cdr:x>
      <cdr:y>0.55578</cdr:y>
    </cdr:from>
    <cdr:to>
      <cdr:x>0.20594</cdr:x>
      <cdr:y>0.5978</cdr:y>
    </cdr:to>
    <cdr:sp macro="" textlink="'Amt AE AttAge'!$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660400" y="3004817"/>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0.03031</cdr:x>
      <cdr:y>0.39855</cdr:y>
    </cdr:from>
    <cdr:to>
      <cdr:x>0.05486</cdr:x>
      <cdr:y>0.55449</cdr:y>
    </cdr:to>
    <cdr:sp macro="" textlink="'Amt AE AttAge'!#REF!">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 </a:t>
          </a:fld>
          <a:endParaRPr lang="en-US" sz="1100" b="1"/>
        </a:p>
      </cdr:txBody>
    </cdr:sp>
  </cdr:relSizeAnchor>
  <cdr:relSizeAnchor xmlns:cdr="http://schemas.openxmlformats.org/drawingml/2006/chartDrawing">
    <cdr:from>
      <cdr:x>0.03031</cdr:x>
      <cdr:y>0.66312</cdr:y>
    </cdr:from>
    <cdr:to>
      <cdr:x>0.05486</cdr:x>
      <cdr:y>0.81907</cdr:y>
    </cdr:to>
    <cdr:sp macro="" textlink="'Amt AE AttAge'!#REF!">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 </a:t>
          </a:fld>
          <a:endParaRPr lang="en-US" sz="1100" b="1"/>
        </a:p>
      </cdr:txBody>
    </cdr:sp>
  </cdr:relSizeAnchor>
  <cdr:relSizeAnchor xmlns:cdr="http://schemas.openxmlformats.org/drawingml/2006/chartDrawing">
    <cdr:from>
      <cdr:x>0.22748</cdr:x>
      <cdr:y>0.26186</cdr:y>
    </cdr:from>
    <cdr:to>
      <cdr:x>0.90279</cdr:x>
      <cdr:y>0.26356</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94378" y="1415713"/>
          <a:ext cx="5030080" cy="9190"/>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0.48694</cdr:y>
    </cdr:from>
    <cdr:to>
      <cdr:x>0.90023</cdr:x>
      <cdr:y>0.4874</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8" y="2632623"/>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0.04738</cdr:x>
      <cdr:y>0.13272</cdr:y>
    </cdr:from>
    <cdr:to>
      <cdr:x>0.20594</cdr:x>
      <cdr:y>0.17846</cdr:y>
    </cdr:to>
    <cdr:sp macro="" textlink="'Amt AE AttAge'!$A$17">
      <cdr:nvSpPr>
        <cdr:cNvPr id="3" name="TextBox 1">
          <a:extLst xmlns:a="http://schemas.openxmlformats.org/drawingml/2006/main">
            <a:ext uri="{FF2B5EF4-FFF2-40B4-BE49-F238E27FC236}">
              <a16:creationId xmlns:a16="http://schemas.microsoft.com/office/drawing/2014/main" id="{93904E7C-696D-CF42-7027-CAEBC77821FC}"/>
            </a:ext>
          </a:extLst>
        </cdr:cNvPr>
        <cdr:cNvSpPr txBox="1"/>
      </cdr:nvSpPr>
      <cdr:spPr>
        <a:xfrm xmlns:a="http://schemas.openxmlformats.org/drawingml/2006/main">
          <a:off x="352924" y="717566"/>
          <a:ext cx="1181042"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9477FE5-D1E4-4E71-99CD-A4EA02AE6BED}"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dr:relSizeAnchor xmlns:cdr="http://schemas.openxmlformats.org/drawingml/2006/chartDrawing">
    <cdr:from>
      <cdr:x>0.22677</cdr:x>
      <cdr:y>0.69121</cdr:y>
    </cdr:from>
    <cdr:to>
      <cdr:x>0.90248</cdr:x>
      <cdr:y>0.69167</cdr:y>
    </cdr:to>
    <cdr:cxnSp macro="">
      <cdr:nvCxnSpPr>
        <cdr:cNvPr id="5" name="Straight Connector 4">
          <a:extLst xmlns:a="http://schemas.openxmlformats.org/drawingml/2006/main">
            <a:ext uri="{FF2B5EF4-FFF2-40B4-BE49-F238E27FC236}">
              <a16:creationId xmlns:a16="http://schemas.microsoft.com/office/drawing/2014/main" id="{7F63CE99-373D-B508-1CE5-986260F32555}"/>
            </a:ext>
          </a:extLst>
        </cdr:cNvPr>
        <cdr:cNvCxnSpPr/>
      </cdr:nvCxnSpPr>
      <cdr:spPr>
        <a:xfrm xmlns:a="http://schemas.openxmlformats.org/drawingml/2006/main">
          <a:off x="1689100" y="3736975"/>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0.08866</cdr:x>
      <cdr:y>0.76344</cdr:y>
    </cdr:from>
    <cdr:to>
      <cdr:x>0.20594</cdr:x>
      <cdr:y>0.80546</cdr:y>
    </cdr:to>
    <cdr:sp macro="" textlink="'Amt AE AttAge'!$A$20">
      <cdr:nvSpPr>
        <cdr:cNvPr id="8" name="TextBox 1">
          <a:extLst xmlns:a="http://schemas.openxmlformats.org/drawingml/2006/main">
            <a:ext uri="{FF2B5EF4-FFF2-40B4-BE49-F238E27FC236}">
              <a16:creationId xmlns:a16="http://schemas.microsoft.com/office/drawing/2014/main" id="{A1912FD0-C5D5-8E43-7787-2A5ED0083A84}"/>
            </a:ext>
          </a:extLst>
        </cdr:cNvPr>
        <cdr:cNvSpPr txBox="1"/>
      </cdr:nvSpPr>
      <cdr:spPr>
        <a:xfrm xmlns:a="http://schemas.openxmlformats.org/drawingml/2006/main">
          <a:off x="660400" y="4127500"/>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4E841F6A-D370-453A-8D4A-009B8E4A52A2}" type="TxLink">
            <a:rPr lang="en-US" sz="1100" b="0" i="0" u="none" strike="noStrike">
              <a:solidFill>
                <a:srgbClr val="000000"/>
              </a:solidFill>
              <a:latin typeface="Calibri Light"/>
              <a:ea typeface="Calibri Light"/>
              <a:cs typeface="Calibri Light"/>
            </a:rPr>
            <a:pPr algn="r"/>
            <a:t>70+</a:t>
          </a:fld>
          <a:endParaRPr lang="en-US" sz="1100"/>
        </a:p>
      </cdr:txBody>
    </cdr:sp>
  </cdr:relSizeAnchor>
</c:userShapes>
</file>

<file path=xl/drawings/drawing41.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25">
              <a:extLst>
                <a:ext uri="{FF2B5EF4-FFF2-40B4-BE49-F238E27FC236}">
                  <a16:creationId xmlns:a16="http://schemas.microsoft.com/office/drawing/2014/main" id="{5A933227-3C2C-4DD5-8AE6-EEA35873E69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25"/>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25">
              <a:extLst>
                <a:ext uri="{FF2B5EF4-FFF2-40B4-BE49-F238E27FC236}">
                  <a16:creationId xmlns:a16="http://schemas.microsoft.com/office/drawing/2014/main" id="{66B3C0B4-FF36-4D06-8576-A9862D930CA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25"/>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25">
              <a:extLst>
                <a:ext uri="{FF2B5EF4-FFF2-40B4-BE49-F238E27FC236}">
                  <a16:creationId xmlns:a16="http://schemas.microsoft.com/office/drawing/2014/main" id="{28DEEC94-5BBB-4577-9B3F-2146D5603BE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25"/>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25">
              <a:extLst>
                <a:ext uri="{FF2B5EF4-FFF2-40B4-BE49-F238E27FC236}">
                  <a16:creationId xmlns:a16="http://schemas.microsoft.com/office/drawing/2014/main" id="{E3B4E021-491E-4E23-8AA5-32584FFA114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25"/>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25">
              <a:extLst>
                <a:ext uri="{FF2B5EF4-FFF2-40B4-BE49-F238E27FC236}">
                  <a16:creationId xmlns:a16="http://schemas.microsoft.com/office/drawing/2014/main" id="{645A093A-D652-4070-B39E-623B805FB6B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25"/>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25">
              <a:extLst>
                <a:ext uri="{FF2B5EF4-FFF2-40B4-BE49-F238E27FC236}">
                  <a16:creationId xmlns:a16="http://schemas.microsoft.com/office/drawing/2014/main" id="{4E13C092-BC16-4391-9DFF-EC56DE6C970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25"/>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438E4CFB-FFDE-47A3-875B-F0B9AD9890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0.06906</cdr:x>
      <cdr:y>0.08729</cdr:y>
    </cdr:from>
    <cdr:to>
      <cdr:x>0.2171</cdr:x>
      <cdr:y>0.13303</cdr:y>
    </cdr:to>
    <cdr:sp macro="" textlink="'Amt AE AttAge SmokStat'!$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14379" y="471940"/>
          <a:ext cx="1102683"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0.09982</cdr:x>
      <cdr:y>0.19251</cdr:y>
    </cdr:from>
    <cdr:to>
      <cdr:x>0.2171</cdr:x>
      <cdr:y>0.23453</cdr:y>
    </cdr:to>
    <cdr:sp macro="" textlink="'Amt AE AttAge SmokStat'!$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43496" y="104080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0.07161</cdr:x>
      <cdr:y>0.30061</cdr:y>
    </cdr:from>
    <cdr:to>
      <cdr:x>0.2171</cdr:x>
      <cdr:y>0.34635</cdr:y>
    </cdr:to>
    <cdr:sp macro="" textlink="'Amt AE AttAge SmokStat'!$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33372" y="1625237"/>
          <a:ext cx="1083690"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0.09981</cdr:x>
      <cdr:y>0.39528</cdr:y>
    </cdr:from>
    <cdr:to>
      <cdr:x>0.2171</cdr:x>
      <cdr:y>0.4373</cdr:y>
    </cdr:to>
    <cdr:sp macro="" textlink="'Amt AE AttAge SmokStat'!$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43421" y="2137045"/>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0.07417</cdr:x>
      <cdr:y>0.49891</cdr:y>
    </cdr:from>
    <cdr:to>
      <cdr:x>0.2171</cdr:x>
      <cdr:y>0.54465</cdr:y>
    </cdr:to>
    <cdr:sp macro="" textlink="'Amt AE AttAge SmokStat'!$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52441" y="2697340"/>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0.09981</cdr:x>
      <cdr:y>0.60942</cdr:y>
    </cdr:from>
    <cdr:to>
      <cdr:x>0.2171</cdr:x>
      <cdr:y>0.65144</cdr:y>
    </cdr:to>
    <cdr:sp macro="" textlink="'Amt AE AttAge SmokStat'!$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43421" y="3294805"/>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0.09982</cdr:x>
      <cdr:y>0.13825</cdr:y>
    </cdr:from>
    <cdr:to>
      <cdr:x>0.2171</cdr:x>
      <cdr:y>0.18027</cdr:y>
    </cdr:to>
    <cdr:sp macro="" textlink="'Amt AE AttAge SmokStat'!$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43496" y="74741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0.03071</cdr:x>
      <cdr:y>0.05952</cdr:y>
    </cdr:from>
    <cdr:to>
      <cdr:x>0.05526</cdr:x>
      <cdr:y>0.27797</cdr:y>
    </cdr:to>
    <cdr:sp macro="" textlink="'Amt AE AttAge SmokStat'!$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0317" y="820892"/>
          <a:ext cx="1181036"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Ages</a:t>
          </a:fld>
          <a:endParaRPr lang="en-US" sz="1100" b="1"/>
        </a:p>
      </cdr:txBody>
    </cdr:sp>
  </cdr:relSizeAnchor>
  <cdr:relSizeAnchor xmlns:cdr="http://schemas.openxmlformats.org/drawingml/2006/chartDrawing">
    <cdr:from>
      <cdr:x>0.09981</cdr:x>
      <cdr:y>0.34397</cdr:y>
    </cdr:from>
    <cdr:to>
      <cdr:x>0.2171</cdr:x>
      <cdr:y>0.38599</cdr:y>
    </cdr:to>
    <cdr:sp macro="" textlink="'Amt AE AttAge SmokStat'!$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43421" y="1859633"/>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0.03071</cdr:x>
      <cdr:y>0.30165</cdr:y>
    </cdr:from>
    <cdr:to>
      <cdr:x>0.05526</cdr:x>
      <cdr:y>0.45759</cdr:y>
    </cdr:to>
    <cdr:sp macro="" textlink="'Amt AE AttAge SmokStat'!$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1339" y="1960971"/>
          <a:ext cx="843080"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&lt;40</a:t>
          </a:fld>
          <a:endParaRPr lang="en-US" sz="1100" b="1"/>
        </a:p>
      </cdr:txBody>
    </cdr:sp>
  </cdr:relSizeAnchor>
  <cdr:relSizeAnchor xmlns:cdr="http://schemas.openxmlformats.org/drawingml/2006/chartDrawing">
    <cdr:from>
      <cdr:x>0.09981</cdr:x>
      <cdr:y>0.55516</cdr:y>
    </cdr:from>
    <cdr:to>
      <cdr:x>0.2171</cdr:x>
      <cdr:y>0.59718</cdr:y>
    </cdr:to>
    <cdr:sp macro="" textlink="'Amt AE AttAge SmokStat'!$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43421" y="3001415"/>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0.03071</cdr:x>
      <cdr:y>0.50456</cdr:y>
    </cdr:from>
    <cdr:to>
      <cdr:x>0.05526</cdr:x>
      <cdr:y>0.66051</cdr:y>
    </cdr:to>
    <cdr:sp macro="" textlink="'Amt AE AttAge SmokStat'!$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1366" y="3058005"/>
          <a:ext cx="843135"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40-69</a:t>
          </a:fld>
          <a:endParaRPr lang="en-US" sz="1100" b="1"/>
        </a:p>
      </cdr:txBody>
    </cdr:sp>
  </cdr:relSizeAnchor>
  <cdr:relSizeAnchor xmlns:cdr="http://schemas.openxmlformats.org/drawingml/2006/chartDrawing">
    <cdr:from>
      <cdr:x>0.2262</cdr:x>
      <cdr:y>0.27243</cdr:y>
    </cdr:from>
    <cdr:to>
      <cdr:x>0.90151</cdr:x>
      <cdr:y>0.27413</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84853" y="1472863"/>
          <a:ext cx="5030080" cy="9190"/>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0.2258</cdr:x>
      <cdr:y>0.4658</cdr:y>
    </cdr:from>
    <cdr:to>
      <cdr:x>0.90151</cdr:x>
      <cdr:y>0.46626</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81873" y="2518323"/>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0.22549</cdr:x>
      <cdr:y>0.68592</cdr:y>
    </cdr:from>
    <cdr:to>
      <cdr:x>0.9012</cdr:x>
      <cdr:y>0.68638</cdr:y>
    </cdr:to>
    <cdr:cxnSp macro="">
      <cdr:nvCxnSpPr>
        <cdr:cNvPr id="3" name="Straight Connector 2">
          <a:extLst xmlns:a="http://schemas.openxmlformats.org/drawingml/2006/main">
            <a:ext uri="{FF2B5EF4-FFF2-40B4-BE49-F238E27FC236}">
              <a16:creationId xmlns:a16="http://schemas.microsoft.com/office/drawing/2014/main" id="{0A7243CE-BD92-6B0D-2BB4-3E00982DA434}"/>
            </a:ext>
          </a:extLst>
        </cdr:cNvPr>
        <cdr:cNvCxnSpPr/>
      </cdr:nvCxnSpPr>
      <cdr:spPr>
        <a:xfrm xmlns:a="http://schemas.openxmlformats.org/drawingml/2006/main">
          <a:off x="1679575" y="3708400"/>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0.07417</cdr:x>
      <cdr:y>0.70883</cdr:y>
    </cdr:from>
    <cdr:to>
      <cdr:x>0.2171</cdr:x>
      <cdr:y>0.75457</cdr:y>
    </cdr:to>
    <cdr:sp macro="" textlink="'Amt AE AttAge SmokStat'!$A$30">
      <cdr:nvSpPr>
        <cdr:cNvPr id="5" name="TextBox 1">
          <a:extLst xmlns:a="http://schemas.openxmlformats.org/drawingml/2006/main">
            <a:ext uri="{FF2B5EF4-FFF2-40B4-BE49-F238E27FC236}">
              <a16:creationId xmlns:a16="http://schemas.microsoft.com/office/drawing/2014/main" id="{4E4B8D11-6A0F-B010-5937-CCEA62A1DEF1}"/>
            </a:ext>
          </a:extLst>
        </cdr:cNvPr>
        <cdr:cNvSpPr txBox="1"/>
      </cdr:nvSpPr>
      <cdr:spPr>
        <a:xfrm xmlns:a="http://schemas.openxmlformats.org/drawingml/2006/main">
          <a:off x="552441" y="3832225"/>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AD1237F-A1F0-4381-AB4A-63B427AFC38D}"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0.09981</cdr:x>
      <cdr:y>0.81934</cdr:y>
    </cdr:from>
    <cdr:to>
      <cdr:x>0.2171</cdr:x>
      <cdr:y>0.86136</cdr:y>
    </cdr:to>
    <cdr:sp macro="" textlink="'Amt AE AttAge SmokStat'!$A$32">
      <cdr:nvSpPr>
        <cdr:cNvPr id="10" name="TextBox 1">
          <a:extLst xmlns:a="http://schemas.openxmlformats.org/drawingml/2006/main">
            <a:ext uri="{FF2B5EF4-FFF2-40B4-BE49-F238E27FC236}">
              <a16:creationId xmlns:a16="http://schemas.microsoft.com/office/drawing/2014/main" id="{AEB15198-EDE9-8956-25A6-6BA6F4573C95}"/>
            </a:ext>
          </a:extLst>
        </cdr:cNvPr>
        <cdr:cNvSpPr txBox="1"/>
      </cdr:nvSpPr>
      <cdr:spPr>
        <a:xfrm xmlns:a="http://schemas.openxmlformats.org/drawingml/2006/main">
          <a:off x="743421" y="4429690"/>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45C928D4-774B-4EAD-87C9-B681FD8CAC7E}"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0.09981</cdr:x>
      <cdr:y>0.76507</cdr:y>
    </cdr:from>
    <cdr:to>
      <cdr:x>0.2171</cdr:x>
      <cdr:y>0.80709</cdr:y>
    </cdr:to>
    <cdr:sp macro="" textlink="'Amt AE AttAge SmokStat'!$A$31">
      <cdr:nvSpPr>
        <cdr:cNvPr id="13" name="TextBox 1">
          <a:extLst xmlns:a="http://schemas.openxmlformats.org/drawingml/2006/main">
            <a:ext uri="{FF2B5EF4-FFF2-40B4-BE49-F238E27FC236}">
              <a16:creationId xmlns:a16="http://schemas.microsoft.com/office/drawing/2014/main" id="{58E68EA6-1A96-26D4-F680-B8FFE608F5D2}"/>
            </a:ext>
          </a:extLst>
        </cdr:cNvPr>
        <cdr:cNvSpPr txBox="1"/>
      </cdr:nvSpPr>
      <cdr:spPr>
        <a:xfrm xmlns:a="http://schemas.openxmlformats.org/drawingml/2006/main">
          <a:off x="743421" y="4136300"/>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BAC54CE-B8EA-4262-A664-1181FAA7AC50}"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0.03071</cdr:x>
      <cdr:y>0.70883</cdr:y>
    </cdr:from>
    <cdr:to>
      <cdr:x>0.05526</cdr:x>
      <cdr:y>0.86478</cdr:y>
    </cdr:to>
    <cdr:sp macro="" textlink="'Amt AE AttAge SmokStat'!$A$29">
      <cdr:nvSpPr>
        <cdr:cNvPr id="16" name="TextBox 1">
          <a:extLst xmlns:a="http://schemas.openxmlformats.org/drawingml/2006/main">
            <a:ext uri="{FF2B5EF4-FFF2-40B4-BE49-F238E27FC236}">
              <a16:creationId xmlns:a16="http://schemas.microsoft.com/office/drawing/2014/main" id="{BF9654FE-8C71-8A51-186C-6D518AD9E90C}"/>
            </a:ext>
          </a:extLst>
        </cdr:cNvPr>
        <cdr:cNvSpPr txBox="1"/>
      </cdr:nvSpPr>
      <cdr:spPr>
        <a:xfrm xmlns:a="http://schemas.openxmlformats.org/drawingml/2006/main" rot="16200000">
          <a:off x="-101366" y="4162362"/>
          <a:ext cx="843135"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D06363A-ED20-4A7F-AA87-45F57A181BC9}" type="TxLink">
            <a:rPr lang="en-US" sz="1100" b="1" i="0" u="none" strike="noStrike">
              <a:solidFill>
                <a:srgbClr val="000000"/>
              </a:solidFill>
              <a:latin typeface="Calibri Light"/>
              <a:ea typeface="Calibri Light"/>
              <a:cs typeface="Calibri Light"/>
            </a:rPr>
            <a:pPr algn="ctr"/>
            <a:t>70+</a:t>
          </a:fld>
          <a:endParaRPr lang="en-US" sz="1100" b="1"/>
        </a:p>
      </cdr:txBody>
    </cdr:sp>
  </cdr:relSizeAnchor>
</c:userShapes>
</file>

<file path=xl/drawings/drawing43.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26">
              <a:extLst>
                <a:ext uri="{FF2B5EF4-FFF2-40B4-BE49-F238E27FC236}">
                  <a16:creationId xmlns:a16="http://schemas.microsoft.com/office/drawing/2014/main" id="{FFA91BB4-2E0D-4656-A62D-27E361F49E5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26"/>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26">
              <a:extLst>
                <a:ext uri="{FF2B5EF4-FFF2-40B4-BE49-F238E27FC236}">
                  <a16:creationId xmlns:a16="http://schemas.microsoft.com/office/drawing/2014/main" id="{C61BC00C-0593-492D-B537-F12D4C7FA81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26"/>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26">
              <a:extLst>
                <a:ext uri="{FF2B5EF4-FFF2-40B4-BE49-F238E27FC236}">
                  <a16:creationId xmlns:a16="http://schemas.microsoft.com/office/drawing/2014/main" id="{C8E4F9A1-6D3B-4B81-9909-078B4B5DE48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26"/>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26">
              <a:extLst>
                <a:ext uri="{FF2B5EF4-FFF2-40B4-BE49-F238E27FC236}">
                  <a16:creationId xmlns:a16="http://schemas.microsoft.com/office/drawing/2014/main" id="{65D3BD7C-EF45-4EC4-9D4A-2CAC172133E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26"/>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26">
              <a:extLst>
                <a:ext uri="{FF2B5EF4-FFF2-40B4-BE49-F238E27FC236}">
                  <a16:creationId xmlns:a16="http://schemas.microsoft.com/office/drawing/2014/main" id="{497E8AD0-7DB4-4D25-A2EA-EAA98238FB9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26"/>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26">
              <a:extLst>
                <a:ext uri="{FF2B5EF4-FFF2-40B4-BE49-F238E27FC236}">
                  <a16:creationId xmlns:a16="http://schemas.microsoft.com/office/drawing/2014/main" id="{00C80217-438F-4154-B3AF-19667BA3AF9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26"/>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0B88A778-E5EF-46A5-B1A4-8E69B45936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c:userShapes xmlns:c="http://schemas.openxmlformats.org/drawingml/2006/chart">
  <cdr:relSizeAnchor xmlns:cdr="http://schemas.openxmlformats.org/drawingml/2006/chartDrawing">
    <cdr:from>
      <cdr:x>0.06906</cdr:x>
      <cdr:y>0.08729</cdr:y>
    </cdr:from>
    <cdr:to>
      <cdr:x>0.2171</cdr:x>
      <cdr:y>0.13303</cdr:y>
    </cdr:to>
    <cdr:sp macro="" textlink="'Amt AE AttAge Sex'!$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14379" y="471940"/>
          <a:ext cx="1102683"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0.09982</cdr:x>
      <cdr:y>0.19251</cdr:y>
    </cdr:from>
    <cdr:to>
      <cdr:x>0.2171</cdr:x>
      <cdr:y>0.23453</cdr:y>
    </cdr:to>
    <cdr:sp macro="" textlink="'Amt AE AttAge Sex'!$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43496" y="104080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0.07161</cdr:x>
      <cdr:y>0.30061</cdr:y>
    </cdr:from>
    <cdr:to>
      <cdr:x>0.2171</cdr:x>
      <cdr:y>0.34635</cdr:y>
    </cdr:to>
    <cdr:sp macro="" textlink="'Amt AE AttAge Sex'!$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33372" y="1625237"/>
          <a:ext cx="1083690"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0.09981</cdr:x>
      <cdr:y>0.39528</cdr:y>
    </cdr:from>
    <cdr:to>
      <cdr:x>0.2171</cdr:x>
      <cdr:y>0.4373</cdr:y>
    </cdr:to>
    <cdr:sp macro="" textlink="'Amt AE AttAge Sex'!$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43421" y="2137045"/>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0.07417</cdr:x>
      <cdr:y>0.49891</cdr:y>
    </cdr:from>
    <cdr:to>
      <cdr:x>0.2171</cdr:x>
      <cdr:y>0.54465</cdr:y>
    </cdr:to>
    <cdr:sp macro="" textlink="'Amt AE AttAge Sex'!$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52441" y="2697340"/>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0.09981</cdr:x>
      <cdr:y>0.60942</cdr:y>
    </cdr:from>
    <cdr:to>
      <cdr:x>0.2171</cdr:x>
      <cdr:y>0.65144</cdr:y>
    </cdr:to>
    <cdr:sp macro="" textlink="'Amt AE AttAge Sex'!$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43421" y="3294805"/>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0.09982</cdr:x>
      <cdr:y>0.13825</cdr:y>
    </cdr:from>
    <cdr:to>
      <cdr:x>0.2171</cdr:x>
      <cdr:y>0.18027</cdr:y>
    </cdr:to>
    <cdr:sp macro="" textlink="'Amt AE AttAge Sex'!$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43496" y="74741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0.03071</cdr:x>
      <cdr:y>0.05952</cdr:y>
    </cdr:from>
    <cdr:to>
      <cdr:x>0.05526</cdr:x>
      <cdr:y>0.27797</cdr:y>
    </cdr:to>
    <cdr:sp macro="" textlink="'Amt AE AttAge Sex'!$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0317" y="820892"/>
          <a:ext cx="1181036"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Ages</a:t>
          </a:fld>
          <a:endParaRPr lang="en-US" sz="1100" b="1"/>
        </a:p>
      </cdr:txBody>
    </cdr:sp>
  </cdr:relSizeAnchor>
  <cdr:relSizeAnchor xmlns:cdr="http://schemas.openxmlformats.org/drawingml/2006/chartDrawing">
    <cdr:from>
      <cdr:x>0.09981</cdr:x>
      <cdr:y>0.34397</cdr:y>
    </cdr:from>
    <cdr:to>
      <cdr:x>0.2171</cdr:x>
      <cdr:y>0.38599</cdr:y>
    </cdr:to>
    <cdr:sp macro="" textlink="'Amt AE AttAge Sex'!$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43421" y="1859633"/>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0.03071</cdr:x>
      <cdr:y>0.30165</cdr:y>
    </cdr:from>
    <cdr:to>
      <cdr:x>0.05526</cdr:x>
      <cdr:y>0.45759</cdr:y>
    </cdr:to>
    <cdr:sp macro="" textlink="'Amt AE AttAge Sex'!$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1339" y="1960971"/>
          <a:ext cx="843080"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&lt;40</a:t>
          </a:fld>
          <a:endParaRPr lang="en-US" sz="1100" b="1"/>
        </a:p>
      </cdr:txBody>
    </cdr:sp>
  </cdr:relSizeAnchor>
  <cdr:relSizeAnchor xmlns:cdr="http://schemas.openxmlformats.org/drawingml/2006/chartDrawing">
    <cdr:from>
      <cdr:x>0.09981</cdr:x>
      <cdr:y>0.55516</cdr:y>
    </cdr:from>
    <cdr:to>
      <cdr:x>0.2171</cdr:x>
      <cdr:y>0.59718</cdr:y>
    </cdr:to>
    <cdr:sp macro="" textlink="'Amt AE AttAge Sex'!$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43421" y="3001415"/>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0.03071</cdr:x>
      <cdr:y>0.50456</cdr:y>
    </cdr:from>
    <cdr:to>
      <cdr:x>0.05526</cdr:x>
      <cdr:y>0.66051</cdr:y>
    </cdr:to>
    <cdr:sp macro="" textlink="'Amt AE AttAge Sex'!$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1366" y="3058005"/>
          <a:ext cx="843135"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40-69</a:t>
          </a:fld>
          <a:endParaRPr lang="en-US" sz="1100" b="1"/>
        </a:p>
      </cdr:txBody>
    </cdr:sp>
  </cdr:relSizeAnchor>
  <cdr:relSizeAnchor xmlns:cdr="http://schemas.openxmlformats.org/drawingml/2006/chartDrawing">
    <cdr:from>
      <cdr:x>0.2262</cdr:x>
      <cdr:y>0.27243</cdr:y>
    </cdr:from>
    <cdr:to>
      <cdr:x>0.90151</cdr:x>
      <cdr:y>0.27413</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84853" y="1472863"/>
          <a:ext cx="5030080" cy="9190"/>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0.2258</cdr:x>
      <cdr:y>0.4658</cdr:y>
    </cdr:from>
    <cdr:to>
      <cdr:x>0.90151</cdr:x>
      <cdr:y>0.46626</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81873" y="2518323"/>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0.22549</cdr:x>
      <cdr:y>0.68592</cdr:y>
    </cdr:from>
    <cdr:to>
      <cdr:x>0.9012</cdr:x>
      <cdr:y>0.68638</cdr:y>
    </cdr:to>
    <cdr:cxnSp macro="">
      <cdr:nvCxnSpPr>
        <cdr:cNvPr id="3" name="Straight Connector 2">
          <a:extLst xmlns:a="http://schemas.openxmlformats.org/drawingml/2006/main">
            <a:ext uri="{FF2B5EF4-FFF2-40B4-BE49-F238E27FC236}">
              <a16:creationId xmlns:a16="http://schemas.microsoft.com/office/drawing/2014/main" id="{0A7243CE-BD92-6B0D-2BB4-3E00982DA434}"/>
            </a:ext>
          </a:extLst>
        </cdr:cNvPr>
        <cdr:cNvCxnSpPr/>
      </cdr:nvCxnSpPr>
      <cdr:spPr>
        <a:xfrm xmlns:a="http://schemas.openxmlformats.org/drawingml/2006/main">
          <a:off x="1679575" y="3708400"/>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0.07417</cdr:x>
      <cdr:y>0.70883</cdr:y>
    </cdr:from>
    <cdr:to>
      <cdr:x>0.2171</cdr:x>
      <cdr:y>0.75457</cdr:y>
    </cdr:to>
    <cdr:sp macro="" textlink="'Amt AE AttAge Sex'!$A$30">
      <cdr:nvSpPr>
        <cdr:cNvPr id="5" name="TextBox 1">
          <a:extLst xmlns:a="http://schemas.openxmlformats.org/drawingml/2006/main">
            <a:ext uri="{FF2B5EF4-FFF2-40B4-BE49-F238E27FC236}">
              <a16:creationId xmlns:a16="http://schemas.microsoft.com/office/drawing/2014/main" id="{4E4B8D11-6A0F-B010-5937-CCEA62A1DEF1}"/>
            </a:ext>
          </a:extLst>
        </cdr:cNvPr>
        <cdr:cNvSpPr txBox="1"/>
      </cdr:nvSpPr>
      <cdr:spPr>
        <a:xfrm xmlns:a="http://schemas.openxmlformats.org/drawingml/2006/main">
          <a:off x="552441" y="3832225"/>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AD1237F-A1F0-4381-AB4A-63B427AFC38D}"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0.09981</cdr:x>
      <cdr:y>0.81934</cdr:y>
    </cdr:from>
    <cdr:to>
      <cdr:x>0.2171</cdr:x>
      <cdr:y>0.86136</cdr:y>
    </cdr:to>
    <cdr:sp macro="" textlink="'Amt AE AttAge Sex'!$A$32">
      <cdr:nvSpPr>
        <cdr:cNvPr id="10" name="TextBox 1">
          <a:extLst xmlns:a="http://schemas.openxmlformats.org/drawingml/2006/main">
            <a:ext uri="{FF2B5EF4-FFF2-40B4-BE49-F238E27FC236}">
              <a16:creationId xmlns:a16="http://schemas.microsoft.com/office/drawing/2014/main" id="{AEB15198-EDE9-8956-25A6-6BA6F4573C95}"/>
            </a:ext>
          </a:extLst>
        </cdr:cNvPr>
        <cdr:cNvSpPr txBox="1"/>
      </cdr:nvSpPr>
      <cdr:spPr>
        <a:xfrm xmlns:a="http://schemas.openxmlformats.org/drawingml/2006/main">
          <a:off x="743421" y="4429690"/>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45C928D4-774B-4EAD-87C9-B681FD8CAC7E}"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0.09981</cdr:x>
      <cdr:y>0.76507</cdr:y>
    </cdr:from>
    <cdr:to>
      <cdr:x>0.2171</cdr:x>
      <cdr:y>0.80709</cdr:y>
    </cdr:to>
    <cdr:sp macro="" textlink="'Amt AE AttAge Sex'!$A$31">
      <cdr:nvSpPr>
        <cdr:cNvPr id="13" name="TextBox 1">
          <a:extLst xmlns:a="http://schemas.openxmlformats.org/drawingml/2006/main">
            <a:ext uri="{FF2B5EF4-FFF2-40B4-BE49-F238E27FC236}">
              <a16:creationId xmlns:a16="http://schemas.microsoft.com/office/drawing/2014/main" id="{58E68EA6-1A96-26D4-F680-B8FFE608F5D2}"/>
            </a:ext>
          </a:extLst>
        </cdr:cNvPr>
        <cdr:cNvSpPr txBox="1"/>
      </cdr:nvSpPr>
      <cdr:spPr>
        <a:xfrm xmlns:a="http://schemas.openxmlformats.org/drawingml/2006/main">
          <a:off x="743421" y="4136300"/>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BAC54CE-B8EA-4262-A664-1181FAA7AC50}"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0.03071</cdr:x>
      <cdr:y>0.70883</cdr:y>
    </cdr:from>
    <cdr:to>
      <cdr:x>0.05526</cdr:x>
      <cdr:y>0.86478</cdr:y>
    </cdr:to>
    <cdr:sp macro="" textlink="'Amt AE AttAge Sex'!$A$29">
      <cdr:nvSpPr>
        <cdr:cNvPr id="16" name="TextBox 1">
          <a:extLst xmlns:a="http://schemas.openxmlformats.org/drawingml/2006/main">
            <a:ext uri="{FF2B5EF4-FFF2-40B4-BE49-F238E27FC236}">
              <a16:creationId xmlns:a16="http://schemas.microsoft.com/office/drawing/2014/main" id="{BF9654FE-8C71-8A51-186C-6D518AD9E90C}"/>
            </a:ext>
          </a:extLst>
        </cdr:cNvPr>
        <cdr:cNvSpPr txBox="1"/>
      </cdr:nvSpPr>
      <cdr:spPr>
        <a:xfrm xmlns:a="http://schemas.openxmlformats.org/drawingml/2006/main" rot="16200000">
          <a:off x="-101366" y="4162362"/>
          <a:ext cx="843135"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D06363A-ED20-4A7F-AA87-45F57A181BC9}" type="TxLink">
            <a:rPr lang="en-US" sz="1100" b="1" i="0" u="none" strike="noStrike">
              <a:solidFill>
                <a:srgbClr val="000000"/>
              </a:solidFill>
              <a:latin typeface="Calibri Light"/>
              <a:ea typeface="Calibri Light"/>
              <a:cs typeface="Calibri Light"/>
            </a:rPr>
            <a:pPr algn="ctr"/>
            <a:t>70+</a:t>
          </a:fld>
          <a:endParaRPr lang="en-US" sz="1100" b="1"/>
        </a:p>
      </cdr:txBody>
    </cdr:sp>
  </cdr:relSizeAnchor>
</c:userShapes>
</file>

<file path=xl/drawings/drawing45.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27">
              <a:extLst>
                <a:ext uri="{FF2B5EF4-FFF2-40B4-BE49-F238E27FC236}">
                  <a16:creationId xmlns:a16="http://schemas.microsoft.com/office/drawing/2014/main" id="{3992050C-1C4B-458C-A40A-76E7E5FB748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27"/>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27">
              <a:extLst>
                <a:ext uri="{FF2B5EF4-FFF2-40B4-BE49-F238E27FC236}">
                  <a16:creationId xmlns:a16="http://schemas.microsoft.com/office/drawing/2014/main" id="{AC8A94DD-DBB7-4979-A836-F0952378281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27"/>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27">
              <a:extLst>
                <a:ext uri="{FF2B5EF4-FFF2-40B4-BE49-F238E27FC236}">
                  <a16:creationId xmlns:a16="http://schemas.microsoft.com/office/drawing/2014/main" id="{9B54A41F-9F90-4B11-A0B1-DD4CD6C25CA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27"/>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27">
              <a:extLst>
                <a:ext uri="{FF2B5EF4-FFF2-40B4-BE49-F238E27FC236}">
                  <a16:creationId xmlns:a16="http://schemas.microsoft.com/office/drawing/2014/main" id="{83A5AA0E-D885-4890-AAEF-483084C398B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27"/>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27">
              <a:extLst>
                <a:ext uri="{FF2B5EF4-FFF2-40B4-BE49-F238E27FC236}">
                  <a16:creationId xmlns:a16="http://schemas.microsoft.com/office/drawing/2014/main" id="{0DCB036F-BC2B-4615-B5EB-EB8DD700023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27"/>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27">
              <a:extLst>
                <a:ext uri="{FF2B5EF4-FFF2-40B4-BE49-F238E27FC236}">
                  <a16:creationId xmlns:a16="http://schemas.microsoft.com/office/drawing/2014/main" id="{680B08E4-4444-4314-8977-36CDFB214AB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27"/>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F94C7CF7-8DF8-4AEB-AA75-5DDE9B5E56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c:userShapes xmlns:c="http://schemas.openxmlformats.org/drawingml/2006/chart">
  <cdr:relSizeAnchor xmlns:cdr="http://schemas.openxmlformats.org/drawingml/2006/chartDrawing">
    <cdr:from>
      <cdr:x>0.06906</cdr:x>
      <cdr:y>0.08729</cdr:y>
    </cdr:from>
    <cdr:to>
      <cdr:x>0.2171</cdr:x>
      <cdr:y>0.13303</cdr:y>
    </cdr:to>
    <cdr:sp macro="" textlink="'Amt AE AttAge Plan'!$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14379" y="471940"/>
          <a:ext cx="1102683"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0.09982</cdr:x>
      <cdr:y>0.19251</cdr:y>
    </cdr:from>
    <cdr:to>
      <cdr:x>0.2171</cdr:x>
      <cdr:y>0.23453</cdr:y>
    </cdr:to>
    <cdr:sp macro="" textlink="'Amt AE AttAge Plan'!$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43496" y="104080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0.07161</cdr:x>
      <cdr:y>0.30061</cdr:y>
    </cdr:from>
    <cdr:to>
      <cdr:x>0.2171</cdr:x>
      <cdr:y>0.34635</cdr:y>
    </cdr:to>
    <cdr:sp macro="" textlink="'Amt AE AttAge Plan'!$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33372" y="1625237"/>
          <a:ext cx="1083690"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0.09981</cdr:x>
      <cdr:y>0.39528</cdr:y>
    </cdr:from>
    <cdr:to>
      <cdr:x>0.2171</cdr:x>
      <cdr:y>0.4373</cdr:y>
    </cdr:to>
    <cdr:sp macro="" textlink="'Amt AE AttAge Plan'!$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43421" y="2137045"/>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0.07417</cdr:x>
      <cdr:y>0.49891</cdr:y>
    </cdr:from>
    <cdr:to>
      <cdr:x>0.2171</cdr:x>
      <cdr:y>0.54465</cdr:y>
    </cdr:to>
    <cdr:sp macro="" textlink="'Amt AE AttAge Plan'!$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52441" y="2697340"/>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0.09981</cdr:x>
      <cdr:y>0.60942</cdr:y>
    </cdr:from>
    <cdr:to>
      <cdr:x>0.2171</cdr:x>
      <cdr:y>0.65144</cdr:y>
    </cdr:to>
    <cdr:sp macro="" textlink="'Amt AE AttAge Plan'!$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43421" y="3294805"/>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0.09982</cdr:x>
      <cdr:y>0.13825</cdr:y>
    </cdr:from>
    <cdr:to>
      <cdr:x>0.2171</cdr:x>
      <cdr:y>0.18027</cdr:y>
    </cdr:to>
    <cdr:sp macro="" textlink="'Amt AE AttAge Plan'!$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43496" y="74741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0.03071</cdr:x>
      <cdr:y>0.05952</cdr:y>
    </cdr:from>
    <cdr:to>
      <cdr:x>0.05526</cdr:x>
      <cdr:y>0.27797</cdr:y>
    </cdr:to>
    <cdr:sp macro="" textlink="'Amt AE AttAge Plan'!$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0317" y="820892"/>
          <a:ext cx="1181036"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Ages</a:t>
          </a:fld>
          <a:endParaRPr lang="en-US" sz="1100" b="1"/>
        </a:p>
      </cdr:txBody>
    </cdr:sp>
  </cdr:relSizeAnchor>
  <cdr:relSizeAnchor xmlns:cdr="http://schemas.openxmlformats.org/drawingml/2006/chartDrawing">
    <cdr:from>
      <cdr:x>0.09981</cdr:x>
      <cdr:y>0.34397</cdr:y>
    </cdr:from>
    <cdr:to>
      <cdr:x>0.2171</cdr:x>
      <cdr:y>0.38599</cdr:y>
    </cdr:to>
    <cdr:sp macro="" textlink="'Amt AE AttAge Plan'!$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43421" y="1859633"/>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0.03071</cdr:x>
      <cdr:y>0.30165</cdr:y>
    </cdr:from>
    <cdr:to>
      <cdr:x>0.05526</cdr:x>
      <cdr:y>0.45759</cdr:y>
    </cdr:to>
    <cdr:sp macro="" textlink="'Amt AE AttAge Plan'!$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1339" y="1960971"/>
          <a:ext cx="843080"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&lt;40</a:t>
          </a:fld>
          <a:endParaRPr lang="en-US" sz="1100" b="1"/>
        </a:p>
      </cdr:txBody>
    </cdr:sp>
  </cdr:relSizeAnchor>
  <cdr:relSizeAnchor xmlns:cdr="http://schemas.openxmlformats.org/drawingml/2006/chartDrawing">
    <cdr:from>
      <cdr:x>0.09981</cdr:x>
      <cdr:y>0.55516</cdr:y>
    </cdr:from>
    <cdr:to>
      <cdr:x>0.2171</cdr:x>
      <cdr:y>0.59718</cdr:y>
    </cdr:to>
    <cdr:sp macro="" textlink="'Amt AE AttAge Plan'!$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43421" y="3001415"/>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0.03071</cdr:x>
      <cdr:y>0.50456</cdr:y>
    </cdr:from>
    <cdr:to>
      <cdr:x>0.05526</cdr:x>
      <cdr:y>0.66051</cdr:y>
    </cdr:to>
    <cdr:sp macro="" textlink="'Amt AE AttAge Plan'!$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1366" y="3058005"/>
          <a:ext cx="843135"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40-69</a:t>
          </a:fld>
          <a:endParaRPr lang="en-US" sz="1100" b="1"/>
        </a:p>
      </cdr:txBody>
    </cdr:sp>
  </cdr:relSizeAnchor>
  <cdr:relSizeAnchor xmlns:cdr="http://schemas.openxmlformats.org/drawingml/2006/chartDrawing">
    <cdr:from>
      <cdr:x>0.2262</cdr:x>
      <cdr:y>0.27243</cdr:y>
    </cdr:from>
    <cdr:to>
      <cdr:x>0.90151</cdr:x>
      <cdr:y>0.27413</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84853" y="1472863"/>
          <a:ext cx="5030080" cy="9190"/>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0.2258</cdr:x>
      <cdr:y>0.4658</cdr:y>
    </cdr:from>
    <cdr:to>
      <cdr:x>0.90151</cdr:x>
      <cdr:y>0.46626</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81873" y="2518323"/>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0.22549</cdr:x>
      <cdr:y>0.68592</cdr:y>
    </cdr:from>
    <cdr:to>
      <cdr:x>0.9012</cdr:x>
      <cdr:y>0.68638</cdr:y>
    </cdr:to>
    <cdr:cxnSp macro="">
      <cdr:nvCxnSpPr>
        <cdr:cNvPr id="3" name="Straight Connector 2">
          <a:extLst xmlns:a="http://schemas.openxmlformats.org/drawingml/2006/main">
            <a:ext uri="{FF2B5EF4-FFF2-40B4-BE49-F238E27FC236}">
              <a16:creationId xmlns:a16="http://schemas.microsoft.com/office/drawing/2014/main" id="{0A7243CE-BD92-6B0D-2BB4-3E00982DA434}"/>
            </a:ext>
          </a:extLst>
        </cdr:cNvPr>
        <cdr:cNvCxnSpPr/>
      </cdr:nvCxnSpPr>
      <cdr:spPr>
        <a:xfrm xmlns:a="http://schemas.openxmlformats.org/drawingml/2006/main">
          <a:off x="1679575" y="3708400"/>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0.07417</cdr:x>
      <cdr:y>0.70883</cdr:y>
    </cdr:from>
    <cdr:to>
      <cdr:x>0.2171</cdr:x>
      <cdr:y>0.75457</cdr:y>
    </cdr:to>
    <cdr:sp macro="" textlink="'Amt AE AttAge Plan'!$A$30">
      <cdr:nvSpPr>
        <cdr:cNvPr id="5" name="TextBox 1">
          <a:extLst xmlns:a="http://schemas.openxmlformats.org/drawingml/2006/main">
            <a:ext uri="{FF2B5EF4-FFF2-40B4-BE49-F238E27FC236}">
              <a16:creationId xmlns:a16="http://schemas.microsoft.com/office/drawing/2014/main" id="{4E4B8D11-6A0F-B010-5937-CCEA62A1DEF1}"/>
            </a:ext>
          </a:extLst>
        </cdr:cNvPr>
        <cdr:cNvSpPr txBox="1"/>
      </cdr:nvSpPr>
      <cdr:spPr>
        <a:xfrm xmlns:a="http://schemas.openxmlformats.org/drawingml/2006/main">
          <a:off x="552441" y="3832225"/>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AD1237F-A1F0-4381-AB4A-63B427AFC38D}"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0.09981</cdr:x>
      <cdr:y>0.81934</cdr:y>
    </cdr:from>
    <cdr:to>
      <cdr:x>0.2171</cdr:x>
      <cdr:y>0.86136</cdr:y>
    </cdr:to>
    <cdr:sp macro="" textlink="'Amt AE AttAge Plan'!$A$32">
      <cdr:nvSpPr>
        <cdr:cNvPr id="10" name="TextBox 1">
          <a:extLst xmlns:a="http://schemas.openxmlformats.org/drawingml/2006/main">
            <a:ext uri="{FF2B5EF4-FFF2-40B4-BE49-F238E27FC236}">
              <a16:creationId xmlns:a16="http://schemas.microsoft.com/office/drawing/2014/main" id="{AEB15198-EDE9-8956-25A6-6BA6F4573C95}"/>
            </a:ext>
          </a:extLst>
        </cdr:cNvPr>
        <cdr:cNvSpPr txBox="1"/>
      </cdr:nvSpPr>
      <cdr:spPr>
        <a:xfrm xmlns:a="http://schemas.openxmlformats.org/drawingml/2006/main">
          <a:off x="743421" y="4429690"/>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45C928D4-774B-4EAD-87C9-B681FD8CAC7E}"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0.09981</cdr:x>
      <cdr:y>0.76507</cdr:y>
    </cdr:from>
    <cdr:to>
      <cdr:x>0.2171</cdr:x>
      <cdr:y>0.80709</cdr:y>
    </cdr:to>
    <cdr:sp macro="" textlink="'Amt AE AttAge Plan'!$A$31">
      <cdr:nvSpPr>
        <cdr:cNvPr id="13" name="TextBox 1">
          <a:extLst xmlns:a="http://schemas.openxmlformats.org/drawingml/2006/main">
            <a:ext uri="{FF2B5EF4-FFF2-40B4-BE49-F238E27FC236}">
              <a16:creationId xmlns:a16="http://schemas.microsoft.com/office/drawing/2014/main" id="{58E68EA6-1A96-26D4-F680-B8FFE608F5D2}"/>
            </a:ext>
          </a:extLst>
        </cdr:cNvPr>
        <cdr:cNvSpPr txBox="1"/>
      </cdr:nvSpPr>
      <cdr:spPr>
        <a:xfrm xmlns:a="http://schemas.openxmlformats.org/drawingml/2006/main">
          <a:off x="743421" y="4136300"/>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BAC54CE-B8EA-4262-A664-1181FAA7AC50}"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0.03071</cdr:x>
      <cdr:y>0.70883</cdr:y>
    </cdr:from>
    <cdr:to>
      <cdr:x>0.05526</cdr:x>
      <cdr:y>0.86478</cdr:y>
    </cdr:to>
    <cdr:sp macro="" textlink="'Amt AE AttAge Plan'!$A$29">
      <cdr:nvSpPr>
        <cdr:cNvPr id="16" name="TextBox 1">
          <a:extLst xmlns:a="http://schemas.openxmlformats.org/drawingml/2006/main">
            <a:ext uri="{FF2B5EF4-FFF2-40B4-BE49-F238E27FC236}">
              <a16:creationId xmlns:a16="http://schemas.microsoft.com/office/drawing/2014/main" id="{BF9654FE-8C71-8A51-186C-6D518AD9E90C}"/>
            </a:ext>
          </a:extLst>
        </cdr:cNvPr>
        <cdr:cNvSpPr txBox="1"/>
      </cdr:nvSpPr>
      <cdr:spPr>
        <a:xfrm xmlns:a="http://schemas.openxmlformats.org/drawingml/2006/main" rot="16200000">
          <a:off x="-101366" y="4162362"/>
          <a:ext cx="843135"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D06363A-ED20-4A7F-AA87-45F57A181BC9}" type="TxLink">
            <a:rPr lang="en-US" sz="1100" b="1" i="0" u="none" strike="noStrike">
              <a:solidFill>
                <a:srgbClr val="000000"/>
              </a:solidFill>
              <a:latin typeface="Calibri Light"/>
              <a:ea typeface="Calibri Light"/>
              <a:cs typeface="Calibri Light"/>
            </a:rPr>
            <a:pPr algn="ctr"/>
            <a:t>70+</a:t>
          </a:fld>
          <a:endParaRPr lang="en-US" sz="1100" b="1"/>
        </a:p>
      </cdr:txBody>
    </cdr:sp>
  </cdr:relSizeAnchor>
</c:userShapes>
</file>

<file path=xl/drawings/drawing47.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28">
              <a:extLst>
                <a:ext uri="{FF2B5EF4-FFF2-40B4-BE49-F238E27FC236}">
                  <a16:creationId xmlns:a16="http://schemas.microsoft.com/office/drawing/2014/main" id="{8D68AC6D-9ABA-4235-A5A0-7C4ACAFEE8D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28"/>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28">
              <a:extLst>
                <a:ext uri="{FF2B5EF4-FFF2-40B4-BE49-F238E27FC236}">
                  <a16:creationId xmlns:a16="http://schemas.microsoft.com/office/drawing/2014/main" id="{2983B4A4-1E67-442C-948C-27A8DF05130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28"/>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28">
              <a:extLst>
                <a:ext uri="{FF2B5EF4-FFF2-40B4-BE49-F238E27FC236}">
                  <a16:creationId xmlns:a16="http://schemas.microsoft.com/office/drawing/2014/main" id="{0E1AF15D-FBE5-4A5E-9ED4-5E0B72DE3B2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28"/>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28">
              <a:extLst>
                <a:ext uri="{FF2B5EF4-FFF2-40B4-BE49-F238E27FC236}">
                  <a16:creationId xmlns:a16="http://schemas.microsoft.com/office/drawing/2014/main" id="{25B3ECBC-F9D3-4B1E-85AD-9CB237CEDB7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28"/>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28">
              <a:extLst>
                <a:ext uri="{FF2B5EF4-FFF2-40B4-BE49-F238E27FC236}">
                  <a16:creationId xmlns:a16="http://schemas.microsoft.com/office/drawing/2014/main" id="{17EBF20D-E1D1-4C96-A608-932CD8FDDF5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28"/>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28">
              <a:extLst>
                <a:ext uri="{FF2B5EF4-FFF2-40B4-BE49-F238E27FC236}">
                  <a16:creationId xmlns:a16="http://schemas.microsoft.com/office/drawing/2014/main" id="{7BEA6CA5-B4FE-4E2C-A568-DA1E913AE61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28"/>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82BEBF00-104D-437A-89F4-095D742D14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0.1017</cdr:x>
      <cdr:y>0.15375</cdr:y>
    </cdr:from>
    <cdr:to>
      <cdr:x>0.21898</cdr:x>
      <cdr:y>0.19577</cdr:y>
    </cdr:to>
    <cdr:sp macro="" textlink="'Amt AE AttAge IssueEra'!$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57518" y="831244"/>
          <a:ext cx="873565"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0.10169</cdr:x>
      <cdr:y>0.36181</cdr:y>
    </cdr:from>
    <cdr:to>
      <cdr:x>0.21898</cdr:x>
      <cdr:y>0.40383</cdr:y>
    </cdr:to>
    <cdr:sp macro="" textlink="'Amt AE AttAge IssueEra'!$A$26">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57443" y="1956084"/>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4A3AB26-61DD-4C71-890A-51C213BC29B2}"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0.08513</cdr:x>
      <cdr:y>0.49539</cdr:y>
    </cdr:from>
    <cdr:to>
      <cdr:x>0.21898</cdr:x>
      <cdr:y>0.54113</cdr:y>
    </cdr:to>
    <cdr:sp macro="" textlink="'Amt AE AttAge IssueEra'!$A$30">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34095" y="2678305"/>
          <a:ext cx="996988"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841B492D-0FEF-42E1-B261-BA249B6C870F}"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0.10169</cdr:x>
      <cdr:y>0.57066</cdr:y>
    </cdr:from>
    <cdr:to>
      <cdr:x>0.21898</cdr:x>
      <cdr:y>0.61268</cdr:y>
    </cdr:to>
    <cdr:sp macro="" textlink="'Amt AE AttAge IssueEra'!$A$32">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57443" y="3085265"/>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DDF2F46-BCEA-4F5E-B490-06A7D3B3062C}"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0.1017</cdr:x>
      <cdr:y>0.12062</cdr:y>
    </cdr:from>
    <cdr:to>
      <cdr:x>0.21898</cdr:x>
      <cdr:y>0.16264</cdr:y>
    </cdr:to>
    <cdr:sp macro="" textlink="'Amt AE AttAge IssueEra'!$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57518" y="652132"/>
          <a:ext cx="873565"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0.00736</cdr:x>
      <cdr:y>0.07009</cdr:y>
    </cdr:from>
    <cdr:to>
      <cdr:x>0.08157</cdr:x>
      <cdr:y>0.28854</cdr:y>
    </cdr:to>
    <cdr:sp macro="" textlink="'Amt AE AttAge IssueEra'!$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59328" y="693100"/>
          <a:ext cx="1181037" cy="552757"/>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Ages</a:t>
          </a:fld>
          <a:endParaRPr lang="en-US" sz="1100" b="1"/>
        </a:p>
      </cdr:txBody>
    </cdr:sp>
  </cdr:relSizeAnchor>
  <cdr:relSizeAnchor xmlns:cdr="http://schemas.openxmlformats.org/drawingml/2006/chartDrawing">
    <cdr:from>
      <cdr:x>0.10169</cdr:x>
      <cdr:y>0.32811</cdr:y>
    </cdr:from>
    <cdr:to>
      <cdr:x>0.21898</cdr:x>
      <cdr:y>0.37013</cdr:y>
    </cdr:to>
    <cdr:sp macro="" textlink="'Amt AE AttAge IssueEra'!$A$25">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57443" y="1773910"/>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826EBEED-2F7C-4B7D-9EF2-CD55775D569E}"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0.03535</cdr:x>
      <cdr:y>0.31927</cdr:y>
    </cdr:from>
    <cdr:to>
      <cdr:x>0.05869</cdr:x>
      <cdr:y>0.47521</cdr:y>
    </cdr:to>
    <cdr:sp macro="" textlink="'Amt AE AttAge IssueEra'!$A$23">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71335" y="2060721"/>
          <a:ext cx="843080"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934B9D5-CB2C-4033-B00D-3CE8EFD9B944}" type="TxLink">
            <a:rPr lang="en-US" sz="1100" b="1" i="0" u="none" strike="noStrike">
              <a:solidFill>
                <a:srgbClr val="000000"/>
              </a:solidFill>
              <a:latin typeface="Calibri Light"/>
              <a:ea typeface="Calibri Light"/>
              <a:cs typeface="Calibri Light"/>
            </a:rPr>
            <a:pPr algn="ctr"/>
            <a:t>&lt;40</a:t>
          </a:fld>
          <a:endParaRPr lang="en-US" sz="1100" b="1"/>
        </a:p>
      </cdr:txBody>
    </cdr:sp>
  </cdr:relSizeAnchor>
  <cdr:relSizeAnchor xmlns:cdr="http://schemas.openxmlformats.org/drawingml/2006/chartDrawing">
    <cdr:from>
      <cdr:x>0.10169</cdr:x>
      <cdr:y>0.53577</cdr:y>
    </cdr:from>
    <cdr:to>
      <cdr:x>0.21898</cdr:x>
      <cdr:y>0.57779</cdr:y>
    </cdr:to>
    <cdr:sp macro="" textlink="'Amt AE AttAge IssueEra'!$A$31">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57443" y="2896613"/>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BE46C892-C326-41AE-BE3C-80EB656E41F3}"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0.03535</cdr:x>
      <cdr:y>0.5116</cdr:y>
    </cdr:from>
    <cdr:to>
      <cdr:x>0.05869</cdr:x>
      <cdr:y>0.66755</cdr:y>
    </cdr:to>
    <cdr:sp macro="" textlink="'Amt AE AttAge IssueEra'!$A$29">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71362" y="3100595"/>
          <a:ext cx="843134"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1673D6F6-70A8-4FFA-B1E1-EFC18A8F16C2}" type="TxLink">
            <a:rPr lang="en-US" sz="1100" b="1" i="0" u="none" strike="noStrike">
              <a:solidFill>
                <a:srgbClr val="000000"/>
              </a:solidFill>
              <a:latin typeface="Calibri Light"/>
              <a:ea typeface="Calibri Light"/>
              <a:cs typeface="Calibri Light"/>
            </a:rPr>
            <a:pPr algn="ctr"/>
            <a:t>40-69</a:t>
          </a:fld>
          <a:endParaRPr lang="en-US" sz="1100" b="1"/>
        </a:p>
      </cdr:txBody>
    </cdr:sp>
  </cdr:relSizeAnchor>
  <cdr:relSizeAnchor xmlns:cdr="http://schemas.openxmlformats.org/drawingml/2006/chartDrawing">
    <cdr:from>
      <cdr:x>0.2262</cdr:x>
      <cdr:y>0.28653</cdr:y>
    </cdr:from>
    <cdr:to>
      <cdr:x>0.90151</cdr:x>
      <cdr:y>0.28823</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84862" y="1549113"/>
          <a:ext cx="5030080" cy="9191"/>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0.2258</cdr:x>
      <cdr:y>0.48166</cdr:y>
    </cdr:from>
    <cdr:to>
      <cdr:x>0.90151</cdr:x>
      <cdr:y>0.48212</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81873" y="2604069"/>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0.1017</cdr:x>
      <cdr:y>0.19086</cdr:y>
    </cdr:from>
    <cdr:to>
      <cdr:x>0.21898</cdr:x>
      <cdr:y>0.23288</cdr:y>
    </cdr:to>
    <cdr:sp macro="" textlink="'Amt AE AttAge IssueEra'!$A$21">
      <cdr:nvSpPr>
        <cdr:cNvPr id="5" name="TextBox 1">
          <a:extLst xmlns:a="http://schemas.openxmlformats.org/drawingml/2006/main">
            <a:ext uri="{FF2B5EF4-FFF2-40B4-BE49-F238E27FC236}">
              <a16:creationId xmlns:a16="http://schemas.microsoft.com/office/drawing/2014/main" id="{717E36FB-4CE3-19D0-3D72-1135D7BFFBC8}"/>
            </a:ext>
          </a:extLst>
        </cdr:cNvPr>
        <cdr:cNvSpPr txBox="1"/>
      </cdr:nvSpPr>
      <cdr:spPr>
        <a:xfrm xmlns:a="http://schemas.openxmlformats.org/drawingml/2006/main">
          <a:off x="757518" y="1031873"/>
          <a:ext cx="873565"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B99E76F-3D50-49D1-B4E5-ED7F0C22ECFC}"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0.10169</cdr:x>
      <cdr:y>0.39523</cdr:y>
    </cdr:from>
    <cdr:to>
      <cdr:x>0.21898</cdr:x>
      <cdr:y>0.43724</cdr:y>
    </cdr:to>
    <cdr:sp macro="" textlink="'Amt AE AttAge IssueEra'!$A$27">
      <cdr:nvSpPr>
        <cdr:cNvPr id="10" name="TextBox 1">
          <a:extLst xmlns:a="http://schemas.openxmlformats.org/drawingml/2006/main">
            <a:ext uri="{FF2B5EF4-FFF2-40B4-BE49-F238E27FC236}">
              <a16:creationId xmlns:a16="http://schemas.microsoft.com/office/drawing/2014/main" id="{B45AE524-51B8-1CFF-959C-2407900E1429}"/>
            </a:ext>
          </a:extLst>
        </cdr:cNvPr>
        <cdr:cNvSpPr txBox="1"/>
      </cdr:nvSpPr>
      <cdr:spPr>
        <a:xfrm xmlns:a="http://schemas.openxmlformats.org/drawingml/2006/main">
          <a:off x="757443" y="2136808"/>
          <a:ext cx="873640" cy="227124"/>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A78F7998-53EA-4999-9C70-204392240C94}"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0.10169</cdr:x>
      <cdr:y>0.60312</cdr:y>
    </cdr:from>
    <cdr:to>
      <cdr:x>0.21898</cdr:x>
      <cdr:y>0.64514</cdr:y>
    </cdr:to>
    <cdr:sp macro="" textlink="'Amt AE AttAge IssueEra'!$A$33">
      <cdr:nvSpPr>
        <cdr:cNvPr id="16" name="TextBox 1">
          <a:extLst xmlns:a="http://schemas.openxmlformats.org/drawingml/2006/main">
            <a:ext uri="{FF2B5EF4-FFF2-40B4-BE49-F238E27FC236}">
              <a16:creationId xmlns:a16="http://schemas.microsoft.com/office/drawing/2014/main" id="{E7B36839-B928-E0B2-D562-43978F0F6A94}"/>
            </a:ext>
          </a:extLst>
        </cdr:cNvPr>
        <cdr:cNvSpPr txBox="1"/>
      </cdr:nvSpPr>
      <cdr:spPr>
        <a:xfrm xmlns:a="http://schemas.openxmlformats.org/drawingml/2006/main">
          <a:off x="757443" y="3260735"/>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D62ABCD-9E4A-45E8-ABDF-A444A76F0E51}"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0.08515</cdr:x>
      <cdr:y>0.08377</cdr:y>
    </cdr:from>
    <cdr:to>
      <cdr:x>0.21898</cdr:x>
      <cdr:y>0.12951</cdr:y>
    </cdr:to>
    <cdr:sp macro="" textlink="'Amt AE AttAge IssueEra'!$A$18">
      <cdr:nvSpPr>
        <cdr:cNvPr id="17" name="TextBox 16">
          <a:extLst xmlns:a="http://schemas.openxmlformats.org/drawingml/2006/main">
            <a:ext uri="{FF2B5EF4-FFF2-40B4-BE49-F238E27FC236}">
              <a16:creationId xmlns:a16="http://schemas.microsoft.com/office/drawing/2014/main" id="{1519E1EC-0AE1-3624-89A5-691D4506654C}"/>
            </a:ext>
          </a:extLst>
        </cdr:cNvPr>
        <cdr:cNvSpPr txBox="1"/>
      </cdr:nvSpPr>
      <cdr:spPr>
        <a:xfrm xmlns:a="http://schemas.openxmlformats.org/drawingml/2006/main">
          <a:off x="634244" y="452884"/>
          <a:ext cx="996839"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0.08513</cdr:x>
      <cdr:y>0.29357</cdr:y>
    </cdr:from>
    <cdr:to>
      <cdr:x>0.21898</cdr:x>
      <cdr:y>0.33931</cdr:y>
    </cdr:to>
    <cdr:sp macro="" textlink="'Amt AE AttAge IssueEra'!$A$24">
      <cdr:nvSpPr>
        <cdr:cNvPr id="23" name="TextBox 1">
          <a:extLst xmlns:a="http://schemas.openxmlformats.org/drawingml/2006/main">
            <a:ext uri="{FF2B5EF4-FFF2-40B4-BE49-F238E27FC236}">
              <a16:creationId xmlns:a16="http://schemas.microsoft.com/office/drawing/2014/main" id="{266F8AD0-C93F-171A-999A-1571328501B1}"/>
            </a:ext>
          </a:extLst>
        </cdr:cNvPr>
        <cdr:cNvSpPr txBox="1"/>
      </cdr:nvSpPr>
      <cdr:spPr>
        <a:xfrm xmlns:a="http://schemas.openxmlformats.org/drawingml/2006/main">
          <a:off x="634095" y="1587151"/>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0C7951C-AD5D-4158-842A-42ADC0525646}"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0.1017</cdr:x>
      <cdr:y>0.2261</cdr:y>
    </cdr:from>
    <cdr:to>
      <cdr:x>0.21898</cdr:x>
      <cdr:y>0.26812</cdr:y>
    </cdr:to>
    <cdr:sp macro="" textlink="'Amt AE AttAge IssueEra'!$A$22">
      <cdr:nvSpPr>
        <cdr:cNvPr id="2" name="TextBox 1">
          <a:extLst xmlns:a="http://schemas.openxmlformats.org/drawingml/2006/main">
            <a:ext uri="{FF2B5EF4-FFF2-40B4-BE49-F238E27FC236}">
              <a16:creationId xmlns:a16="http://schemas.microsoft.com/office/drawing/2014/main" id="{3BDA49AE-DCE3-B549-D7FD-0B451AE10C4B}"/>
            </a:ext>
          </a:extLst>
        </cdr:cNvPr>
        <cdr:cNvSpPr txBox="1"/>
      </cdr:nvSpPr>
      <cdr:spPr>
        <a:xfrm xmlns:a="http://schemas.openxmlformats.org/drawingml/2006/main">
          <a:off x="757518" y="1222392"/>
          <a:ext cx="873565"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1591973-2259-460C-ABD0-9534ACEF2F70}" type="TxLink">
            <a:rPr lang="en-US" sz="1100" b="0" i="0" u="none" strike="noStrike">
              <a:solidFill>
                <a:srgbClr val="000000"/>
              </a:solidFill>
              <a:latin typeface="Calibri Light"/>
              <a:ea typeface="Calibri Light"/>
              <a:cs typeface="Calibri Light"/>
            </a:rPr>
            <a:pPr algn="r"/>
            <a:t>2005+</a:t>
          </a:fld>
          <a:endParaRPr lang="en-US" sz="1100"/>
        </a:p>
      </cdr:txBody>
    </cdr:sp>
  </cdr:relSizeAnchor>
  <cdr:relSizeAnchor xmlns:cdr="http://schemas.openxmlformats.org/drawingml/2006/chartDrawing">
    <cdr:from>
      <cdr:x>0.10169</cdr:x>
      <cdr:y>0.43223</cdr:y>
    </cdr:from>
    <cdr:to>
      <cdr:x>0.21898</cdr:x>
      <cdr:y>0.47424</cdr:y>
    </cdr:to>
    <cdr:sp macro="" textlink="'Amt AE AttAge IssueEra'!$A$28">
      <cdr:nvSpPr>
        <cdr:cNvPr id="3" name="TextBox 1">
          <a:extLst xmlns:a="http://schemas.openxmlformats.org/drawingml/2006/main">
            <a:ext uri="{FF2B5EF4-FFF2-40B4-BE49-F238E27FC236}">
              <a16:creationId xmlns:a16="http://schemas.microsoft.com/office/drawing/2014/main" id="{607FF0CD-C50D-22B8-60A8-2E886E506609}"/>
            </a:ext>
          </a:extLst>
        </cdr:cNvPr>
        <cdr:cNvSpPr txBox="1"/>
      </cdr:nvSpPr>
      <cdr:spPr>
        <a:xfrm xmlns:a="http://schemas.openxmlformats.org/drawingml/2006/main">
          <a:off x="757443" y="2336823"/>
          <a:ext cx="873640" cy="227124"/>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F2B40423-77A9-4363-9597-167C8C50ACE8}" type="TxLink">
            <a:rPr lang="en-US" sz="1100" b="0" i="0" u="none" strike="noStrike">
              <a:solidFill>
                <a:srgbClr val="000000"/>
              </a:solidFill>
              <a:latin typeface="Calibri Light"/>
              <a:ea typeface="Calibri Light"/>
              <a:cs typeface="Calibri Light"/>
            </a:rPr>
            <a:pPr algn="r"/>
            <a:t>2005+</a:t>
          </a:fld>
          <a:endParaRPr lang="en-US" sz="1100"/>
        </a:p>
      </cdr:txBody>
    </cdr:sp>
  </cdr:relSizeAnchor>
  <cdr:relSizeAnchor xmlns:cdr="http://schemas.openxmlformats.org/drawingml/2006/chartDrawing">
    <cdr:from>
      <cdr:x>0.10169</cdr:x>
      <cdr:y>0.64012</cdr:y>
    </cdr:from>
    <cdr:to>
      <cdr:x>0.21898</cdr:x>
      <cdr:y>0.68214</cdr:y>
    </cdr:to>
    <cdr:sp macro="" textlink="'Amt AE AttAge IssueEra'!$A$34">
      <cdr:nvSpPr>
        <cdr:cNvPr id="9" name="TextBox 1">
          <a:extLst xmlns:a="http://schemas.openxmlformats.org/drawingml/2006/main">
            <a:ext uri="{FF2B5EF4-FFF2-40B4-BE49-F238E27FC236}">
              <a16:creationId xmlns:a16="http://schemas.microsoft.com/office/drawing/2014/main" id="{23F21B78-F614-E496-02F9-737AAC7101E9}"/>
            </a:ext>
          </a:extLst>
        </cdr:cNvPr>
        <cdr:cNvSpPr txBox="1"/>
      </cdr:nvSpPr>
      <cdr:spPr>
        <a:xfrm xmlns:a="http://schemas.openxmlformats.org/drawingml/2006/main">
          <a:off x="757443" y="3460744"/>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40940DED-1C0E-4C09-9326-43FE7DB2588A}" type="TxLink">
            <a:rPr lang="en-US" sz="1100" b="0" i="0" u="none" strike="noStrike">
              <a:solidFill>
                <a:srgbClr val="000000"/>
              </a:solidFill>
              <a:latin typeface="Calibri Light"/>
              <a:ea typeface="Calibri Light"/>
              <a:cs typeface="Calibri Light"/>
            </a:rPr>
            <a:pPr algn="r"/>
            <a:t>2005+</a:t>
          </a:fld>
          <a:endParaRPr lang="en-US" sz="1100"/>
        </a:p>
      </cdr:txBody>
    </cdr:sp>
  </cdr:relSizeAnchor>
  <cdr:relSizeAnchor xmlns:cdr="http://schemas.openxmlformats.org/drawingml/2006/chartDrawing">
    <cdr:from>
      <cdr:x>0.22549</cdr:x>
      <cdr:y>0.69473</cdr:y>
    </cdr:from>
    <cdr:to>
      <cdr:x>0.9012</cdr:x>
      <cdr:y>0.69519</cdr:y>
    </cdr:to>
    <cdr:cxnSp macro="">
      <cdr:nvCxnSpPr>
        <cdr:cNvPr id="13" name="Straight Connector 12">
          <a:extLst xmlns:a="http://schemas.openxmlformats.org/drawingml/2006/main">
            <a:ext uri="{FF2B5EF4-FFF2-40B4-BE49-F238E27FC236}">
              <a16:creationId xmlns:a16="http://schemas.microsoft.com/office/drawing/2014/main" id="{04D161D3-98D3-3346-B700-653491E1FD11}"/>
            </a:ext>
          </a:extLst>
        </cdr:cNvPr>
        <cdr:cNvCxnSpPr/>
      </cdr:nvCxnSpPr>
      <cdr:spPr>
        <a:xfrm xmlns:a="http://schemas.openxmlformats.org/drawingml/2006/main">
          <a:off x="1679575" y="3756025"/>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0.10139</cdr:x>
      <cdr:y>0.77354</cdr:y>
    </cdr:from>
    <cdr:to>
      <cdr:x>0.21868</cdr:x>
      <cdr:y>0.81556</cdr:y>
    </cdr:to>
    <cdr:sp macro="" textlink="'Amt AE AttAge IssueEra'!$A$38">
      <cdr:nvSpPr>
        <cdr:cNvPr id="20" name="TextBox 1">
          <a:extLst xmlns:a="http://schemas.openxmlformats.org/drawingml/2006/main">
            <a:ext uri="{FF2B5EF4-FFF2-40B4-BE49-F238E27FC236}">
              <a16:creationId xmlns:a16="http://schemas.microsoft.com/office/drawing/2014/main" id="{6975B05C-30E7-A015-47B2-FC88B048071A}"/>
            </a:ext>
          </a:extLst>
        </cdr:cNvPr>
        <cdr:cNvSpPr txBox="1"/>
      </cdr:nvSpPr>
      <cdr:spPr>
        <a:xfrm xmlns:a="http://schemas.openxmlformats.org/drawingml/2006/main">
          <a:off x="755173" y="4182108"/>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31E22BE-2995-43A5-A70B-D8224E719783}"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0.10139</cdr:x>
      <cdr:y>0.73985</cdr:y>
    </cdr:from>
    <cdr:to>
      <cdr:x>0.21868</cdr:x>
      <cdr:y>0.78187</cdr:y>
    </cdr:to>
    <cdr:sp macro="" textlink="'Amt AE AttAge IssueEra'!$A$37">
      <cdr:nvSpPr>
        <cdr:cNvPr id="24" name="TextBox 1">
          <a:extLst xmlns:a="http://schemas.openxmlformats.org/drawingml/2006/main">
            <a:ext uri="{FF2B5EF4-FFF2-40B4-BE49-F238E27FC236}">
              <a16:creationId xmlns:a16="http://schemas.microsoft.com/office/drawing/2014/main" id="{4B25C41E-BFA5-3C79-0075-08FDBBB75688}"/>
            </a:ext>
          </a:extLst>
        </cdr:cNvPr>
        <cdr:cNvSpPr txBox="1"/>
      </cdr:nvSpPr>
      <cdr:spPr>
        <a:xfrm xmlns:a="http://schemas.openxmlformats.org/drawingml/2006/main">
          <a:off x="755173" y="3999934"/>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C0F33A1-19B9-4F6D-B5D0-11BA95786F5E}"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0.10139</cdr:x>
      <cdr:y>0.80697</cdr:y>
    </cdr:from>
    <cdr:to>
      <cdr:x>0.21868</cdr:x>
      <cdr:y>0.84898</cdr:y>
    </cdr:to>
    <cdr:sp macro="" textlink="'Amt AE AttAge IssueEra'!$A$39">
      <cdr:nvSpPr>
        <cdr:cNvPr id="25" name="TextBox 1">
          <a:extLst xmlns:a="http://schemas.openxmlformats.org/drawingml/2006/main">
            <a:ext uri="{FF2B5EF4-FFF2-40B4-BE49-F238E27FC236}">
              <a16:creationId xmlns:a16="http://schemas.microsoft.com/office/drawing/2014/main" id="{EF6A5FF8-9848-F722-FB37-4DBFB2ED3EB5}"/>
            </a:ext>
          </a:extLst>
        </cdr:cNvPr>
        <cdr:cNvSpPr txBox="1"/>
      </cdr:nvSpPr>
      <cdr:spPr>
        <a:xfrm xmlns:a="http://schemas.openxmlformats.org/drawingml/2006/main">
          <a:off x="755173" y="4362832"/>
          <a:ext cx="873640" cy="227124"/>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BF4595DD-AD30-48C2-9887-5D19C12FE725}"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0.08483</cdr:x>
      <cdr:y>0.7053</cdr:y>
    </cdr:from>
    <cdr:to>
      <cdr:x>0.21868</cdr:x>
      <cdr:y>0.75104</cdr:y>
    </cdr:to>
    <cdr:sp macro="" textlink="'Amt AE AttAge IssueEra'!$A$36">
      <cdr:nvSpPr>
        <cdr:cNvPr id="26" name="TextBox 1">
          <a:extLst xmlns:a="http://schemas.openxmlformats.org/drawingml/2006/main">
            <a:ext uri="{FF2B5EF4-FFF2-40B4-BE49-F238E27FC236}">
              <a16:creationId xmlns:a16="http://schemas.microsoft.com/office/drawing/2014/main" id="{F5FC259C-2B78-21B2-FB33-C583ADBFAB6E}"/>
            </a:ext>
          </a:extLst>
        </cdr:cNvPr>
        <cdr:cNvSpPr txBox="1"/>
      </cdr:nvSpPr>
      <cdr:spPr>
        <a:xfrm xmlns:a="http://schemas.openxmlformats.org/drawingml/2006/main">
          <a:off x="631825" y="3813175"/>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B4C81C7E-136C-4140-83A8-CA0ADC3E1787}"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0.10139</cdr:x>
      <cdr:y>0.84397</cdr:y>
    </cdr:from>
    <cdr:to>
      <cdr:x>0.21868</cdr:x>
      <cdr:y>0.88598</cdr:y>
    </cdr:to>
    <cdr:sp macro="" textlink="'Amt AE AttAge IssueEra'!$A$40">
      <cdr:nvSpPr>
        <cdr:cNvPr id="27" name="TextBox 1">
          <a:extLst xmlns:a="http://schemas.openxmlformats.org/drawingml/2006/main">
            <a:ext uri="{FF2B5EF4-FFF2-40B4-BE49-F238E27FC236}">
              <a16:creationId xmlns:a16="http://schemas.microsoft.com/office/drawing/2014/main" id="{FF2DDBE1-7214-5AD9-1E59-A4F48B3D1999}"/>
            </a:ext>
          </a:extLst>
        </cdr:cNvPr>
        <cdr:cNvSpPr txBox="1"/>
      </cdr:nvSpPr>
      <cdr:spPr>
        <a:xfrm xmlns:a="http://schemas.openxmlformats.org/drawingml/2006/main">
          <a:off x="755173" y="4562847"/>
          <a:ext cx="873640" cy="227124"/>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367D0D6E-78BE-4773-8A3E-445C04A6F51F}" type="TxLink">
            <a:rPr lang="en-US" sz="1100" b="0" i="0" u="none" strike="noStrike">
              <a:solidFill>
                <a:srgbClr val="000000"/>
              </a:solidFill>
              <a:latin typeface="Calibri Light"/>
              <a:ea typeface="Calibri Light"/>
              <a:cs typeface="Calibri Light"/>
            </a:rPr>
            <a:pPr algn="r"/>
            <a:t>2005+</a:t>
          </a:fld>
          <a:endParaRPr lang="en-US" sz="1100"/>
        </a:p>
      </cdr:txBody>
    </cdr:sp>
  </cdr:relSizeAnchor>
  <cdr:relSizeAnchor xmlns:cdr="http://schemas.openxmlformats.org/drawingml/2006/chartDrawing">
    <cdr:from>
      <cdr:x>0.03495</cdr:x>
      <cdr:y>0.71235</cdr:y>
    </cdr:from>
    <cdr:to>
      <cdr:x>0.05829</cdr:x>
      <cdr:y>0.8683</cdr:y>
    </cdr:to>
    <cdr:sp macro="" textlink="'Amt AE AttAge IssueEra'!$A$35">
      <cdr:nvSpPr>
        <cdr:cNvPr id="28" name="TextBox 1">
          <a:extLst xmlns:a="http://schemas.openxmlformats.org/drawingml/2006/main">
            <a:ext uri="{FF2B5EF4-FFF2-40B4-BE49-F238E27FC236}">
              <a16:creationId xmlns:a16="http://schemas.microsoft.com/office/drawing/2014/main" id="{ECAAB9E0-71A9-C3E2-61D6-8EE4C232135F}"/>
            </a:ext>
          </a:extLst>
        </cdr:cNvPr>
        <cdr:cNvSpPr txBox="1"/>
      </cdr:nvSpPr>
      <cdr:spPr>
        <a:xfrm xmlns:a="http://schemas.openxmlformats.org/drawingml/2006/main" rot="16200000">
          <a:off x="-74293" y="4185917"/>
          <a:ext cx="843134"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E171CA2-656D-4FEE-87D1-57B60D299BE0}" type="TxLink">
            <a:rPr lang="en-US" sz="1100" b="1" i="0" u="none" strike="noStrike">
              <a:solidFill>
                <a:srgbClr val="000000"/>
              </a:solidFill>
              <a:latin typeface="Calibri Light"/>
              <a:ea typeface="Calibri Light"/>
              <a:cs typeface="Calibri Light"/>
            </a:rPr>
            <a:pPr algn="ctr"/>
            <a:t>70+</a:t>
          </a:fld>
          <a:endParaRPr lang="en-US" sz="1100" b="1"/>
        </a:p>
      </cdr:txBody>
    </cdr:sp>
  </cdr:relSizeAnchor>
</c:userShapes>
</file>

<file path=xl/drawings/drawing49.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29">
              <a:extLst>
                <a:ext uri="{FF2B5EF4-FFF2-40B4-BE49-F238E27FC236}">
                  <a16:creationId xmlns:a16="http://schemas.microsoft.com/office/drawing/2014/main" id="{5880A491-84C5-40A9-8B2F-667BE98F03B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29"/>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29">
              <a:extLst>
                <a:ext uri="{FF2B5EF4-FFF2-40B4-BE49-F238E27FC236}">
                  <a16:creationId xmlns:a16="http://schemas.microsoft.com/office/drawing/2014/main" id="{AE1A71B9-AB2F-4631-B21E-CF58C944E51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29"/>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29">
              <a:extLst>
                <a:ext uri="{FF2B5EF4-FFF2-40B4-BE49-F238E27FC236}">
                  <a16:creationId xmlns:a16="http://schemas.microsoft.com/office/drawing/2014/main" id="{242CD3CC-7B64-4829-A73F-2576D523EC0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29"/>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29">
              <a:extLst>
                <a:ext uri="{FF2B5EF4-FFF2-40B4-BE49-F238E27FC236}">
                  <a16:creationId xmlns:a16="http://schemas.microsoft.com/office/drawing/2014/main" id="{B0AB47DB-851C-478C-A6B4-6167992F75D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29"/>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29">
              <a:extLst>
                <a:ext uri="{FF2B5EF4-FFF2-40B4-BE49-F238E27FC236}">
                  <a16:creationId xmlns:a16="http://schemas.microsoft.com/office/drawing/2014/main" id="{46B06238-068F-459B-B960-3C0AC781DB4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29"/>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29">
              <a:extLst>
                <a:ext uri="{FF2B5EF4-FFF2-40B4-BE49-F238E27FC236}">
                  <a16:creationId xmlns:a16="http://schemas.microsoft.com/office/drawing/2014/main" id="{D2DE49EC-2952-4817-A709-D8EBD1EB5F8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29"/>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A6CD7F8A-4DB6-4342-A766-8C667C61B3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3" name="Smoking Status">
              <a:extLst>
                <a:ext uri="{FF2B5EF4-FFF2-40B4-BE49-F238E27FC236}">
                  <a16:creationId xmlns:a16="http://schemas.microsoft.com/office/drawing/2014/main" id="{00000000-0008-0000-0400-00000300000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4" name="Gender">
              <a:extLst>
                <a:ext uri="{FF2B5EF4-FFF2-40B4-BE49-F238E27FC236}">
                  <a16:creationId xmlns:a16="http://schemas.microsoft.com/office/drawing/2014/main" id="{00000000-0008-0000-0400-00000400000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5" name="Plan">
              <a:extLst>
                <a:ext uri="{FF2B5EF4-FFF2-40B4-BE49-F238E27FC236}">
                  <a16:creationId xmlns:a16="http://schemas.microsoft.com/office/drawing/2014/main" id="{00000000-0008-0000-0400-00000500000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6" name="Attained Age">
              <a:extLst>
                <a:ext uri="{FF2B5EF4-FFF2-40B4-BE49-F238E27FC236}">
                  <a16:creationId xmlns:a16="http://schemas.microsoft.com/office/drawing/2014/main" id="{00000000-0008-0000-0400-00000600000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7" name="Issue Era">
              <a:extLst>
                <a:ext uri="{FF2B5EF4-FFF2-40B4-BE49-F238E27FC236}">
                  <a16:creationId xmlns:a16="http://schemas.microsoft.com/office/drawing/2014/main" id="{00000000-0008-0000-0400-00000700000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8" name="Face Band">
              <a:extLst>
                <a:ext uri="{FF2B5EF4-FFF2-40B4-BE49-F238E27FC236}">
                  <a16:creationId xmlns:a16="http://schemas.microsoft.com/office/drawing/2014/main" id="{00000000-0008-0000-0400-00000800000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9" name="Chart 8">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c:userShapes xmlns:c="http://schemas.openxmlformats.org/drawingml/2006/chart">
  <cdr:relSizeAnchor xmlns:cdr="http://schemas.openxmlformats.org/drawingml/2006/chartDrawing">
    <cdr:from>
      <cdr:x>0.06906</cdr:x>
      <cdr:y>0.08729</cdr:y>
    </cdr:from>
    <cdr:to>
      <cdr:x>0.2171</cdr:x>
      <cdr:y>0.13303</cdr:y>
    </cdr:to>
    <cdr:sp macro="" textlink="'Amt AE AttAge Face'!$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14379" y="471940"/>
          <a:ext cx="1102683"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0.09982</cdr:x>
      <cdr:y>0.19251</cdr:y>
    </cdr:from>
    <cdr:to>
      <cdr:x>0.2171</cdr:x>
      <cdr:y>0.23453</cdr:y>
    </cdr:to>
    <cdr:sp macro="" textlink="'Amt AE AttAge Face'!$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43496" y="104080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0.07161</cdr:x>
      <cdr:y>0.30061</cdr:y>
    </cdr:from>
    <cdr:to>
      <cdr:x>0.2171</cdr:x>
      <cdr:y>0.34635</cdr:y>
    </cdr:to>
    <cdr:sp macro="" textlink="'Amt AE AttAge Face'!$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33372" y="1625237"/>
          <a:ext cx="1083690"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0.09981</cdr:x>
      <cdr:y>0.39528</cdr:y>
    </cdr:from>
    <cdr:to>
      <cdr:x>0.2171</cdr:x>
      <cdr:y>0.4373</cdr:y>
    </cdr:to>
    <cdr:sp macro="" textlink="'Amt AE AttAge Face'!$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43421" y="2137045"/>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0.07417</cdr:x>
      <cdr:y>0.49891</cdr:y>
    </cdr:from>
    <cdr:to>
      <cdr:x>0.2171</cdr:x>
      <cdr:y>0.54465</cdr:y>
    </cdr:to>
    <cdr:sp macro="" textlink="'Amt AE AttAge Face'!$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52441" y="2697340"/>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0.09981</cdr:x>
      <cdr:y>0.60942</cdr:y>
    </cdr:from>
    <cdr:to>
      <cdr:x>0.2171</cdr:x>
      <cdr:y>0.65144</cdr:y>
    </cdr:to>
    <cdr:sp macro="" textlink="'Amt AE AttAge Face'!$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43421" y="3294805"/>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0.09982</cdr:x>
      <cdr:y>0.13825</cdr:y>
    </cdr:from>
    <cdr:to>
      <cdr:x>0.2171</cdr:x>
      <cdr:y>0.18027</cdr:y>
    </cdr:to>
    <cdr:sp macro="" textlink="'Amt AE AttAge Face'!$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43496" y="74741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0.03071</cdr:x>
      <cdr:y>0.05952</cdr:y>
    </cdr:from>
    <cdr:to>
      <cdr:x>0.05526</cdr:x>
      <cdr:y>0.27797</cdr:y>
    </cdr:to>
    <cdr:sp macro="" textlink="'Amt AE AttAge Face'!$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0317" y="820892"/>
          <a:ext cx="1181036"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Ages</a:t>
          </a:fld>
          <a:endParaRPr lang="en-US" sz="1100" b="1"/>
        </a:p>
      </cdr:txBody>
    </cdr:sp>
  </cdr:relSizeAnchor>
  <cdr:relSizeAnchor xmlns:cdr="http://schemas.openxmlformats.org/drawingml/2006/chartDrawing">
    <cdr:from>
      <cdr:x>0.09981</cdr:x>
      <cdr:y>0.34397</cdr:y>
    </cdr:from>
    <cdr:to>
      <cdr:x>0.2171</cdr:x>
      <cdr:y>0.38599</cdr:y>
    </cdr:to>
    <cdr:sp macro="" textlink="'Amt AE AttAge Face'!$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43421" y="1859633"/>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0.03071</cdr:x>
      <cdr:y>0.30165</cdr:y>
    </cdr:from>
    <cdr:to>
      <cdr:x>0.05526</cdr:x>
      <cdr:y>0.45759</cdr:y>
    </cdr:to>
    <cdr:sp macro="" textlink="'Amt AE AttAge Face'!$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1339" y="1960971"/>
          <a:ext cx="843080"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&lt;40</a:t>
          </a:fld>
          <a:endParaRPr lang="en-US" sz="1100" b="1"/>
        </a:p>
      </cdr:txBody>
    </cdr:sp>
  </cdr:relSizeAnchor>
  <cdr:relSizeAnchor xmlns:cdr="http://schemas.openxmlformats.org/drawingml/2006/chartDrawing">
    <cdr:from>
      <cdr:x>0.09981</cdr:x>
      <cdr:y>0.55516</cdr:y>
    </cdr:from>
    <cdr:to>
      <cdr:x>0.2171</cdr:x>
      <cdr:y>0.59718</cdr:y>
    </cdr:to>
    <cdr:sp macro="" textlink="'Amt AE AttAge Face'!$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43421" y="3001415"/>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0.03071</cdr:x>
      <cdr:y>0.50456</cdr:y>
    </cdr:from>
    <cdr:to>
      <cdr:x>0.05526</cdr:x>
      <cdr:y>0.66051</cdr:y>
    </cdr:to>
    <cdr:sp macro="" textlink="'Amt AE AttAge Face'!$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1366" y="3058005"/>
          <a:ext cx="843135"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40-69</a:t>
          </a:fld>
          <a:endParaRPr lang="en-US" sz="1100" b="1"/>
        </a:p>
      </cdr:txBody>
    </cdr:sp>
  </cdr:relSizeAnchor>
  <cdr:relSizeAnchor xmlns:cdr="http://schemas.openxmlformats.org/drawingml/2006/chartDrawing">
    <cdr:from>
      <cdr:x>0.2262</cdr:x>
      <cdr:y>0.27243</cdr:y>
    </cdr:from>
    <cdr:to>
      <cdr:x>0.90151</cdr:x>
      <cdr:y>0.27413</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84853" y="1472863"/>
          <a:ext cx="5030080" cy="9190"/>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0.2258</cdr:x>
      <cdr:y>0.4658</cdr:y>
    </cdr:from>
    <cdr:to>
      <cdr:x>0.90151</cdr:x>
      <cdr:y>0.46626</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81873" y="2518323"/>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0.22549</cdr:x>
      <cdr:y>0.68592</cdr:y>
    </cdr:from>
    <cdr:to>
      <cdr:x>0.9012</cdr:x>
      <cdr:y>0.68638</cdr:y>
    </cdr:to>
    <cdr:cxnSp macro="">
      <cdr:nvCxnSpPr>
        <cdr:cNvPr id="3" name="Straight Connector 2">
          <a:extLst xmlns:a="http://schemas.openxmlformats.org/drawingml/2006/main">
            <a:ext uri="{FF2B5EF4-FFF2-40B4-BE49-F238E27FC236}">
              <a16:creationId xmlns:a16="http://schemas.microsoft.com/office/drawing/2014/main" id="{0A7243CE-BD92-6B0D-2BB4-3E00982DA434}"/>
            </a:ext>
          </a:extLst>
        </cdr:cNvPr>
        <cdr:cNvCxnSpPr/>
      </cdr:nvCxnSpPr>
      <cdr:spPr>
        <a:xfrm xmlns:a="http://schemas.openxmlformats.org/drawingml/2006/main">
          <a:off x="1679575" y="3708400"/>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0.07417</cdr:x>
      <cdr:y>0.70883</cdr:y>
    </cdr:from>
    <cdr:to>
      <cdr:x>0.2171</cdr:x>
      <cdr:y>0.75457</cdr:y>
    </cdr:to>
    <cdr:sp macro="" textlink="'Amt AE AttAge Face'!$A$30">
      <cdr:nvSpPr>
        <cdr:cNvPr id="5" name="TextBox 1">
          <a:extLst xmlns:a="http://schemas.openxmlformats.org/drawingml/2006/main">
            <a:ext uri="{FF2B5EF4-FFF2-40B4-BE49-F238E27FC236}">
              <a16:creationId xmlns:a16="http://schemas.microsoft.com/office/drawing/2014/main" id="{4E4B8D11-6A0F-B010-5937-CCEA62A1DEF1}"/>
            </a:ext>
          </a:extLst>
        </cdr:cNvPr>
        <cdr:cNvSpPr txBox="1"/>
      </cdr:nvSpPr>
      <cdr:spPr>
        <a:xfrm xmlns:a="http://schemas.openxmlformats.org/drawingml/2006/main">
          <a:off x="552441" y="3832225"/>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AD1237F-A1F0-4381-AB4A-63B427AFC38D}"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0.09981</cdr:x>
      <cdr:y>0.81934</cdr:y>
    </cdr:from>
    <cdr:to>
      <cdr:x>0.2171</cdr:x>
      <cdr:y>0.86136</cdr:y>
    </cdr:to>
    <cdr:sp macro="" textlink="'Amt AE AttAge Face'!$A$32">
      <cdr:nvSpPr>
        <cdr:cNvPr id="10" name="TextBox 1">
          <a:extLst xmlns:a="http://schemas.openxmlformats.org/drawingml/2006/main">
            <a:ext uri="{FF2B5EF4-FFF2-40B4-BE49-F238E27FC236}">
              <a16:creationId xmlns:a16="http://schemas.microsoft.com/office/drawing/2014/main" id="{AEB15198-EDE9-8956-25A6-6BA6F4573C95}"/>
            </a:ext>
          </a:extLst>
        </cdr:cNvPr>
        <cdr:cNvSpPr txBox="1"/>
      </cdr:nvSpPr>
      <cdr:spPr>
        <a:xfrm xmlns:a="http://schemas.openxmlformats.org/drawingml/2006/main">
          <a:off x="743421" y="4429690"/>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45C928D4-774B-4EAD-87C9-B681FD8CAC7E}"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0.09981</cdr:x>
      <cdr:y>0.76507</cdr:y>
    </cdr:from>
    <cdr:to>
      <cdr:x>0.2171</cdr:x>
      <cdr:y>0.80709</cdr:y>
    </cdr:to>
    <cdr:sp macro="" textlink="'Amt AE AttAge Face'!$A$31">
      <cdr:nvSpPr>
        <cdr:cNvPr id="13" name="TextBox 1">
          <a:extLst xmlns:a="http://schemas.openxmlformats.org/drawingml/2006/main">
            <a:ext uri="{FF2B5EF4-FFF2-40B4-BE49-F238E27FC236}">
              <a16:creationId xmlns:a16="http://schemas.microsoft.com/office/drawing/2014/main" id="{58E68EA6-1A96-26D4-F680-B8FFE608F5D2}"/>
            </a:ext>
          </a:extLst>
        </cdr:cNvPr>
        <cdr:cNvSpPr txBox="1"/>
      </cdr:nvSpPr>
      <cdr:spPr>
        <a:xfrm xmlns:a="http://schemas.openxmlformats.org/drawingml/2006/main">
          <a:off x="743421" y="4136300"/>
          <a:ext cx="873641"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BAC54CE-B8EA-4262-A664-1181FAA7AC50}"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0.03071</cdr:x>
      <cdr:y>0.70883</cdr:y>
    </cdr:from>
    <cdr:to>
      <cdr:x>0.05526</cdr:x>
      <cdr:y>0.86478</cdr:y>
    </cdr:to>
    <cdr:sp macro="" textlink="'Amt AE AttAge Face'!$A$29">
      <cdr:nvSpPr>
        <cdr:cNvPr id="16" name="TextBox 1">
          <a:extLst xmlns:a="http://schemas.openxmlformats.org/drawingml/2006/main">
            <a:ext uri="{FF2B5EF4-FFF2-40B4-BE49-F238E27FC236}">
              <a16:creationId xmlns:a16="http://schemas.microsoft.com/office/drawing/2014/main" id="{BF9654FE-8C71-8A51-186C-6D518AD9E90C}"/>
            </a:ext>
          </a:extLst>
        </cdr:cNvPr>
        <cdr:cNvSpPr txBox="1"/>
      </cdr:nvSpPr>
      <cdr:spPr>
        <a:xfrm xmlns:a="http://schemas.openxmlformats.org/drawingml/2006/main" rot="16200000">
          <a:off x="-101366" y="4162362"/>
          <a:ext cx="843135" cy="18286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D06363A-ED20-4A7F-AA87-45F57A181BC9}" type="TxLink">
            <a:rPr lang="en-US" sz="1100" b="1" i="0" u="none" strike="noStrike">
              <a:solidFill>
                <a:srgbClr val="000000"/>
              </a:solidFill>
              <a:latin typeface="Calibri Light"/>
              <a:ea typeface="Calibri Light"/>
              <a:cs typeface="Calibri Light"/>
            </a:rPr>
            <a:pPr algn="ctr"/>
            <a:t>70+</a:t>
          </a:fld>
          <a:endParaRPr lang="en-US" sz="1100" b="1"/>
        </a:p>
      </cdr:txBody>
    </cdr:sp>
  </cdr:relSizeAnchor>
</c:userShapes>
</file>

<file path=xl/drawings/drawing51.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30">
              <a:extLst>
                <a:ext uri="{FF2B5EF4-FFF2-40B4-BE49-F238E27FC236}">
                  <a16:creationId xmlns:a16="http://schemas.microsoft.com/office/drawing/2014/main" id="{DD514736-6595-487F-88D4-4F14E99A067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30"/>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30">
              <a:extLst>
                <a:ext uri="{FF2B5EF4-FFF2-40B4-BE49-F238E27FC236}">
                  <a16:creationId xmlns:a16="http://schemas.microsoft.com/office/drawing/2014/main" id="{3F7A0237-E706-41E6-B9B2-7C813D86BE8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30"/>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30">
              <a:extLst>
                <a:ext uri="{FF2B5EF4-FFF2-40B4-BE49-F238E27FC236}">
                  <a16:creationId xmlns:a16="http://schemas.microsoft.com/office/drawing/2014/main" id="{35BD266C-B6CA-4FCB-855B-986CE4D4CA2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30"/>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30">
              <a:extLst>
                <a:ext uri="{FF2B5EF4-FFF2-40B4-BE49-F238E27FC236}">
                  <a16:creationId xmlns:a16="http://schemas.microsoft.com/office/drawing/2014/main" id="{F5C09C92-5549-4ADB-83A7-6D81B0A1398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30"/>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30">
              <a:extLst>
                <a:ext uri="{FF2B5EF4-FFF2-40B4-BE49-F238E27FC236}">
                  <a16:creationId xmlns:a16="http://schemas.microsoft.com/office/drawing/2014/main" id="{9DC49C59-1B60-4085-A5AF-F74167BA160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30"/>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30">
              <a:extLst>
                <a:ext uri="{FF2B5EF4-FFF2-40B4-BE49-F238E27FC236}">
                  <a16:creationId xmlns:a16="http://schemas.microsoft.com/office/drawing/2014/main" id="{9CE4AB75-2273-443A-8282-235F1F126F7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30"/>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B1ACD6FF-C0B8-49EF-8CE8-A05781B135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0.07595</cdr:x>
      <cdr:y>0.28109</cdr:y>
    </cdr:from>
    <cdr:to>
      <cdr:x>0.20978</cdr:x>
      <cdr:y>0.32683</cdr:y>
    </cdr:to>
    <cdr:sp macro="" textlink="'Amt AE IssueEra'!$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65702" y="1519682"/>
          <a:ext cx="996839" cy="247291"/>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0.0925</cdr:x>
      <cdr:y>0.45183</cdr:y>
    </cdr:from>
    <cdr:to>
      <cdr:x>0.20978</cdr:x>
      <cdr:y>0.49385</cdr:y>
    </cdr:to>
    <cdr:sp macro="" textlink="'Amt AE IssueEra'!$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688975" y="2442816"/>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0.03031</cdr:x>
      <cdr:y>0.39855</cdr:y>
    </cdr:from>
    <cdr:to>
      <cdr:x>0.05486</cdr:x>
      <cdr:y>0.55449</cdr:y>
    </cdr:to>
    <cdr:sp macro="" textlink="'Amt AE IssueEra'!#REF!">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 </a:t>
          </a:fld>
          <a:endParaRPr lang="en-US" sz="1100" b="1"/>
        </a:p>
      </cdr:txBody>
    </cdr:sp>
  </cdr:relSizeAnchor>
  <cdr:relSizeAnchor xmlns:cdr="http://schemas.openxmlformats.org/drawingml/2006/chartDrawing">
    <cdr:from>
      <cdr:x>0.03031</cdr:x>
      <cdr:y>0.66312</cdr:y>
    </cdr:from>
    <cdr:to>
      <cdr:x>0.05486</cdr:x>
      <cdr:y>0.81907</cdr:y>
    </cdr:to>
    <cdr:sp macro="" textlink="'Amt AE IssueEra'!#REF!">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 </a:t>
          </a:fld>
          <a:endParaRPr lang="en-US" sz="1100" b="1"/>
        </a:p>
      </cdr:txBody>
    </cdr:sp>
  </cdr:relSizeAnchor>
  <cdr:relSizeAnchor xmlns:cdr="http://schemas.openxmlformats.org/drawingml/2006/chartDrawing">
    <cdr:from>
      <cdr:x>0.22324</cdr:x>
      <cdr:y>0.20901</cdr:y>
    </cdr:from>
    <cdr:to>
      <cdr:x>0.89855</cdr:x>
      <cdr:y>0.21071</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62823" y="1129980"/>
          <a:ext cx="5030080" cy="9191"/>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0.22324</cdr:x>
      <cdr:y>0.38476</cdr:y>
    </cdr:from>
    <cdr:to>
      <cdr:x>0.89895</cdr:x>
      <cdr:y>0.38522</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62823" y="2080162"/>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0.05122</cdr:x>
      <cdr:y>0.11334</cdr:y>
    </cdr:from>
    <cdr:to>
      <cdr:x>0.20978</cdr:x>
      <cdr:y>0.15908</cdr:y>
    </cdr:to>
    <cdr:sp macro="" textlink="'Amt AE IssueEra'!$A$17">
      <cdr:nvSpPr>
        <cdr:cNvPr id="3" name="TextBox 1">
          <a:extLst xmlns:a="http://schemas.openxmlformats.org/drawingml/2006/main">
            <a:ext uri="{FF2B5EF4-FFF2-40B4-BE49-F238E27FC236}">
              <a16:creationId xmlns:a16="http://schemas.microsoft.com/office/drawing/2014/main" id="{93904E7C-696D-CF42-7027-CAEBC77821FC}"/>
            </a:ext>
          </a:extLst>
        </cdr:cNvPr>
        <cdr:cNvSpPr txBox="1"/>
      </cdr:nvSpPr>
      <cdr:spPr>
        <a:xfrm xmlns:a="http://schemas.openxmlformats.org/drawingml/2006/main">
          <a:off x="381499" y="612768"/>
          <a:ext cx="1181042"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9477FE5-D1E4-4E71-99CD-A4EA02AE6BED}"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0.22324</cdr:x>
      <cdr:y>0.55203</cdr:y>
    </cdr:from>
    <cdr:to>
      <cdr:x>0.89895</cdr:x>
      <cdr:y>0.55249</cdr:y>
    </cdr:to>
    <cdr:cxnSp macro="">
      <cdr:nvCxnSpPr>
        <cdr:cNvPr id="5" name="Straight Connector 4">
          <a:extLst xmlns:a="http://schemas.openxmlformats.org/drawingml/2006/main">
            <a:ext uri="{FF2B5EF4-FFF2-40B4-BE49-F238E27FC236}">
              <a16:creationId xmlns:a16="http://schemas.microsoft.com/office/drawing/2014/main" id="{7F63CE99-373D-B508-1CE5-986260F32555}"/>
            </a:ext>
          </a:extLst>
        </cdr:cNvPr>
        <cdr:cNvCxnSpPr/>
      </cdr:nvCxnSpPr>
      <cdr:spPr>
        <a:xfrm xmlns:a="http://schemas.openxmlformats.org/drawingml/2006/main">
          <a:off x="1662823" y="2984510"/>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0.0925</cdr:x>
      <cdr:y>0.61545</cdr:y>
    </cdr:from>
    <cdr:to>
      <cdr:x>0.20978</cdr:x>
      <cdr:y>0.65747</cdr:y>
    </cdr:to>
    <cdr:sp macro="" textlink="'Amt AE IssueEra'!$A$20">
      <cdr:nvSpPr>
        <cdr:cNvPr id="8" name="TextBox 1">
          <a:extLst xmlns:a="http://schemas.openxmlformats.org/drawingml/2006/main">
            <a:ext uri="{FF2B5EF4-FFF2-40B4-BE49-F238E27FC236}">
              <a16:creationId xmlns:a16="http://schemas.microsoft.com/office/drawing/2014/main" id="{A1912FD0-C5D5-8E43-7787-2A5ED0083A84}"/>
            </a:ext>
          </a:extLst>
        </cdr:cNvPr>
        <cdr:cNvSpPr txBox="1"/>
      </cdr:nvSpPr>
      <cdr:spPr>
        <a:xfrm xmlns:a="http://schemas.openxmlformats.org/drawingml/2006/main">
          <a:off x="688975" y="3327393"/>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4E841F6A-D370-453A-8D4A-009B8E4A52A2}"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0.22324</cdr:x>
      <cdr:y>0.7194</cdr:y>
    </cdr:from>
    <cdr:to>
      <cdr:x>0.89895</cdr:x>
      <cdr:y>0.71986</cdr:y>
    </cdr:to>
    <cdr:cxnSp macro="">
      <cdr:nvCxnSpPr>
        <cdr:cNvPr id="9" name="Straight Connector 8">
          <a:extLst xmlns:a="http://schemas.openxmlformats.org/drawingml/2006/main">
            <a:ext uri="{FF2B5EF4-FFF2-40B4-BE49-F238E27FC236}">
              <a16:creationId xmlns:a16="http://schemas.microsoft.com/office/drawing/2014/main" id="{81388430-8AD0-A6DD-423B-AF2DF28B0097}"/>
            </a:ext>
          </a:extLst>
        </cdr:cNvPr>
        <cdr:cNvCxnSpPr/>
      </cdr:nvCxnSpPr>
      <cdr:spPr>
        <a:xfrm xmlns:a="http://schemas.openxmlformats.org/drawingml/2006/main">
          <a:off x="1662823" y="3889375"/>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0.0925</cdr:x>
      <cdr:y>0.78458</cdr:y>
    </cdr:from>
    <cdr:to>
      <cdr:x>0.20978</cdr:x>
      <cdr:y>0.8266</cdr:y>
    </cdr:to>
    <cdr:sp macro="" textlink="'Amt AE IssueEra'!$A$21">
      <cdr:nvSpPr>
        <cdr:cNvPr id="10" name="TextBox 1">
          <a:extLst xmlns:a="http://schemas.openxmlformats.org/drawingml/2006/main">
            <a:ext uri="{FF2B5EF4-FFF2-40B4-BE49-F238E27FC236}">
              <a16:creationId xmlns:a16="http://schemas.microsoft.com/office/drawing/2014/main" id="{DD1EC423-4944-88EE-064A-F1D727F708A4}"/>
            </a:ext>
          </a:extLst>
        </cdr:cNvPr>
        <cdr:cNvSpPr txBox="1"/>
      </cdr:nvSpPr>
      <cdr:spPr>
        <a:xfrm xmlns:a="http://schemas.openxmlformats.org/drawingml/2006/main">
          <a:off x="688975" y="4241800"/>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B0231292-792D-4441-934B-0A01EE64F658}" type="TxLink">
            <a:rPr lang="en-US" sz="1100" b="0" i="0" u="none" strike="noStrike">
              <a:solidFill>
                <a:srgbClr val="000000"/>
              </a:solidFill>
              <a:latin typeface="Calibri Light"/>
              <a:ea typeface="Calibri Light"/>
              <a:cs typeface="Calibri Light"/>
            </a:rPr>
            <a:pPr algn="r"/>
            <a:t>2005+</a:t>
          </a:fld>
          <a:endParaRPr lang="en-US" sz="1100"/>
        </a:p>
      </cdr:txBody>
    </cdr:sp>
  </cdr:relSizeAnchor>
</c:userShapes>
</file>

<file path=xl/drawings/drawing53.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31">
              <a:extLst>
                <a:ext uri="{FF2B5EF4-FFF2-40B4-BE49-F238E27FC236}">
                  <a16:creationId xmlns:a16="http://schemas.microsoft.com/office/drawing/2014/main" id="{4BB20B0E-6D85-464A-91B8-F8CBF60BD4C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31"/>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31">
              <a:extLst>
                <a:ext uri="{FF2B5EF4-FFF2-40B4-BE49-F238E27FC236}">
                  <a16:creationId xmlns:a16="http://schemas.microsoft.com/office/drawing/2014/main" id="{3E772B31-E6D2-4C82-B925-EB396B0C1C2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31"/>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31">
              <a:extLst>
                <a:ext uri="{FF2B5EF4-FFF2-40B4-BE49-F238E27FC236}">
                  <a16:creationId xmlns:a16="http://schemas.microsoft.com/office/drawing/2014/main" id="{EF753189-FA0C-4652-9A53-97DC4F57842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31"/>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31">
              <a:extLst>
                <a:ext uri="{FF2B5EF4-FFF2-40B4-BE49-F238E27FC236}">
                  <a16:creationId xmlns:a16="http://schemas.microsoft.com/office/drawing/2014/main" id="{F7B7CDA7-5B87-4B1D-953F-653FE669718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31"/>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31">
              <a:extLst>
                <a:ext uri="{FF2B5EF4-FFF2-40B4-BE49-F238E27FC236}">
                  <a16:creationId xmlns:a16="http://schemas.microsoft.com/office/drawing/2014/main" id="{464EACC5-B064-4553-9D00-BA7BD4A7A77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31"/>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31">
              <a:extLst>
                <a:ext uri="{FF2B5EF4-FFF2-40B4-BE49-F238E27FC236}">
                  <a16:creationId xmlns:a16="http://schemas.microsoft.com/office/drawing/2014/main" id="{408B94DB-2578-4F02-8784-A64B5F4A02F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31"/>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D113E11F-D1E7-42AE-BF96-94D5F4B83C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0.06906</cdr:x>
      <cdr:y>0.08729</cdr:y>
    </cdr:from>
    <cdr:to>
      <cdr:x>0.2171</cdr:x>
      <cdr:y>0.13303</cdr:y>
    </cdr:to>
    <cdr:sp macro="" textlink="'Amt AE IssueEra SmokStat'!$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14379" y="471940"/>
          <a:ext cx="1102683"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0.09854</cdr:x>
      <cdr:y>0.17313</cdr:y>
    </cdr:from>
    <cdr:to>
      <cdr:x>0.21582</cdr:x>
      <cdr:y>0.21515</cdr:y>
    </cdr:to>
    <cdr:sp macro="" textlink="'Amt AE IssueEra SmokStat'!$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33989" y="936019"/>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0.06905</cdr:x>
      <cdr:y>0.25304</cdr:y>
    </cdr:from>
    <cdr:to>
      <cdr:x>0.21454</cdr:x>
      <cdr:y>0.29878</cdr:y>
    </cdr:to>
    <cdr:sp macro="" textlink="'Amt AE IssueEra SmokStat'!$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14341" y="1368055"/>
          <a:ext cx="10836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0.09853</cdr:x>
      <cdr:y>0.33362</cdr:y>
    </cdr:from>
    <cdr:to>
      <cdr:x>0.21582</cdr:x>
      <cdr:y>0.37564</cdr:y>
    </cdr:to>
    <cdr:sp macro="" textlink="'Amt AE IssueEra SmokStat'!$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3915" y="1803683"/>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0.07289</cdr:x>
      <cdr:y>0.41258</cdr:y>
    </cdr:from>
    <cdr:to>
      <cdr:x>0.21582</cdr:x>
      <cdr:y>0.45832</cdr:y>
    </cdr:to>
    <cdr:sp macro="" textlink="'Amt AE IssueEra SmokStat'!$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42934" y="2230602"/>
          <a:ext cx="1064621"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0.09853</cdr:x>
      <cdr:y>0.4949</cdr:y>
    </cdr:from>
    <cdr:to>
      <cdr:x>0.21582</cdr:x>
      <cdr:y>0.53692</cdr:y>
    </cdr:to>
    <cdr:sp macro="" textlink="'Amt AE IssueEra SmokStat'!$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3915" y="2675668"/>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0.09726</cdr:x>
      <cdr:y>0.1312</cdr:y>
    </cdr:from>
    <cdr:to>
      <cdr:x>0.21454</cdr:x>
      <cdr:y>0.17322</cdr:y>
    </cdr:to>
    <cdr:sp macro="" textlink="'Amt AE IssueEra SmokStat'!$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4" y="709340"/>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0.03219</cdr:x>
      <cdr:y>0.04719</cdr:y>
    </cdr:from>
    <cdr:to>
      <cdr:x>0.05674</cdr:x>
      <cdr:y>0.26564</cdr:y>
    </cdr:to>
    <cdr:sp macro="" textlink="'Amt AE IssueEra SmokStat'!$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59302" y="754204"/>
          <a:ext cx="1181037"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Iss. Yrs.</a:t>
          </a:fld>
          <a:endParaRPr lang="en-US" sz="1100" b="1"/>
        </a:p>
      </cdr:txBody>
    </cdr:sp>
  </cdr:relSizeAnchor>
  <cdr:relSizeAnchor xmlns:cdr="http://schemas.openxmlformats.org/drawingml/2006/chartDrawing">
    <cdr:from>
      <cdr:x>0.09725</cdr:x>
      <cdr:y>0.29288</cdr:y>
    </cdr:from>
    <cdr:to>
      <cdr:x>0.21454</cdr:x>
      <cdr:y>0.3349</cdr:y>
    </cdr:to>
    <cdr:sp macro="" textlink="'Amt AE IssueEra SmokStat'!$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0" y="1583428"/>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0.03219</cdr:x>
      <cdr:y>0.24703</cdr:y>
    </cdr:from>
    <cdr:to>
      <cdr:x>0.05674</cdr:x>
      <cdr:y>0.40297</cdr:y>
    </cdr:to>
    <cdr:sp macro="" textlink="'Amt AE IssueEra SmokStat'!$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0323" y="1665687"/>
          <a:ext cx="843080"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1980-89</a:t>
          </a:fld>
          <a:endParaRPr lang="en-US" sz="1100" b="1"/>
        </a:p>
      </cdr:txBody>
    </cdr:sp>
  </cdr:relSizeAnchor>
  <cdr:relSizeAnchor xmlns:cdr="http://schemas.openxmlformats.org/drawingml/2006/chartDrawing">
    <cdr:from>
      <cdr:x>0.09853</cdr:x>
      <cdr:y>0.4565</cdr:y>
    </cdr:from>
    <cdr:to>
      <cdr:x>0.21582</cdr:x>
      <cdr:y>0.49852</cdr:y>
    </cdr:to>
    <cdr:sp macro="" textlink="'Amt AE IssueEra SmokStat'!$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33915" y="2468039"/>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0.03219</cdr:x>
      <cdr:y>0.39885</cdr:y>
    </cdr:from>
    <cdr:to>
      <cdr:x>0.05674</cdr:x>
      <cdr:y>0.5548</cdr:y>
    </cdr:to>
    <cdr:sp macro="" textlink="'Amt AE IssueEra SmokStat'!$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0351" y="2486510"/>
          <a:ext cx="843135"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1990-99</a:t>
          </a:fld>
          <a:endParaRPr lang="en-US" sz="1100" b="1"/>
        </a:p>
      </cdr:txBody>
    </cdr:sp>
  </cdr:relSizeAnchor>
  <cdr:relSizeAnchor xmlns:cdr="http://schemas.openxmlformats.org/drawingml/2006/chartDrawing">
    <cdr:from>
      <cdr:x>0.22452</cdr:x>
      <cdr:y>0.24248</cdr:y>
    </cdr:from>
    <cdr:to>
      <cdr:x>0.89983</cdr:x>
      <cdr:y>0.24418</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2358" y="1310951"/>
          <a:ext cx="5030080" cy="9191"/>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0.39533</cdr:y>
    </cdr:from>
    <cdr:to>
      <cdr:x>0.90023</cdr:x>
      <cdr:y>0.39579</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58" y="2137320"/>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0.56612</cdr:y>
    </cdr:from>
    <cdr:to>
      <cdr:x>0.90023</cdr:x>
      <cdr:y>0.56658</cdr:y>
    </cdr:to>
    <cdr:cxnSp macro="">
      <cdr:nvCxnSpPr>
        <cdr:cNvPr id="3" name="Straight Connector 2">
          <a:extLst xmlns:a="http://schemas.openxmlformats.org/drawingml/2006/main">
            <a:ext uri="{FF2B5EF4-FFF2-40B4-BE49-F238E27FC236}">
              <a16:creationId xmlns:a16="http://schemas.microsoft.com/office/drawing/2014/main" id="{0A7243CE-BD92-6B0D-2BB4-3E00982DA434}"/>
            </a:ext>
          </a:extLst>
        </cdr:cNvPr>
        <cdr:cNvCxnSpPr/>
      </cdr:nvCxnSpPr>
      <cdr:spPr>
        <a:xfrm xmlns:a="http://schemas.openxmlformats.org/drawingml/2006/main">
          <a:off x="1672358" y="3060685"/>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0.07417</cdr:x>
      <cdr:y>0.58022</cdr:y>
    </cdr:from>
    <cdr:to>
      <cdr:x>0.2171</cdr:x>
      <cdr:y>0.62596</cdr:y>
    </cdr:to>
    <cdr:sp macro="" textlink="'Amt AE IssueEra SmokStat'!$A$30">
      <cdr:nvSpPr>
        <cdr:cNvPr id="5" name="TextBox 1">
          <a:extLst xmlns:a="http://schemas.openxmlformats.org/drawingml/2006/main">
            <a:ext uri="{FF2B5EF4-FFF2-40B4-BE49-F238E27FC236}">
              <a16:creationId xmlns:a16="http://schemas.microsoft.com/office/drawing/2014/main" id="{4E4B8D11-6A0F-B010-5937-CCEA62A1DEF1}"/>
            </a:ext>
          </a:extLst>
        </cdr:cNvPr>
        <cdr:cNvSpPr txBox="1"/>
      </cdr:nvSpPr>
      <cdr:spPr>
        <a:xfrm xmlns:a="http://schemas.openxmlformats.org/drawingml/2006/main">
          <a:off x="552459" y="3136922"/>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AD1237F-A1F0-4381-AB4A-63B427AFC38D}"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0.09981</cdr:x>
      <cdr:y>0.6643</cdr:y>
    </cdr:from>
    <cdr:to>
      <cdr:x>0.2171</cdr:x>
      <cdr:y>0.70632</cdr:y>
    </cdr:to>
    <cdr:sp macro="" textlink="'Amt AE IssueEra SmokStat'!$A$32">
      <cdr:nvSpPr>
        <cdr:cNvPr id="10" name="TextBox 1">
          <a:extLst xmlns:a="http://schemas.openxmlformats.org/drawingml/2006/main">
            <a:ext uri="{FF2B5EF4-FFF2-40B4-BE49-F238E27FC236}">
              <a16:creationId xmlns:a16="http://schemas.microsoft.com/office/drawing/2014/main" id="{AEB15198-EDE9-8956-25A6-6BA6F4573C95}"/>
            </a:ext>
          </a:extLst>
        </cdr:cNvPr>
        <cdr:cNvSpPr txBox="1"/>
      </cdr:nvSpPr>
      <cdr:spPr>
        <a:xfrm xmlns:a="http://schemas.openxmlformats.org/drawingml/2006/main">
          <a:off x="743440" y="3591513"/>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45C928D4-774B-4EAD-87C9-B681FD8CAC7E}"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0.09981</cdr:x>
      <cdr:y>0.62237</cdr:y>
    </cdr:from>
    <cdr:to>
      <cdr:x>0.2171</cdr:x>
      <cdr:y>0.66439</cdr:y>
    </cdr:to>
    <cdr:sp macro="" textlink="'Amt AE IssueEra SmokStat'!$A$31">
      <cdr:nvSpPr>
        <cdr:cNvPr id="13" name="TextBox 1">
          <a:extLst xmlns:a="http://schemas.openxmlformats.org/drawingml/2006/main">
            <a:ext uri="{FF2B5EF4-FFF2-40B4-BE49-F238E27FC236}">
              <a16:creationId xmlns:a16="http://schemas.microsoft.com/office/drawing/2014/main" id="{58E68EA6-1A96-26D4-F680-B8FFE608F5D2}"/>
            </a:ext>
          </a:extLst>
        </cdr:cNvPr>
        <cdr:cNvSpPr txBox="1"/>
      </cdr:nvSpPr>
      <cdr:spPr>
        <a:xfrm xmlns:a="http://schemas.openxmlformats.org/drawingml/2006/main">
          <a:off x="743440" y="3364780"/>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BAC54CE-B8EA-4262-A664-1181FAA7AC50}"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0.03219</cdr:x>
      <cdr:y>0.56965</cdr:y>
    </cdr:from>
    <cdr:to>
      <cdr:x>0.05674</cdr:x>
      <cdr:y>0.7256</cdr:y>
    </cdr:to>
    <cdr:sp macro="" textlink="'Amt AE IssueEra SmokStat'!$A$29">
      <cdr:nvSpPr>
        <cdr:cNvPr id="16" name="TextBox 1">
          <a:extLst xmlns:a="http://schemas.openxmlformats.org/drawingml/2006/main">
            <a:ext uri="{FF2B5EF4-FFF2-40B4-BE49-F238E27FC236}">
              <a16:creationId xmlns:a16="http://schemas.microsoft.com/office/drawing/2014/main" id="{BF9654FE-8C71-8A51-186C-6D518AD9E90C}"/>
            </a:ext>
          </a:extLst>
        </cdr:cNvPr>
        <cdr:cNvSpPr txBox="1"/>
      </cdr:nvSpPr>
      <cdr:spPr>
        <a:xfrm xmlns:a="http://schemas.openxmlformats.org/drawingml/2006/main" rot="16200000">
          <a:off x="-90351" y="3409908"/>
          <a:ext cx="843134"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D06363A-ED20-4A7F-AA87-45F57A181BC9}" type="TxLink">
            <a:rPr lang="en-US" sz="1100" b="1" i="0" u="none" strike="noStrike">
              <a:solidFill>
                <a:srgbClr val="000000"/>
              </a:solidFill>
              <a:latin typeface="Calibri Light"/>
              <a:ea typeface="Calibri Light"/>
              <a:cs typeface="Calibri Light"/>
            </a:rPr>
            <a:pPr algn="ctr"/>
            <a:t>2000-04</a:t>
          </a:fld>
          <a:endParaRPr lang="en-US" sz="1100" b="1"/>
        </a:p>
      </cdr:txBody>
    </cdr:sp>
  </cdr:relSizeAnchor>
  <cdr:relSizeAnchor xmlns:cdr="http://schemas.openxmlformats.org/drawingml/2006/chartDrawing">
    <cdr:from>
      <cdr:x>0.22452</cdr:x>
      <cdr:y>0.72644</cdr:y>
    </cdr:from>
    <cdr:to>
      <cdr:x>0.90023</cdr:x>
      <cdr:y>0.7269</cdr:y>
    </cdr:to>
    <cdr:cxnSp macro="">
      <cdr:nvCxnSpPr>
        <cdr:cNvPr id="17" name="Straight Connector 16">
          <a:extLst xmlns:a="http://schemas.openxmlformats.org/drawingml/2006/main">
            <a:ext uri="{FF2B5EF4-FFF2-40B4-BE49-F238E27FC236}">
              <a16:creationId xmlns:a16="http://schemas.microsoft.com/office/drawing/2014/main" id="{2B8D184C-9DA3-8B7D-7520-305C13E26497}"/>
            </a:ext>
          </a:extLst>
        </cdr:cNvPr>
        <cdr:cNvCxnSpPr/>
      </cdr:nvCxnSpPr>
      <cdr:spPr>
        <a:xfrm xmlns:a="http://schemas.openxmlformats.org/drawingml/2006/main">
          <a:off x="1672358" y="3927475"/>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0.07332</cdr:x>
      <cdr:y>0.7423</cdr:y>
    </cdr:from>
    <cdr:to>
      <cdr:x>0.21625</cdr:x>
      <cdr:y>0.78804</cdr:y>
    </cdr:to>
    <cdr:sp macro="" textlink="'Amt AE IssueEra SmokStat'!$A$34">
      <cdr:nvSpPr>
        <cdr:cNvPr id="20" name="TextBox 1">
          <a:extLst xmlns:a="http://schemas.openxmlformats.org/drawingml/2006/main">
            <a:ext uri="{FF2B5EF4-FFF2-40B4-BE49-F238E27FC236}">
              <a16:creationId xmlns:a16="http://schemas.microsoft.com/office/drawing/2014/main" id="{26BDD966-5AB5-6E94-22B6-FC0384005594}"/>
            </a:ext>
          </a:extLst>
        </cdr:cNvPr>
        <cdr:cNvSpPr txBox="1"/>
      </cdr:nvSpPr>
      <cdr:spPr>
        <a:xfrm xmlns:a="http://schemas.openxmlformats.org/drawingml/2006/main">
          <a:off x="546100" y="4013200"/>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C267D29-F0A8-4808-B875-EB4EBEA66AAF}"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0.09896</cdr:x>
      <cdr:y>0.82638</cdr:y>
    </cdr:from>
    <cdr:to>
      <cdr:x>0.21625</cdr:x>
      <cdr:y>0.8684</cdr:y>
    </cdr:to>
    <cdr:sp macro="" textlink="'Amt AE IssueEra SmokStat'!$A$36">
      <cdr:nvSpPr>
        <cdr:cNvPr id="23" name="TextBox 1">
          <a:extLst xmlns:a="http://schemas.openxmlformats.org/drawingml/2006/main">
            <a:ext uri="{FF2B5EF4-FFF2-40B4-BE49-F238E27FC236}">
              <a16:creationId xmlns:a16="http://schemas.microsoft.com/office/drawing/2014/main" id="{CEC4F539-9AC1-EC4A-1CA2-46C189BD50A0}"/>
            </a:ext>
          </a:extLst>
        </cdr:cNvPr>
        <cdr:cNvSpPr txBox="1"/>
      </cdr:nvSpPr>
      <cdr:spPr>
        <a:xfrm xmlns:a="http://schemas.openxmlformats.org/drawingml/2006/main">
          <a:off x="737081" y="4467791"/>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5539FBE-1426-4AD3-A1B0-F25E81DFA840}"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0.09896</cdr:x>
      <cdr:y>0.78445</cdr:y>
    </cdr:from>
    <cdr:to>
      <cdr:x>0.21625</cdr:x>
      <cdr:y>0.82647</cdr:y>
    </cdr:to>
    <cdr:sp macro="" textlink="'Amt AE IssueEra SmokStat'!$A$35">
      <cdr:nvSpPr>
        <cdr:cNvPr id="24" name="TextBox 1">
          <a:extLst xmlns:a="http://schemas.openxmlformats.org/drawingml/2006/main">
            <a:ext uri="{FF2B5EF4-FFF2-40B4-BE49-F238E27FC236}">
              <a16:creationId xmlns:a16="http://schemas.microsoft.com/office/drawing/2014/main" id="{D47510C7-28A1-139B-CCE0-08E4622C2A11}"/>
            </a:ext>
          </a:extLst>
        </cdr:cNvPr>
        <cdr:cNvSpPr txBox="1"/>
      </cdr:nvSpPr>
      <cdr:spPr>
        <a:xfrm xmlns:a="http://schemas.openxmlformats.org/drawingml/2006/main">
          <a:off x="737081" y="4241058"/>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B562D822-E2E7-41F3-AB76-05859CD8C15F}"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0.03219</cdr:x>
      <cdr:y>0.72821</cdr:y>
    </cdr:from>
    <cdr:to>
      <cdr:x>0.05674</cdr:x>
      <cdr:y>0.88416</cdr:y>
    </cdr:to>
    <cdr:sp macro="" textlink="'Amt AE IssueEra SmokStat'!$A$33">
      <cdr:nvSpPr>
        <cdr:cNvPr id="25" name="TextBox 1">
          <a:extLst xmlns:a="http://schemas.openxmlformats.org/drawingml/2006/main">
            <a:ext uri="{FF2B5EF4-FFF2-40B4-BE49-F238E27FC236}">
              <a16:creationId xmlns:a16="http://schemas.microsoft.com/office/drawing/2014/main" id="{B6EAC06A-8CE8-2A1D-2652-66444063B9C8}"/>
            </a:ext>
          </a:extLst>
        </cdr:cNvPr>
        <cdr:cNvSpPr txBox="1"/>
      </cdr:nvSpPr>
      <cdr:spPr>
        <a:xfrm xmlns:a="http://schemas.openxmlformats.org/drawingml/2006/main" rot="16200000">
          <a:off x="-90351" y="4267136"/>
          <a:ext cx="843134"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7EE10B6-C93A-4B2E-A100-111C1D8A9E0B}" type="TxLink">
            <a:rPr lang="en-US" sz="1100" b="1" i="0" u="none" strike="noStrike">
              <a:solidFill>
                <a:srgbClr val="000000"/>
              </a:solidFill>
              <a:latin typeface="Calibri Light"/>
              <a:ea typeface="Calibri Light"/>
              <a:cs typeface="Calibri Light"/>
            </a:rPr>
            <a:pPr algn="ctr"/>
            <a:t>2005+</a:t>
          </a:fld>
          <a:endParaRPr lang="en-US" sz="1100" b="1"/>
        </a:p>
      </cdr:txBody>
    </cdr:sp>
  </cdr:relSizeAnchor>
</c:userShapes>
</file>

<file path=xl/drawings/drawing55.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32">
              <a:extLst>
                <a:ext uri="{FF2B5EF4-FFF2-40B4-BE49-F238E27FC236}">
                  <a16:creationId xmlns:a16="http://schemas.microsoft.com/office/drawing/2014/main" id="{461865C9-174B-4DA7-980D-45C2852BF88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32"/>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32">
              <a:extLst>
                <a:ext uri="{FF2B5EF4-FFF2-40B4-BE49-F238E27FC236}">
                  <a16:creationId xmlns:a16="http://schemas.microsoft.com/office/drawing/2014/main" id="{DFAE59F7-7E46-450C-9D29-346100F8DF3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32"/>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32">
              <a:extLst>
                <a:ext uri="{FF2B5EF4-FFF2-40B4-BE49-F238E27FC236}">
                  <a16:creationId xmlns:a16="http://schemas.microsoft.com/office/drawing/2014/main" id="{D8A799F7-315F-4E7B-816A-9A88B9D6499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32"/>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32">
              <a:extLst>
                <a:ext uri="{FF2B5EF4-FFF2-40B4-BE49-F238E27FC236}">
                  <a16:creationId xmlns:a16="http://schemas.microsoft.com/office/drawing/2014/main" id="{8CEFF5FF-CEDE-4E31-9690-E27AD8CADC1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32"/>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32">
              <a:extLst>
                <a:ext uri="{FF2B5EF4-FFF2-40B4-BE49-F238E27FC236}">
                  <a16:creationId xmlns:a16="http://schemas.microsoft.com/office/drawing/2014/main" id="{C58CAB2D-B930-4F2B-B451-8F2FD9768F2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32"/>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32">
              <a:extLst>
                <a:ext uri="{FF2B5EF4-FFF2-40B4-BE49-F238E27FC236}">
                  <a16:creationId xmlns:a16="http://schemas.microsoft.com/office/drawing/2014/main" id="{3EC3690A-0C4C-4E3E-924F-97062D1479C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32"/>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086AEECC-2E55-40F9-ADD0-DA350FC31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c:userShapes xmlns:c="http://schemas.openxmlformats.org/drawingml/2006/chart">
  <cdr:relSizeAnchor xmlns:cdr="http://schemas.openxmlformats.org/drawingml/2006/chartDrawing">
    <cdr:from>
      <cdr:x>0.06906</cdr:x>
      <cdr:y>0.08729</cdr:y>
    </cdr:from>
    <cdr:to>
      <cdr:x>0.2171</cdr:x>
      <cdr:y>0.13303</cdr:y>
    </cdr:to>
    <cdr:sp macro="" textlink="'Amt AE IssueEra Sex'!$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14379" y="471940"/>
          <a:ext cx="1102683"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0.09854</cdr:x>
      <cdr:y>0.17313</cdr:y>
    </cdr:from>
    <cdr:to>
      <cdr:x>0.21582</cdr:x>
      <cdr:y>0.21515</cdr:y>
    </cdr:to>
    <cdr:sp macro="" textlink="'Amt AE IssueEra Sex'!$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33989" y="936019"/>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0.06905</cdr:x>
      <cdr:y>0.25304</cdr:y>
    </cdr:from>
    <cdr:to>
      <cdr:x>0.21454</cdr:x>
      <cdr:y>0.29878</cdr:y>
    </cdr:to>
    <cdr:sp macro="" textlink="'Amt AE IssueEra Sex'!$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14341" y="1368055"/>
          <a:ext cx="10836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0.09853</cdr:x>
      <cdr:y>0.33362</cdr:y>
    </cdr:from>
    <cdr:to>
      <cdr:x>0.21582</cdr:x>
      <cdr:y>0.37564</cdr:y>
    </cdr:to>
    <cdr:sp macro="" textlink="'Amt AE IssueEra Sex'!$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3915" y="1803683"/>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0.07289</cdr:x>
      <cdr:y>0.41258</cdr:y>
    </cdr:from>
    <cdr:to>
      <cdr:x>0.21582</cdr:x>
      <cdr:y>0.45832</cdr:y>
    </cdr:to>
    <cdr:sp macro="" textlink="'Amt AE IssueEra Sex'!$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42934" y="2230602"/>
          <a:ext cx="1064621"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0.09853</cdr:x>
      <cdr:y>0.4949</cdr:y>
    </cdr:from>
    <cdr:to>
      <cdr:x>0.21582</cdr:x>
      <cdr:y>0.53692</cdr:y>
    </cdr:to>
    <cdr:sp macro="" textlink="'Amt AE IssueEra Sex'!$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3915" y="2675668"/>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0.09726</cdr:x>
      <cdr:y>0.1312</cdr:y>
    </cdr:from>
    <cdr:to>
      <cdr:x>0.21454</cdr:x>
      <cdr:y>0.17322</cdr:y>
    </cdr:to>
    <cdr:sp macro="" textlink="'Amt AE IssueEra Sex'!$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4" y="709340"/>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0.03219</cdr:x>
      <cdr:y>0.04719</cdr:y>
    </cdr:from>
    <cdr:to>
      <cdr:x>0.05674</cdr:x>
      <cdr:y>0.26564</cdr:y>
    </cdr:to>
    <cdr:sp macro="" textlink="'Amt AE IssueEra Sex'!$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59302" y="754204"/>
          <a:ext cx="1181037"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Iss. Yrs.</a:t>
          </a:fld>
          <a:endParaRPr lang="en-US" sz="1100" b="1"/>
        </a:p>
      </cdr:txBody>
    </cdr:sp>
  </cdr:relSizeAnchor>
  <cdr:relSizeAnchor xmlns:cdr="http://schemas.openxmlformats.org/drawingml/2006/chartDrawing">
    <cdr:from>
      <cdr:x>0.09725</cdr:x>
      <cdr:y>0.29288</cdr:y>
    </cdr:from>
    <cdr:to>
      <cdr:x>0.21454</cdr:x>
      <cdr:y>0.3349</cdr:y>
    </cdr:to>
    <cdr:sp macro="" textlink="'Amt AE IssueEra Sex'!$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0" y="1583428"/>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0.03219</cdr:x>
      <cdr:y>0.24703</cdr:y>
    </cdr:from>
    <cdr:to>
      <cdr:x>0.05674</cdr:x>
      <cdr:y>0.40297</cdr:y>
    </cdr:to>
    <cdr:sp macro="" textlink="'Amt AE IssueEra Sex'!$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0323" y="1665687"/>
          <a:ext cx="843080"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1980-89</a:t>
          </a:fld>
          <a:endParaRPr lang="en-US" sz="1100" b="1"/>
        </a:p>
      </cdr:txBody>
    </cdr:sp>
  </cdr:relSizeAnchor>
  <cdr:relSizeAnchor xmlns:cdr="http://schemas.openxmlformats.org/drawingml/2006/chartDrawing">
    <cdr:from>
      <cdr:x>0.09853</cdr:x>
      <cdr:y>0.4565</cdr:y>
    </cdr:from>
    <cdr:to>
      <cdr:x>0.21582</cdr:x>
      <cdr:y>0.49852</cdr:y>
    </cdr:to>
    <cdr:sp macro="" textlink="'Amt AE IssueEra Sex'!$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33915" y="2468039"/>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0.03219</cdr:x>
      <cdr:y>0.39885</cdr:y>
    </cdr:from>
    <cdr:to>
      <cdr:x>0.05674</cdr:x>
      <cdr:y>0.5548</cdr:y>
    </cdr:to>
    <cdr:sp macro="" textlink="'Amt AE IssueEra Sex'!$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0351" y="2486510"/>
          <a:ext cx="843135"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1990-99</a:t>
          </a:fld>
          <a:endParaRPr lang="en-US" sz="1100" b="1"/>
        </a:p>
      </cdr:txBody>
    </cdr:sp>
  </cdr:relSizeAnchor>
  <cdr:relSizeAnchor xmlns:cdr="http://schemas.openxmlformats.org/drawingml/2006/chartDrawing">
    <cdr:from>
      <cdr:x>0.22452</cdr:x>
      <cdr:y>0.24248</cdr:y>
    </cdr:from>
    <cdr:to>
      <cdr:x>0.89983</cdr:x>
      <cdr:y>0.24418</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2358" y="1310951"/>
          <a:ext cx="5030080" cy="9191"/>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0.39533</cdr:y>
    </cdr:from>
    <cdr:to>
      <cdr:x>0.90023</cdr:x>
      <cdr:y>0.39579</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58" y="2137320"/>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0.56612</cdr:y>
    </cdr:from>
    <cdr:to>
      <cdr:x>0.90023</cdr:x>
      <cdr:y>0.56658</cdr:y>
    </cdr:to>
    <cdr:cxnSp macro="">
      <cdr:nvCxnSpPr>
        <cdr:cNvPr id="3" name="Straight Connector 2">
          <a:extLst xmlns:a="http://schemas.openxmlformats.org/drawingml/2006/main">
            <a:ext uri="{FF2B5EF4-FFF2-40B4-BE49-F238E27FC236}">
              <a16:creationId xmlns:a16="http://schemas.microsoft.com/office/drawing/2014/main" id="{0A7243CE-BD92-6B0D-2BB4-3E00982DA434}"/>
            </a:ext>
          </a:extLst>
        </cdr:cNvPr>
        <cdr:cNvCxnSpPr/>
      </cdr:nvCxnSpPr>
      <cdr:spPr>
        <a:xfrm xmlns:a="http://schemas.openxmlformats.org/drawingml/2006/main">
          <a:off x="1672358" y="3060685"/>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0.07417</cdr:x>
      <cdr:y>0.58022</cdr:y>
    </cdr:from>
    <cdr:to>
      <cdr:x>0.2171</cdr:x>
      <cdr:y>0.62596</cdr:y>
    </cdr:to>
    <cdr:sp macro="" textlink="'Amt AE IssueEra Sex'!$A$30">
      <cdr:nvSpPr>
        <cdr:cNvPr id="5" name="TextBox 1">
          <a:extLst xmlns:a="http://schemas.openxmlformats.org/drawingml/2006/main">
            <a:ext uri="{FF2B5EF4-FFF2-40B4-BE49-F238E27FC236}">
              <a16:creationId xmlns:a16="http://schemas.microsoft.com/office/drawing/2014/main" id="{4E4B8D11-6A0F-B010-5937-CCEA62A1DEF1}"/>
            </a:ext>
          </a:extLst>
        </cdr:cNvPr>
        <cdr:cNvSpPr txBox="1"/>
      </cdr:nvSpPr>
      <cdr:spPr>
        <a:xfrm xmlns:a="http://schemas.openxmlformats.org/drawingml/2006/main">
          <a:off x="552459" y="3136922"/>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AD1237F-A1F0-4381-AB4A-63B427AFC38D}"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0.09981</cdr:x>
      <cdr:y>0.6643</cdr:y>
    </cdr:from>
    <cdr:to>
      <cdr:x>0.2171</cdr:x>
      <cdr:y>0.70632</cdr:y>
    </cdr:to>
    <cdr:sp macro="" textlink="'Amt AE IssueEra Sex'!$A$32">
      <cdr:nvSpPr>
        <cdr:cNvPr id="10" name="TextBox 1">
          <a:extLst xmlns:a="http://schemas.openxmlformats.org/drawingml/2006/main">
            <a:ext uri="{FF2B5EF4-FFF2-40B4-BE49-F238E27FC236}">
              <a16:creationId xmlns:a16="http://schemas.microsoft.com/office/drawing/2014/main" id="{AEB15198-EDE9-8956-25A6-6BA6F4573C95}"/>
            </a:ext>
          </a:extLst>
        </cdr:cNvPr>
        <cdr:cNvSpPr txBox="1"/>
      </cdr:nvSpPr>
      <cdr:spPr>
        <a:xfrm xmlns:a="http://schemas.openxmlformats.org/drawingml/2006/main">
          <a:off x="743440" y="3591513"/>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45C928D4-774B-4EAD-87C9-B681FD8CAC7E}"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0.09981</cdr:x>
      <cdr:y>0.62237</cdr:y>
    </cdr:from>
    <cdr:to>
      <cdr:x>0.2171</cdr:x>
      <cdr:y>0.66439</cdr:y>
    </cdr:to>
    <cdr:sp macro="" textlink="'Amt AE IssueEra Sex'!$A$31">
      <cdr:nvSpPr>
        <cdr:cNvPr id="13" name="TextBox 1">
          <a:extLst xmlns:a="http://schemas.openxmlformats.org/drawingml/2006/main">
            <a:ext uri="{FF2B5EF4-FFF2-40B4-BE49-F238E27FC236}">
              <a16:creationId xmlns:a16="http://schemas.microsoft.com/office/drawing/2014/main" id="{58E68EA6-1A96-26D4-F680-B8FFE608F5D2}"/>
            </a:ext>
          </a:extLst>
        </cdr:cNvPr>
        <cdr:cNvSpPr txBox="1"/>
      </cdr:nvSpPr>
      <cdr:spPr>
        <a:xfrm xmlns:a="http://schemas.openxmlformats.org/drawingml/2006/main">
          <a:off x="743440" y="3364780"/>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BAC54CE-B8EA-4262-A664-1181FAA7AC50}"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0.03219</cdr:x>
      <cdr:y>0.56965</cdr:y>
    </cdr:from>
    <cdr:to>
      <cdr:x>0.05674</cdr:x>
      <cdr:y>0.7256</cdr:y>
    </cdr:to>
    <cdr:sp macro="" textlink="'Amt AE IssueEra Sex'!$A$29">
      <cdr:nvSpPr>
        <cdr:cNvPr id="16" name="TextBox 1">
          <a:extLst xmlns:a="http://schemas.openxmlformats.org/drawingml/2006/main">
            <a:ext uri="{FF2B5EF4-FFF2-40B4-BE49-F238E27FC236}">
              <a16:creationId xmlns:a16="http://schemas.microsoft.com/office/drawing/2014/main" id="{BF9654FE-8C71-8A51-186C-6D518AD9E90C}"/>
            </a:ext>
          </a:extLst>
        </cdr:cNvPr>
        <cdr:cNvSpPr txBox="1"/>
      </cdr:nvSpPr>
      <cdr:spPr>
        <a:xfrm xmlns:a="http://schemas.openxmlformats.org/drawingml/2006/main" rot="16200000">
          <a:off x="-90351" y="3409908"/>
          <a:ext cx="843134"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D06363A-ED20-4A7F-AA87-45F57A181BC9}" type="TxLink">
            <a:rPr lang="en-US" sz="1100" b="1" i="0" u="none" strike="noStrike">
              <a:solidFill>
                <a:srgbClr val="000000"/>
              </a:solidFill>
              <a:latin typeface="Calibri Light"/>
              <a:ea typeface="Calibri Light"/>
              <a:cs typeface="Calibri Light"/>
            </a:rPr>
            <a:pPr algn="ctr"/>
            <a:t>2000-04</a:t>
          </a:fld>
          <a:endParaRPr lang="en-US" sz="1100" b="1"/>
        </a:p>
      </cdr:txBody>
    </cdr:sp>
  </cdr:relSizeAnchor>
  <cdr:relSizeAnchor xmlns:cdr="http://schemas.openxmlformats.org/drawingml/2006/chartDrawing">
    <cdr:from>
      <cdr:x>0.22452</cdr:x>
      <cdr:y>0.72644</cdr:y>
    </cdr:from>
    <cdr:to>
      <cdr:x>0.90023</cdr:x>
      <cdr:y>0.7269</cdr:y>
    </cdr:to>
    <cdr:cxnSp macro="">
      <cdr:nvCxnSpPr>
        <cdr:cNvPr id="17" name="Straight Connector 16">
          <a:extLst xmlns:a="http://schemas.openxmlformats.org/drawingml/2006/main">
            <a:ext uri="{FF2B5EF4-FFF2-40B4-BE49-F238E27FC236}">
              <a16:creationId xmlns:a16="http://schemas.microsoft.com/office/drawing/2014/main" id="{2B8D184C-9DA3-8B7D-7520-305C13E26497}"/>
            </a:ext>
          </a:extLst>
        </cdr:cNvPr>
        <cdr:cNvCxnSpPr/>
      </cdr:nvCxnSpPr>
      <cdr:spPr>
        <a:xfrm xmlns:a="http://schemas.openxmlformats.org/drawingml/2006/main">
          <a:off x="1672358" y="3927475"/>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0.07332</cdr:x>
      <cdr:y>0.7423</cdr:y>
    </cdr:from>
    <cdr:to>
      <cdr:x>0.21625</cdr:x>
      <cdr:y>0.78804</cdr:y>
    </cdr:to>
    <cdr:sp macro="" textlink="'Amt AE IssueEra Sex'!$A$34">
      <cdr:nvSpPr>
        <cdr:cNvPr id="20" name="TextBox 1">
          <a:extLst xmlns:a="http://schemas.openxmlformats.org/drawingml/2006/main">
            <a:ext uri="{FF2B5EF4-FFF2-40B4-BE49-F238E27FC236}">
              <a16:creationId xmlns:a16="http://schemas.microsoft.com/office/drawing/2014/main" id="{26BDD966-5AB5-6E94-22B6-FC0384005594}"/>
            </a:ext>
          </a:extLst>
        </cdr:cNvPr>
        <cdr:cNvSpPr txBox="1"/>
      </cdr:nvSpPr>
      <cdr:spPr>
        <a:xfrm xmlns:a="http://schemas.openxmlformats.org/drawingml/2006/main">
          <a:off x="546100" y="4013200"/>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C267D29-F0A8-4808-B875-EB4EBEA66AAF}"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0.09896</cdr:x>
      <cdr:y>0.82638</cdr:y>
    </cdr:from>
    <cdr:to>
      <cdr:x>0.21625</cdr:x>
      <cdr:y>0.8684</cdr:y>
    </cdr:to>
    <cdr:sp macro="" textlink="'Amt AE IssueEra Sex'!$A$36">
      <cdr:nvSpPr>
        <cdr:cNvPr id="23" name="TextBox 1">
          <a:extLst xmlns:a="http://schemas.openxmlformats.org/drawingml/2006/main">
            <a:ext uri="{FF2B5EF4-FFF2-40B4-BE49-F238E27FC236}">
              <a16:creationId xmlns:a16="http://schemas.microsoft.com/office/drawing/2014/main" id="{CEC4F539-9AC1-EC4A-1CA2-46C189BD50A0}"/>
            </a:ext>
          </a:extLst>
        </cdr:cNvPr>
        <cdr:cNvSpPr txBox="1"/>
      </cdr:nvSpPr>
      <cdr:spPr>
        <a:xfrm xmlns:a="http://schemas.openxmlformats.org/drawingml/2006/main">
          <a:off x="737081" y="4467791"/>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5539FBE-1426-4AD3-A1B0-F25E81DFA840}"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0.09896</cdr:x>
      <cdr:y>0.78445</cdr:y>
    </cdr:from>
    <cdr:to>
      <cdr:x>0.21625</cdr:x>
      <cdr:y>0.82647</cdr:y>
    </cdr:to>
    <cdr:sp macro="" textlink="'Amt AE IssueEra Sex'!$A$35">
      <cdr:nvSpPr>
        <cdr:cNvPr id="24" name="TextBox 1">
          <a:extLst xmlns:a="http://schemas.openxmlformats.org/drawingml/2006/main">
            <a:ext uri="{FF2B5EF4-FFF2-40B4-BE49-F238E27FC236}">
              <a16:creationId xmlns:a16="http://schemas.microsoft.com/office/drawing/2014/main" id="{D47510C7-28A1-139B-CCE0-08E4622C2A11}"/>
            </a:ext>
          </a:extLst>
        </cdr:cNvPr>
        <cdr:cNvSpPr txBox="1"/>
      </cdr:nvSpPr>
      <cdr:spPr>
        <a:xfrm xmlns:a="http://schemas.openxmlformats.org/drawingml/2006/main">
          <a:off x="737081" y="4241058"/>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B562D822-E2E7-41F3-AB76-05859CD8C15F}"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0.03219</cdr:x>
      <cdr:y>0.72821</cdr:y>
    </cdr:from>
    <cdr:to>
      <cdr:x>0.05674</cdr:x>
      <cdr:y>0.88416</cdr:y>
    </cdr:to>
    <cdr:sp macro="" textlink="'Amt AE IssueEra Sex'!$A$33">
      <cdr:nvSpPr>
        <cdr:cNvPr id="25" name="TextBox 1">
          <a:extLst xmlns:a="http://schemas.openxmlformats.org/drawingml/2006/main">
            <a:ext uri="{FF2B5EF4-FFF2-40B4-BE49-F238E27FC236}">
              <a16:creationId xmlns:a16="http://schemas.microsoft.com/office/drawing/2014/main" id="{B6EAC06A-8CE8-2A1D-2652-66444063B9C8}"/>
            </a:ext>
          </a:extLst>
        </cdr:cNvPr>
        <cdr:cNvSpPr txBox="1"/>
      </cdr:nvSpPr>
      <cdr:spPr>
        <a:xfrm xmlns:a="http://schemas.openxmlformats.org/drawingml/2006/main" rot="16200000">
          <a:off x="-90351" y="4267136"/>
          <a:ext cx="843134"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7EE10B6-C93A-4B2E-A100-111C1D8A9E0B}" type="TxLink">
            <a:rPr lang="en-US" sz="1100" b="1" i="0" u="none" strike="noStrike">
              <a:solidFill>
                <a:srgbClr val="000000"/>
              </a:solidFill>
              <a:latin typeface="Calibri Light"/>
              <a:ea typeface="Calibri Light"/>
              <a:cs typeface="Calibri Light"/>
            </a:rPr>
            <a:pPr algn="ctr"/>
            <a:t>2005+</a:t>
          </a:fld>
          <a:endParaRPr lang="en-US" sz="1100" b="1"/>
        </a:p>
      </cdr:txBody>
    </cdr:sp>
  </cdr:relSizeAnchor>
</c:userShapes>
</file>

<file path=xl/drawings/drawing57.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33">
              <a:extLst>
                <a:ext uri="{FF2B5EF4-FFF2-40B4-BE49-F238E27FC236}">
                  <a16:creationId xmlns:a16="http://schemas.microsoft.com/office/drawing/2014/main" id="{25EAB3DE-AD00-4A3F-9AC9-8E6BF2E2C82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33"/>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33">
              <a:extLst>
                <a:ext uri="{FF2B5EF4-FFF2-40B4-BE49-F238E27FC236}">
                  <a16:creationId xmlns:a16="http://schemas.microsoft.com/office/drawing/2014/main" id="{09540C01-8E6F-4153-8AD4-F256BCD983E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33"/>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33">
              <a:extLst>
                <a:ext uri="{FF2B5EF4-FFF2-40B4-BE49-F238E27FC236}">
                  <a16:creationId xmlns:a16="http://schemas.microsoft.com/office/drawing/2014/main" id="{6879339C-95CF-484A-BB36-4A2D8071216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33"/>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33">
              <a:extLst>
                <a:ext uri="{FF2B5EF4-FFF2-40B4-BE49-F238E27FC236}">
                  <a16:creationId xmlns:a16="http://schemas.microsoft.com/office/drawing/2014/main" id="{D9870A37-34E3-46A0-ADE8-9E1DCF0AF3B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33"/>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33">
              <a:extLst>
                <a:ext uri="{FF2B5EF4-FFF2-40B4-BE49-F238E27FC236}">
                  <a16:creationId xmlns:a16="http://schemas.microsoft.com/office/drawing/2014/main" id="{E277119E-AC8E-470E-9DC5-10625803A12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33"/>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33">
              <a:extLst>
                <a:ext uri="{FF2B5EF4-FFF2-40B4-BE49-F238E27FC236}">
                  <a16:creationId xmlns:a16="http://schemas.microsoft.com/office/drawing/2014/main" id="{63398F85-8710-4048-BD97-58928E92F5E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33"/>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ACD12297-6B87-4216-958C-530F401988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c:userShapes xmlns:c="http://schemas.openxmlformats.org/drawingml/2006/chart">
  <cdr:relSizeAnchor xmlns:cdr="http://schemas.openxmlformats.org/drawingml/2006/chartDrawing">
    <cdr:from>
      <cdr:x>0.06906</cdr:x>
      <cdr:y>0.08729</cdr:y>
    </cdr:from>
    <cdr:to>
      <cdr:x>0.2171</cdr:x>
      <cdr:y>0.13303</cdr:y>
    </cdr:to>
    <cdr:sp macro="" textlink="'Amt AE IssueEra Plan'!$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14379" y="471940"/>
          <a:ext cx="1102683"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0.09854</cdr:x>
      <cdr:y>0.17313</cdr:y>
    </cdr:from>
    <cdr:to>
      <cdr:x>0.21582</cdr:x>
      <cdr:y>0.21515</cdr:y>
    </cdr:to>
    <cdr:sp macro="" textlink="'Amt AE IssueEra Plan'!$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33989" y="936019"/>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0.06905</cdr:x>
      <cdr:y>0.25304</cdr:y>
    </cdr:from>
    <cdr:to>
      <cdr:x>0.21454</cdr:x>
      <cdr:y>0.29878</cdr:y>
    </cdr:to>
    <cdr:sp macro="" textlink="'Amt AE IssueEra Plan'!$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14341" y="1368055"/>
          <a:ext cx="10836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0.09853</cdr:x>
      <cdr:y>0.33362</cdr:y>
    </cdr:from>
    <cdr:to>
      <cdr:x>0.21582</cdr:x>
      <cdr:y>0.37564</cdr:y>
    </cdr:to>
    <cdr:sp macro="" textlink="'Amt AE IssueEra Plan'!$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3915" y="1803683"/>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0.07289</cdr:x>
      <cdr:y>0.41258</cdr:y>
    </cdr:from>
    <cdr:to>
      <cdr:x>0.21582</cdr:x>
      <cdr:y>0.45832</cdr:y>
    </cdr:to>
    <cdr:sp macro="" textlink="'Amt AE IssueEra Plan'!$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42934" y="2230602"/>
          <a:ext cx="1064621"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0.09853</cdr:x>
      <cdr:y>0.4949</cdr:y>
    </cdr:from>
    <cdr:to>
      <cdr:x>0.21582</cdr:x>
      <cdr:y>0.53692</cdr:y>
    </cdr:to>
    <cdr:sp macro="" textlink="'Amt AE IssueEra Plan'!$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3915" y="2675668"/>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0.09726</cdr:x>
      <cdr:y>0.1312</cdr:y>
    </cdr:from>
    <cdr:to>
      <cdr:x>0.21454</cdr:x>
      <cdr:y>0.17322</cdr:y>
    </cdr:to>
    <cdr:sp macro="" textlink="'Amt AE IssueEra Plan'!$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4" y="709340"/>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0.03219</cdr:x>
      <cdr:y>0.04719</cdr:y>
    </cdr:from>
    <cdr:to>
      <cdr:x>0.05674</cdr:x>
      <cdr:y>0.26564</cdr:y>
    </cdr:to>
    <cdr:sp macro="" textlink="'Amt AE IssueEra Plan'!$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59302" y="754204"/>
          <a:ext cx="1181037"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Iss. Yrs.</a:t>
          </a:fld>
          <a:endParaRPr lang="en-US" sz="1100" b="1"/>
        </a:p>
      </cdr:txBody>
    </cdr:sp>
  </cdr:relSizeAnchor>
  <cdr:relSizeAnchor xmlns:cdr="http://schemas.openxmlformats.org/drawingml/2006/chartDrawing">
    <cdr:from>
      <cdr:x>0.09725</cdr:x>
      <cdr:y>0.29288</cdr:y>
    </cdr:from>
    <cdr:to>
      <cdr:x>0.21454</cdr:x>
      <cdr:y>0.3349</cdr:y>
    </cdr:to>
    <cdr:sp macro="" textlink="'Amt AE IssueEra Plan'!$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0" y="1583428"/>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0.03219</cdr:x>
      <cdr:y>0.24703</cdr:y>
    </cdr:from>
    <cdr:to>
      <cdr:x>0.05674</cdr:x>
      <cdr:y>0.40297</cdr:y>
    </cdr:to>
    <cdr:sp macro="" textlink="'Amt AE IssueEra Plan'!$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0323" y="1665687"/>
          <a:ext cx="843080"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1980-89</a:t>
          </a:fld>
          <a:endParaRPr lang="en-US" sz="1100" b="1"/>
        </a:p>
      </cdr:txBody>
    </cdr:sp>
  </cdr:relSizeAnchor>
  <cdr:relSizeAnchor xmlns:cdr="http://schemas.openxmlformats.org/drawingml/2006/chartDrawing">
    <cdr:from>
      <cdr:x>0.09853</cdr:x>
      <cdr:y>0.4565</cdr:y>
    </cdr:from>
    <cdr:to>
      <cdr:x>0.21582</cdr:x>
      <cdr:y>0.49852</cdr:y>
    </cdr:to>
    <cdr:sp macro="" textlink="'Amt AE IssueEra Plan'!$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33915" y="2468039"/>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0.03219</cdr:x>
      <cdr:y>0.39885</cdr:y>
    </cdr:from>
    <cdr:to>
      <cdr:x>0.05674</cdr:x>
      <cdr:y>0.5548</cdr:y>
    </cdr:to>
    <cdr:sp macro="" textlink="'Amt AE IssueEra Plan'!$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0351" y="2486510"/>
          <a:ext cx="843135"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1990-99</a:t>
          </a:fld>
          <a:endParaRPr lang="en-US" sz="1100" b="1"/>
        </a:p>
      </cdr:txBody>
    </cdr:sp>
  </cdr:relSizeAnchor>
  <cdr:relSizeAnchor xmlns:cdr="http://schemas.openxmlformats.org/drawingml/2006/chartDrawing">
    <cdr:from>
      <cdr:x>0.22452</cdr:x>
      <cdr:y>0.24248</cdr:y>
    </cdr:from>
    <cdr:to>
      <cdr:x>0.89983</cdr:x>
      <cdr:y>0.24418</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2358" y="1310951"/>
          <a:ext cx="5030080" cy="9191"/>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0.39533</cdr:y>
    </cdr:from>
    <cdr:to>
      <cdr:x>0.90023</cdr:x>
      <cdr:y>0.39579</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58" y="2137320"/>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0.56612</cdr:y>
    </cdr:from>
    <cdr:to>
      <cdr:x>0.90023</cdr:x>
      <cdr:y>0.56658</cdr:y>
    </cdr:to>
    <cdr:cxnSp macro="">
      <cdr:nvCxnSpPr>
        <cdr:cNvPr id="3" name="Straight Connector 2">
          <a:extLst xmlns:a="http://schemas.openxmlformats.org/drawingml/2006/main">
            <a:ext uri="{FF2B5EF4-FFF2-40B4-BE49-F238E27FC236}">
              <a16:creationId xmlns:a16="http://schemas.microsoft.com/office/drawing/2014/main" id="{0A7243CE-BD92-6B0D-2BB4-3E00982DA434}"/>
            </a:ext>
          </a:extLst>
        </cdr:cNvPr>
        <cdr:cNvCxnSpPr/>
      </cdr:nvCxnSpPr>
      <cdr:spPr>
        <a:xfrm xmlns:a="http://schemas.openxmlformats.org/drawingml/2006/main">
          <a:off x="1672358" y="3060685"/>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0.07417</cdr:x>
      <cdr:y>0.58022</cdr:y>
    </cdr:from>
    <cdr:to>
      <cdr:x>0.2171</cdr:x>
      <cdr:y>0.62596</cdr:y>
    </cdr:to>
    <cdr:sp macro="" textlink="'Amt AE IssueEra Plan'!$A$30">
      <cdr:nvSpPr>
        <cdr:cNvPr id="5" name="TextBox 1">
          <a:extLst xmlns:a="http://schemas.openxmlformats.org/drawingml/2006/main">
            <a:ext uri="{FF2B5EF4-FFF2-40B4-BE49-F238E27FC236}">
              <a16:creationId xmlns:a16="http://schemas.microsoft.com/office/drawing/2014/main" id="{4E4B8D11-6A0F-B010-5937-CCEA62A1DEF1}"/>
            </a:ext>
          </a:extLst>
        </cdr:cNvPr>
        <cdr:cNvSpPr txBox="1"/>
      </cdr:nvSpPr>
      <cdr:spPr>
        <a:xfrm xmlns:a="http://schemas.openxmlformats.org/drawingml/2006/main">
          <a:off x="552459" y="3136922"/>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AD1237F-A1F0-4381-AB4A-63B427AFC38D}"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0.09981</cdr:x>
      <cdr:y>0.6643</cdr:y>
    </cdr:from>
    <cdr:to>
      <cdr:x>0.2171</cdr:x>
      <cdr:y>0.70632</cdr:y>
    </cdr:to>
    <cdr:sp macro="" textlink="'Amt AE IssueEra Plan'!$A$32">
      <cdr:nvSpPr>
        <cdr:cNvPr id="10" name="TextBox 1">
          <a:extLst xmlns:a="http://schemas.openxmlformats.org/drawingml/2006/main">
            <a:ext uri="{FF2B5EF4-FFF2-40B4-BE49-F238E27FC236}">
              <a16:creationId xmlns:a16="http://schemas.microsoft.com/office/drawing/2014/main" id="{AEB15198-EDE9-8956-25A6-6BA6F4573C95}"/>
            </a:ext>
          </a:extLst>
        </cdr:cNvPr>
        <cdr:cNvSpPr txBox="1"/>
      </cdr:nvSpPr>
      <cdr:spPr>
        <a:xfrm xmlns:a="http://schemas.openxmlformats.org/drawingml/2006/main">
          <a:off x="743440" y="3591513"/>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45C928D4-774B-4EAD-87C9-B681FD8CAC7E}"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0.09981</cdr:x>
      <cdr:y>0.62237</cdr:y>
    </cdr:from>
    <cdr:to>
      <cdr:x>0.2171</cdr:x>
      <cdr:y>0.66439</cdr:y>
    </cdr:to>
    <cdr:sp macro="" textlink="'Amt AE IssueEra Plan'!$A$31">
      <cdr:nvSpPr>
        <cdr:cNvPr id="13" name="TextBox 1">
          <a:extLst xmlns:a="http://schemas.openxmlformats.org/drawingml/2006/main">
            <a:ext uri="{FF2B5EF4-FFF2-40B4-BE49-F238E27FC236}">
              <a16:creationId xmlns:a16="http://schemas.microsoft.com/office/drawing/2014/main" id="{58E68EA6-1A96-26D4-F680-B8FFE608F5D2}"/>
            </a:ext>
          </a:extLst>
        </cdr:cNvPr>
        <cdr:cNvSpPr txBox="1"/>
      </cdr:nvSpPr>
      <cdr:spPr>
        <a:xfrm xmlns:a="http://schemas.openxmlformats.org/drawingml/2006/main">
          <a:off x="743440" y="3364780"/>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BAC54CE-B8EA-4262-A664-1181FAA7AC50}"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0.03219</cdr:x>
      <cdr:y>0.56965</cdr:y>
    </cdr:from>
    <cdr:to>
      <cdr:x>0.05674</cdr:x>
      <cdr:y>0.7256</cdr:y>
    </cdr:to>
    <cdr:sp macro="" textlink="'Amt AE IssueEra Plan'!$A$29">
      <cdr:nvSpPr>
        <cdr:cNvPr id="16" name="TextBox 1">
          <a:extLst xmlns:a="http://schemas.openxmlformats.org/drawingml/2006/main">
            <a:ext uri="{FF2B5EF4-FFF2-40B4-BE49-F238E27FC236}">
              <a16:creationId xmlns:a16="http://schemas.microsoft.com/office/drawing/2014/main" id="{BF9654FE-8C71-8A51-186C-6D518AD9E90C}"/>
            </a:ext>
          </a:extLst>
        </cdr:cNvPr>
        <cdr:cNvSpPr txBox="1"/>
      </cdr:nvSpPr>
      <cdr:spPr>
        <a:xfrm xmlns:a="http://schemas.openxmlformats.org/drawingml/2006/main" rot="16200000">
          <a:off x="-90351" y="3409908"/>
          <a:ext cx="843134"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D06363A-ED20-4A7F-AA87-45F57A181BC9}" type="TxLink">
            <a:rPr lang="en-US" sz="1100" b="1" i="0" u="none" strike="noStrike">
              <a:solidFill>
                <a:srgbClr val="000000"/>
              </a:solidFill>
              <a:latin typeface="Calibri Light"/>
              <a:ea typeface="Calibri Light"/>
              <a:cs typeface="Calibri Light"/>
            </a:rPr>
            <a:pPr algn="ctr"/>
            <a:t>2000-04</a:t>
          </a:fld>
          <a:endParaRPr lang="en-US" sz="1100" b="1"/>
        </a:p>
      </cdr:txBody>
    </cdr:sp>
  </cdr:relSizeAnchor>
  <cdr:relSizeAnchor xmlns:cdr="http://schemas.openxmlformats.org/drawingml/2006/chartDrawing">
    <cdr:from>
      <cdr:x>0.22452</cdr:x>
      <cdr:y>0.72644</cdr:y>
    </cdr:from>
    <cdr:to>
      <cdr:x>0.90023</cdr:x>
      <cdr:y>0.7269</cdr:y>
    </cdr:to>
    <cdr:cxnSp macro="">
      <cdr:nvCxnSpPr>
        <cdr:cNvPr id="17" name="Straight Connector 16">
          <a:extLst xmlns:a="http://schemas.openxmlformats.org/drawingml/2006/main">
            <a:ext uri="{FF2B5EF4-FFF2-40B4-BE49-F238E27FC236}">
              <a16:creationId xmlns:a16="http://schemas.microsoft.com/office/drawing/2014/main" id="{2B8D184C-9DA3-8B7D-7520-305C13E26497}"/>
            </a:ext>
          </a:extLst>
        </cdr:cNvPr>
        <cdr:cNvCxnSpPr/>
      </cdr:nvCxnSpPr>
      <cdr:spPr>
        <a:xfrm xmlns:a="http://schemas.openxmlformats.org/drawingml/2006/main">
          <a:off x="1672358" y="3927475"/>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0.07332</cdr:x>
      <cdr:y>0.7423</cdr:y>
    </cdr:from>
    <cdr:to>
      <cdr:x>0.21625</cdr:x>
      <cdr:y>0.78804</cdr:y>
    </cdr:to>
    <cdr:sp macro="" textlink="'Amt AE IssueEra Plan'!$A$34">
      <cdr:nvSpPr>
        <cdr:cNvPr id="20" name="TextBox 1">
          <a:extLst xmlns:a="http://schemas.openxmlformats.org/drawingml/2006/main">
            <a:ext uri="{FF2B5EF4-FFF2-40B4-BE49-F238E27FC236}">
              <a16:creationId xmlns:a16="http://schemas.microsoft.com/office/drawing/2014/main" id="{26BDD966-5AB5-6E94-22B6-FC0384005594}"/>
            </a:ext>
          </a:extLst>
        </cdr:cNvPr>
        <cdr:cNvSpPr txBox="1"/>
      </cdr:nvSpPr>
      <cdr:spPr>
        <a:xfrm xmlns:a="http://schemas.openxmlformats.org/drawingml/2006/main">
          <a:off x="546100" y="4013200"/>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C267D29-F0A8-4808-B875-EB4EBEA66AAF}"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0.09896</cdr:x>
      <cdr:y>0.82638</cdr:y>
    </cdr:from>
    <cdr:to>
      <cdr:x>0.21625</cdr:x>
      <cdr:y>0.8684</cdr:y>
    </cdr:to>
    <cdr:sp macro="" textlink="'Amt AE IssueEra Plan'!$A$36">
      <cdr:nvSpPr>
        <cdr:cNvPr id="23" name="TextBox 1">
          <a:extLst xmlns:a="http://schemas.openxmlformats.org/drawingml/2006/main">
            <a:ext uri="{FF2B5EF4-FFF2-40B4-BE49-F238E27FC236}">
              <a16:creationId xmlns:a16="http://schemas.microsoft.com/office/drawing/2014/main" id="{CEC4F539-9AC1-EC4A-1CA2-46C189BD50A0}"/>
            </a:ext>
          </a:extLst>
        </cdr:cNvPr>
        <cdr:cNvSpPr txBox="1"/>
      </cdr:nvSpPr>
      <cdr:spPr>
        <a:xfrm xmlns:a="http://schemas.openxmlformats.org/drawingml/2006/main">
          <a:off x="737081" y="4467791"/>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5539FBE-1426-4AD3-A1B0-F25E81DFA840}"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0.09896</cdr:x>
      <cdr:y>0.78445</cdr:y>
    </cdr:from>
    <cdr:to>
      <cdr:x>0.21625</cdr:x>
      <cdr:y>0.82647</cdr:y>
    </cdr:to>
    <cdr:sp macro="" textlink="'Amt AE IssueEra Plan'!$A$35">
      <cdr:nvSpPr>
        <cdr:cNvPr id="24" name="TextBox 1">
          <a:extLst xmlns:a="http://schemas.openxmlformats.org/drawingml/2006/main">
            <a:ext uri="{FF2B5EF4-FFF2-40B4-BE49-F238E27FC236}">
              <a16:creationId xmlns:a16="http://schemas.microsoft.com/office/drawing/2014/main" id="{D47510C7-28A1-139B-CCE0-08E4622C2A11}"/>
            </a:ext>
          </a:extLst>
        </cdr:cNvPr>
        <cdr:cNvSpPr txBox="1"/>
      </cdr:nvSpPr>
      <cdr:spPr>
        <a:xfrm xmlns:a="http://schemas.openxmlformats.org/drawingml/2006/main">
          <a:off x="737081" y="4241058"/>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B562D822-E2E7-41F3-AB76-05859CD8C15F}"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0.03219</cdr:x>
      <cdr:y>0.72821</cdr:y>
    </cdr:from>
    <cdr:to>
      <cdr:x>0.05674</cdr:x>
      <cdr:y>0.88416</cdr:y>
    </cdr:to>
    <cdr:sp macro="" textlink="'Amt AE IssueEra Plan'!$A$33">
      <cdr:nvSpPr>
        <cdr:cNvPr id="25" name="TextBox 1">
          <a:extLst xmlns:a="http://schemas.openxmlformats.org/drawingml/2006/main">
            <a:ext uri="{FF2B5EF4-FFF2-40B4-BE49-F238E27FC236}">
              <a16:creationId xmlns:a16="http://schemas.microsoft.com/office/drawing/2014/main" id="{B6EAC06A-8CE8-2A1D-2652-66444063B9C8}"/>
            </a:ext>
          </a:extLst>
        </cdr:cNvPr>
        <cdr:cNvSpPr txBox="1"/>
      </cdr:nvSpPr>
      <cdr:spPr>
        <a:xfrm xmlns:a="http://schemas.openxmlformats.org/drawingml/2006/main" rot="16200000">
          <a:off x="-90351" y="4267136"/>
          <a:ext cx="843134"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7EE10B6-C93A-4B2E-A100-111C1D8A9E0B}" type="TxLink">
            <a:rPr lang="en-US" sz="1100" b="1" i="0" u="none" strike="noStrike">
              <a:solidFill>
                <a:srgbClr val="000000"/>
              </a:solidFill>
              <a:latin typeface="Calibri Light"/>
              <a:ea typeface="Calibri Light"/>
              <a:cs typeface="Calibri Light"/>
            </a:rPr>
            <a:pPr algn="ctr"/>
            <a:t>2005+</a:t>
          </a:fld>
          <a:endParaRPr lang="en-US" sz="1100" b="1"/>
        </a:p>
      </cdr:txBody>
    </cdr:sp>
  </cdr:relSizeAnchor>
</c:userShapes>
</file>

<file path=xl/drawings/drawing59.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34">
              <a:extLst>
                <a:ext uri="{FF2B5EF4-FFF2-40B4-BE49-F238E27FC236}">
                  <a16:creationId xmlns:a16="http://schemas.microsoft.com/office/drawing/2014/main" id="{E30663D0-B9CD-4778-92B8-87A9DE58868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34"/>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34">
              <a:extLst>
                <a:ext uri="{FF2B5EF4-FFF2-40B4-BE49-F238E27FC236}">
                  <a16:creationId xmlns:a16="http://schemas.microsoft.com/office/drawing/2014/main" id="{8AAAB41F-1E0B-4153-A4D9-FCE68E10EA1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34"/>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34">
              <a:extLst>
                <a:ext uri="{FF2B5EF4-FFF2-40B4-BE49-F238E27FC236}">
                  <a16:creationId xmlns:a16="http://schemas.microsoft.com/office/drawing/2014/main" id="{10887504-6987-4836-848F-62FCF2CEC11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34"/>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34">
              <a:extLst>
                <a:ext uri="{FF2B5EF4-FFF2-40B4-BE49-F238E27FC236}">
                  <a16:creationId xmlns:a16="http://schemas.microsoft.com/office/drawing/2014/main" id="{1129B860-D3A1-4E33-9E77-BC8CBF673C5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34"/>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34">
              <a:extLst>
                <a:ext uri="{FF2B5EF4-FFF2-40B4-BE49-F238E27FC236}">
                  <a16:creationId xmlns:a16="http://schemas.microsoft.com/office/drawing/2014/main" id="{422D7E2E-3C8B-4970-9855-527EAFCE606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34"/>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34">
              <a:extLst>
                <a:ext uri="{FF2B5EF4-FFF2-40B4-BE49-F238E27FC236}">
                  <a16:creationId xmlns:a16="http://schemas.microsoft.com/office/drawing/2014/main" id="{030E861B-6861-4E81-9E64-92EF2706447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34"/>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5443D19F-A850-4E8F-BEC1-F9EE918E7F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0.08071</cdr:x>
      <cdr:y>0.10491</cdr:y>
    </cdr:from>
    <cdr:to>
      <cdr:x>0.21454</cdr:x>
      <cdr:y>0.15065</cdr:y>
    </cdr:to>
    <cdr:sp macro="" textlink="'Amt AE SmokStat Sex'!$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601193" y="567169"/>
          <a:ext cx="996839"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0.09726</cdr:x>
      <cdr:y>0.25946</cdr:y>
    </cdr:from>
    <cdr:to>
      <cdr:x>0.21454</cdr:x>
      <cdr:y>0.30148</cdr:y>
    </cdr:to>
    <cdr:sp macro="" textlink="'Amt AE SmokStat Sex'!$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24466" y="140276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0.08069</cdr:x>
      <cdr:y>0.37813</cdr:y>
    </cdr:from>
    <cdr:to>
      <cdr:x>0.21454</cdr:x>
      <cdr:y>0.42387</cdr:y>
    </cdr:to>
    <cdr:sp macro="" textlink="'Amt AE SmokStat Sex'!$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4" y="204432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0.09725</cdr:x>
      <cdr:y>0.52565</cdr:y>
    </cdr:from>
    <cdr:to>
      <cdr:x>0.21454</cdr:x>
      <cdr:y>0.56767</cdr:y>
    </cdr:to>
    <cdr:sp macro="" textlink="'Amt AE SmokStat Sex'!$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2" y="284187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0.08069</cdr:x>
      <cdr:y>0.63457</cdr:y>
    </cdr:from>
    <cdr:to>
      <cdr:x>0.21454</cdr:x>
      <cdr:y>0.68031</cdr:y>
    </cdr:to>
    <cdr:sp macro="" textlink="'Amt AE SmokStat Sex'!$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3" y="3430786"/>
          <a:ext cx="9969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0.09725</cdr:x>
      <cdr:y>0.79441</cdr:y>
    </cdr:from>
    <cdr:to>
      <cdr:x>0.21454</cdr:x>
      <cdr:y>0.83643</cdr:y>
    </cdr:to>
    <cdr:sp macro="" textlink="'Amt AE SmokStat Sex'!$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1" y="42949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0.09726</cdr:x>
      <cdr:y>0.18229</cdr:y>
    </cdr:from>
    <cdr:to>
      <cdr:x>0.21454</cdr:x>
      <cdr:y>0.22431</cdr:y>
    </cdr:to>
    <cdr:sp macro="" textlink="'Amt AE SmokStat Sex'!$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6" y="98552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0.03031</cdr:x>
      <cdr:y>0.09652</cdr:y>
    </cdr:from>
    <cdr:to>
      <cdr:x>0.05486</cdr:x>
      <cdr:y>0.31497</cdr:y>
    </cdr:to>
    <cdr:sp macro="" textlink="'Amt AE SmokStat Sex'!$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3312" y="1020903"/>
          <a:ext cx="1181005"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Smoking Status</a:t>
          </a:fld>
          <a:endParaRPr lang="en-US" sz="1100" b="1"/>
        </a:p>
      </cdr:txBody>
    </cdr:sp>
  </cdr:relSizeAnchor>
  <cdr:relSizeAnchor xmlns:cdr="http://schemas.openxmlformats.org/drawingml/2006/chartDrawing">
    <cdr:from>
      <cdr:x>0.09725</cdr:x>
      <cdr:y>0.44615</cdr:y>
    </cdr:from>
    <cdr:to>
      <cdr:x>0.21454</cdr:x>
      <cdr:y>0.48817</cdr:y>
    </cdr:to>
    <cdr:sp macro="" textlink="'Amt AE SmokStat Sex'!$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2412074"/>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0.03031</cdr:x>
      <cdr:y>0.39855</cdr:y>
    </cdr:from>
    <cdr:to>
      <cdr:x>0.05486</cdr:x>
      <cdr:y>0.55449</cdr:y>
    </cdr:to>
    <cdr:sp macro="" textlink="'Amt AE SmokStat Sex'!$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Smoker</a:t>
          </a:fld>
          <a:endParaRPr lang="en-US" sz="1100" b="1"/>
        </a:p>
      </cdr:txBody>
    </cdr:sp>
  </cdr:relSizeAnchor>
  <cdr:relSizeAnchor xmlns:cdr="http://schemas.openxmlformats.org/drawingml/2006/chartDrawing">
    <cdr:from>
      <cdr:x>0.09725</cdr:x>
      <cdr:y>0.71724</cdr:y>
    </cdr:from>
    <cdr:to>
      <cdr:x>0.21454</cdr:x>
      <cdr:y>0.75926</cdr:y>
    </cdr:to>
    <cdr:sp macro="" textlink="'Amt AE SmokStat Sex'!$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38777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0.03031</cdr:x>
      <cdr:y>0.66312</cdr:y>
    </cdr:from>
    <cdr:to>
      <cdr:x>0.05486</cdr:x>
      <cdr:y>0.81907</cdr:y>
    </cdr:to>
    <cdr:sp macro="" textlink="'Amt AE SmokStat Sex'!$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Non-Smoker</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0.xml><?xml version="1.0" encoding="utf-8"?>
<c:userShapes xmlns:c="http://schemas.openxmlformats.org/drawingml/2006/chart">
  <cdr:relSizeAnchor xmlns:cdr="http://schemas.openxmlformats.org/drawingml/2006/chartDrawing">
    <cdr:from>
      <cdr:x>0.10426</cdr:x>
      <cdr:y>0.15551</cdr:y>
    </cdr:from>
    <cdr:to>
      <cdr:x>0.22154</cdr:x>
      <cdr:y>0.19753</cdr:y>
    </cdr:to>
    <cdr:sp macro="" textlink="'Amt AE IssueEra AttAge'!$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76568" y="840765"/>
          <a:ext cx="873565"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0.10425</cdr:x>
      <cdr:y>0.35124</cdr:y>
    </cdr:from>
    <cdr:to>
      <cdr:x>0.22154</cdr:x>
      <cdr:y>0.39326</cdr:y>
    </cdr:to>
    <cdr:sp macro="" textlink="'Amt AE IssueEra AttAge'!$A$26">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76493" y="1898954"/>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4A3AB26-61DD-4C71-890A-51C213BC29B2}"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0.08769</cdr:x>
      <cdr:y>0.47953</cdr:y>
    </cdr:from>
    <cdr:to>
      <cdr:x>0.22154</cdr:x>
      <cdr:y>0.52527</cdr:y>
    </cdr:to>
    <cdr:sp macro="" textlink="'Amt AE IssueEra AttAge'!$A$30">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53145" y="2592571"/>
          <a:ext cx="996988"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841B492D-0FEF-42E1-B261-BA249B6C870F}"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0.10425</cdr:x>
      <cdr:y>0.58123</cdr:y>
    </cdr:from>
    <cdr:to>
      <cdr:x>0.22154</cdr:x>
      <cdr:y>0.62325</cdr:y>
    </cdr:to>
    <cdr:sp macro="" textlink="'Amt AE IssueEra AttAge'!$A$33">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76493" y="3142389"/>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A19B02F5-9470-44D2-B126-4D6159666C32}"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dr:relSizeAnchor xmlns:cdr="http://schemas.openxmlformats.org/drawingml/2006/chartDrawing">
    <cdr:from>
      <cdr:x>0.10426</cdr:x>
      <cdr:y>0.12062</cdr:y>
    </cdr:from>
    <cdr:to>
      <cdr:x>0.22154</cdr:x>
      <cdr:y>0.16264</cdr:y>
    </cdr:to>
    <cdr:sp macro="" textlink="'Amt AE IssueEra AttAge'!$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76568" y="652125"/>
          <a:ext cx="873565"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0.00736</cdr:x>
      <cdr:y>0.07009</cdr:y>
    </cdr:from>
    <cdr:to>
      <cdr:x>0.08157</cdr:x>
      <cdr:y>0.26181</cdr:y>
    </cdr:to>
    <cdr:sp macro="" textlink="'Amt AE IssueEra AttAge'!$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187064" y="620822"/>
          <a:ext cx="1036528" cy="552757"/>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Iss. Yrs.</a:t>
          </a:fld>
          <a:endParaRPr lang="en-US" sz="1100" b="1"/>
        </a:p>
      </cdr:txBody>
    </cdr:sp>
  </cdr:relSizeAnchor>
  <cdr:relSizeAnchor xmlns:cdr="http://schemas.openxmlformats.org/drawingml/2006/chartDrawing">
    <cdr:from>
      <cdr:x>0.10425</cdr:x>
      <cdr:y>0.32106</cdr:y>
    </cdr:from>
    <cdr:to>
      <cdr:x>0.22154</cdr:x>
      <cdr:y>0.36308</cdr:y>
    </cdr:to>
    <cdr:sp macro="" textlink="'Amt AE IssueEra AttAge'!$A$25">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76493" y="1735807"/>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826EBEED-2F7C-4B7D-9EF2-CD55775D569E}"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0.03279</cdr:x>
      <cdr:y>0.25056</cdr:y>
    </cdr:from>
    <cdr:to>
      <cdr:x>0.05613</cdr:x>
      <cdr:y>0.4065</cdr:y>
    </cdr:to>
    <cdr:sp macro="" textlink="'Amt AE IssueEra AttAge'!$A$22">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0340" y="1689254"/>
          <a:ext cx="843080"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7CCFAB7-717C-4089-98A7-F8DEC1888574}" type="TxLink">
            <a:rPr lang="en-US" sz="1100" b="1" i="0" u="none" strike="noStrike">
              <a:solidFill>
                <a:srgbClr val="000000"/>
              </a:solidFill>
              <a:latin typeface="Calibri Light"/>
              <a:ea typeface="Calibri Light"/>
              <a:cs typeface="Calibri Light"/>
            </a:rPr>
            <a:pPr algn="ctr"/>
            <a:t>1980-89</a:t>
          </a:fld>
          <a:endParaRPr lang="en-US" sz="1100" b="1"/>
        </a:p>
      </cdr:txBody>
    </cdr:sp>
  </cdr:relSizeAnchor>
  <cdr:relSizeAnchor xmlns:cdr="http://schemas.openxmlformats.org/drawingml/2006/chartDrawing">
    <cdr:from>
      <cdr:x>0.10425</cdr:x>
      <cdr:y>0.51463</cdr:y>
    </cdr:from>
    <cdr:to>
      <cdr:x>0.22154</cdr:x>
      <cdr:y>0.55665</cdr:y>
    </cdr:to>
    <cdr:sp macro="" textlink="'Amt AE IssueEra AttAge'!$A$31">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76493" y="2782308"/>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BE46C892-C326-41AE-BE3C-80EB656E41F3}"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0.03279</cdr:x>
      <cdr:y>0.40765</cdr:y>
    </cdr:from>
    <cdr:to>
      <cdr:x>0.05613</cdr:x>
      <cdr:y>0.5636</cdr:y>
    </cdr:to>
    <cdr:sp macro="" textlink="'Amt AE IssueEra AttAge'!$A$27">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0367" y="2538602"/>
          <a:ext cx="843134"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5B34A39-6980-42A7-B99D-2AF3CC7494BD}" type="TxLink">
            <a:rPr lang="en-US" sz="1100" b="1" i="0" u="none" strike="noStrike">
              <a:solidFill>
                <a:srgbClr val="000000"/>
              </a:solidFill>
              <a:latin typeface="Calibri Light"/>
              <a:ea typeface="Calibri Light"/>
              <a:cs typeface="Calibri Light"/>
            </a:rPr>
            <a:pPr algn="ctr"/>
            <a:t>1990-99</a:t>
          </a:fld>
          <a:endParaRPr lang="en-US" sz="1100" b="1"/>
        </a:p>
      </cdr:txBody>
    </cdr:sp>
  </cdr:relSizeAnchor>
  <cdr:relSizeAnchor xmlns:cdr="http://schemas.openxmlformats.org/drawingml/2006/chartDrawing">
    <cdr:from>
      <cdr:x>0.22717</cdr:x>
      <cdr:y>0.24425</cdr:y>
    </cdr:from>
    <cdr:to>
      <cdr:x>0.90248</cdr:x>
      <cdr:y>0.24595</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92079" y="1320507"/>
          <a:ext cx="5030080" cy="9191"/>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0.22421</cdr:x>
      <cdr:y>0.39886</cdr:y>
    </cdr:from>
    <cdr:to>
      <cdr:x>0.89992</cdr:x>
      <cdr:y>0.39932</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0050" y="2156391"/>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0.10426</cdr:x>
      <cdr:y>0.19086</cdr:y>
    </cdr:from>
    <cdr:to>
      <cdr:x>0.22154</cdr:x>
      <cdr:y>0.23288</cdr:y>
    </cdr:to>
    <cdr:sp macro="" textlink="'Amt AE IssueEra AttAge'!$A$21">
      <cdr:nvSpPr>
        <cdr:cNvPr id="5" name="TextBox 1">
          <a:extLst xmlns:a="http://schemas.openxmlformats.org/drawingml/2006/main">
            <a:ext uri="{FF2B5EF4-FFF2-40B4-BE49-F238E27FC236}">
              <a16:creationId xmlns:a16="http://schemas.microsoft.com/office/drawing/2014/main" id="{717E36FB-4CE3-19D0-3D72-1135D7BFFBC8}"/>
            </a:ext>
          </a:extLst>
        </cdr:cNvPr>
        <cdr:cNvSpPr txBox="1"/>
      </cdr:nvSpPr>
      <cdr:spPr>
        <a:xfrm xmlns:a="http://schemas.openxmlformats.org/drawingml/2006/main">
          <a:off x="776568" y="1031873"/>
          <a:ext cx="873565"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B99E76F-3D50-49D1-B4E5-ED7F0C22ECFC}"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0.10425</cdr:x>
      <cdr:y>0.41637</cdr:y>
    </cdr:from>
    <cdr:to>
      <cdr:x>0.22154</cdr:x>
      <cdr:y>0.45838</cdr:y>
    </cdr:to>
    <cdr:sp macro="" textlink="'Amt AE IssueEra AttAge'!$A$28">
      <cdr:nvSpPr>
        <cdr:cNvPr id="10" name="TextBox 1">
          <a:extLst xmlns:a="http://schemas.openxmlformats.org/drawingml/2006/main">
            <a:ext uri="{FF2B5EF4-FFF2-40B4-BE49-F238E27FC236}">
              <a16:creationId xmlns:a16="http://schemas.microsoft.com/office/drawing/2014/main" id="{B45AE524-51B8-1CFF-959C-2407900E1429}"/>
            </a:ext>
          </a:extLst>
        </cdr:cNvPr>
        <cdr:cNvSpPr txBox="1"/>
      </cdr:nvSpPr>
      <cdr:spPr>
        <a:xfrm xmlns:a="http://schemas.openxmlformats.org/drawingml/2006/main">
          <a:off x="776493" y="2251087"/>
          <a:ext cx="873640" cy="227125"/>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F6FC6169-86F6-4EEF-8C23-D1306D13BB77}"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dr:relSizeAnchor xmlns:cdr="http://schemas.openxmlformats.org/drawingml/2006/chartDrawing">
    <cdr:from>
      <cdr:x>0.10425</cdr:x>
      <cdr:y>0.61369</cdr:y>
    </cdr:from>
    <cdr:to>
      <cdr:x>0.22154</cdr:x>
      <cdr:y>0.65571</cdr:y>
    </cdr:to>
    <cdr:sp macro="" textlink="'Amt AE IssueEra AttAge'!$A$34">
      <cdr:nvSpPr>
        <cdr:cNvPr id="16" name="TextBox 1">
          <a:extLst xmlns:a="http://schemas.openxmlformats.org/drawingml/2006/main">
            <a:ext uri="{FF2B5EF4-FFF2-40B4-BE49-F238E27FC236}">
              <a16:creationId xmlns:a16="http://schemas.microsoft.com/office/drawing/2014/main" id="{E7B36839-B928-E0B2-D562-43978F0F6A94}"/>
            </a:ext>
          </a:extLst>
        </cdr:cNvPr>
        <cdr:cNvSpPr txBox="1"/>
      </cdr:nvSpPr>
      <cdr:spPr>
        <a:xfrm xmlns:a="http://schemas.openxmlformats.org/drawingml/2006/main">
          <a:off x="776493" y="3317882"/>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72C85080-9EF9-4E2C-A871-DA3AD62E9137}"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0.08771</cdr:x>
      <cdr:y>0.08377</cdr:y>
    </cdr:from>
    <cdr:to>
      <cdr:x>0.22154</cdr:x>
      <cdr:y>0.12951</cdr:y>
    </cdr:to>
    <cdr:sp macro="" textlink="'Amt AE IssueEra AttAge'!$A$18">
      <cdr:nvSpPr>
        <cdr:cNvPr id="17" name="TextBox 16">
          <a:extLst xmlns:a="http://schemas.openxmlformats.org/drawingml/2006/main">
            <a:ext uri="{FF2B5EF4-FFF2-40B4-BE49-F238E27FC236}">
              <a16:creationId xmlns:a16="http://schemas.microsoft.com/office/drawing/2014/main" id="{1519E1EC-0AE1-3624-89A5-691D4506654C}"/>
            </a:ext>
          </a:extLst>
        </cdr:cNvPr>
        <cdr:cNvSpPr txBox="1"/>
      </cdr:nvSpPr>
      <cdr:spPr>
        <a:xfrm xmlns:a="http://schemas.openxmlformats.org/drawingml/2006/main">
          <a:off x="653294" y="452897"/>
          <a:ext cx="996839" cy="247291"/>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dr:relSizeAnchor xmlns:cdr="http://schemas.openxmlformats.org/drawingml/2006/chartDrawing">
    <cdr:from>
      <cdr:x>0.08769</cdr:x>
      <cdr:y>0.28476</cdr:y>
    </cdr:from>
    <cdr:to>
      <cdr:x>0.22154</cdr:x>
      <cdr:y>0.3305</cdr:y>
    </cdr:to>
    <cdr:sp macro="" textlink="'Amt AE IssueEra AttAge'!$A$24">
      <cdr:nvSpPr>
        <cdr:cNvPr id="23" name="TextBox 1">
          <a:extLst xmlns:a="http://schemas.openxmlformats.org/drawingml/2006/main">
            <a:ext uri="{FF2B5EF4-FFF2-40B4-BE49-F238E27FC236}">
              <a16:creationId xmlns:a16="http://schemas.microsoft.com/office/drawing/2014/main" id="{266F8AD0-C93F-171A-999A-1571328501B1}"/>
            </a:ext>
          </a:extLst>
        </cdr:cNvPr>
        <cdr:cNvSpPr txBox="1"/>
      </cdr:nvSpPr>
      <cdr:spPr>
        <a:xfrm xmlns:a="http://schemas.openxmlformats.org/drawingml/2006/main">
          <a:off x="653145" y="1539544"/>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0C7951C-AD5D-4158-842A-42ADC0525646}"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0.10426</cdr:x>
      <cdr:y>0.25429</cdr:y>
    </cdr:from>
    <cdr:to>
      <cdr:x>0.22154</cdr:x>
      <cdr:y>0.29631</cdr:y>
    </cdr:to>
    <cdr:sp macro="" textlink="'Amt AE IssueEra AttAge'!$A$23">
      <cdr:nvSpPr>
        <cdr:cNvPr id="2" name="TextBox 1">
          <a:extLst xmlns:a="http://schemas.openxmlformats.org/drawingml/2006/main">
            <a:ext uri="{FF2B5EF4-FFF2-40B4-BE49-F238E27FC236}">
              <a16:creationId xmlns:a16="http://schemas.microsoft.com/office/drawing/2014/main" id="{3BDA49AE-DCE3-B549-D7FD-0B451AE10C4B}"/>
            </a:ext>
          </a:extLst>
        </cdr:cNvPr>
        <cdr:cNvSpPr txBox="1"/>
      </cdr:nvSpPr>
      <cdr:spPr>
        <a:xfrm xmlns:a="http://schemas.openxmlformats.org/drawingml/2006/main">
          <a:off x="776568" y="1374796"/>
          <a:ext cx="873565"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8591DC1B-0281-40BF-AE21-980E05508524}"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dr:relSizeAnchor xmlns:cdr="http://schemas.openxmlformats.org/drawingml/2006/chartDrawing">
    <cdr:from>
      <cdr:x>0.10425</cdr:x>
      <cdr:y>0.44809</cdr:y>
    </cdr:from>
    <cdr:to>
      <cdr:x>0.22154</cdr:x>
      <cdr:y>0.4901</cdr:y>
    </cdr:to>
    <cdr:sp macro="" textlink="'Amt AE IssueEra AttAge'!$A$29">
      <cdr:nvSpPr>
        <cdr:cNvPr id="3" name="TextBox 1">
          <a:extLst xmlns:a="http://schemas.openxmlformats.org/drawingml/2006/main">
            <a:ext uri="{FF2B5EF4-FFF2-40B4-BE49-F238E27FC236}">
              <a16:creationId xmlns:a16="http://schemas.microsoft.com/office/drawing/2014/main" id="{607FF0CD-C50D-22B8-60A8-2E886E506609}"/>
            </a:ext>
          </a:extLst>
        </cdr:cNvPr>
        <cdr:cNvSpPr txBox="1"/>
      </cdr:nvSpPr>
      <cdr:spPr>
        <a:xfrm xmlns:a="http://schemas.openxmlformats.org/drawingml/2006/main">
          <a:off x="776493" y="2422551"/>
          <a:ext cx="873640" cy="227124"/>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C107AE8E-A401-463C-8A6F-E066A7C997F1}"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0.10425</cdr:x>
      <cdr:y>0.64717</cdr:y>
    </cdr:from>
    <cdr:to>
      <cdr:x>0.22154</cdr:x>
      <cdr:y>0.68919</cdr:y>
    </cdr:to>
    <cdr:sp macro="" textlink="'Amt AE IssueEra AttAge'!$A$35">
      <cdr:nvSpPr>
        <cdr:cNvPr id="9" name="TextBox 1">
          <a:extLst xmlns:a="http://schemas.openxmlformats.org/drawingml/2006/main">
            <a:ext uri="{FF2B5EF4-FFF2-40B4-BE49-F238E27FC236}">
              <a16:creationId xmlns:a16="http://schemas.microsoft.com/office/drawing/2014/main" id="{23F21B78-F614-E496-02F9-737AAC7101E9}"/>
            </a:ext>
          </a:extLst>
        </cdr:cNvPr>
        <cdr:cNvSpPr txBox="1"/>
      </cdr:nvSpPr>
      <cdr:spPr>
        <a:xfrm xmlns:a="http://schemas.openxmlformats.org/drawingml/2006/main">
          <a:off x="776493" y="3498870"/>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B6BB0768-0087-4987-8408-E97121B688C1}"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0.22677</cdr:x>
      <cdr:y>0.56964</cdr:y>
    </cdr:from>
    <cdr:to>
      <cdr:x>0.90248</cdr:x>
      <cdr:y>0.5701</cdr:y>
    </cdr:to>
    <cdr:cxnSp macro="">
      <cdr:nvCxnSpPr>
        <cdr:cNvPr id="13" name="Straight Connector 12">
          <a:extLst xmlns:a="http://schemas.openxmlformats.org/drawingml/2006/main">
            <a:ext uri="{FF2B5EF4-FFF2-40B4-BE49-F238E27FC236}">
              <a16:creationId xmlns:a16="http://schemas.microsoft.com/office/drawing/2014/main" id="{04D161D3-98D3-3346-B700-653491E1FD11}"/>
            </a:ext>
          </a:extLst>
        </cdr:cNvPr>
        <cdr:cNvCxnSpPr/>
      </cdr:nvCxnSpPr>
      <cdr:spPr>
        <a:xfrm xmlns:a="http://schemas.openxmlformats.org/drawingml/2006/main">
          <a:off x="1689100" y="3079741"/>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0.10425</cdr:x>
      <cdr:y>0.78235</cdr:y>
    </cdr:from>
    <cdr:to>
      <cdr:x>0.22154</cdr:x>
      <cdr:y>0.82437</cdr:y>
    </cdr:to>
    <cdr:sp macro="" textlink="'Amt AE IssueEra AttAge'!$A$39">
      <cdr:nvSpPr>
        <cdr:cNvPr id="20" name="TextBox 1">
          <a:extLst xmlns:a="http://schemas.openxmlformats.org/drawingml/2006/main">
            <a:ext uri="{FF2B5EF4-FFF2-40B4-BE49-F238E27FC236}">
              <a16:creationId xmlns:a16="http://schemas.microsoft.com/office/drawing/2014/main" id="{6975B05C-30E7-A015-47B2-FC88B048071A}"/>
            </a:ext>
          </a:extLst>
        </cdr:cNvPr>
        <cdr:cNvSpPr txBox="1"/>
      </cdr:nvSpPr>
      <cdr:spPr>
        <a:xfrm xmlns:a="http://schemas.openxmlformats.org/drawingml/2006/main">
          <a:off x="776492" y="4229723"/>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692E1CC-1694-4AB2-A341-16FBB1DABF2E}"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0.10425</cdr:x>
      <cdr:y>0.7469</cdr:y>
    </cdr:from>
    <cdr:to>
      <cdr:x>0.22154</cdr:x>
      <cdr:y>0.78892</cdr:y>
    </cdr:to>
    <cdr:sp macro="" textlink="'Amt AE IssueEra AttAge'!$A$38">
      <cdr:nvSpPr>
        <cdr:cNvPr id="24" name="TextBox 1">
          <a:extLst xmlns:a="http://schemas.openxmlformats.org/drawingml/2006/main">
            <a:ext uri="{FF2B5EF4-FFF2-40B4-BE49-F238E27FC236}">
              <a16:creationId xmlns:a16="http://schemas.microsoft.com/office/drawing/2014/main" id="{4B25C41E-BFA5-3C79-0075-08FDBBB75688}"/>
            </a:ext>
          </a:extLst>
        </cdr:cNvPr>
        <cdr:cNvSpPr txBox="1"/>
      </cdr:nvSpPr>
      <cdr:spPr>
        <a:xfrm xmlns:a="http://schemas.openxmlformats.org/drawingml/2006/main">
          <a:off x="776492" y="4038055"/>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F90448A-538E-4CAA-85C0-BCA2203A7070}"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dr:relSizeAnchor xmlns:cdr="http://schemas.openxmlformats.org/drawingml/2006/chartDrawing">
    <cdr:from>
      <cdr:x>0.10425</cdr:x>
      <cdr:y>0.81754</cdr:y>
    </cdr:from>
    <cdr:to>
      <cdr:x>0.22154</cdr:x>
      <cdr:y>0.85955</cdr:y>
    </cdr:to>
    <cdr:sp macro="" textlink="'Amt AE IssueEra AttAge'!$A$40">
      <cdr:nvSpPr>
        <cdr:cNvPr id="25" name="TextBox 1">
          <a:extLst xmlns:a="http://schemas.openxmlformats.org/drawingml/2006/main">
            <a:ext uri="{FF2B5EF4-FFF2-40B4-BE49-F238E27FC236}">
              <a16:creationId xmlns:a16="http://schemas.microsoft.com/office/drawing/2014/main" id="{EF6A5FF8-9848-F722-FB37-4DBFB2ED3EB5}"/>
            </a:ext>
          </a:extLst>
        </cdr:cNvPr>
        <cdr:cNvSpPr txBox="1"/>
      </cdr:nvSpPr>
      <cdr:spPr>
        <a:xfrm xmlns:a="http://schemas.openxmlformats.org/drawingml/2006/main">
          <a:off x="776492" y="4419985"/>
          <a:ext cx="873641" cy="227124"/>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6D63662-B96D-463E-A011-B49EBC434B12}"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0.08769</cdr:x>
      <cdr:y>0.67887</cdr:y>
    </cdr:from>
    <cdr:to>
      <cdr:x>0.22154</cdr:x>
      <cdr:y>0.72461</cdr:y>
    </cdr:to>
    <cdr:sp macro="" textlink="'Amt AE IssueEra AttAge'!$A$36">
      <cdr:nvSpPr>
        <cdr:cNvPr id="26" name="TextBox 1">
          <a:extLst xmlns:a="http://schemas.openxmlformats.org/drawingml/2006/main">
            <a:ext uri="{FF2B5EF4-FFF2-40B4-BE49-F238E27FC236}">
              <a16:creationId xmlns:a16="http://schemas.microsoft.com/office/drawing/2014/main" id="{F5FC259C-2B78-21B2-FB33-C583ADBFAB6E}"/>
            </a:ext>
          </a:extLst>
        </cdr:cNvPr>
        <cdr:cNvSpPr txBox="1"/>
      </cdr:nvSpPr>
      <cdr:spPr>
        <a:xfrm xmlns:a="http://schemas.openxmlformats.org/drawingml/2006/main">
          <a:off x="653144" y="3670287"/>
          <a:ext cx="996989"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B4C81C7E-136C-4140-83A8-CA0ADC3E1787}"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0.10425</cdr:x>
      <cdr:y>0.85102</cdr:y>
    </cdr:from>
    <cdr:to>
      <cdr:x>0.22154</cdr:x>
      <cdr:y>0.89303</cdr:y>
    </cdr:to>
    <cdr:sp macro="" textlink="'Amt AE IssueEra AttAge'!$A$41">
      <cdr:nvSpPr>
        <cdr:cNvPr id="27" name="TextBox 1">
          <a:extLst xmlns:a="http://schemas.openxmlformats.org/drawingml/2006/main">
            <a:ext uri="{FF2B5EF4-FFF2-40B4-BE49-F238E27FC236}">
              <a16:creationId xmlns:a16="http://schemas.microsoft.com/office/drawing/2014/main" id="{FF2DDBE1-7214-5AD9-1E59-A4F48B3D1999}"/>
            </a:ext>
          </a:extLst>
        </cdr:cNvPr>
        <cdr:cNvSpPr txBox="1"/>
      </cdr:nvSpPr>
      <cdr:spPr>
        <a:xfrm xmlns:a="http://schemas.openxmlformats.org/drawingml/2006/main">
          <a:off x="776492" y="4600973"/>
          <a:ext cx="873641" cy="227125"/>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E389A64-4923-40FA-84B8-9919FA20281F}"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0.03279</cdr:x>
      <cdr:y>0.56436</cdr:y>
    </cdr:from>
    <cdr:to>
      <cdr:x>0.05613</cdr:x>
      <cdr:y>0.72031</cdr:y>
    </cdr:to>
    <cdr:sp macro="" textlink="'Amt AE IssueEra AttAge'!$A$32">
      <cdr:nvSpPr>
        <cdr:cNvPr id="28" name="TextBox 1">
          <a:extLst xmlns:a="http://schemas.openxmlformats.org/drawingml/2006/main">
            <a:ext uri="{FF2B5EF4-FFF2-40B4-BE49-F238E27FC236}">
              <a16:creationId xmlns:a16="http://schemas.microsoft.com/office/drawing/2014/main" id="{ECAAB9E0-71A9-C3E2-61D6-8EE4C232135F}"/>
            </a:ext>
          </a:extLst>
        </cdr:cNvPr>
        <cdr:cNvSpPr txBox="1"/>
      </cdr:nvSpPr>
      <cdr:spPr>
        <a:xfrm xmlns:a="http://schemas.openxmlformats.org/drawingml/2006/main" rot="16200000">
          <a:off x="-90367" y="3385820"/>
          <a:ext cx="843134"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D701256-565E-40EA-AE7B-29298261BD88}" type="TxLink">
            <a:rPr lang="en-US" sz="1100" b="1" i="0" u="none" strike="noStrike">
              <a:solidFill>
                <a:srgbClr val="000000"/>
              </a:solidFill>
              <a:latin typeface="Calibri Light"/>
              <a:ea typeface="Calibri Light"/>
              <a:cs typeface="Calibri Light"/>
            </a:rPr>
            <a:pPr algn="ctr"/>
            <a:t>2000-04</a:t>
          </a:fld>
          <a:endParaRPr lang="en-US" sz="1100" b="1"/>
        </a:p>
      </cdr:txBody>
    </cdr:sp>
  </cdr:relSizeAnchor>
  <cdr:relSizeAnchor xmlns:cdr="http://schemas.openxmlformats.org/drawingml/2006/chartDrawing">
    <cdr:from>
      <cdr:x>0.22549</cdr:x>
      <cdr:y>0.73173</cdr:y>
    </cdr:from>
    <cdr:to>
      <cdr:x>0.9012</cdr:x>
      <cdr:y>0.73219</cdr:y>
    </cdr:to>
    <cdr:cxnSp macro="">
      <cdr:nvCxnSpPr>
        <cdr:cNvPr id="29" name="Straight Connector 28">
          <a:extLst xmlns:a="http://schemas.openxmlformats.org/drawingml/2006/main">
            <a:ext uri="{FF2B5EF4-FFF2-40B4-BE49-F238E27FC236}">
              <a16:creationId xmlns:a16="http://schemas.microsoft.com/office/drawing/2014/main" id="{BCB839AA-6ACD-4874-5864-189779B45EBA}"/>
            </a:ext>
          </a:extLst>
        </cdr:cNvPr>
        <cdr:cNvCxnSpPr/>
      </cdr:nvCxnSpPr>
      <cdr:spPr>
        <a:xfrm xmlns:a="http://schemas.openxmlformats.org/drawingml/2006/main">
          <a:off x="1679575" y="3956050"/>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0.03279</cdr:x>
      <cdr:y>0.73525</cdr:y>
    </cdr:from>
    <cdr:to>
      <cdr:x>0.05613</cdr:x>
      <cdr:y>0.8912</cdr:y>
    </cdr:to>
    <cdr:sp macro="" textlink="'Amt AE IssueEra AttAge'!$A$37">
      <cdr:nvSpPr>
        <cdr:cNvPr id="30" name="TextBox 1">
          <a:extLst xmlns:a="http://schemas.openxmlformats.org/drawingml/2006/main">
            <a:ext uri="{FF2B5EF4-FFF2-40B4-BE49-F238E27FC236}">
              <a16:creationId xmlns:a16="http://schemas.microsoft.com/office/drawing/2014/main" id="{C67CB072-249E-16BC-D50E-F93269B386AE}"/>
            </a:ext>
          </a:extLst>
        </cdr:cNvPr>
        <cdr:cNvSpPr txBox="1"/>
      </cdr:nvSpPr>
      <cdr:spPr>
        <a:xfrm xmlns:a="http://schemas.openxmlformats.org/drawingml/2006/main" rot="16200000">
          <a:off x="-90367" y="4309742"/>
          <a:ext cx="843134"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FA295A2-5C29-4436-9D50-E5860E7CFFBF}" type="TxLink">
            <a:rPr lang="en-US" sz="1100" b="1" i="0" u="none" strike="noStrike">
              <a:solidFill>
                <a:srgbClr val="000000"/>
              </a:solidFill>
              <a:latin typeface="Calibri Light"/>
              <a:ea typeface="Calibri Light"/>
              <a:cs typeface="Calibri Light"/>
            </a:rPr>
            <a:pPr algn="ctr"/>
            <a:t>2005+</a:t>
          </a:fld>
          <a:endParaRPr lang="en-US" sz="1100" b="1"/>
        </a:p>
      </cdr:txBody>
    </cdr:sp>
  </cdr:relSizeAnchor>
</c:userShapes>
</file>

<file path=xl/drawings/drawing61.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35">
              <a:extLst>
                <a:ext uri="{FF2B5EF4-FFF2-40B4-BE49-F238E27FC236}">
                  <a16:creationId xmlns:a16="http://schemas.microsoft.com/office/drawing/2014/main" id="{BC0ABFB9-2640-45CB-A001-87C6E494880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35"/>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35">
              <a:extLst>
                <a:ext uri="{FF2B5EF4-FFF2-40B4-BE49-F238E27FC236}">
                  <a16:creationId xmlns:a16="http://schemas.microsoft.com/office/drawing/2014/main" id="{C0ACF9FA-B627-4FE9-A8D5-E3960FA0140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35"/>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35">
              <a:extLst>
                <a:ext uri="{FF2B5EF4-FFF2-40B4-BE49-F238E27FC236}">
                  <a16:creationId xmlns:a16="http://schemas.microsoft.com/office/drawing/2014/main" id="{80AA8D23-1E58-4791-BE4F-7D53C95CCE2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35"/>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35">
              <a:extLst>
                <a:ext uri="{FF2B5EF4-FFF2-40B4-BE49-F238E27FC236}">
                  <a16:creationId xmlns:a16="http://schemas.microsoft.com/office/drawing/2014/main" id="{DA5CBDD9-9EB2-4367-BA26-9FD3B89E2D1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35"/>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35">
              <a:extLst>
                <a:ext uri="{FF2B5EF4-FFF2-40B4-BE49-F238E27FC236}">
                  <a16:creationId xmlns:a16="http://schemas.microsoft.com/office/drawing/2014/main" id="{C2B00339-A18D-4F9A-9457-DCB12483DBD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35"/>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35">
              <a:extLst>
                <a:ext uri="{FF2B5EF4-FFF2-40B4-BE49-F238E27FC236}">
                  <a16:creationId xmlns:a16="http://schemas.microsoft.com/office/drawing/2014/main" id="{F6E157C1-5BF1-4F9A-A138-52B8CB937AA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35"/>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11F6032B-1D6B-44AC-AB09-656EEE838B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c:userShapes xmlns:c="http://schemas.openxmlformats.org/drawingml/2006/chart">
  <cdr:relSizeAnchor xmlns:cdr="http://schemas.openxmlformats.org/drawingml/2006/chartDrawing">
    <cdr:from>
      <cdr:x>0.06906</cdr:x>
      <cdr:y>0.08729</cdr:y>
    </cdr:from>
    <cdr:to>
      <cdr:x>0.2171</cdr:x>
      <cdr:y>0.13303</cdr:y>
    </cdr:to>
    <cdr:sp macro="" textlink="'Amt AE IssueEra Face'!$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14379" y="471940"/>
          <a:ext cx="1102683"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0.09854</cdr:x>
      <cdr:y>0.17313</cdr:y>
    </cdr:from>
    <cdr:to>
      <cdr:x>0.21582</cdr:x>
      <cdr:y>0.21515</cdr:y>
    </cdr:to>
    <cdr:sp macro="" textlink="'Amt AE IssueEra Face'!$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33989" y="936019"/>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0.06905</cdr:x>
      <cdr:y>0.25304</cdr:y>
    </cdr:from>
    <cdr:to>
      <cdr:x>0.21454</cdr:x>
      <cdr:y>0.29878</cdr:y>
    </cdr:to>
    <cdr:sp macro="" textlink="'Amt AE IssueEra Face'!$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14341" y="1368055"/>
          <a:ext cx="10836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0.09853</cdr:x>
      <cdr:y>0.33362</cdr:y>
    </cdr:from>
    <cdr:to>
      <cdr:x>0.21582</cdr:x>
      <cdr:y>0.37564</cdr:y>
    </cdr:to>
    <cdr:sp macro="" textlink="'Amt AE IssueEra Face'!$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3915" y="1803683"/>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0.07289</cdr:x>
      <cdr:y>0.41258</cdr:y>
    </cdr:from>
    <cdr:to>
      <cdr:x>0.21582</cdr:x>
      <cdr:y>0.45832</cdr:y>
    </cdr:to>
    <cdr:sp macro="" textlink="'Amt AE IssueEra Face'!$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42934" y="2230602"/>
          <a:ext cx="1064621"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0.09853</cdr:x>
      <cdr:y>0.4949</cdr:y>
    </cdr:from>
    <cdr:to>
      <cdr:x>0.21582</cdr:x>
      <cdr:y>0.53692</cdr:y>
    </cdr:to>
    <cdr:sp macro="" textlink="'Amt AE IssueEra Face'!$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3915" y="2675668"/>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0.09726</cdr:x>
      <cdr:y>0.1312</cdr:y>
    </cdr:from>
    <cdr:to>
      <cdr:x>0.21454</cdr:x>
      <cdr:y>0.17322</cdr:y>
    </cdr:to>
    <cdr:sp macro="" textlink="'Amt AE IssueEra Face'!$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4" y="709340"/>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0.03219</cdr:x>
      <cdr:y>0.04719</cdr:y>
    </cdr:from>
    <cdr:to>
      <cdr:x>0.05674</cdr:x>
      <cdr:y>0.26564</cdr:y>
    </cdr:to>
    <cdr:sp macro="" textlink="'Amt AE IssueEra Face'!$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59302" y="754204"/>
          <a:ext cx="1181037"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Iss. Yrs.</a:t>
          </a:fld>
          <a:endParaRPr lang="en-US" sz="1100" b="1"/>
        </a:p>
      </cdr:txBody>
    </cdr:sp>
  </cdr:relSizeAnchor>
  <cdr:relSizeAnchor xmlns:cdr="http://schemas.openxmlformats.org/drawingml/2006/chartDrawing">
    <cdr:from>
      <cdr:x>0.09725</cdr:x>
      <cdr:y>0.29288</cdr:y>
    </cdr:from>
    <cdr:to>
      <cdr:x>0.21454</cdr:x>
      <cdr:y>0.3349</cdr:y>
    </cdr:to>
    <cdr:sp macro="" textlink="'Amt AE IssueEra Face'!$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0" y="1583428"/>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0.03219</cdr:x>
      <cdr:y>0.24703</cdr:y>
    </cdr:from>
    <cdr:to>
      <cdr:x>0.05674</cdr:x>
      <cdr:y>0.40297</cdr:y>
    </cdr:to>
    <cdr:sp macro="" textlink="'Amt AE IssueEra Face'!$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0323" y="1665687"/>
          <a:ext cx="843080"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1980-89</a:t>
          </a:fld>
          <a:endParaRPr lang="en-US" sz="1100" b="1"/>
        </a:p>
      </cdr:txBody>
    </cdr:sp>
  </cdr:relSizeAnchor>
  <cdr:relSizeAnchor xmlns:cdr="http://schemas.openxmlformats.org/drawingml/2006/chartDrawing">
    <cdr:from>
      <cdr:x>0.09853</cdr:x>
      <cdr:y>0.4565</cdr:y>
    </cdr:from>
    <cdr:to>
      <cdr:x>0.21582</cdr:x>
      <cdr:y>0.49852</cdr:y>
    </cdr:to>
    <cdr:sp macro="" textlink="'Amt AE IssueEra Face'!$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33915" y="2468039"/>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0.03219</cdr:x>
      <cdr:y>0.39885</cdr:y>
    </cdr:from>
    <cdr:to>
      <cdr:x>0.05674</cdr:x>
      <cdr:y>0.5548</cdr:y>
    </cdr:to>
    <cdr:sp macro="" textlink="'Amt AE IssueEra Face'!$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0351" y="2486510"/>
          <a:ext cx="843135"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1990-99</a:t>
          </a:fld>
          <a:endParaRPr lang="en-US" sz="1100" b="1"/>
        </a:p>
      </cdr:txBody>
    </cdr:sp>
  </cdr:relSizeAnchor>
  <cdr:relSizeAnchor xmlns:cdr="http://schemas.openxmlformats.org/drawingml/2006/chartDrawing">
    <cdr:from>
      <cdr:x>0.22452</cdr:x>
      <cdr:y>0.24248</cdr:y>
    </cdr:from>
    <cdr:to>
      <cdr:x>0.89983</cdr:x>
      <cdr:y>0.24418</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2358" y="1310951"/>
          <a:ext cx="5030080" cy="9191"/>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0.39533</cdr:y>
    </cdr:from>
    <cdr:to>
      <cdr:x>0.90023</cdr:x>
      <cdr:y>0.39579</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58" y="2137320"/>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0.56612</cdr:y>
    </cdr:from>
    <cdr:to>
      <cdr:x>0.90023</cdr:x>
      <cdr:y>0.56658</cdr:y>
    </cdr:to>
    <cdr:cxnSp macro="">
      <cdr:nvCxnSpPr>
        <cdr:cNvPr id="3" name="Straight Connector 2">
          <a:extLst xmlns:a="http://schemas.openxmlformats.org/drawingml/2006/main">
            <a:ext uri="{FF2B5EF4-FFF2-40B4-BE49-F238E27FC236}">
              <a16:creationId xmlns:a16="http://schemas.microsoft.com/office/drawing/2014/main" id="{0A7243CE-BD92-6B0D-2BB4-3E00982DA434}"/>
            </a:ext>
          </a:extLst>
        </cdr:cNvPr>
        <cdr:cNvCxnSpPr/>
      </cdr:nvCxnSpPr>
      <cdr:spPr>
        <a:xfrm xmlns:a="http://schemas.openxmlformats.org/drawingml/2006/main">
          <a:off x="1672358" y="3060685"/>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0.07417</cdr:x>
      <cdr:y>0.58022</cdr:y>
    </cdr:from>
    <cdr:to>
      <cdr:x>0.2171</cdr:x>
      <cdr:y>0.62596</cdr:y>
    </cdr:to>
    <cdr:sp macro="" textlink="'Amt AE IssueEra Face'!$A$30">
      <cdr:nvSpPr>
        <cdr:cNvPr id="5" name="TextBox 1">
          <a:extLst xmlns:a="http://schemas.openxmlformats.org/drawingml/2006/main">
            <a:ext uri="{FF2B5EF4-FFF2-40B4-BE49-F238E27FC236}">
              <a16:creationId xmlns:a16="http://schemas.microsoft.com/office/drawing/2014/main" id="{4E4B8D11-6A0F-B010-5937-CCEA62A1DEF1}"/>
            </a:ext>
          </a:extLst>
        </cdr:cNvPr>
        <cdr:cNvSpPr txBox="1"/>
      </cdr:nvSpPr>
      <cdr:spPr>
        <a:xfrm xmlns:a="http://schemas.openxmlformats.org/drawingml/2006/main">
          <a:off x="552459" y="3136922"/>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AD1237F-A1F0-4381-AB4A-63B427AFC38D}"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0.09981</cdr:x>
      <cdr:y>0.6643</cdr:y>
    </cdr:from>
    <cdr:to>
      <cdr:x>0.2171</cdr:x>
      <cdr:y>0.70632</cdr:y>
    </cdr:to>
    <cdr:sp macro="" textlink="'Amt AE IssueEra Face'!$A$32">
      <cdr:nvSpPr>
        <cdr:cNvPr id="10" name="TextBox 1">
          <a:extLst xmlns:a="http://schemas.openxmlformats.org/drawingml/2006/main">
            <a:ext uri="{FF2B5EF4-FFF2-40B4-BE49-F238E27FC236}">
              <a16:creationId xmlns:a16="http://schemas.microsoft.com/office/drawing/2014/main" id="{AEB15198-EDE9-8956-25A6-6BA6F4573C95}"/>
            </a:ext>
          </a:extLst>
        </cdr:cNvPr>
        <cdr:cNvSpPr txBox="1"/>
      </cdr:nvSpPr>
      <cdr:spPr>
        <a:xfrm xmlns:a="http://schemas.openxmlformats.org/drawingml/2006/main">
          <a:off x="743440" y="3591513"/>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45C928D4-774B-4EAD-87C9-B681FD8CAC7E}"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0.09981</cdr:x>
      <cdr:y>0.62237</cdr:y>
    </cdr:from>
    <cdr:to>
      <cdr:x>0.2171</cdr:x>
      <cdr:y>0.66439</cdr:y>
    </cdr:to>
    <cdr:sp macro="" textlink="'Amt AE IssueEra Face'!$A$31">
      <cdr:nvSpPr>
        <cdr:cNvPr id="13" name="TextBox 1">
          <a:extLst xmlns:a="http://schemas.openxmlformats.org/drawingml/2006/main">
            <a:ext uri="{FF2B5EF4-FFF2-40B4-BE49-F238E27FC236}">
              <a16:creationId xmlns:a16="http://schemas.microsoft.com/office/drawing/2014/main" id="{58E68EA6-1A96-26D4-F680-B8FFE608F5D2}"/>
            </a:ext>
          </a:extLst>
        </cdr:cNvPr>
        <cdr:cNvSpPr txBox="1"/>
      </cdr:nvSpPr>
      <cdr:spPr>
        <a:xfrm xmlns:a="http://schemas.openxmlformats.org/drawingml/2006/main">
          <a:off x="743440" y="3364780"/>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BAC54CE-B8EA-4262-A664-1181FAA7AC50}"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0.03219</cdr:x>
      <cdr:y>0.56965</cdr:y>
    </cdr:from>
    <cdr:to>
      <cdr:x>0.05674</cdr:x>
      <cdr:y>0.7256</cdr:y>
    </cdr:to>
    <cdr:sp macro="" textlink="'Amt AE IssueEra Face'!$A$29">
      <cdr:nvSpPr>
        <cdr:cNvPr id="16" name="TextBox 1">
          <a:extLst xmlns:a="http://schemas.openxmlformats.org/drawingml/2006/main">
            <a:ext uri="{FF2B5EF4-FFF2-40B4-BE49-F238E27FC236}">
              <a16:creationId xmlns:a16="http://schemas.microsoft.com/office/drawing/2014/main" id="{BF9654FE-8C71-8A51-186C-6D518AD9E90C}"/>
            </a:ext>
          </a:extLst>
        </cdr:cNvPr>
        <cdr:cNvSpPr txBox="1"/>
      </cdr:nvSpPr>
      <cdr:spPr>
        <a:xfrm xmlns:a="http://schemas.openxmlformats.org/drawingml/2006/main" rot="16200000">
          <a:off x="-90351" y="3409908"/>
          <a:ext cx="843134"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D06363A-ED20-4A7F-AA87-45F57A181BC9}" type="TxLink">
            <a:rPr lang="en-US" sz="1100" b="1" i="0" u="none" strike="noStrike">
              <a:solidFill>
                <a:srgbClr val="000000"/>
              </a:solidFill>
              <a:latin typeface="Calibri Light"/>
              <a:ea typeface="Calibri Light"/>
              <a:cs typeface="Calibri Light"/>
            </a:rPr>
            <a:pPr algn="ctr"/>
            <a:t>2000-04</a:t>
          </a:fld>
          <a:endParaRPr lang="en-US" sz="1100" b="1"/>
        </a:p>
      </cdr:txBody>
    </cdr:sp>
  </cdr:relSizeAnchor>
  <cdr:relSizeAnchor xmlns:cdr="http://schemas.openxmlformats.org/drawingml/2006/chartDrawing">
    <cdr:from>
      <cdr:x>0.22452</cdr:x>
      <cdr:y>0.72644</cdr:y>
    </cdr:from>
    <cdr:to>
      <cdr:x>0.90023</cdr:x>
      <cdr:y>0.7269</cdr:y>
    </cdr:to>
    <cdr:cxnSp macro="">
      <cdr:nvCxnSpPr>
        <cdr:cNvPr id="17" name="Straight Connector 16">
          <a:extLst xmlns:a="http://schemas.openxmlformats.org/drawingml/2006/main">
            <a:ext uri="{FF2B5EF4-FFF2-40B4-BE49-F238E27FC236}">
              <a16:creationId xmlns:a16="http://schemas.microsoft.com/office/drawing/2014/main" id="{2B8D184C-9DA3-8B7D-7520-305C13E26497}"/>
            </a:ext>
          </a:extLst>
        </cdr:cNvPr>
        <cdr:cNvCxnSpPr/>
      </cdr:nvCxnSpPr>
      <cdr:spPr>
        <a:xfrm xmlns:a="http://schemas.openxmlformats.org/drawingml/2006/main">
          <a:off x="1672358" y="3927475"/>
          <a:ext cx="5033059"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0.07332</cdr:x>
      <cdr:y>0.7423</cdr:y>
    </cdr:from>
    <cdr:to>
      <cdr:x>0.21625</cdr:x>
      <cdr:y>0.78804</cdr:y>
    </cdr:to>
    <cdr:sp macro="" textlink="'Amt AE IssueEra Face'!$A$34">
      <cdr:nvSpPr>
        <cdr:cNvPr id="20" name="TextBox 1">
          <a:extLst xmlns:a="http://schemas.openxmlformats.org/drawingml/2006/main">
            <a:ext uri="{FF2B5EF4-FFF2-40B4-BE49-F238E27FC236}">
              <a16:creationId xmlns:a16="http://schemas.microsoft.com/office/drawing/2014/main" id="{26BDD966-5AB5-6E94-22B6-FC0384005594}"/>
            </a:ext>
          </a:extLst>
        </cdr:cNvPr>
        <cdr:cNvSpPr txBox="1"/>
      </cdr:nvSpPr>
      <cdr:spPr>
        <a:xfrm xmlns:a="http://schemas.openxmlformats.org/drawingml/2006/main">
          <a:off x="546100" y="4013200"/>
          <a:ext cx="1064621"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C267D29-F0A8-4808-B875-EB4EBEA66AAF}"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dr:relSizeAnchor xmlns:cdr="http://schemas.openxmlformats.org/drawingml/2006/chartDrawing">
    <cdr:from>
      <cdr:x>0.09896</cdr:x>
      <cdr:y>0.82638</cdr:y>
    </cdr:from>
    <cdr:to>
      <cdr:x>0.21625</cdr:x>
      <cdr:y>0.8684</cdr:y>
    </cdr:to>
    <cdr:sp macro="" textlink="'Amt AE IssueEra Face'!$A$36">
      <cdr:nvSpPr>
        <cdr:cNvPr id="23" name="TextBox 1">
          <a:extLst xmlns:a="http://schemas.openxmlformats.org/drawingml/2006/main">
            <a:ext uri="{FF2B5EF4-FFF2-40B4-BE49-F238E27FC236}">
              <a16:creationId xmlns:a16="http://schemas.microsoft.com/office/drawing/2014/main" id="{CEC4F539-9AC1-EC4A-1CA2-46C189BD50A0}"/>
            </a:ext>
          </a:extLst>
        </cdr:cNvPr>
        <cdr:cNvSpPr txBox="1"/>
      </cdr:nvSpPr>
      <cdr:spPr>
        <a:xfrm xmlns:a="http://schemas.openxmlformats.org/drawingml/2006/main">
          <a:off x="737081" y="4467791"/>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5539FBE-1426-4AD3-A1B0-F25E81DFA840}"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0.09896</cdr:x>
      <cdr:y>0.78445</cdr:y>
    </cdr:from>
    <cdr:to>
      <cdr:x>0.21625</cdr:x>
      <cdr:y>0.82647</cdr:y>
    </cdr:to>
    <cdr:sp macro="" textlink="'Amt AE IssueEra Face'!$A$35">
      <cdr:nvSpPr>
        <cdr:cNvPr id="24" name="TextBox 1">
          <a:extLst xmlns:a="http://schemas.openxmlformats.org/drawingml/2006/main">
            <a:ext uri="{FF2B5EF4-FFF2-40B4-BE49-F238E27FC236}">
              <a16:creationId xmlns:a16="http://schemas.microsoft.com/office/drawing/2014/main" id="{D47510C7-28A1-139B-CCE0-08E4622C2A11}"/>
            </a:ext>
          </a:extLst>
        </cdr:cNvPr>
        <cdr:cNvSpPr txBox="1"/>
      </cdr:nvSpPr>
      <cdr:spPr>
        <a:xfrm xmlns:a="http://schemas.openxmlformats.org/drawingml/2006/main">
          <a:off x="737081" y="4241058"/>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B562D822-E2E7-41F3-AB76-05859CD8C15F}"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0.03219</cdr:x>
      <cdr:y>0.72821</cdr:y>
    </cdr:from>
    <cdr:to>
      <cdr:x>0.05674</cdr:x>
      <cdr:y>0.88416</cdr:y>
    </cdr:to>
    <cdr:sp macro="" textlink="'Amt AE IssueEra Face'!$A$33">
      <cdr:nvSpPr>
        <cdr:cNvPr id="25" name="TextBox 1">
          <a:extLst xmlns:a="http://schemas.openxmlformats.org/drawingml/2006/main">
            <a:ext uri="{FF2B5EF4-FFF2-40B4-BE49-F238E27FC236}">
              <a16:creationId xmlns:a16="http://schemas.microsoft.com/office/drawing/2014/main" id="{B6EAC06A-8CE8-2A1D-2652-66444063B9C8}"/>
            </a:ext>
          </a:extLst>
        </cdr:cNvPr>
        <cdr:cNvSpPr txBox="1"/>
      </cdr:nvSpPr>
      <cdr:spPr>
        <a:xfrm xmlns:a="http://schemas.openxmlformats.org/drawingml/2006/main" rot="16200000">
          <a:off x="-90351" y="4267136"/>
          <a:ext cx="843134" cy="18286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7EE10B6-C93A-4B2E-A100-111C1D8A9E0B}" type="TxLink">
            <a:rPr lang="en-US" sz="1100" b="1" i="0" u="none" strike="noStrike">
              <a:solidFill>
                <a:srgbClr val="000000"/>
              </a:solidFill>
              <a:latin typeface="Calibri Light"/>
              <a:ea typeface="Calibri Light"/>
              <a:cs typeface="Calibri Light"/>
            </a:rPr>
            <a:pPr algn="ctr"/>
            <a:t>2005+</a:t>
          </a:fld>
          <a:endParaRPr lang="en-US" sz="1100" b="1"/>
        </a:p>
      </cdr:txBody>
    </cdr:sp>
  </cdr:relSizeAnchor>
</c:userShapes>
</file>

<file path=xl/drawings/drawing63.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18">
              <a:extLst>
                <a:ext uri="{FF2B5EF4-FFF2-40B4-BE49-F238E27FC236}">
                  <a16:creationId xmlns:a16="http://schemas.microsoft.com/office/drawing/2014/main" id="{7ED3E9C2-1723-4867-B308-1C6C4127D0E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18"/>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18">
              <a:extLst>
                <a:ext uri="{FF2B5EF4-FFF2-40B4-BE49-F238E27FC236}">
                  <a16:creationId xmlns:a16="http://schemas.microsoft.com/office/drawing/2014/main" id="{C642F8B5-73DC-4127-B43A-5D066309960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18"/>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18">
              <a:extLst>
                <a:ext uri="{FF2B5EF4-FFF2-40B4-BE49-F238E27FC236}">
                  <a16:creationId xmlns:a16="http://schemas.microsoft.com/office/drawing/2014/main" id="{FE2F2F73-A458-4CA0-A932-F0FEBA25120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18"/>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18">
              <a:extLst>
                <a:ext uri="{FF2B5EF4-FFF2-40B4-BE49-F238E27FC236}">
                  <a16:creationId xmlns:a16="http://schemas.microsoft.com/office/drawing/2014/main" id="{9C873538-14F6-43A6-9FBF-20EB22AE244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18"/>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18">
              <a:extLst>
                <a:ext uri="{FF2B5EF4-FFF2-40B4-BE49-F238E27FC236}">
                  <a16:creationId xmlns:a16="http://schemas.microsoft.com/office/drawing/2014/main" id="{3ADE2FCD-AFBA-461D-AFBA-D8485193B62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18"/>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18">
              <a:extLst>
                <a:ext uri="{FF2B5EF4-FFF2-40B4-BE49-F238E27FC236}">
                  <a16:creationId xmlns:a16="http://schemas.microsoft.com/office/drawing/2014/main" id="{C0D46516-0CA3-4A81-92FF-630F844D9AA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18"/>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588CD397-39A3-4642-B525-740A5B6921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c:userShapes xmlns:c="http://schemas.openxmlformats.org/drawingml/2006/chart">
  <cdr:relSizeAnchor xmlns:cdr="http://schemas.openxmlformats.org/drawingml/2006/chartDrawing">
    <cdr:from>
      <cdr:x>0.07176</cdr:x>
      <cdr:y>0.45022</cdr:y>
    </cdr:from>
    <cdr:to>
      <cdr:x>0.20559</cdr:x>
      <cdr:y>0.49596</cdr:y>
    </cdr:to>
    <cdr:sp macro="" textlink="'Amt AE Face'!$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34497" y="2434090"/>
          <a:ext cx="996840"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&lt;100k</a:t>
          </a:fld>
          <a:endParaRPr lang="en-US" sz="1100"/>
        </a:p>
      </cdr:txBody>
    </cdr:sp>
  </cdr:relSizeAnchor>
  <cdr:relSizeAnchor xmlns:cdr="http://schemas.openxmlformats.org/drawingml/2006/chartDrawing">
    <cdr:from>
      <cdr:x>0.09087</cdr:x>
      <cdr:y>0.72844</cdr:y>
    </cdr:from>
    <cdr:to>
      <cdr:x>0.20815</cdr:x>
      <cdr:y>0.77046</cdr:y>
    </cdr:to>
    <cdr:sp macro="" textlink="'Amt AE Face'!$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676821" y="3938290"/>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100k+</a:t>
          </a:fld>
          <a:endParaRPr lang="en-US" sz="1100"/>
        </a:p>
      </cdr:txBody>
    </cdr:sp>
  </cdr:relSizeAnchor>
  <cdr:relSizeAnchor xmlns:cdr="http://schemas.openxmlformats.org/drawingml/2006/chartDrawing">
    <cdr:from>
      <cdr:x>0.03031</cdr:x>
      <cdr:y>0.39855</cdr:y>
    </cdr:from>
    <cdr:to>
      <cdr:x>0.05486</cdr:x>
      <cdr:y>0.55449</cdr:y>
    </cdr:to>
    <cdr:sp macro="" textlink="'Amt AE Face'!#REF!">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 </a:t>
          </a:fld>
          <a:endParaRPr lang="en-US" sz="1100" b="1"/>
        </a:p>
      </cdr:txBody>
    </cdr:sp>
  </cdr:relSizeAnchor>
  <cdr:relSizeAnchor xmlns:cdr="http://schemas.openxmlformats.org/drawingml/2006/chartDrawing">
    <cdr:from>
      <cdr:x>0.03031</cdr:x>
      <cdr:y>0.66312</cdr:y>
    </cdr:from>
    <cdr:to>
      <cdr:x>0.05486</cdr:x>
      <cdr:y>0.81907</cdr:y>
    </cdr:to>
    <cdr:sp macro="" textlink="'Amt AE Face'!#REF!">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 </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0.04731</cdr:x>
      <cdr:y>0.16796</cdr:y>
    </cdr:from>
    <cdr:to>
      <cdr:x>0.20587</cdr:x>
      <cdr:y>0.2137</cdr:y>
    </cdr:to>
    <cdr:sp macro="" textlink="'Amt AE Face'!$A$17">
      <cdr:nvSpPr>
        <cdr:cNvPr id="3" name="TextBox 1">
          <a:extLst xmlns:a="http://schemas.openxmlformats.org/drawingml/2006/main">
            <a:ext uri="{FF2B5EF4-FFF2-40B4-BE49-F238E27FC236}">
              <a16:creationId xmlns:a16="http://schemas.microsoft.com/office/drawing/2014/main" id="{93904E7C-696D-CF42-7027-CAEBC77821FC}"/>
            </a:ext>
          </a:extLst>
        </cdr:cNvPr>
        <cdr:cNvSpPr txBox="1"/>
      </cdr:nvSpPr>
      <cdr:spPr>
        <a:xfrm xmlns:a="http://schemas.openxmlformats.org/drawingml/2006/main">
          <a:off x="352425" y="908050"/>
          <a:ext cx="1180990"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9477FE5-D1E4-4E71-99CD-A4EA02AE6BED}" type="TxLink">
            <a:rPr lang="en-US" sz="1100" b="0" i="0" u="none" strike="noStrike">
              <a:solidFill>
                <a:srgbClr val="000000"/>
              </a:solidFill>
              <a:latin typeface="Calibri Light"/>
              <a:ea typeface="Calibri Light"/>
              <a:cs typeface="Calibri Light"/>
            </a:rPr>
            <a:pPr algn="r"/>
            <a:t>All Face Amounts</a:t>
          </a:fld>
          <a:endParaRPr lang="en-US" sz="1100"/>
        </a:p>
      </cdr:txBody>
    </cdr:sp>
  </cdr:relSizeAnchor>
</c:userShapes>
</file>

<file path=xl/drawings/drawing65.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19">
              <a:extLst>
                <a:ext uri="{FF2B5EF4-FFF2-40B4-BE49-F238E27FC236}">
                  <a16:creationId xmlns:a16="http://schemas.microsoft.com/office/drawing/2014/main" id="{713BA8C6-64FF-4F80-994A-7259A14D9A7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19"/>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19">
              <a:extLst>
                <a:ext uri="{FF2B5EF4-FFF2-40B4-BE49-F238E27FC236}">
                  <a16:creationId xmlns:a16="http://schemas.microsoft.com/office/drawing/2014/main" id="{92DFFFC5-D4CD-4382-9B0D-E4CE469EDB5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19"/>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19">
              <a:extLst>
                <a:ext uri="{FF2B5EF4-FFF2-40B4-BE49-F238E27FC236}">
                  <a16:creationId xmlns:a16="http://schemas.microsoft.com/office/drawing/2014/main" id="{336184A3-4591-4B64-87E6-125DBD2D0A0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19"/>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19">
              <a:extLst>
                <a:ext uri="{FF2B5EF4-FFF2-40B4-BE49-F238E27FC236}">
                  <a16:creationId xmlns:a16="http://schemas.microsoft.com/office/drawing/2014/main" id="{528547BD-4C99-45AC-8D29-5D4EAF262E4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19"/>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19">
              <a:extLst>
                <a:ext uri="{FF2B5EF4-FFF2-40B4-BE49-F238E27FC236}">
                  <a16:creationId xmlns:a16="http://schemas.microsoft.com/office/drawing/2014/main" id="{2B7F7618-0D0A-4417-B9D2-8F4FB6664BA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19"/>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19">
              <a:extLst>
                <a:ext uri="{FF2B5EF4-FFF2-40B4-BE49-F238E27FC236}">
                  <a16:creationId xmlns:a16="http://schemas.microsoft.com/office/drawing/2014/main" id="{FDA485C5-3FD8-48D7-85D9-19DB39786B3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19"/>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746ECD65-57B4-455A-B382-B7C514C1B7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c:userShapes xmlns:c="http://schemas.openxmlformats.org/drawingml/2006/chart">
  <cdr:relSizeAnchor xmlns:cdr="http://schemas.openxmlformats.org/drawingml/2006/chartDrawing">
    <cdr:from>
      <cdr:x>0.07289</cdr:x>
      <cdr:y>0.10491</cdr:y>
    </cdr:from>
    <cdr:to>
      <cdr:x>0.21454</cdr:x>
      <cdr:y>0.15065</cdr:y>
    </cdr:to>
    <cdr:sp macro="" textlink="'Amt AE Face SmokStat'!$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542925" y="567190"/>
          <a:ext cx="1055087"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0.09726</cdr:x>
      <cdr:y>0.25946</cdr:y>
    </cdr:from>
    <cdr:to>
      <cdr:x>0.21454</cdr:x>
      <cdr:y>0.30148</cdr:y>
    </cdr:to>
    <cdr:sp macro="" textlink="'Amt AE Face SmokStat'!$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24466" y="140276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0.07161</cdr:x>
      <cdr:y>0.37813</cdr:y>
    </cdr:from>
    <cdr:to>
      <cdr:x>0.21454</cdr:x>
      <cdr:y>0.42387</cdr:y>
    </cdr:to>
    <cdr:sp macro="" textlink="'Amt AE Face SmokStat'!$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33401" y="2044337"/>
          <a:ext cx="1064612"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0.09725</cdr:x>
      <cdr:y>0.52565</cdr:y>
    </cdr:from>
    <cdr:to>
      <cdr:x>0.21454</cdr:x>
      <cdr:y>0.56767</cdr:y>
    </cdr:to>
    <cdr:sp macro="" textlink="'Amt AE Face SmokStat'!$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2" y="284187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0.07033</cdr:x>
      <cdr:y>0.63457</cdr:y>
    </cdr:from>
    <cdr:to>
      <cdr:x>0.21454</cdr:x>
      <cdr:y>0.68031</cdr:y>
    </cdr:to>
    <cdr:sp macro="" textlink="'Amt AE Face SmokStat'!$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523875" y="3430765"/>
          <a:ext cx="1074137"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Smoking Status</a:t>
          </a:fld>
          <a:endParaRPr lang="en-US" sz="1100"/>
        </a:p>
      </cdr:txBody>
    </cdr:sp>
  </cdr:relSizeAnchor>
  <cdr:relSizeAnchor xmlns:cdr="http://schemas.openxmlformats.org/drawingml/2006/chartDrawing">
    <cdr:from>
      <cdr:x>0.09725</cdr:x>
      <cdr:y>0.79441</cdr:y>
    </cdr:from>
    <cdr:to>
      <cdr:x>0.21454</cdr:x>
      <cdr:y>0.83643</cdr:y>
    </cdr:to>
    <cdr:sp macro="" textlink="'Amt AE Face SmokStat'!$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1" y="42949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Non-Smoker</a:t>
          </a:fld>
          <a:endParaRPr lang="en-US" sz="1100"/>
        </a:p>
      </cdr:txBody>
    </cdr:sp>
  </cdr:relSizeAnchor>
  <cdr:relSizeAnchor xmlns:cdr="http://schemas.openxmlformats.org/drawingml/2006/chartDrawing">
    <cdr:from>
      <cdr:x>0.09726</cdr:x>
      <cdr:y>0.18229</cdr:y>
    </cdr:from>
    <cdr:to>
      <cdr:x>0.21454</cdr:x>
      <cdr:y>0.22431</cdr:y>
    </cdr:to>
    <cdr:sp macro="" textlink="'Amt AE Face SmokStat'!$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6" y="98552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0.03031</cdr:x>
      <cdr:y>0.09652</cdr:y>
    </cdr:from>
    <cdr:to>
      <cdr:x>0.05486</cdr:x>
      <cdr:y>0.31497</cdr:y>
    </cdr:to>
    <cdr:sp macro="" textlink="'Amt AE Face SmokStat'!$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3312" y="1020903"/>
          <a:ext cx="1181005"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Face Amounts</a:t>
          </a:fld>
          <a:endParaRPr lang="en-US" sz="1100" b="1"/>
        </a:p>
      </cdr:txBody>
    </cdr:sp>
  </cdr:relSizeAnchor>
  <cdr:relSizeAnchor xmlns:cdr="http://schemas.openxmlformats.org/drawingml/2006/chartDrawing">
    <cdr:from>
      <cdr:x>0.09725</cdr:x>
      <cdr:y>0.44615</cdr:y>
    </cdr:from>
    <cdr:to>
      <cdr:x>0.21454</cdr:x>
      <cdr:y>0.48817</cdr:y>
    </cdr:to>
    <cdr:sp macro="" textlink="'Amt AE Face SmokStat'!$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2412074"/>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0.03031</cdr:x>
      <cdr:y>0.39855</cdr:y>
    </cdr:from>
    <cdr:to>
      <cdr:x>0.05486</cdr:x>
      <cdr:y>0.55449</cdr:y>
    </cdr:to>
    <cdr:sp macro="" textlink="'Amt AE Face SmokStat'!$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&lt;100k</a:t>
          </a:fld>
          <a:endParaRPr lang="en-US" sz="1100" b="1"/>
        </a:p>
      </cdr:txBody>
    </cdr:sp>
  </cdr:relSizeAnchor>
  <cdr:relSizeAnchor xmlns:cdr="http://schemas.openxmlformats.org/drawingml/2006/chartDrawing">
    <cdr:from>
      <cdr:x>0.09725</cdr:x>
      <cdr:y>0.71724</cdr:y>
    </cdr:from>
    <cdr:to>
      <cdr:x>0.21454</cdr:x>
      <cdr:y>0.75926</cdr:y>
    </cdr:to>
    <cdr:sp macro="" textlink="'Amt AE Face SmokStat'!$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38777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Smoker</a:t>
          </a:fld>
          <a:endParaRPr lang="en-US" sz="1100"/>
        </a:p>
      </cdr:txBody>
    </cdr:sp>
  </cdr:relSizeAnchor>
  <cdr:relSizeAnchor xmlns:cdr="http://schemas.openxmlformats.org/drawingml/2006/chartDrawing">
    <cdr:from>
      <cdr:x>0.03031</cdr:x>
      <cdr:y>0.66312</cdr:y>
    </cdr:from>
    <cdr:to>
      <cdr:x>0.05486</cdr:x>
      <cdr:y>0.81907</cdr:y>
    </cdr:to>
    <cdr:sp macro="" textlink="'Amt AE Face SmokStat'!$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100k+</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7.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20">
              <a:extLst>
                <a:ext uri="{FF2B5EF4-FFF2-40B4-BE49-F238E27FC236}">
                  <a16:creationId xmlns:a16="http://schemas.microsoft.com/office/drawing/2014/main" id="{D8D39CB2-AAB3-4DC8-A279-9C7BA8FC635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20"/>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20">
              <a:extLst>
                <a:ext uri="{FF2B5EF4-FFF2-40B4-BE49-F238E27FC236}">
                  <a16:creationId xmlns:a16="http://schemas.microsoft.com/office/drawing/2014/main" id="{D3B1DC8E-724A-41B4-8A1B-8E39692974B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20"/>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20">
              <a:extLst>
                <a:ext uri="{FF2B5EF4-FFF2-40B4-BE49-F238E27FC236}">
                  <a16:creationId xmlns:a16="http://schemas.microsoft.com/office/drawing/2014/main" id="{1C409BB9-373B-4BB6-8134-AA58AA84EEC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20"/>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20">
              <a:extLst>
                <a:ext uri="{FF2B5EF4-FFF2-40B4-BE49-F238E27FC236}">
                  <a16:creationId xmlns:a16="http://schemas.microsoft.com/office/drawing/2014/main" id="{FC7FDDE2-C1F3-4633-A2AD-54EBF772BAE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20"/>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20">
              <a:extLst>
                <a:ext uri="{FF2B5EF4-FFF2-40B4-BE49-F238E27FC236}">
                  <a16:creationId xmlns:a16="http://schemas.microsoft.com/office/drawing/2014/main" id="{419A332B-8644-432F-984B-A78B4681625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20"/>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20">
              <a:extLst>
                <a:ext uri="{FF2B5EF4-FFF2-40B4-BE49-F238E27FC236}">
                  <a16:creationId xmlns:a16="http://schemas.microsoft.com/office/drawing/2014/main" id="{49A11442-4DBF-4CB6-A473-9DC6D36F668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20"/>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4A2790DB-4ABF-42C3-9B95-9A9E544E36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c:userShapes xmlns:c="http://schemas.openxmlformats.org/drawingml/2006/chart">
  <cdr:relSizeAnchor xmlns:cdr="http://schemas.openxmlformats.org/drawingml/2006/chartDrawing">
    <cdr:from>
      <cdr:x>0.08071</cdr:x>
      <cdr:y>0.10491</cdr:y>
    </cdr:from>
    <cdr:to>
      <cdr:x>0.21454</cdr:x>
      <cdr:y>0.15065</cdr:y>
    </cdr:to>
    <cdr:sp macro="" textlink="'Amt AE Face Sex'!$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601193" y="567169"/>
          <a:ext cx="996839"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0.09726</cdr:x>
      <cdr:y>0.25946</cdr:y>
    </cdr:from>
    <cdr:to>
      <cdr:x>0.21454</cdr:x>
      <cdr:y>0.30148</cdr:y>
    </cdr:to>
    <cdr:sp macro="" textlink="'Amt AE Face Sex'!$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24466" y="140276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0.08069</cdr:x>
      <cdr:y>0.37813</cdr:y>
    </cdr:from>
    <cdr:to>
      <cdr:x>0.21454</cdr:x>
      <cdr:y>0.42387</cdr:y>
    </cdr:to>
    <cdr:sp macro="" textlink="'Amt AE Face Sex'!$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4" y="204432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0.09725</cdr:x>
      <cdr:y>0.52565</cdr:y>
    </cdr:from>
    <cdr:to>
      <cdr:x>0.21454</cdr:x>
      <cdr:y>0.56767</cdr:y>
    </cdr:to>
    <cdr:sp macro="" textlink="'Amt AE Face Sex'!$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2" y="284187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0.08069</cdr:x>
      <cdr:y>0.63457</cdr:y>
    </cdr:from>
    <cdr:to>
      <cdr:x>0.21454</cdr:x>
      <cdr:y>0.68031</cdr:y>
    </cdr:to>
    <cdr:sp macro="" textlink="'Amt AE Face Sex'!$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3" y="3430786"/>
          <a:ext cx="9969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Sex</a:t>
          </a:fld>
          <a:endParaRPr lang="en-US" sz="1100"/>
        </a:p>
      </cdr:txBody>
    </cdr:sp>
  </cdr:relSizeAnchor>
  <cdr:relSizeAnchor xmlns:cdr="http://schemas.openxmlformats.org/drawingml/2006/chartDrawing">
    <cdr:from>
      <cdr:x>0.09725</cdr:x>
      <cdr:y>0.79441</cdr:y>
    </cdr:from>
    <cdr:to>
      <cdr:x>0.21454</cdr:x>
      <cdr:y>0.83643</cdr:y>
    </cdr:to>
    <cdr:sp macro="" textlink="'Amt AE Face Sex'!$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1" y="42949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Male</a:t>
          </a:fld>
          <a:endParaRPr lang="en-US" sz="1100"/>
        </a:p>
      </cdr:txBody>
    </cdr:sp>
  </cdr:relSizeAnchor>
  <cdr:relSizeAnchor xmlns:cdr="http://schemas.openxmlformats.org/drawingml/2006/chartDrawing">
    <cdr:from>
      <cdr:x>0.09726</cdr:x>
      <cdr:y>0.18229</cdr:y>
    </cdr:from>
    <cdr:to>
      <cdr:x>0.21454</cdr:x>
      <cdr:y>0.22431</cdr:y>
    </cdr:to>
    <cdr:sp macro="" textlink="'Amt AE Face Sex'!$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6" y="98552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0.03031</cdr:x>
      <cdr:y>0.09652</cdr:y>
    </cdr:from>
    <cdr:to>
      <cdr:x>0.05486</cdr:x>
      <cdr:y>0.31497</cdr:y>
    </cdr:to>
    <cdr:sp macro="" textlink="'Amt AE Face Sex'!$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3312" y="1020903"/>
          <a:ext cx="1181005"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Face Amounts</a:t>
          </a:fld>
          <a:endParaRPr lang="en-US" sz="1100" b="1"/>
        </a:p>
      </cdr:txBody>
    </cdr:sp>
  </cdr:relSizeAnchor>
  <cdr:relSizeAnchor xmlns:cdr="http://schemas.openxmlformats.org/drawingml/2006/chartDrawing">
    <cdr:from>
      <cdr:x>0.09725</cdr:x>
      <cdr:y>0.44615</cdr:y>
    </cdr:from>
    <cdr:to>
      <cdr:x>0.21454</cdr:x>
      <cdr:y>0.48817</cdr:y>
    </cdr:to>
    <cdr:sp macro="" textlink="'Amt AE Face Sex'!$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2412074"/>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0.03031</cdr:x>
      <cdr:y>0.39855</cdr:y>
    </cdr:from>
    <cdr:to>
      <cdr:x>0.05486</cdr:x>
      <cdr:y>0.55449</cdr:y>
    </cdr:to>
    <cdr:sp macro="" textlink="'Amt AE Face Sex'!$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&lt;100k</a:t>
          </a:fld>
          <a:endParaRPr lang="en-US" sz="1100" b="1"/>
        </a:p>
      </cdr:txBody>
    </cdr:sp>
  </cdr:relSizeAnchor>
  <cdr:relSizeAnchor xmlns:cdr="http://schemas.openxmlformats.org/drawingml/2006/chartDrawing">
    <cdr:from>
      <cdr:x>0.09725</cdr:x>
      <cdr:y>0.71724</cdr:y>
    </cdr:from>
    <cdr:to>
      <cdr:x>0.21454</cdr:x>
      <cdr:y>0.75926</cdr:y>
    </cdr:to>
    <cdr:sp macro="" textlink="'Amt AE Face Sex'!$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38777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Female</a:t>
          </a:fld>
          <a:endParaRPr lang="en-US" sz="1100"/>
        </a:p>
      </cdr:txBody>
    </cdr:sp>
  </cdr:relSizeAnchor>
  <cdr:relSizeAnchor xmlns:cdr="http://schemas.openxmlformats.org/drawingml/2006/chartDrawing">
    <cdr:from>
      <cdr:x>0.03031</cdr:x>
      <cdr:y>0.66312</cdr:y>
    </cdr:from>
    <cdr:to>
      <cdr:x>0.05486</cdr:x>
      <cdr:y>0.81907</cdr:y>
    </cdr:to>
    <cdr:sp macro="" textlink="'Amt AE Face Sex'!$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100k+</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9.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23">
              <a:extLst>
                <a:ext uri="{FF2B5EF4-FFF2-40B4-BE49-F238E27FC236}">
                  <a16:creationId xmlns:a16="http://schemas.microsoft.com/office/drawing/2014/main" id="{9C76C15D-944B-4D67-9692-135FCC6513B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23"/>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23">
              <a:extLst>
                <a:ext uri="{FF2B5EF4-FFF2-40B4-BE49-F238E27FC236}">
                  <a16:creationId xmlns:a16="http://schemas.microsoft.com/office/drawing/2014/main" id="{0D03E288-A783-4E4F-BB0F-4F318157674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23"/>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23">
              <a:extLst>
                <a:ext uri="{FF2B5EF4-FFF2-40B4-BE49-F238E27FC236}">
                  <a16:creationId xmlns:a16="http://schemas.microsoft.com/office/drawing/2014/main" id="{B30DA59F-DD51-4560-8989-F299673B154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23"/>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23">
              <a:extLst>
                <a:ext uri="{FF2B5EF4-FFF2-40B4-BE49-F238E27FC236}">
                  <a16:creationId xmlns:a16="http://schemas.microsoft.com/office/drawing/2014/main" id="{36B5A7B6-B5DC-4212-A7CE-455D32425BD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23"/>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23">
              <a:extLst>
                <a:ext uri="{FF2B5EF4-FFF2-40B4-BE49-F238E27FC236}">
                  <a16:creationId xmlns:a16="http://schemas.microsoft.com/office/drawing/2014/main" id="{111C7820-DA6D-4A5A-9C40-0A1CA50437D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23"/>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23">
              <a:extLst>
                <a:ext uri="{FF2B5EF4-FFF2-40B4-BE49-F238E27FC236}">
                  <a16:creationId xmlns:a16="http://schemas.microsoft.com/office/drawing/2014/main" id="{7B0F5C89-A562-4FBD-8F50-464E1A8921E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23"/>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791F0749-AC22-4E2C-A9E7-9B79D2E1C7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1">
              <a:extLst>
                <a:ext uri="{FF2B5EF4-FFF2-40B4-BE49-F238E27FC236}">
                  <a16:creationId xmlns:a16="http://schemas.microsoft.com/office/drawing/2014/main" id="{8ECA3395-A4C7-4E82-B2E3-22643AE9A4C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1"/>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1">
              <a:extLst>
                <a:ext uri="{FF2B5EF4-FFF2-40B4-BE49-F238E27FC236}">
                  <a16:creationId xmlns:a16="http://schemas.microsoft.com/office/drawing/2014/main" id="{110CB744-DB04-4BAA-B89D-24FC18120E5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1"/>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1">
              <a:extLst>
                <a:ext uri="{FF2B5EF4-FFF2-40B4-BE49-F238E27FC236}">
                  <a16:creationId xmlns:a16="http://schemas.microsoft.com/office/drawing/2014/main" id="{EF644877-9C1B-4FBA-95E2-00AE52DE839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1"/>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1">
              <a:extLst>
                <a:ext uri="{FF2B5EF4-FFF2-40B4-BE49-F238E27FC236}">
                  <a16:creationId xmlns:a16="http://schemas.microsoft.com/office/drawing/2014/main" id="{4196A673-58C4-4325-B3FA-F7769C96071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1"/>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1">
              <a:extLst>
                <a:ext uri="{FF2B5EF4-FFF2-40B4-BE49-F238E27FC236}">
                  <a16:creationId xmlns:a16="http://schemas.microsoft.com/office/drawing/2014/main" id="{140F9C27-2E55-45CB-80AB-6FED2C32425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1"/>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1">
              <a:extLst>
                <a:ext uri="{FF2B5EF4-FFF2-40B4-BE49-F238E27FC236}">
                  <a16:creationId xmlns:a16="http://schemas.microsoft.com/office/drawing/2014/main" id="{3FBF430D-247C-4728-8685-314D43A8615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1"/>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584B4829-971B-4314-9240-B4A86EA559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c:userShapes xmlns:c="http://schemas.openxmlformats.org/drawingml/2006/chart">
  <cdr:relSizeAnchor xmlns:cdr="http://schemas.openxmlformats.org/drawingml/2006/chartDrawing">
    <cdr:from>
      <cdr:x>0.08071</cdr:x>
      <cdr:y>0.10491</cdr:y>
    </cdr:from>
    <cdr:to>
      <cdr:x>0.21454</cdr:x>
      <cdr:y>0.15065</cdr:y>
    </cdr:to>
    <cdr:sp macro="" textlink="'Amt AE Face Plan'!$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601193" y="567169"/>
          <a:ext cx="996839"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0.09726</cdr:x>
      <cdr:y>0.25946</cdr:y>
    </cdr:from>
    <cdr:to>
      <cdr:x>0.21454</cdr:x>
      <cdr:y>0.30148</cdr:y>
    </cdr:to>
    <cdr:sp macro="" textlink="'Amt AE Face Plan'!$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24466" y="140276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0.08069</cdr:x>
      <cdr:y>0.37813</cdr:y>
    </cdr:from>
    <cdr:to>
      <cdr:x>0.21454</cdr:x>
      <cdr:y>0.42387</cdr:y>
    </cdr:to>
    <cdr:sp macro="" textlink="'Amt AE Face Plan'!$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4" y="204432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0.09725</cdr:x>
      <cdr:y>0.52565</cdr:y>
    </cdr:from>
    <cdr:to>
      <cdr:x>0.21454</cdr:x>
      <cdr:y>0.56767</cdr:y>
    </cdr:to>
    <cdr:sp macro="" textlink="'Amt AE Face Plan'!$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2" y="284187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0.08069</cdr:x>
      <cdr:y>0.63457</cdr:y>
    </cdr:from>
    <cdr:to>
      <cdr:x>0.21454</cdr:x>
      <cdr:y>0.68031</cdr:y>
    </cdr:to>
    <cdr:sp macro="" textlink="'Amt AE Face Plan'!$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3" y="3430786"/>
          <a:ext cx="9969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0.09725</cdr:x>
      <cdr:y>0.79441</cdr:y>
    </cdr:from>
    <cdr:to>
      <cdr:x>0.21454</cdr:x>
      <cdr:y>0.83643</cdr:y>
    </cdr:to>
    <cdr:sp macro="" textlink="'Amt AE Face Plan'!$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1" y="42949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0.09726</cdr:x>
      <cdr:y>0.18229</cdr:y>
    </cdr:from>
    <cdr:to>
      <cdr:x>0.21454</cdr:x>
      <cdr:y>0.22431</cdr:y>
    </cdr:to>
    <cdr:sp macro="" textlink="'Amt AE Face Plan'!$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6" y="98552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0.03031</cdr:x>
      <cdr:y>0.09652</cdr:y>
    </cdr:from>
    <cdr:to>
      <cdr:x>0.05486</cdr:x>
      <cdr:y>0.31497</cdr:y>
    </cdr:to>
    <cdr:sp macro="" textlink="'Amt AE Face Plan'!$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3312" y="1020903"/>
          <a:ext cx="1181005"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Face Amounts</a:t>
          </a:fld>
          <a:endParaRPr lang="en-US" sz="1100" b="1"/>
        </a:p>
      </cdr:txBody>
    </cdr:sp>
  </cdr:relSizeAnchor>
  <cdr:relSizeAnchor xmlns:cdr="http://schemas.openxmlformats.org/drawingml/2006/chartDrawing">
    <cdr:from>
      <cdr:x>0.09725</cdr:x>
      <cdr:y>0.44615</cdr:y>
    </cdr:from>
    <cdr:to>
      <cdr:x>0.21454</cdr:x>
      <cdr:y>0.48817</cdr:y>
    </cdr:to>
    <cdr:sp macro="" textlink="'Amt AE Face Plan'!$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2412074"/>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0.03031</cdr:x>
      <cdr:y>0.39855</cdr:y>
    </cdr:from>
    <cdr:to>
      <cdr:x>0.05486</cdr:x>
      <cdr:y>0.55449</cdr:y>
    </cdr:to>
    <cdr:sp macro="" textlink="'Amt AE Face Plan'!$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&lt;100k</a:t>
          </a:fld>
          <a:endParaRPr lang="en-US" sz="1100" b="1"/>
        </a:p>
      </cdr:txBody>
    </cdr:sp>
  </cdr:relSizeAnchor>
  <cdr:relSizeAnchor xmlns:cdr="http://schemas.openxmlformats.org/drawingml/2006/chartDrawing">
    <cdr:from>
      <cdr:x>0.09725</cdr:x>
      <cdr:y>0.71724</cdr:y>
    </cdr:from>
    <cdr:to>
      <cdr:x>0.21454</cdr:x>
      <cdr:y>0.75926</cdr:y>
    </cdr:to>
    <cdr:sp macro="" textlink="'Amt AE Face Plan'!$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38777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0.03031</cdr:x>
      <cdr:y>0.66312</cdr:y>
    </cdr:from>
    <cdr:to>
      <cdr:x>0.05486</cdr:x>
      <cdr:y>0.81907</cdr:y>
    </cdr:to>
    <cdr:sp macro="" textlink="'Amt AE Face Plan'!$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100k+</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1.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21">
              <a:extLst>
                <a:ext uri="{FF2B5EF4-FFF2-40B4-BE49-F238E27FC236}">
                  <a16:creationId xmlns:a16="http://schemas.microsoft.com/office/drawing/2014/main" id="{9EAED68D-1EEA-430D-8213-CD34D500F37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21"/>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21">
              <a:extLst>
                <a:ext uri="{FF2B5EF4-FFF2-40B4-BE49-F238E27FC236}">
                  <a16:creationId xmlns:a16="http://schemas.microsoft.com/office/drawing/2014/main" id="{642EA8EA-7750-432E-88E2-55EA41E1393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21"/>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21">
              <a:extLst>
                <a:ext uri="{FF2B5EF4-FFF2-40B4-BE49-F238E27FC236}">
                  <a16:creationId xmlns:a16="http://schemas.microsoft.com/office/drawing/2014/main" id="{73B3C7FC-7E13-4B7C-882E-109B6789220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21"/>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21">
              <a:extLst>
                <a:ext uri="{FF2B5EF4-FFF2-40B4-BE49-F238E27FC236}">
                  <a16:creationId xmlns:a16="http://schemas.microsoft.com/office/drawing/2014/main" id="{26056BC7-3024-47D6-8D11-61A0BD4B43C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21"/>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21">
              <a:extLst>
                <a:ext uri="{FF2B5EF4-FFF2-40B4-BE49-F238E27FC236}">
                  <a16:creationId xmlns:a16="http://schemas.microsoft.com/office/drawing/2014/main" id="{AD81E74A-F503-4F38-87B6-FA25F8AE235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21"/>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21">
              <a:extLst>
                <a:ext uri="{FF2B5EF4-FFF2-40B4-BE49-F238E27FC236}">
                  <a16:creationId xmlns:a16="http://schemas.microsoft.com/office/drawing/2014/main" id="{B5BDE238-19EF-4CBC-BBBA-8D7237A0074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21"/>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AB9C440B-8FC6-42DA-8F77-76A6386E6A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c:userShapes xmlns:c="http://schemas.openxmlformats.org/drawingml/2006/chart">
  <cdr:relSizeAnchor xmlns:cdr="http://schemas.openxmlformats.org/drawingml/2006/chartDrawing">
    <cdr:from>
      <cdr:x>0.09914</cdr:x>
      <cdr:y>0.20837</cdr:y>
    </cdr:from>
    <cdr:to>
      <cdr:x>0.21642</cdr:x>
      <cdr:y>0.25039</cdr:y>
    </cdr:to>
    <cdr:sp macro="" textlink="'Amt AE Face AttAge'!$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38451" y="1126540"/>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0.09913</cdr:x>
      <cdr:y>0.48689</cdr:y>
    </cdr:from>
    <cdr:to>
      <cdr:x>0.21642</cdr:x>
      <cdr:y>0.52891</cdr:y>
    </cdr:to>
    <cdr:sp macro="" textlink="'Amt AE Face AttAge'!$A$25">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8377" y="263232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2D10A80-EEA9-4FB0-AE42-2C01B93B4F7C}"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0.08257</cdr:x>
      <cdr:y>0.65043</cdr:y>
    </cdr:from>
    <cdr:to>
      <cdr:x>0.21642</cdr:x>
      <cdr:y>0.69617</cdr:y>
    </cdr:to>
    <cdr:sp macro="" textlink="'Amt AE Face AttAge'!$A$28">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15028" y="3516511"/>
          <a:ext cx="9969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3526C355-B219-478D-952A-1FDDE39715A3}"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dr:relSizeAnchor xmlns:cdr="http://schemas.openxmlformats.org/drawingml/2006/chartDrawing">
    <cdr:from>
      <cdr:x>0.09913</cdr:x>
      <cdr:y>0.77327</cdr:y>
    </cdr:from>
    <cdr:to>
      <cdr:x>0.21642</cdr:x>
      <cdr:y>0.81529</cdr:y>
    </cdr:to>
    <cdr:sp macro="" textlink="'Amt AE Face AttAge'!$A$30">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38376" y="41806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1E7C513-0E36-4C2B-B56A-5E7A837B8592}" type="TxLink">
            <a:rPr lang="en-US" sz="1100" b="0" i="0" u="none" strike="noStrike">
              <a:solidFill>
                <a:srgbClr val="000000"/>
              </a:solidFill>
              <a:latin typeface="Calibri Light"/>
              <a:ea typeface="Calibri Light"/>
              <a:cs typeface="Calibri Light"/>
            </a:rPr>
            <a:pPr algn="r"/>
            <a:t>40-69</a:t>
          </a:fld>
          <a:endParaRPr lang="en-US" sz="1100"/>
        </a:p>
      </cdr:txBody>
    </cdr:sp>
  </cdr:relSizeAnchor>
  <cdr:relSizeAnchor xmlns:cdr="http://schemas.openxmlformats.org/drawingml/2006/chartDrawing">
    <cdr:from>
      <cdr:x>0.09914</cdr:x>
      <cdr:y>0.14881</cdr:y>
    </cdr:from>
    <cdr:to>
      <cdr:x>0.21642</cdr:x>
      <cdr:y>0.19083</cdr:y>
    </cdr:to>
    <cdr:sp macro="" textlink="'Amt AE Face AttAge'!$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38451" y="804550"/>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0.00608</cdr:x>
      <cdr:y>0.10533</cdr:y>
    </cdr:from>
    <cdr:to>
      <cdr:x>0.08029</cdr:x>
      <cdr:y>0.32378</cdr:y>
    </cdr:to>
    <cdr:sp macro="" textlink="'Amt AE Face AttAge'!$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68853" y="883600"/>
          <a:ext cx="1181037" cy="552757"/>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Face Amounts</a:t>
          </a:fld>
          <a:endParaRPr lang="en-US" sz="1100" b="1"/>
        </a:p>
      </cdr:txBody>
    </cdr:sp>
  </cdr:relSizeAnchor>
  <cdr:relSizeAnchor xmlns:cdr="http://schemas.openxmlformats.org/drawingml/2006/chartDrawing">
    <cdr:from>
      <cdr:x>0.09913</cdr:x>
      <cdr:y>0.42677</cdr:y>
    </cdr:from>
    <cdr:to>
      <cdr:x>0.21642</cdr:x>
      <cdr:y>0.46879</cdr:y>
    </cdr:to>
    <cdr:sp macro="" textlink="'Amt AE Face AttAge'!$A$24">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38376" y="2307299"/>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CF29043F-BDB8-49D1-97D5-5FE8EBCA9D16}"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0.03151</cdr:x>
      <cdr:y>0.40736</cdr:y>
    </cdr:from>
    <cdr:to>
      <cdr:x>0.05485</cdr:x>
      <cdr:y>0.5633</cdr:y>
    </cdr:to>
    <cdr:sp macro="" textlink="'Amt AE Face AttAge'!$A$22">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875" y="2536971"/>
          <a:ext cx="843080"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8E9A4E1-2039-494A-9F3D-A8CC07AD45F2}" type="TxLink">
            <a:rPr lang="en-US" sz="1100" b="1" i="0" u="none" strike="noStrike">
              <a:solidFill>
                <a:srgbClr val="000000"/>
              </a:solidFill>
              <a:latin typeface="Calibri Light"/>
              <a:ea typeface="Calibri Light"/>
              <a:cs typeface="Calibri Light"/>
            </a:rPr>
            <a:pPr algn="ctr"/>
            <a:t>&lt;100k</a:t>
          </a:fld>
          <a:endParaRPr lang="en-US" sz="1100" b="1"/>
        </a:p>
      </cdr:txBody>
    </cdr:sp>
  </cdr:relSizeAnchor>
  <cdr:relSizeAnchor xmlns:cdr="http://schemas.openxmlformats.org/drawingml/2006/chartDrawing">
    <cdr:from>
      <cdr:x>0.09913</cdr:x>
      <cdr:y>0.71019</cdr:y>
    </cdr:from>
    <cdr:to>
      <cdr:x>0.21642</cdr:x>
      <cdr:y>0.75221</cdr:y>
    </cdr:to>
    <cdr:sp macro="" textlink="'Amt AE Face AttAge'!$A$29">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38376" y="38396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CB34E6B7-96CE-4678-8D8D-544EB14F131F}" type="TxLink">
            <a:rPr lang="en-US" sz="1100" b="0" i="0" u="none" strike="noStrike">
              <a:solidFill>
                <a:srgbClr val="000000"/>
              </a:solidFill>
              <a:latin typeface="Calibri Light"/>
              <a:ea typeface="Calibri Light"/>
              <a:cs typeface="Calibri Light"/>
            </a:rPr>
            <a:pPr algn="r"/>
            <a:t>&lt;40</a:t>
          </a:fld>
          <a:endParaRPr lang="en-US" sz="1100"/>
        </a:p>
      </cdr:txBody>
    </cdr:sp>
  </cdr:relSizeAnchor>
  <cdr:relSizeAnchor xmlns:cdr="http://schemas.openxmlformats.org/drawingml/2006/chartDrawing">
    <cdr:from>
      <cdr:x>0.03151</cdr:x>
      <cdr:y>0.68602</cdr:y>
    </cdr:from>
    <cdr:to>
      <cdr:x>0.05485</cdr:x>
      <cdr:y>0.84197</cdr:y>
    </cdr:to>
    <cdr:sp macro="" textlink="'Amt AE Face AttAge'!$A$27">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902" y="4043570"/>
          <a:ext cx="843134"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69AFBAC-4BFD-472E-817F-7352A0C6D279}" type="TxLink">
            <a:rPr lang="en-US" sz="1100" b="1" i="0" u="none" strike="noStrike">
              <a:solidFill>
                <a:srgbClr val="000000"/>
              </a:solidFill>
              <a:latin typeface="Calibri Light"/>
              <a:ea typeface="Calibri Light"/>
              <a:cs typeface="Calibri Light"/>
            </a:rPr>
            <a:pPr algn="ctr"/>
            <a:t>100k+</a:t>
          </a:fld>
          <a:endParaRPr lang="en-US" sz="1100" b="1"/>
        </a:p>
      </cdr:txBody>
    </cdr:sp>
  </cdr:relSizeAnchor>
  <cdr:relSizeAnchor xmlns:cdr="http://schemas.openxmlformats.org/drawingml/2006/chartDrawing">
    <cdr:from>
      <cdr:x>0.22492</cdr:x>
      <cdr:y>0.33938</cdr:y>
    </cdr:from>
    <cdr:to>
      <cdr:x>0.90023</cdr:x>
      <cdr:y>0.34108</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319" y="1834832"/>
          <a:ext cx="5030080" cy="9191"/>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0.22324</cdr:x>
      <cdr:y>0.61379</cdr:y>
    </cdr:from>
    <cdr:to>
      <cdr:x>0.89895</cdr:x>
      <cdr:y>0.61425</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62814" y="3318419"/>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0.09914</cdr:x>
      <cdr:y>0.27366</cdr:y>
    </cdr:from>
    <cdr:to>
      <cdr:x>0.21642</cdr:x>
      <cdr:y>0.31568</cdr:y>
    </cdr:to>
    <cdr:sp macro="" textlink="'Amt AE Face AttAge'!$A$21">
      <cdr:nvSpPr>
        <cdr:cNvPr id="5" name="TextBox 1">
          <a:extLst xmlns:a="http://schemas.openxmlformats.org/drawingml/2006/main">
            <a:ext uri="{FF2B5EF4-FFF2-40B4-BE49-F238E27FC236}">
              <a16:creationId xmlns:a16="http://schemas.microsoft.com/office/drawing/2014/main" id="{717E36FB-4CE3-19D0-3D72-1135D7BFFBC8}"/>
            </a:ext>
          </a:extLst>
        </cdr:cNvPr>
        <cdr:cNvSpPr txBox="1"/>
      </cdr:nvSpPr>
      <cdr:spPr>
        <a:xfrm xmlns:a="http://schemas.openxmlformats.org/drawingml/2006/main">
          <a:off x="738451" y="1479550"/>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B99E76F-3D50-49D1-B4E5-ED7F0C22ECFC}"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0.09913</cdr:x>
      <cdr:y>0.55027</cdr:y>
    </cdr:from>
    <cdr:to>
      <cdr:x>0.21642</cdr:x>
      <cdr:y>0.59228</cdr:y>
    </cdr:to>
    <cdr:sp macro="" textlink="'Amt AE Face AttAge'!$A$26">
      <cdr:nvSpPr>
        <cdr:cNvPr id="10" name="TextBox 1">
          <a:extLst xmlns:a="http://schemas.openxmlformats.org/drawingml/2006/main">
            <a:ext uri="{FF2B5EF4-FFF2-40B4-BE49-F238E27FC236}">
              <a16:creationId xmlns:a16="http://schemas.microsoft.com/office/drawing/2014/main" id="{B45AE524-51B8-1CFF-959C-2407900E1429}"/>
            </a:ext>
          </a:extLst>
        </cdr:cNvPr>
        <cdr:cNvSpPr txBox="1"/>
      </cdr:nvSpPr>
      <cdr:spPr>
        <a:xfrm xmlns:a="http://schemas.openxmlformats.org/drawingml/2006/main">
          <a:off x="738377" y="2974975"/>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2D1E019-706A-4D0F-AAB3-31EF090904CA}"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0.09913</cdr:x>
      <cdr:y>0.83215</cdr:y>
    </cdr:from>
    <cdr:to>
      <cdr:x>0.21642</cdr:x>
      <cdr:y>0.87417</cdr:y>
    </cdr:to>
    <cdr:sp macro="" textlink="'Amt AE Face AttAge'!$A$31">
      <cdr:nvSpPr>
        <cdr:cNvPr id="16" name="TextBox 1">
          <a:extLst xmlns:a="http://schemas.openxmlformats.org/drawingml/2006/main">
            <a:ext uri="{FF2B5EF4-FFF2-40B4-BE49-F238E27FC236}">
              <a16:creationId xmlns:a16="http://schemas.microsoft.com/office/drawing/2014/main" id="{E7B36839-B928-E0B2-D562-43978F0F6A94}"/>
            </a:ext>
          </a:extLst>
        </cdr:cNvPr>
        <cdr:cNvSpPr txBox="1"/>
      </cdr:nvSpPr>
      <cdr:spPr>
        <a:xfrm xmlns:a="http://schemas.openxmlformats.org/drawingml/2006/main">
          <a:off x="738376" y="4498975"/>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616AB9A-82BC-40A3-8DC1-F8A880AB217B}" type="TxLink">
            <a:rPr lang="en-US" sz="1100" b="0" i="0" u="none" strike="noStrike">
              <a:solidFill>
                <a:srgbClr val="000000"/>
              </a:solidFill>
              <a:latin typeface="Calibri Light"/>
              <a:ea typeface="Calibri Light"/>
              <a:cs typeface="Calibri Light"/>
            </a:rPr>
            <a:pPr algn="r"/>
            <a:t>70+</a:t>
          </a:fld>
          <a:endParaRPr lang="en-US" sz="1100"/>
        </a:p>
      </cdr:txBody>
    </cdr:sp>
  </cdr:relSizeAnchor>
  <cdr:relSizeAnchor xmlns:cdr="http://schemas.openxmlformats.org/drawingml/2006/chartDrawing">
    <cdr:from>
      <cdr:x>0.08259</cdr:x>
      <cdr:y>0.08905</cdr:y>
    </cdr:from>
    <cdr:to>
      <cdr:x>0.21642</cdr:x>
      <cdr:y>0.13479</cdr:y>
    </cdr:to>
    <cdr:sp macro="" textlink="'Amt AE Face AttAge'!$A$18">
      <cdr:nvSpPr>
        <cdr:cNvPr id="17" name="TextBox 16">
          <a:extLst xmlns:a="http://schemas.openxmlformats.org/drawingml/2006/main">
            <a:ext uri="{FF2B5EF4-FFF2-40B4-BE49-F238E27FC236}">
              <a16:creationId xmlns:a16="http://schemas.microsoft.com/office/drawing/2014/main" id="{1519E1EC-0AE1-3624-89A5-691D4506654C}"/>
            </a:ext>
          </a:extLst>
        </cdr:cNvPr>
        <cdr:cNvSpPr txBox="1"/>
      </cdr:nvSpPr>
      <cdr:spPr>
        <a:xfrm xmlns:a="http://schemas.openxmlformats.org/drawingml/2006/main">
          <a:off x="615177" y="481443"/>
          <a:ext cx="996840" cy="247291"/>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dr:relSizeAnchor xmlns:cdr="http://schemas.openxmlformats.org/drawingml/2006/chartDrawing">
    <cdr:from>
      <cdr:x>0.08257</cdr:x>
      <cdr:y>0.36756</cdr:y>
    </cdr:from>
    <cdr:to>
      <cdr:x>0.21642</cdr:x>
      <cdr:y>0.4133</cdr:y>
    </cdr:to>
    <cdr:sp macro="" textlink="'Amt AE Face AttAge'!$A$23">
      <cdr:nvSpPr>
        <cdr:cNvPr id="23" name="TextBox 1">
          <a:extLst xmlns:a="http://schemas.openxmlformats.org/drawingml/2006/main">
            <a:ext uri="{FF2B5EF4-FFF2-40B4-BE49-F238E27FC236}">
              <a16:creationId xmlns:a16="http://schemas.microsoft.com/office/drawing/2014/main" id="{266F8AD0-C93F-171A-999A-1571328501B1}"/>
            </a:ext>
          </a:extLst>
        </cdr:cNvPr>
        <cdr:cNvSpPr txBox="1"/>
      </cdr:nvSpPr>
      <cdr:spPr>
        <a:xfrm xmlns:a="http://schemas.openxmlformats.org/drawingml/2006/main">
          <a:off x="615029" y="198717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07F3DAE9-E373-4EF4-8EAF-8128C8242A91}" type="TxLink">
            <a:rPr lang="en-US" sz="1100" b="0" i="0" u="none" strike="noStrike">
              <a:solidFill>
                <a:srgbClr val="000000"/>
              </a:solidFill>
              <a:latin typeface="Calibri Light"/>
              <a:ea typeface="Calibri Light"/>
              <a:cs typeface="Calibri Light"/>
            </a:rPr>
            <a:pPr algn="r"/>
            <a:t>All Ages</a:t>
          </a:fld>
          <a:endParaRPr lang="en-US" sz="1100"/>
        </a:p>
      </cdr:txBody>
    </cdr:sp>
  </cdr:relSizeAnchor>
</c:userShapes>
</file>

<file path=xl/drawings/drawing73.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22">
              <a:extLst>
                <a:ext uri="{FF2B5EF4-FFF2-40B4-BE49-F238E27FC236}">
                  <a16:creationId xmlns:a16="http://schemas.microsoft.com/office/drawing/2014/main" id="{9CA2666C-8313-4394-878C-BC48CA5D030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22"/>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22">
              <a:extLst>
                <a:ext uri="{FF2B5EF4-FFF2-40B4-BE49-F238E27FC236}">
                  <a16:creationId xmlns:a16="http://schemas.microsoft.com/office/drawing/2014/main" id="{8536F6A5-21A1-427A-BCEA-E44A4903F62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22"/>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22">
              <a:extLst>
                <a:ext uri="{FF2B5EF4-FFF2-40B4-BE49-F238E27FC236}">
                  <a16:creationId xmlns:a16="http://schemas.microsoft.com/office/drawing/2014/main" id="{ECF9CB77-DD42-492B-9030-DFA4697FACA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22"/>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22">
              <a:extLst>
                <a:ext uri="{FF2B5EF4-FFF2-40B4-BE49-F238E27FC236}">
                  <a16:creationId xmlns:a16="http://schemas.microsoft.com/office/drawing/2014/main" id="{BA809842-9E43-4DFB-A683-5E64C0892A8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22"/>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22">
              <a:extLst>
                <a:ext uri="{FF2B5EF4-FFF2-40B4-BE49-F238E27FC236}">
                  <a16:creationId xmlns:a16="http://schemas.microsoft.com/office/drawing/2014/main" id="{7B5A1810-EAB8-44F3-9746-7C19C59F44A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22"/>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22">
              <a:extLst>
                <a:ext uri="{FF2B5EF4-FFF2-40B4-BE49-F238E27FC236}">
                  <a16:creationId xmlns:a16="http://schemas.microsoft.com/office/drawing/2014/main" id="{BF8FA0A6-FC54-4A60-BF30-B110B25A26D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22"/>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614B5B24-8FFB-4C47-B446-F8AD16B68B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c:userShapes xmlns:c="http://schemas.openxmlformats.org/drawingml/2006/chart">
  <cdr:relSizeAnchor xmlns:cdr="http://schemas.openxmlformats.org/drawingml/2006/chartDrawing">
    <cdr:from>
      <cdr:x>0.1017</cdr:x>
      <cdr:y>0.19251</cdr:y>
    </cdr:from>
    <cdr:to>
      <cdr:x>0.21898</cdr:x>
      <cdr:y>0.23453</cdr:y>
    </cdr:to>
    <cdr:sp macro="" textlink="'Amt AE Face IssueEra'!$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57499" y="104081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0.10169</cdr:x>
      <cdr:y>0.46399</cdr:y>
    </cdr:from>
    <cdr:to>
      <cdr:x>0.21898</cdr:x>
      <cdr:y>0.50601</cdr:y>
    </cdr:to>
    <cdr:sp macro="" textlink="'Amt AE Face IssueEra'!$A$26">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57425" y="2508517"/>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4A3AB26-61DD-4C71-890A-51C213BC29B2}"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0.08513</cdr:x>
      <cdr:y>0.64162</cdr:y>
    </cdr:from>
    <cdr:to>
      <cdr:x>0.21898</cdr:x>
      <cdr:y>0.68736</cdr:y>
    </cdr:to>
    <cdr:sp macro="" textlink="'Amt AE Face IssueEra'!$A$30">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34077" y="346888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841B492D-0FEF-42E1-B261-BA249B6C870F}"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0.10169</cdr:x>
      <cdr:y>0.74332</cdr:y>
    </cdr:from>
    <cdr:to>
      <cdr:x>0.21898</cdr:x>
      <cdr:y>0.78534</cdr:y>
    </cdr:to>
    <cdr:sp macro="" textlink="'Amt AE Face IssueEra'!$A$32">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57425" y="4018713"/>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DDF2F46-BCEA-4F5E-B490-06A7D3B3062C}" type="TxLink">
            <a:rPr lang="en-US" sz="1100" b="0" i="0" u="none" strike="noStrike">
              <a:solidFill>
                <a:srgbClr val="000000"/>
              </a:solidFill>
              <a:latin typeface="Calibri Light"/>
              <a:ea typeface="Calibri Light"/>
              <a:cs typeface="Calibri Light"/>
            </a:rPr>
            <a:pPr algn="r"/>
            <a:t>1990-99</a:t>
          </a:fld>
          <a:endParaRPr lang="en-US" sz="1100"/>
        </a:p>
      </cdr:txBody>
    </cdr:sp>
  </cdr:relSizeAnchor>
  <cdr:relSizeAnchor xmlns:cdr="http://schemas.openxmlformats.org/drawingml/2006/chartDrawing">
    <cdr:from>
      <cdr:x>0.1017</cdr:x>
      <cdr:y>0.14881</cdr:y>
    </cdr:from>
    <cdr:to>
      <cdr:x>0.21898</cdr:x>
      <cdr:y>0.19083</cdr:y>
    </cdr:to>
    <cdr:sp macro="" textlink="'Amt AE Face IssueEra'!$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57499" y="804532"/>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0.00608</cdr:x>
      <cdr:y>0.10533</cdr:y>
    </cdr:from>
    <cdr:to>
      <cdr:x>0.08029</cdr:x>
      <cdr:y>0.32378</cdr:y>
    </cdr:to>
    <cdr:sp macro="" textlink="'Amt AE Face IssueEra'!$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68853" y="883600"/>
          <a:ext cx="1181037" cy="552757"/>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Face Amounts</a:t>
          </a:fld>
          <a:endParaRPr lang="en-US" sz="1100" b="1"/>
        </a:p>
      </cdr:txBody>
    </cdr:sp>
  </cdr:relSizeAnchor>
  <cdr:relSizeAnchor xmlns:cdr="http://schemas.openxmlformats.org/drawingml/2006/chartDrawing">
    <cdr:from>
      <cdr:x>0.10169</cdr:x>
      <cdr:y>0.4162</cdr:y>
    </cdr:from>
    <cdr:to>
      <cdr:x>0.21898</cdr:x>
      <cdr:y>0.45822</cdr:y>
    </cdr:to>
    <cdr:sp macro="" textlink="'Amt AE Face IssueEra'!$A$25">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57425" y="2250156"/>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826EBEED-2F7C-4B7D-9EF2-CD55775D569E}"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0.03151</cdr:x>
      <cdr:y>0.38974</cdr:y>
    </cdr:from>
    <cdr:to>
      <cdr:x>0.05485</cdr:x>
      <cdr:y>0.54568</cdr:y>
    </cdr:to>
    <cdr:sp macro="" textlink="'Amt AE Face IssueEra'!$A$23">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875" y="2441721"/>
          <a:ext cx="843080"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934B9D5-CB2C-4033-B00D-3CE8EFD9B944}" type="TxLink">
            <a:rPr lang="en-US" sz="1100" b="1" i="0" u="none" strike="noStrike">
              <a:solidFill>
                <a:srgbClr val="000000"/>
              </a:solidFill>
              <a:latin typeface="Calibri Light"/>
              <a:ea typeface="Calibri Light"/>
              <a:cs typeface="Calibri Light"/>
            </a:rPr>
            <a:pPr algn="ctr"/>
            <a:t>&lt;100k</a:t>
          </a:fld>
          <a:endParaRPr lang="en-US" sz="1100" b="1"/>
        </a:p>
      </cdr:txBody>
    </cdr:sp>
  </cdr:relSizeAnchor>
  <cdr:relSizeAnchor xmlns:cdr="http://schemas.openxmlformats.org/drawingml/2006/chartDrawing">
    <cdr:from>
      <cdr:x>0.10169</cdr:x>
      <cdr:y>0.69257</cdr:y>
    </cdr:from>
    <cdr:to>
      <cdr:x>0.21898</cdr:x>
      <cdr:y>0.73459</cdr:y>
    </cdr:to>
    <cdr:sp macro="" textlink="'Amt AE Face IssueEra'!$A$31">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57425" y="3744350"/>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BE46C892-C326-41AE-BE3C-80EB656E41F3}" type="TxLink">
            <a:rPr lang="en-US" sz="1100" b="0" i="0" u="none" strike="noStrike">
              <a:solidFill>
                <a:srgbClr val="000000"/>
              </a:solidFill>
              <a:latin typeface="Calibri Light"/>
              <a:ea typeface="Calibri Light"/>
              <a:cs typeface="Calibri Light"/>
            </a:rPr>
            <a:pPr algn="r"/>
            <a:t>1980-89</a:t>
          </a:fld>
          <a:endParaRPr lang="en-US" sz="1100"/>
        </a:p>
      </cdr:txBody>
    </cdr:sp>
  </cdr:relSizeAnchor>
  <cdr:relSizeAnchor xmlns:cdr="http://schemas.openxmlformats.org/drawingml/2006/chartDrawing">
    <cdr:from>
      <cdr:x>0.03151</cdr:x>
      <cdr:y>0.7054</cdr:y>
    </cdr:from>
    <cdr:to>
      <cdr:x>0.05485</cdr:x>
      <cdr:y>0.86135</cdr:y>
    </cdr:to>
    <cdr:sp macro="" textlink="'Amt AE Face IssueEra'!$A$29">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99902" y="4148345"/>
          <a:ext cx="843134" cy="17384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1673D6F6-70A8-4FFA-B1E1-EFC18A8F16C2}" type="TxLink">
            <a:rPr lang="en-US" sz="1100" b="1" i="0" u="none" strike="noStrike">
              <a:solidFill>
                <a:srgbClr val="000000"/>
              </a:solidFill>
              <a:latin typeface="Calibri Light"/>
              <a:ea typeface="Calibri Light"/>
              <a:cs typeface="Calibri Light"/>
            </a:rPr>
            <a:pPr algn="ctr"/>
            <a:t>100k+</a:t>
          </a:fld>
          <a:endParaRPr lang="en-US" sz="1100" b="1"/>
        </a:p>
      </cdr:txBody>
    </cdr:sp>
  </cdr:relSizeAnchor>
  <cdr:relSizeAnchor xmlns:cdr="http://schemas.openxmlformats.org/drawingml/2006/chartDrawing">
    <cdr:from>
      <cdr:x>0.2262</cdr:x>
      <cdr:y>0.34467</cdr:y>
    </cdr:from>
    <cdr:to>
      <cdr:x>0.90151</cdr:x>
      <cdr:y>0.34637</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84853" y="1863413"/>
          <a:ext cx="5030080" cy="9191"/>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0.61908</cdr:y>
    </cdr:from>
    <cdr:to>
      <cdr:x>0.90023</cdr:x>
      <cdr:y>0.61954</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39" y="3346994"/>
          <a:ext cx="5033060" cy="2487"/>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0.1017</cdr:x>
      <cdr:y>0.24019</cdr:y>
    </cdr:from>
    <cdr:to>
      <cdr:x>0.21898</cdr:x>
      <cdr:y>0.28221</cdr:y>
    </cdr:to>
    <cdr:sp macro="" textlink="'Amt AE Face IssueEra'!$A$21">
      <cdr:nvSpPr>
        <cdr:cNvPr id="5" name="TextBox 1">
          <a:extLst xmlns:a="http://schemas.openxmlformats.org/drawingml/2006/main">
            <a:ext uri="{FF2B5EF4-FFF2-40B4-BE49-F238E27FC236}">
              <a16:creationId xmlns:a16="http://schemas.microsoft.com/office/drawing/2014/main" id="{717E36FB-4CE3-19D0-3D72-1135D7BFFBC8}"/>
            </a:ext>
          </a:extLst>
        </cdr:cNvPr>
        <cdr:cNvSpPr txBox="1"/>
      </cdr:nvSpPr>
      <cdr:spPr>
        <a:xfrm xmlns:a="http://schemas.openxmlformats.org/drawingml/2006/main">
          <a:off x="757499" y="1298551"/>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B99E76F-3D50-49D1-B4E5-ED7F0C22ECFC}"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0.10169</cdr:x>
      <cdr:y>0.50975</cdr:y>
    </cdr:from>
    <cdr:to>
      <cdr:x>0.21898</cdr:x>
      <cdr:y>0.55176</cdr:y>
    </cdr:to>
    <cdr:sp macro="" textlink="'Amt AE Face IssueEra'!$A$27">
      <cdr:nvSpPr>
        <cdr:cNvPr id="10" name="TextBox 1">
          <a:extLst xmlns:a="http://schemas.openxmlformats.org/drawingml/2006/main">
            <a:ext uri="{FF2B5EF4-FFF2-40B4-BE49-F238E27FC236}">
              <a16:creationId xmlns:a16="http://schemas.microsoft.com/office/drawing/2014/main" id="{B45AE524-51B8-1CFF-959C-2407900E1429}"/>
            </a:ext>
          </a:extLst>
        </cdr:cNvPr>
        <cdr:cNvSpPr txBox="1"/>
      </cdr:nvSpPr>
      <cdr:spPr>
        <a:xfrm xmlns:a="http://schemas.openxmlformats.org/drawingml/2006/main">
          <a:off x="757425" y="2755927"/>
          <a:ext cx="873640" cy="227124"/>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A78F7998-53EA-4999-9C70-204392240C94}"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0.10169</cdr:x>
      <cdr:y>0.78987</cdr:y>
    </cdr:from>
    <cdr:to>
      <cdr:x>0.21898</cdr:x>
      <cdr:y>0.83189</cdr:y>
    </cdr:to>
    <cdr:sp macro="" textlink="'Amt AE Face IssueEra'!$A$33">
      <cdr:nvSpPr>
        <cdr:cNvPr id="16" name="TextBox 1">
          <a:extLst xmlns:a="http://schemas.openxmlformats.org/drawingml/2006/main">
            <a:ext uri="{FF2B5EF4-FFF2-40B4-BE49-F238E27FC236}">
              <a16:creationId xmlns:a16="http://schemas.microsoft.com/office/drawing/2014/main" id="{E7B36839-B928-E0B2-D562-43978F0F6A94}"/>
            </a:ext>
          </a:extLst>
        </cdr:cNvPr>
        <cdr:cNvSpPr txBox="1"/>
      </cdr:nvSpPr>
      <cdr:spPr>
        <a:xfrm xmlns:a="http://schemas.openxmlformats.org/drawingml/2006/main">
          <a:off x="757425" y="4270369"/>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D62ABCD-9E4A-45E8-ABDF-A444A76F0E51}" type="TxLink">
            <a:rPr lang="en-US" sz="1100" b="0" i="0" u="none" strike="noStrike">
              <a:solidFill>
                <a:srgbClr val="000000"/>
              </a:solidFill>
              <a:latin typeface="Calibri Light"/>
              <a:ea typeface="Calibri Light"/>
              <a:cs typeface="Calibri Light"/>
            </a:rPr>
            <a:pPr algn="r"/>
            <a:t>2000-04</a:t>
          </a:fld>
          <a:endParaRPr lang="en-US" sz="1100"/>
        </a:p>
      </cdr:txBody>
    </cdr:sp>
  </cdr:relSizeAnchor>
  <cdr:relSizeAnchor xmlns:cdr="http://schemas.openxmlformats.org/drawingml/2006/chartDrawing">
    <cdr:from>
      <cdr:x>0.08515</cdr:x>
      <cdr:y>0.0961</cdr:y>
    </cdr:from>
    <cdr:to>
      <cdr:x>0.21898</cdr:x>
      <cdr:y>0.14184</cdr:y>
    </cdr:to>
    <cdr:sp macro="" textlink="'Amt AE Face IssueEra'!$A$18">
      <cdr:nvSpPr>
        <cdr:cNvPr id="17" name="TextBox 16">
          <a:extLst xmlns:a="http://schemas.openxmlformats.org/drawingml/2006/main">
            <a:ext uri="{FF2B5EF4-FFF2-40B4-BE49-F238E27FC236}">
              <a16:creationId xmlns:a16="http://schemas.microsoft.com/office/drawing/2014/main" id="{1519E1EC-0AE1-3624-89A5-691D4506654C}"/>
            </a:ext>
          </a:extLst>
        </cdr:cNvPr>
        <cdr:cNvSpPr txBox="1"/>
      </cdr:nvSpPr>
      <cdr:spPr>
        <a:xfrm xmlns:a="http://schemas.openxmlformats.org/drawingml/2006/main">
          <a:off x="634226" y="519543"/>
          <a:ext cx="996839" cy="247291"/>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0.08513</cdr:x>
      <cdr:y>0.3658</cdr:y>
    </cdr:from>
    <cdr:to>
      <cdr:x>0.21898</cdr:x>
      <cdr:y>0.41154</cdr:y>
    </cdr:to>
    <cdr:sp macro="" textlink="'Amt AE Face IssueEra'!$A$24">
      <cdr:nvSpPr>
        <cdr:cNvPr id="23" name="TextBox 1">
          <a:extLst xmlns:a="http://schemas.openxmlformats.org/drawingml/2006/main">
            <a:ext uri="{FF2B5EF4-FFF2-40B4-BE49-F238E27FC236}">
              <a16:creationId xmlns:a16="http://schemas.microsoft.com/office/drawing/2014/main" id="{266F8AD0-C93F-171A-999A-1571328501B1}"/>
            </a:ext>
          </a:extLst>
        </cdr:cNvPr>
        <cdr:cNvSpPr txBox="1"/>
      </cdr:nvSpPr>
      <cdr:spPr>
        <a:xfrm xmlns:a="http://schemas.openxmlformats.org/drawingml/2006/main">
          <a:off x="634077" y="1977666"/>
          <a:ext cx="996988" cy="247291"/>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0C7951C-AD5D-4158-842A-42ADC0525646}" type="TxLink">
            <a:rPr lang="en-US" sz="1100" b="0" i="0" u="none" strike="noStrike">
              <a:solidFill>
                <a:srgbClr val="000000"/>
              </a:solidFill>
              <a:latin typeface="Calibri Light"/>
              <a:ea typeface="Calibri Light"/>
              <a:cs typeface="Calibri Light"/>
            </a:rPr>
            <a:pPr algn="r"/>
            <a:t>All Iss. Yrs.</a:t>
          </a:fld>
          <a:endParaRPr lang="en-US" sz="1100"/>
        </a:p>
      </cdr:txBody>
    </cdr:sp>
  </cdr:relSizeAnchor>
  <cdr:relSizeAnchor xmlns:cdr="http://schemas.openxmlformats.org/drawingml/2006/chartDrawing">
    <cdr:from>
      <cdr:x>0.1017</cdr:x>
      <cdr:y>0.286</cdr:y>
    </cdr:from>
    <cdr:to>
      <cdr:x>0.21898</cdr:x>
      <cdr:y>0.32802</cdr:y>
    </cdr:to>
    <cdr:sp macro="" textlink="'Amt AE Face IssueEra'!$A$22">
      <cdr:nvSpPr>
        <cdr:cNvPr id="2" name="TextBox 1">
          <a:extLst xmlns:a="http://schemas.openxmlformats.org/drawingml/2006/main">
            <a:ext uri="{FF2B5EF4-FFF2-40B4-BE49-F238E27FC236}">
              <a16:creationId xmlns:a16="http://schemas.microsoft.com/office/drawing/2014/main" id="{3BDA49AE-DCE3-B549-D7FD-0B451AE10C4B}"/>
            </a:ext>
          </a:extLst>
        </cdr:cNvPr>
        <cdr:cNvSpPr txBox="1"/>
      </cdr:nvSpPr>
      <cdr:spPr>
        <a:xfrm xmlns:a="http://schemas.openxmlformats.org/drawingml/2006/main">
          <a:off x="757499" y="1546225"/>
          <a:ext cx="873566"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1591973-2259-460C-ABD0-9534ACEF2F70}" type="TxLink">
            <a:rPr lang="en-US" sz="1100" b="0" i="0" u="none" strike="noStrike">
              <a:solidFill>
                <a:srgbClr val="000000"/>
              </a:solidFill>
              <a:latin typeface="Calibri Light"/>
              <a:ea typeface="Calibri Light"/>
              <a:cs typeface="Calibri Light"/>
            </a:rPr>
            <a:pPr algn="r"/>
            <a:t>2005+</a:t>
          </a:fld>
          <a:endParaRPr lang="en-US" sz="1100"/>
        </a:p>
      </cdr:txBody>
    </cdr:sp>
  </cdr:relSizeAnchor>
  <cdr:relSizeAnchor xmlns:cdr="http://schemas.openxmlformats.org/drawingml/2006/chartDrawing">
    <cdr:from>
      <cdr:x>0.10169</cdr:x>
      <cdr:y>0.56084</cdr:y>
    </cdr:from>
    <cdr:to>
      <cdr:x>0.21898</cdr:x>
      <cdr:y>0.60285</cdr:y>
    </cdr:to>
    <cdr:sp macro="" textlink="'Amt AE Face IssueEra'!$A$28">
      <cdr:nvSpPr>
        <cdr:cNvPr id="3" name="TextBox 1">
          <a:extLst xmlns:a="http://schemas.openxmlformats.org/drawingml/2006/main">
            <a:ext uri="{FF2B5EF4-FFF2-40B4-BE49-F238E27FC236}">
              <a16:creationId xmlns:a16="http://schemas.microsoft.com/office/drawing/2014/main" id="{607FF0CD-C50D-22B8-60A8-2E886E506609}"/>
            </a:ext>
          </a:extLst>
        </cdr:cNvPr>
        <cdr:cNvSpPr txBox="1"/>
      </cdr:nvSpPr>
      <cdr:spPr>
        <a:xfrm xmlns:a="http://schemas.openxmlformats.org/drawingml/2006/main">
          <a:off x="757425" y="3032125"/>
          <a:ext cx="873640" cy="227124"/>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F2B40423-77A9-4363-9597-167C8C50ACE8}" type="TxLink">
            <a:rPr lang="en-US" sz="1100" b="0" i="0" u="none" strike="noStrike">
              <a:solidFill>
                <a:srgbClr val="000000"/>
              </a:solidFill>
              <a:latin typeface="Calibri Light"/>
              <a:ea typeface="Calibri Light"/>
              <a:cs typeface="Calibri Light"/>
            </a:rPr>
            <a:pPr algn="r"/>
            <a:t>2005+</a:t>
          </a:fld>
          <a:endParaRPr lang="en-US" sz="1100"/>
        </a:p>
      </cdr:txBody>
    </cdr:sp>
  </cdr:relSizeAnchor>
  <cdr:relSizeAnchor xmlns:cdr="http://schemas.openxmlformats.org/drawingml/2006/chartDrawing">
    <cdr:from>
      <cdr:x>0.10169</cdr:x>
      <cdr:y>0.83215</cdr:y>
    </cdr:from>
    <cdr:to>
      <cdr:x>0.21898</cdr:x>
      <cdr:y>0.87417</cdr:y>
    </cdr:to>
    <cdr:sp macro="" textlink="'Amt AE Face IssueEra'!$A$34">
      <cdr:nvSpPr>
        <cdr:cNvPr id="9" name="TextBox 1">
          <a:extLst xmlns:a="http://schemas.openxmlformats.org/drawingml/2006/main">
            <a:ext uri="{FF2B5EF4-FFF2-40B4-BE49-F238E27FC236}">
              <a16:creationId xmlns:a16="http://schemas.microsoft.com/office/drawing/2014/main" id="{23F21B78-F614-E496-02F9-737AAC7101E9}"/>
            </a:ext>
          </a:extLst>
        </cdr:cNvPr>
        <cdr:cNvSpPr txBox="1"/>
      </cdr:nvSpPr>
      <cdr:spPr>
        <a:xfrm xmlns:a="http://schemas.openxmlformats.org/drawingml/2006/main">
          <a:off x="757425" y="4498975"/>
          <a:ext cx="873640" cy="227179"/>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40940DED-1C0E-4C09-9326-43FE7DB2588A}" type="TxLink">
            <a:rPr lang="en-US" sz="1100" b="0" i="0" u="none" strike="noStrike">
              <a:solidFill>
                <a:srgbClr val="000000"/>
              </a:solidFill>
              <a:latin typeface="Calibri Light"/>
              <a:ea typeface="Calibri Light"/>
              <a:cs typeface="Calibri Light"/>
            </a:rPr>
            <a:pPr algn="r"/>
            <a:t>2005+</a:t>
          </a:fld>
          <a:endParaRPr lang="en-US" sz="1100"/>
        </a:p>
      </cdr:txBody>
    </cdr:sp>
  </cdr:relSizeAnchor>
</c:userShapes>
</file>

<file path=xl/drawings/drawing8.xml><?xml version="1.0" encoding="utf-8"?>
<c:userShapes xmlns:c="http://schemas.openxmlformats.org/drawingml/2006/chart">
  <cdr:relSizeAnchor xmlns:cdr="http://schemas.openxmlformats.org/drawingml/2006/chartDrawing">
    <cdr:from>
      <cdr:x>0.08071</cdr:x>
      <cdr:y>0.10491</cdr:y>
    </cdr:from>
    <cdr:to>
      <cdr:x>0.21454</cdr:x>
      <cdr:y>0.15065</cdr:y>
    </cdr:to>
    <cdr:sp macro="" textlink="'Amt AE SmokStat Plan'!$A$18">
      <cdr:nvSpPr>
        <cdr:cNvPr id="2" name="TextBox 1">
          <a:extLst xmlns:a="http://schemas.openxmlformats.org/drawingml/2006/main">
            <a:ext uri="{FF2B5EF4-FFF2-40B4-BE49-F238E27FC236}">
              <a16:creationId xmlns:a16="http://schemas.microsoft.com/office/drawing/2014/main" id="{BAFD70ED-18E3-4A43-8D88-3B7001745CBE}"/>
            </a:ext>
          </a:extLst>
        </cdr:cNvPr>
        <cdr:cNvSpPr txBox="1"/>
      </cdr:nvSpPr>
      <cdr:spPr>
        <a:xfrm xmlns:a="http://schemas.openxmlformats.org/drawingml/2006/main">
          <a:off x="601193" y="567169"/>
          <a:ext cx="996839" cy="247290"/>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nchor="ctr"/>
        <a:lstStyle xmlns:a="http://schemas.openxmlformats.org/drawingml/2006/main"/>
        <a:p xmlns:a="http://schemas.openxmlformats.org/drawingml/2006/main">
          <a:pPr algn="r"/>
          <a:fld id="{97211D30-EBBD-493E-B5BE-65C0B78FAC8D}"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0.09726</cdr:x>
      <cdr:y>0.25946</cdr:y>
    </cdr:from>
    <cdr:to>
      <cdr:x>0.21454</cdr:x>
      <cdr:y>0.30148</cdr:y>
    </cdr:to>
    <cdr:sp macro="" textlink="'Amt AE SmokStat Plan'!$A$20">
      <cdr:nvSpPr>
        <cdr:cNvPr id="8" name="TextBox 1">
          <a:extLst xmlns:a="http://schemas.openxmlformats.org/drawingml/2006/main">
            <a:ext uri="{FF2B5EF4-FFF2-40B4-BE49-F238E27FC236}">
              <a16:creationId xmlns:a16="http://schemas.microsoft.com/office/drawing/2014/main" id="{50471079-0332-4CF4-B8C8-707CCD168C4F}"/>
            </a:ext>
          </a:extLst>
        </cdr:cNvPr>
        <cdr:cNvSpPr txBox="1"/>
      </cdr:nvSpPr>
      <cdr:spPr>
        <a:xfrm xmlns:a="http://schemas.openxmlformats.org/drawingml/2006/main">
          <a:off x="724466" y="140276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964A703-A0FB-45A5-8471-101331BA6691}"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0.08069</cdr:x>
      <cdr:y>0.37813</cdr:y>
    </cdr:from>
    <cdr:to>
      <cdr:x>0.21454</cdr:x>
      <cdr:y>0.42387</cdr:y>
    </cdr:to>
    <cdr:sp macro="" textlink="'Amt AE SmokStat Plan'!$A$22">
      <cdr:nvSpPr>
        <cdr:cNvPr id="9"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4" y="2044326"/>
          <a:ext cx="996988"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3380045-D9E9-402C-9051-570B33885A21}"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0.09725</cdr:x>
      <cdr:y>0.52565</cdr:y>
    </cdr:from>
    <cdr:to>
      <cdr:x>0.21454</cdr:x>
      <cdr:y>0.56767</cdr:y>
    </cdr:to>
    <cdr:sp macro="" textlink="'Amt AE SmokStat Plan'!$A$24">
      <cdr:nvSpPr>
        <cdr:cNvPr id="11"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2" y="2841876"/>
          <a:ext cx="873640"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2070EABC-B229-4B13-A188-510EABA0B82D}"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0.08069</cdr:x>
      <cdr:y>0.63457</cdr:y>
    </cdr:from>
    <cdr:to>
      <cdr:x>0.21454</cdr:x>
      <cdr:y>0.68031</cdr:y>
    </cdr:to>
    <cdr:sp macro="" textlink="'Amt AE SmokStat Plan'!$A$26">
      <cdr:nvSpPr>
        <cdr:cNvPr id="12" name="TextBox 1">
          <a:extLst xmlns:a="http://schemas.openxmlformats.org/drawingml/2006/main">
            <a:ext uri="{FF2B5EF4-FFF2-40B4-BE49-F238E27FC236}">
              <a16:creationId xmlns:a16="http://schemas.microsoft.com/office/drawing/2014/main" id="{014D28BB-C3D1-4479-8715-1F2400D7C3E8}"/>
            </a:ext>
          </a:extLst>
        </cdr:cNvPr>
        <cdr:cNvSpPr txBox="1"/>
      </cdr:nvSpPr>
      <cdr:spPr>
        <a:xfrm xmlns:a="http://schemas.openxmlformats.org/drawingml/2006/main">
          <a:off x="601043" y="3430786"/>
          <a:ext cx="996989" cy="24729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D8227BF-6403-48E4-B05A-07620E5F47ED}" type="TxLink">
            <a:rPr lang="en-US" sz="1100" b="0" i="0" u="none" strike="noStrike">
              <a:solidFill>
                <a:srgbClr val="000000"/>
              </a:solidFill>
              <a:latin typeface="Calibri Light"/>
              <a:ea typeface="Calibri Light"/>
              <a:cs typeface="Calibri Light"/>
            </a:rPr>
            <a:pPr algn="r"/>
            <a:t>All Plans</a:t>
          </a:fld>
          <a:endParaRPr lang="en-US" sz="1100"/>
        </a:p>
      </cdr:txBody>
    </cdr:sp>
  </cdr:relSizeAnchor>
  <cdr:relSizeAnchor xmlns:cdr="http://schemas.openxmlformats.org/drawingml/2006/chartDrawing">
    <cdr:from>
      <cdr:x>0.09725</cdr:x>
      <cdr:y>0.79441</cdr:y>
    </cdr:from>
    <cdr:to>
      <cdr:x>0.21454</cdr:x>
      <cdr:y>0.83643</cdr:y>
    </cdr:to>
    <cdr:sp macro="" textlink="'Amt AE SmokStat Plan'!$A$28">
      <cdr:nvSpPr>
        <cdr:cNvPr id="14" name="TextBox 1">
          <a:extLst xmlns:a="http://schemas.openxmlformats.org/drawingml/2006/main">
            <a:ext uri="{FF2B5EF4-FFF2-40B4-BE49-F238E27FC236}">
              <a16:creationId xmlns:a16="http://schemas.microsoft.com/office/drawing/2014/main" id="{1346B709-EFF8-486C-902A-5F2100B2CE61}"/>
            </a:ext>
          </a:extLst>
        </cdr:cNvPr>
        <cdr:cNvSpPr txBox="1"/>
      </cdr:nvSpPr>
      <cdr:spPr>
        <a:xfrm xmlns:a="http://schemas.openxmlformats.org/drawingml/2006/main">
          <a:off x="724391" y="429495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101A2269-A061-480A-83D7-9A2FACA36CA5}" type="TxLink">
            <a:rPr lang="en-US" sz="1100" b="0" i="0" u="none" strike="noStrike">
              <a:solidFill>
                <a:srgbClr val="000000"/>
              </a:solidFill>
              <a:latin typeface="Calibri Light"/>
              <a:ea typeface="Calibri Light"/>
              <a:cs typeface="Calibri Light"/>
            </a:rPr>
            <a:pPr algn="r"/>
            <a:t>Term</a:t>
          </a:fld>
          <a:endParaRPr lang="en-US" sz="1100"/>
        </a:p>
      </cdr:txBody>
    </cdr:sp>
  </cdr:relSizeAnchor>
  <cdr:relSizeAnchor xmlns:cdr="http://schemas.openxmlformats.org/drawingml/2006/chartDrawing">
    <cdr:from>
      <cdr:x>0.09726</cdr:x>
      <cdr:y>0.18229</cdr:y>
    </cdr:from>
    <cdr:to>
      <cdr:x>0.21454</cdr:x>
      <cdr:y>0.22431</cdr:y>
    </cdr:to>
    <cdr:sp macro="" textlink="'Amt AE SmokStat Plan'!$A$19">
      <cdr:nvSpPr>
        <cdr:cNvPr id="7" name="TextBox 1">
          <a:extLst xmlns:a="http://schemas.openxmlformats.org/drawingml/2006/main">
            <a:ext uri="{FF2B5EF4-FFF2-40B4-BE49-F238E27FC236}">
              <a16:creationId xmlns:a16="http://schemas.microsoft.com/office/drawing/2014/main" id="{01EF07FA-585C-46E1-990B-1B5CB83994DB}"/>
            </a:ext>
          </a:extLst>
        </cdr:cNvPr>
        <cdr:cNvSpPr txBox="1"/>
      </cdr:nvSpPr>
      <cdr:spPr>
        <a:xfrm xmlns:a="http://schemas.openxmlformats.org/drawingml/2006/main">
          <a:off x="724466" y="985525"/>
          <a:ext cx="873566"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5E3F8600-5C02-4742-A885-7885C099641A}"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0.03031</cdr:x>
      <cdr:y>0.09652</cdr:y>
    </cdr:from>
    <cdr:to>
      <cdr:x>0.05486</cdr:x>
      <cdr:y>0.31497</cdr:y>
    </cdr:to>
    <cdr:sp macro="" textlink="'Amt AE SmokStat Plan'!$A$17">
      <cdr:nvSpPr>
        <cdr:cNvPr id="15" name="TextBox 1">
          <a:extLst xmlns:a="http://schemas.openxmlformats.org/drawingml/2006/main">
            <a:ext uri="{FF2B5EF4-FFF2-40B4-BE49-F238E27FC236}">
              <a16:creationId xmlns:a16="http://schemas.microsoft.com/office/drawing/2014/main" id="{1CBAAC8A-4407-45F8-A542-BDBE51C614BF}"/>
            </a:ext>
          </a:extLst>
        </cdr:cNvPr>
        <cdr:cNvSpPr txBox="1"/>
      </cdr:nvSpPr>
      <cdr:spPr>
        <a:xfrm xmlns:a="http://schemas.openxmlformats.org/drawingml/2006/main" rot="16200000">
          <a:off x="-273312" y="1020903"/>
          <a:ext cx="1181005"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630DD32-C95A-443E-8B5D-11178B961E56}" type="TxLink">
            <a:rPr lang="en-US" sz="1100" b="1" i="0" u="none" strike="noStrike">
              <a:solidFill>
                <a:srgbClr val="000000"/>
              </a:solidFill>
              <a:latin typeface="Calibri Light"/>
              <a:ea typeface="Calibri Light"/>
              <a:cs typeface="Calibri Light"/>
            </a:rPr>
            <a:pPr algn="ctr"/>
            <a:t>All Smoking Status</a:t>
          </a:fld>
          <a:endParaRPr lang="en-US" sz="1100" b="1"/>
        </a:p>
      </cdr:txBody>
    </cdr:sp>
  </cdr:relSizeAnchor>
  <cdr:relSizeAnchor xmlns:cdr="http://schemas.openxmlformats.org/drawingml/2006/chartDrawing">
    <cdr:from>
      <cdr:x>0.09725</cdr:x>
      <cdr:y>0.44615</cdr:y>
    </cdr:from>
    <cdr:to>
      <cdr:x>0.21454</cdr:x>
      <cdr:y>0.48817</cdr:y>
    </cdr:to>
    <cdr:sp macro="" textlink="'Amt AE SmokStat Plan'!$A$23">
      <cdr:nvSpPr>
        <cdr:cNvPr id="18"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2412074"/>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D2270598-A6C1-4CDE-9107-AF28235374C8}"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0.03031</cdr:x>
      <cdr:y>0.39855</cdr:y>
    </cdr:from>
    <cdr:to>
      <cdr:x>0.05486</cdr:x>
      <cdr:y>0.55449</cdr:y>
    </cdr:to>
    <cdr:sp macro="" textlink="'Amt AE SmokStat Plan'!$A$21">
      <cdr:nvSpPr>
        <cdr:cNvPr id="19"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50" y="2484830"/>
          <a:ext cx="843080"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74CA6-620C-4205-9690-9A70F1479A02}" type="TxLink">
            <a:rPr lang="en-US" sz="1100" b="1" i="0" u="none" strike="noStrike">
              <a:solidFill>
                <a:srgbClr val="000000"/>
              </a:solidFill>
              <a:latin typeface="Calibri Light"/>
              <a:ea typeface="Calibri Light"/>
              <a:cs typeface="Calibri Light"/>
            </a:rPr>
            <a:pPr algn="ctr"/>
            <a:t>Smoker</a:t>
          </a:fld>
          <a:endParaRPr lang="en-US" sz="1100" b="1"/>
        </a:p>
      </cdr:txBody>
    </cdr:sp>
  </cdr:relSizeAnchor>
  <cdr:relSizeAnchor xmlns:cdr="http://schemas.openxmlformats.org/drawingml/2006/chartDrawing">
    <cdr:from>
      <cdr:x>0.09725</cdr:x>
      <cdr:y>0.71724</cdr:y>
    </cdr:from>
    <cdr:to>
      <cdr:x>0.21454</cdr:x>
      <cdr:y>0.75926</cdr:y>
    </cdr:to>
    <cdr:sp macro="" textlink="'Amt AE SmokStat Plan'!$A$27">
      <cdr:nvSpPr>
        <cdr:cNvPr id="21" name="TextBox 1">
          <a:extLst xmlns:a="http://schemas.openxmlformats.org/drawingml/2006/main">
            <a:ext uri="{FF2B5EF4-FFF2-40B4-BE49-F238E27FC236}">
              <a16:creationId xmlns:a16="http://schemas.microsoft.com/office/drawing/2014/main" id="{9AD20612-4DEA-4415-B45C-D86EBC9B8C7F}"/>
            </a:ext>
          </a:extLst>
        </cdr:cNvPr>
        <cdr:cNvSpPr txBox="1"/>
      </cdr:nvSpPr>
      <cdr:spPr>
        <a:xfrm xmlns:a="http://schemas.openxmlformats.org/drawingml/2006/main">
          <a:off x="724391" y="3877717"/>
          <a:ext cx="873641" cy="227178"/>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7B89436-4EED-48C2-86C6-96C3C2A3D203}" type="TxLink">
            <a:rPr lang="en-US" sz="1100" b="0" i="0" u="none" strike="noStrike">
              <a:solidFill>
                <a:srgbClr val="000000"/>
              </a:solidFill>
              <a:latin typeface="Calibri Light"/>
              <a:ea typeface="Calibri Light"/>
              <a:cs typeface="Calibri Light"/>
            </a:rPr>
            <a:pPr algn="r"/>
            <a:t>Non-Term</a:t>
          </a:fld>
          <a:endParaRPr lang="en-US" sz="1100"/>
        </a:p>
      </cdr:txBody>
    </cdr:sp>
  </cdr:relSizeAnchor>
  <cdr:relSizeAnchor xmlns:cdr="http://schemas.openxmlformats.org/drawingml/2006/chartDrawing">
    <cdr:from>
      <cdr:x>0.03031</cdr:x>
      <cdr:y>0.66312</cdr:y>
    </cdr:from>
    <cdr:to>
      <cdr:x>0.05486</cdr:x>
      <cdr:y>0.81907</cdr:y>
    </cdr:to>
    <cdr:sp macro="" textlink="'Amt AE SmokStat Plan'!$A$25">
      <cdr:nvSpPr>
        <cdr:cNvPr id="22" name="TextBox 1">
          <a:extLst xmlns:a="http://schemas.openxmlformats.org/drawingml/2006/main">
            <a:ext uri="{FF2B5EF4-FFF2-40B4-BE49-F238E27FC236}">
              <a16:creationId xmlns:a16="http://schemas.microsoft.com/office/drawing/2014/main" id="{70110507-B078-4DB3-A06A-A90F00B76D9A}"/>
            </a:ext>
          </a:extLst>
        </cdr:cNvPr>
        <cdr:cNvSpPr txBox="1"/>
      </cdr:nvSpPr>
      <cdr:spPr>
        <a:xfrm xmlns:a="http://schemas.openxmlformats.org/drawingml/2006/main" rot="16200000">
          <a:off x="-104377" y="3915229"/>
          <a:ext cx="843134" cy="182880"/>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48E77C4-2720-43C1-BA84-06FB586D3CE2}" type="TxLink">
            <a:rPr lang="en-US" sz="1100" b="1" i="0" u="none" strike="noStrike">
              <a:solidFill>
                <a:srgbClr val="000000"/>
              </a:solidFill>
              <a:latin typeface="Calibri Light"/>
              <a:ea typeface="Calibri Light"/>
              <a:cs typeface="Calibri Light"/>
            </a:rPr>
            <a:pPr algn="ctr"/>
            <a:t>Non-Smoker</a:t>
          </a:fld>
          <a:endParaRPr lang="en-US" sz="1100" b="1"/>
        </a:p>
      </cdr:txBody>
    </cdr:sp>
  </cdr:relSizeAnchor>
  <cdr:relSizeAnchor xmlns:cdr="http://schemas.openxmlformats.org/drawingml/2006/chartDrawing">
    <cdr:from>
      <cdr:x>0.22492</cdr:x>
      <cdr:y>0.33409</cdr:y>
    </cdr:from>
    <cdr:to>
      <cdr:x>0.90023</cdr:x>
      <cdr:y>0.33579</cdr:y>
    </cdr:to>
    <cdr:cxnSp macro="">
      <cdr:nvCxnSpPr>
        <cdr:cNvPr id="4" name="Straight Connector 3">
          <a:extLst xmlns:a="http://schemas.openxmlformats.org/drawingml/2006/main">
            <a:ext uri="{FF2B5EF4-FFF2-40B4-BE49-F238E27FC236}">
              <a16:creationId xmlns:a16="http://schemas.microsoft.com/office/drawing/2014/main" id="{87EE55AA-B6E2-97B1-E1FA-D4983BFB5151}"/>
            </a:ext>
          </a:extLst>
        </cdr:cNvPr>
        <cdr:cNvCxnSpPr/>
      </cdr:nvCxnSpPr>
      <cdr:spPr>
        <a:xfrm xmlns:a="http://schemas.openxmlformats.org/drawingml/2006/main" flipV="1">
          <a:off x="1675298" y="1806257"/>
          <a:ext cx="5030074" cy="9184"/>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0.22452</cdr:x>
      <cdr:y>0.60322</cdr:y>
    </cdr:from>
    <cdr:to>
      <cdr:x>0.90023</cdr:x>
      <cdr:y>0.60368</cdr:y>
    </cdr:to>
    <cdr:cxnSp macro="">
      <cdr:nvCxnSpPr>
        <cdr:cNvPr id="6" name="Straight Connector 5">
          <a:extLst xmlns:a="http://schemas.openxmlformats.org/drawingml/2006/main">
            <a:ext uri="{FF2B5EF4-FFF2-40B4-BE49-F238E27FC236}">
              <a16:creationId xmlns:a16="http://schemas.microsoft.com/office/drawing/2014/main" id="{83F62C67-9F06-11C4-68E4-88E7ADE41F64}"/>
            </a:ext>
          </a:extLst>
        </cdr:cNvPr>
        <cdr:cNvCxnSpPr/>
      </cdr:nvCxnSpPr>
      <cdr:spPr>
        <a:xfrm xmlns:a="http://schemas.openxmlformats.org/drawingml/2006/main">
          <a:off x="1672346" y="3261246"/>
          <a:ext cx="5033026" cy="2498"/>
        </a:xfrm>
        <a:prstGeom xmlns:a="http://schemas.openxmlformats.org/drawingml/2006/main" prst="line">
          <a:avLst/>
        </a:prstGeom>
        <a:ln xmlns:a="http://schemas.openxmlformats.org/drawingml/2006/main">
          <a:solidFill>
            <a:schemeClr val="bg2">
              <a:lumMod val="90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editAs="absolute">
    <xdr:from>
      <xdr:col>10</xdr:col>
      <xdr:colOff>396419</xdr:colOff>
      <xdr:row>0</xdr:row>
      <xdr:rowOff>47625</xdr:rowOff>
    </xdr:from>
    <xdr:to>
      <xdr:col>14</xdr:col>
      <xdr:colOff>23919</xdr:colOff>
      <xdr:row>7</xdr:row>
      <xdr:rowOff>118786</xdr:rowOff>
    </xdr:to>
    <mc:AlternateContent xmlns:mc="http://schemas.openxmlformats.org/markup-compatibility/2006" xmlns:a14="http://schemas.microsoft.com/office/drawing/2010/main">
      <mc:Choice Requires="a14">
        <xdr:graphicFrame macro="">
          <xdr:nvGraphicFramePr>
            <xdr:cNvPr id="2" name="Smoking Status 3">
              <a:extLst>
                <a:ext uri="{FF2B5EF4-FFF2-40B4-BE49-F238E27FC236}">
                  <a16:creationId xmlns:a16="http://schemas.microsoft.com/office/drawing/2014/main" id="{27F1D536-6F19-4E17-9218-BA5174CCB764}"/>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moking Status 3"/>
            </a:graphicData>
          </a:graphic>
        </xdr:graphicFrame>
      </mc:Choice>
      <mc:Fallback xmlns="">
        <xdr:sp macro="" textlink="">
          <xdr:nvSpPr>
            <xdr:cNvPr id="0" name=""/>
            <xdr:cNvSpPr>
              <a:spLocks noTextEdit="1"/>
            </xdr:cNvSpPr>
          </xdr:nvSpPr>
          <xdr:spPr>
            <a:xfrm>
              <a:off x="6578144" y="47625"/>
              <a:ext cx="179920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14</xdr:col>
      <xdr:colOff>23919</xdr:colOff>
      <xdr:row>0</xdr:row>
      <xdr:rowOff>47625</xdr:rowOff>
    </xdr:from>
    <xdr:to>
      <xdr:col>16</xdr:col>
      <xdr:colOff>280910</xdr:colOff>
      <xdr:row>7</xdr:row>
      <xdr:rowOff>118786</xdr:rowOff>
    </xdr:to>
    <mc:AlternateContent xmlns:mc="http://schemas.openxmlformats.org/markup-compatibility/2006" xmlns:a14="http://schemas.microsoft.com/office/drawing/2010/main">
      <mc:Choice Requires="a14">
        <xdr:graphicFrame macro="">
          <xdr:nvGraphicFramePr>
            <xdr:cNvPr id="3" name="Gender 3">
              <a:extLst>
                <a:ext uri="{FF2B5EF4-FFF2-40B4-BE49-F238E27FC236}">
                  <a16:creationId xmlns:a16="http://schemas.microsoft.com/office/drawing/2014/main" id="{2CABF026-1AB3-4519-8CFF-D89280C9D73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ender 3"/>
            </a:graphicData>
          </a:graphic>
        </xdr:graphicFrame>
      </mc:Choice>
      <mc:Fallback xmlns="">
        <xdr:sp macro="" textlink="">
          <xdr:nvSpPr>
            <xdr:cNvPr id="0" name=""/>
            <xdr:cNvSpPr>
              <a:spLocks noTextEdit="1"/>
            </xdr:cNvSpPr>
          </xdr:nvSpPr>
          <xdr:spPr>
            <a:xfrm>
              <a:off x="8377344" y="47625"/>
              <a:ext cx="134284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16</xdr:col>
      <xdr:colOff>280910</xdr:colOff>
      <xdr:row>0</xdr:row>
      <xdr:rowOff>47625</xdr:rowOff>
    </xdr:from>
    <xdr:to>
      <xdr:col>17</xdr:col>
      <xdr:colOff>814580</xdr:colOff>
      <xdr:row>7</xdr:row>
      <xdr:rowOff>118786</xdr:rowOff>
    </xdr:to>
    <mc:AlternateContent xmlns:mc="http://schemas.openxmlformats.org/markup-compatibility/2006" xmlns:a14="http://schemas.microsoft.com/office/drawing/2010/main">
      <mc:Choice Requires="a14">
        <xdr:graphicFrame macro="">
          <xdr:nvGraphicFramePr>
            <xdr:cNvPr id="4" name="Plan 3">
              <a:extLst>
                <a:ext uri="{FF2B5EF4-FFF2-40B4-BE49-F238E27FC236}">
                  <a16:creationId xmlns:a16="http://schemas.microsoft.com/office/drawing/2014/main" id="{42C27ECC-33FF-48A3-82ED-5A14391F4E84}"/>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n 3"/>
            </a:graphicData>
          </a:graphic>
        </xdr:graphicFrame>
      </mc:Choice>
      <mc:Fallback xmlns="">
        <xdr:sp macro="" textlink="">
          <xdr:nvSpPr>
            <xdr:cNvPr id="0" name=""/>
            <xdr:cNvSpPr>
              <a:spLocks noTextEdit="1"/>
            </xdr:cNvSpPr>
          </xdr:nvSpPr>
          <xdr:spPr>
            <a:xfrm>
              <a:off x="9720185" y="47625"/>
              <a:ext cx="1067070"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17</xdr:col>
      <xdr:colOff>814580</xdr:colOff>
      <xdr:row>0</xdr:row>
      <xdr:rowOff>47625</xdr:rowOff>
    </xdr:from>
    <xdr:to>
      <xdr:col>19</xdr:col>
      <xdr:colOff>620258</xdr:colOff>
      <xdr:row>7</xdr:row>
      <xdr:rowOff>118786</xdr:rowOff>
    </xdr:to>
    <mc:AlternateContent xmlns:mc="http://schemas.openxmlformats.org/markup-compatibility/2006" xmlns:a14="http://schemas.microsoft.com/office/drawing/2010/main">
      <mc:Choice Requires="a14">
        <xdr:graphicFrame macro="">
          <xdr:nvGraphicFramePr>
            <xdr:cNvPr id="5" name="Attained Age 3">
              <a:extLst>
                <a:ext uri="{FF2B5EF4-FFF2-40B4-BE49-F238E27FC236}">
                  <a16:creationId xmlns:a16="http://schemas.microsoft.com/office/drawing/2014/main" id="{D83F6358-4FB4-4247-BD16-6B2B86CEA2C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ttained Age 3"/>
            </a:graphicData>
          </a:graphic>
        </xdr:graphicFrame>
      </mc:Choice>
      <mc:Fallback xmlns="">
        <xdr:sp macro="" textlink="">
          <xdr:nvSpPr>
            <xdr:cNvPr id="0" name=""/>
            <xdr:cNvSpPr>
              <a:spLocks noTextEdit="1"/>
            </xdr:cNvSpPr>
          </xdr:nvSpPr>
          <xdr:spPr>
            <a:xfrm>
              <a:off x="10787255" y="47625"/>
              <a:ext cx="169162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19</xdr:col>
      <xdr:colOff>620258</xdr:colOff>
      <xdr:row>0</xdr:row>
      <xdr:rowOff>47625</xdr:rowOff>
    </xdr:from>
    <xdr:to>
      <xdr:col>21</xdr:col>
      <xdr:colOff>406009</xdr:colOff>
      <xdr:row>7</xdr:row>
      <xdr:rowOff>118786</xdr:rowOff>
    </xdr:to>
    <mc:AlternateContent xmlns:mc="http://schemas.openxmlformats.org/markup-compatibility/2006" xmlns:a14="http://schemas.microsoft.com/office/drawing/2010/main">
      <mc:Choice Requires="a14">
        <xdr:graphicFrame macro="">
          <xdr:nvGraphicFramePr>
            <xdr:cNvPr id="6" name="Issue Era 3">
              <a:extLst>
                <a:ext uri="{FF2B5EF4-FFF2-40B4-BE49-F238E27FC236}">
                  <a16:creationId xmlns:a16="http://schemas.microsoft.com/office/drawing/2014/main" id="{00F95B56-0B20-4D6C-B003-11149265F4B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Issue Era 3"/>
            </a:graphicData>
          </a:graphic>
        </xdr:graphicFrame>
      </mc:Choice>
      <mc:Fallback xmlns="">
        <xdr:sp macro="" textlink="">
          <xdr:nvSpPr>
            <xdr:cNvPr id="0" name=""/>
            <xdr:cNvSpPr>
              <a:spLocks noTextEdit="1"/>
            </xdr:cNvSpPr>
          </xdr:nvSpPr>
          <xdr:spPr>
            <a:xfrm>
              <a:off x="12478883" y="47625"/>
              <a:ext cx="1443101"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21</xdr:col>
      <xdr:colOff>406008</xdr:colOff>
      <xdr:row>0</xdr:row>
      <xdr:rowOff>47625</xdr:rowOff>
    </xdr:from>
    <xdr:to>
      <xdr:col>23</xdr:col>
      <xdr:colOff>772496</xdr:colOff>
      <xdr:row>7</xdr:row>
      <xdr:rowOff>118786</xdr:rowOff>
    </xdr:to>
    <mc:AlternateContent xmlns:mc="http://schemas.openxmlformats.org/markup-compatibility/2006" xmlns:a14="http://schemas.microsoft.com/office/drawing/2010/main">
      <mc:Choice Requires="a14">
        <xdr:graphicFrame macro="">
          <xdr:nvGraphicFramePr>
            <xdr:cNvPr id="7" name="Face Band 3">
              <a:extLst>
                <a:ext uri="{FF2B5EF4-FFF2-40B4-BE49-F238E27FC236}">
                  <a16:creationId xmlns:a16="http://schemas.microsoft.com/office/drawing/2014/main" id="{14F46336-CCCF-4DF2-AF4E-1E24873DD3C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ce Band 3"/>
            </a:graphicData>
          </a:graphic>
        </xdr:graphicFrame>
      </mc:Choice>
      <mc:Fallback xmlns="">
        <xdr:sp macro="" textlink="">
          <xdr:nvSpPr>
            <xdr:cNvPr id="0" name=""/>
            <xdr:cNvSpPr>
              <a:spLocks noTextEdit="1"/>
            </xdr:cNvSpPr>
          </xdr:nvSpPr>
          <xdr:spPr>
            <a:xfrm>
              <a:off x="13921983" y="47625"/>
              <a:ext cx="2023838" cy="14618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17</xdr:col>
      <xdr:colOff>209550</xdr:colOff>
      <xdr:row>8</xdr:row>
      <xdr:rowOff>51385</xdr:rowOff>
    </xdr:from>
    <xdr:to>
      <xdr:col>24</xdr:col>
      <xdr:colOff>571500</xdr:colOff>
      <xdr:row>34</xdr:row>
      <xdr:rowOff>123825</xdr:rowOff>
    </xdr:to>
    <xdr:graphicFrame macro="">
      <xdr:nvGraphicFramePr>
        <xdr:cNvPr id="8" name="Chart 7">
          <a:extLst>
            <a:ext uri="{FF2B5EF4-FFF2-40B4-BE49-F238E27FC236}">
              <a16:creationId xmlns:a16="http://schemas.microsoft.com/office/drawing/2014/main" id="{0F075F67-94B0-40E7-85E0-BD5EB753B2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evin Larsen" refreshedDate="45246.797546643516" missingItemsLimit="0" createdVersion="8" refreshedVersion="8" minRefreshableVersion="3" recordCount="1574" xr:uid="{EF623E8D-872E-4411-B763-C4EC5DBB4B44}">
  <cacheSource type="worksheet">
    <worksheetSource name="Quintile_Data"/>
  </cacheSource>
  <cacheFields count="32">
    <cacheField name="Smoker_Status" numFmtId="0">
      <sharedItems count="3">
        <s v="All_SmokStat"/>
        <s v="NonSmoker"/>
        <s v="Smoker"/>
      </sharedItems>
    </cacheField>
    <cacheField name="Gender" numFmtId="0">
      <sharedItems count="3">
        <s v="All_Gender"/>
        <s v="Female"/>
        <s v="Male"/>
      </sharedItems>
    </cacheField>
    <cacheField name="Plan" numFmtId="0">
      <sharedItems count="3">
        <s v="All_Plans"/>
        <s v="Term"/>
        <s v="Non-Term"/>
      </sharedItems>
    </cacheField>
    <cacheField name="Attained_Age" numFmtId="0">
      <sharedItems count="4">
        <s v="&lt;40"/>
        <s v="40-69"/>
        <s v="70+"/>
        <s v="All_Ages"/>
      </sharedItems>
    </cacheField>
    <cacheField name="Issue_Era" numFmtId="0">
      <sharedItems count="5">
        <s v="1980-89"/>
        <s v="1990-99"/>
        <s v="2000-04"/>
        <s v="2005+"/>
        <s v="All_IssYr"/>
      </sharedItems>
    </cacheField>
    <cacheField name="Face_Amount_Band" numFmtId="0">
      <sharedItems count="3">
        <s v="&lt;100k"/>
        <s v="100k+"/>
        <s v="All_Face"/>
      </sharedItems>
    </cacheField>
    <cacheField name="AE_Amt_Q1" numFmtId="9">
      <sharedItems containsMixedTypes="1" containsNumber="1" minValue="1.0869834040783199" maxValue="12.1361641100378"/>
    </cacheField>
    <cacheField name="AE_Amt_Q2" numFmtId="9">
      <sharedItems containsMixedTypes="1" containsNumber="1" minValue="0.79912296610115297" maxValue="5.3952154357215303"/>
    </cacheField>
    <cacheField name="AE_Amt_Q3" numFmtId="9">
      <sharedItems containsMixedTypes="1" containsNumber="1" minValue="0.63636496621300398" maxValue="3.7865603233909"/>
    </cacheField>
    <cacheField name="AE_Amt_Q4" numFmtId="9">
      <sharedItems containsMixedTypes="1" containsNumber="1" minValue="0.43843692856069699" maxValue="2.7924378999964001"/>
    </cacheField>
    <cacheField name="AE_Amt_Q5" numFmtId="9">
      <sharedItems containsMixedTypes="1" containsNumber="1" minValue="0.19016251630945699" maxValue="1.9786677340271499"/>
    </cacheField>
    <cacheField name="AE_Amt_Overall" numFmtId="9">
      <sharedItems containsMixedTypes="1" containsNumber="1" minValue="0.69246949064167196" maxValue="3.2921704364414999"/>
    </cacheField>
    <cacheField name="AE_Ct_Q1" numFmtId="9">
      <sharedItems containsMixedTypes="1" containsNumber="1" minValue="1.01398414078901" maxValue="9.0923549981723504"/>
    </cacheField>
    <cacheField name="AE_Ct_Q2" numFmtId="9">
      <sharedItems containsMixedTypes="1" containsNumber="1" minValue="0.81621731754621096" maxValue="5.40782055522972"/>
    </cacheField>
    <cacheField name="AE_Ct_Q3" numFmtId="9">
      <sharedItems containsMixedTypes="1" containsNumber="1" minValue="0.72381094278284597" maxValue="4.4772391078587104"/>
    </cacheField>
    <cacheField name="AE_Ct_Q4" numFmtId="9">
      <sharedItems containsMixedTypes="1" containsNumber="1" minValue="0.65019889090684502" maxValue="3.1708165727266202"/>
    </cacheField>
    <cacheField name="AE_Ct_Q5" numFmtId="9">
      <sharedItems containsMixedTypes="1" containsNumber="1" minValue="0.39372536963190002" maxValue="2.2107091799738501"/>
    </cacheField>
    <cacheField name="AE_Ct_Overall" numFmtId="9">
      <sharedItems containsMixedTypes="1" containsNumber="1" minValue="0.83099109072812005" maxValue="3.4190811129618401"/>
    </cacheField>
    <cacheField name="Deaths_Q1" numFmtId="0">
      <sharedItems/>
    </cacheField>
    <cacheField name="Deaths_Q2" numFmtId="0">
      <sharedItems/>
    </cacheField>
    <cacheField name="Deaths_Q3" numFmtId="0">
      <sharedItems/>
    </cacheField>
    <cacheField name="Deaths_Q4" numFmtId="0">
      <sharedItems/>
    </cacheField>
    <cacheField name="Deaths_Q5" numFmtId="0">
      <sharedItems/>
    </cacheField>
    <cacheField name="Deaths_Overall" numFmtId="0">
      <sharedItems/>
    </cacheField>
    <cacheField name="Up" numFmtId="9">
      <sharedItems containsMixedTypes="1" containsNumber="1" minValue="7.6169824799965369E-5" maxValue="10.590068466924521"/>
    </cacheField>
    <cacheField name="Down" numFmtId="9">
      <sharedItems containsMixedTypes="1" containsNumber="1" minValue="7.6169824799965369E-5" maxValue="2.6108148427604601"/>
    </cacheField>
    <cacheField name="Q1_Bubble_Size" numFmtId="164">
      <sharedItems containsMixedTypes="1" containsNumber="1" containsInteger="1" minValue="6" maxValue="200"/>
    </cacheField>
    <cacheField name="Q2_Bubble_Size" numFmtId="164">
      <sharedItems containsMixedTypes="1" containsNumber="1" containsInteger="1" minValue="6" maxValue="200"/>
    </cacheField>
    <cacheField name="Q3_Bubble_Size" numFmtId="164">
      <sharedItems containsMixedTypes="1" containsNumber="1" containsInteger="1" minValue="6" maxValue="200"/>
    </cacheField>
    <cacheField name="Q4_Bubble_Size" numFmtId="164">
      <sharedItems containsMixedTypes="1" containsNumber="1" containsInteger="1" minValue="6" maxValue="200"/>
    </cacheField>
    <cacheField name="Q5_Bubble_Size" numFmtId="164">
      <sharedItems containsMixedTypes="1" containsNumber="1" containsInteger="1" minValue="6" maxValue="100"/>
    </cacheField>
    <cacheField name="Overall_Bubble_Size" numFmtId="164">
      <sharedItems containsMixedTypes="1" containsNumber="1" containsInteger="1" minValue="6" maxValue="200"/>
    </cacheField>
  </cacheFields>
  <extLst>
    <ext xmlns:x14="http://schemas.microsoft.com/office/spreadsheetml/2009/9/main" uri="{725AE2AE-9491-48be-B2B4-4EB974FC3084}">
      <x14:pivotCacheDefinition pivotCacheId="71998147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74">
  <r>
    <x v="0"/>
    <x v="0"/>
    <x v="0"/>
    <x v="0"/>
    <x v="0"/>
    <x v="0"/>
    <s v="NULL"/>
    <n v="2.0937822669666"/>
    <n v="1.5604386171475899"/>
    <n v="0.95536968114631404"/>
    <n v="0.79401594725251401"/>
    <n v="1.20899621952235"/>
    <s v="NULL"/>
    <n v="2.2685913087271601"/>
    <n v="1.6487942858217799"/>
    <n v="1.0038936185447001"/>
    <n v="0.89119151342888503"/>
    <n v="1.2998037397823801"/>
    <s v="&lt;30"/>
    <s v="30-100"/>
    <s v="251-1000"/>
    <s v="251-1000"/>
    <s v="101-250"/>
    <s v="1k-10k"/>
    <n v="0.88478604744424993"/>
    <n v="0.41498027226983603"/>
    <s v="N/A"/>
    <n v="6"/>
    <n v="25"/>
    <n v="25"/>
    <n v="12"/>
    <n v="50"/>
  </r>
  <r>
    <x v="0"/>
    <x v="0"/>
    <x v="0"/>
    <x v="0"/>
    <x v="0"/>
    <x v="1"/>
    <s v="NULL"/>
    <s v="NULL"/>
    <n v="1.74640659277537"/>
    <s v="NULL"/>
    <s v="NULL"/>
    <n v="1.56779579915498"/>
    <s v="NULL"/>
    <s v="NULL"/>
    <n v="1.08432601989614"/>
    <s v="NULL"/>
    <s v="NULL"/>
    <n v="1.2394817077678699"/>
    <s v="&lt;30"/>
    <s v="&lt;30"/>
    <s v="30-100"/>
    <s v="&lt;30"/>
    <s v="&lt;30"/>
    <s v="30-100"/>
    <n v="0.17861079362039001"/>
    <n v="0.17861079362039001"/>
    <s v="N/A"/>
    <s v="N/A"/>
    <n v="6"/>
    <s v="N/A"/>
    <s v="N/A"/>
    <n v="6"/>
  </r>
  <r>
    <x v="0"/>
    <x v="0"/>
    <x v="0"/>
    <x v="0"/>
    <x v="0"/>
    <x v="2"/>
    <s v="NULL"/>
    <n v="2.3564732781877402"/>
    <n v="1.6478796535997899"/>
    <n v="1.3586888087382001"/>
    <n v="0.87016779632307695"/>
    <n v="1.3365639613214499"/>
    <s v="NULL"/>
    <n v="1.7464605629904499"/>
    <n v="1.6078691151340601"/>
    <n v="1.34705156617996"/>
    <n v="0.91373191982248703"/>
    <n v="1.29527262863149"/>
    <s v="&lt;30"/>
    <s v="30-100"/>
    <s v="101-250"/>
    <s v="251-1000"/>
    <s v="251-1000"/>
    <s v="1k-10k"/>
    <n v="1.0199093168662903"/>
    <n v="0.466396164998373"/>
    <s v="N/A"/>
    <n v="6"/>
    <n v="12"/>
    <n v="25"/>
    <n v="25"/>
    <n v="50"/>
  </r>
  <r>
    <x v="0"/>
    <x v="0"/>
    <x v="0"/>
    <x v="0"/>
    <x v="1"/>
    <x v="0"/>
    <n v="2.7499171375003399"/>
    <n v="2.0834171369363599"/>
    <n v="1.5393408318686701"/>
    <n v="1.3369144805426001"/>
    <n v="0.89179006903608804"/>
    <n v="1.27165501369939"/>
    <n v="2.9031210703224701"/>
    <n v="2.0804575936340202"/>
    <n v="1.6119517887707"/>
    <n v="1.46937715779044"/>
    <n v="0.92157678579636804"/>
    <n v="1.33129090288467"/>
    <s v="101-250"/>
    <s v="251-1000"/>
    <s v="1k-10k"/>
    <s v="1k-10k"/>
    <s v="1k-10k"/>
    <s v="1k-10k"/>
    <n v="1.4782621238009499"/>
    <n v="0.37986494466330201"/>
    <n v="12"/>
    <n v="25"/>
    <n v="50"/>
    <n v="50"/>
    <n v="50"/>
    <n v="50"/>
  </r>
  <r>
    <x v="0"/>
    <x v="0"/>
    <x v="0"/>
    <x v="0"/>
    <x v="1"/>
    <x v="1"/>
    <n v="4.6829287136281099"/>
    <n v="1.9281663917731799"/>
    <n v="1.1953076151564901"/>
    <n v="0.93440717956650299"/>
    <n v="0.76022277006267502"/>
    <n v="1.08160552158335"/>
    <n v="3.0491709121390498"/>
    <n v="1.8662560552798599"/>
    <n v="1.183894674217"/>
    <n v="1.1277665712423599"/>
    <n v="0.916622492838847"/>
    <n v="1.14460071818631"/>
    <s v="30-100"/>
    <s v="101-250"/>
    <s v="251-1000"/>
    <s v="101-250"/>
    <s v="251-1000"/>
    <s v="1k-10k"/>
    <n v="3.6013231920447599"/>
    <n v="0.32138275152067497"/>
    <n v="6"/>
    <n v="12"/>
    <n v="25"/>
    <n v="12"/>
    <n v="25"/>
    <n v="50"/>
  </r>
  <r>
    <x v="0"/>
    <x v="0"/>
    <x v="0"/>
    <x v="0"/>
    <x v="1"/>
    <x v="2"/>
    <n v="3.21454715286843"/>
    <n v="1.86436986181862"/>
    <n v="1.32753698336043"/>
    <n v="1.0423179847415101"/>
    <n v="0.86716373250404"/>
    <n v="1.16764976890281"/>
    <n v="2.31100716256269"/>
    <n v="1.8106610776132399"/>
    <n v="1.4923476718008699"/>
    <n v="1.2892744780874501"/>
    <n v="0.980806939977519"/>
    <n v="1.2980768199085799"/>
    <s v="101-250"/>
    <s v="251-1000"/>
    <s v="1k-10k"/>
    <s v="251-1000"/>
    <s v="1k-10k"/>
    <s v="1k-10k"/>
    <n v="2.0468973839656197"/>
    <n v="0.30048603639877003"/>
    <n v="12"/>
    <n v="25"/>
    <n v="50"/>
    <n v="25"/>
    <n v="50"/>
    <n v="50"/>
  </r>
  <r>
    <x v="0"/>
    <x v="0"/>
    <x v="0"/>
    <x v="0"/>
    <x v="2"/>
    <x v="0"/>
    <n v="4.0362212949482403"/>
    <n v="2.8662556693594499"/>
    <n v="2.10182831390803"/>
    <n v="1.60801684183978"/>
    <n v="1.17354945422801"/>
    <n v="1.6612228685860899"/>
    <n v="4.3379882353537997"/>
    <n v="3.1900865780069498"/>
    <n v="2.2153100439102702"/>
    <n v="1.65255029888669"/>
    <n v="1.1999402920150699"/>
    <n v="1.7140739668135001"/>
    <s v="251-1000"/>
    <s v="251-1000"/>
    <s v="251-1000"/>
    <s v="251-1000"/>
    <s v="1k-10k"/>
    <s v="1k-10k"/>
    <n v="2.3749984263621506"/>
    <n v="0.48767341435807987"/>
    <n v="25"/>
    <n v="25"/>
    <n v="25"/>
    <n v="25"/>
    <n v="50"/>
    <n v="50"/>
  </r>
  <r>
    <x v="0"/>
    <x v="0"/>
    <x v="0"/>
    <x v="0"/>
    <x v="2"/>
    <x v="1"/>
    <n v="2.7442294575508299"/>
    <n v="1.4385342623030599"/>
    <n v="1.05463647528717"/>
    <n v="0.84219424612607396"/>
    <n v="0.66779367205968698"/>
    <n v="0.98244282592728405"/>
    <n v="1.98592187518865"/>
    <n v="1.2285022032971999"/>
    <n v="1.1543995271826599"/>
    <n v="1.01382026700672"/>
    <n v="0.83530682870588402"/>
    <n v="1.07322142642637"/>
    <s v="30-100"/>
    <s v="251-1000"/>
    <s v="1k-10k"/>
    <s v="251-1000"/>
    <s v="251-1000"/>
    <s v="1k-10k"/>
    <n v="1.7617866316235458"/>
    <n v="0.31464915386759706"/>
    <n v="6"/>
    <n v="25"/>
    <n v="50"/>
    <n v="25"/>
    <n v="25"/>
    <n v="50"/>
  </r>
  <r>
    <x v="0"/>
    <x v="0"/>
    <x v="0"/>
    <x v="0"/>
    <x v="2"/>
    <x v="2"/>
    <n v="4.5272680960676999"/>
    <n v="1.8277193549637401"/>
    <n v="1.17161169484934"/>
    <n v="0.90473335887823603"/>
    <n v="0.708977926781725"/>
    <n v="1.0385241716461999"/>
    <n v="3.20429003632995"/>
    <n v="1.9152466486744"/>
    <n v="1.37365948884744"/>
    <n v="1.3256061764103599"/>
    <n v="0.94499591385150095"/>
    <n v="1.33497507787082"/>
    <s v="101-250"/>
    <s v="251-1000"/>
    <s v="1k-10k"/>
    <s v="1k-10k"/>
    <s v="251-1000"/>
    <s v="1k-10k"/>
    <n v="3.4887439244214997"/>
    <n v="0.32954624486447492"/>
    <n v="12"/>
    <n v="25"/>
    <n v="50"/>
    <n v="50"/>
    <n v="25"/>
    <n v="50"/>
  </r>
  <r>
    <x v="0"/>
    <x v="0"/>
    <x v="0"/>
    <x v="0"/>
    <x v="3"/>
    <x v="0"/>
    <n v="4.6957250990826003"/>
    <n v="3.5637885496570401"/>
    <n v="2.1289711379812899"/>
    <n v="1.69372009313418"/>
    <n v="0.972074263372665"/>
    <n v="1.93900357928275"/>
    <n v="4.2743240345059599"/>
    <n v="4.0749778522550502"/>
    <n v="2.30201244968146"/>
    <n v="1.8466041420963499"/>
    <n v="1.01036374415553"/>
    <n v="2.09981599730179"/>
    <s v="251-1000"/>
    <s v="251-1000"/>
    <s v="1k-10k"/>
    <s v="251-1000"/>
    <s v="251-1000"/>
    <s v="1k-10k"/>
    <n v="2.75672151979985"/>
    <n v="0.96692931591008502"/>
    <n v="25"/>
    <n v="25"/>
    <n v="50"/>
    <n v="25"/>
    <n v="25"/>
    <n v="50"/>
  </r>
  <r>
    <x v="0"/>
    <x v="0"/>
    <x v="0"/>
    <x v="0"/>
    <x v="3"/>
    <x v="1"/>
    <n v="1.84685110465533"/>
    <n v="1.2759902923358999"/>
    <n v="0.99987721689209996"/>
    <n v="0.82573772150101399"/>
    <n v="0.69928040803585501"/>
    <n v="0.94258357287481098"/>
    <n v="1.7581647451351701"/>
    <n v="1.5834771869712301"/>
    <n v="1.0950025292994301"/>
    <n v="0.92873562833202905"/>
    <n v="0.80298620594721404"/>
    <n v="1.09044887698891"/>
    <s v="251-1000"/>
    <s v="1k-10k"/>
    <s v="1k-10k"/>
    <s v="1k-10k"/>
    <s v="1k-10k"/>
    <s v="10k-100k"/>
    <n v="0.904267531780519"/>
    <n v="0.24330316483895598"/>
    <n v="25"/>
    <n v="50"/>
    <n v="50"/>
    <n v="50"/>
    <n v="50"/>
    <n v="100"/>
  </r>
  <r>
    <x v="0"/>
    <x v="0"/>
    <x v="0"/>
    <x v="0"/>
    <x v="3"/>
    <x v="2"/>
    <n v="2.3078980835147802"/>
    <n v="1.3460997503746901"/>
    <n v="1.0592481946922401"/>
    <n v="0.866768970130814"/>
    <n v="0.70758246101695399"/>
    <n v="0.96770340479483197"/>
    <n v="2.8556820617634"/>
    <n v="1.8302091894331001"/>
    <n v="1.3991083101991499"/>
    <n v="1.08493779351638"/>
    <n v="0.85693113078362904"/>
    <n v="1.3042597163779199"/>
    <s v="251-1000"/>
    <s v="1k-10k"/>
    <s v="1k-10k"/>
    <s v="1k-10k"/>
    <s v="1k-10k"/>
    <s v="10k-100k"/>
    <n v="1.3401946787199481"/>
    <n v="0.26012094377787798"/>
    <n v="25"/>
    <n v="50"/>
    <n v="50"/>
    <n v="50"/>
    <n v="50"/>
    <n v="100"/>
  </r>
  <r>
    <x v="0"/>
    <x v="0"/>
    <x v="0"/>
    <x v="0"/>
    <x v="4"/>
    <x v="0"/>
    <n v="3.7115592701512998"/>
    <n v="2.5223056431011499"/>
    <n v="1.92924882329585"/>
    <n v="1.5882345592265601"/>
    <n v="1.00459801330062"/>
    <n v="1.5363554875693599"/>
    <n v="4.0657026456740804"/>
    <n v="2.6715662565518801"/>
    <n v="2.0206566620250701"/>
    <n v="1.69551625557314"/>
    <n v="1.02496313787681"/>
    <n v="1.5923069842190001"/>
    <s v="1k-10k"/>
    <s v="251-1000"/>
    <s v="1k-10k"/>
    <s v="1k-10k"/>
    <s v="1k-10k"/>
    <s v="10k-100k"/>
    <n v="2.1752037825819399"/>
    <n v="0.53175747426873987"/>
    <n v="50"/>
    <n v="25"/>
    <n v="50"/>
    <n v="50"/>
    <n v="50"/>
    <n v="100"/>
  </r>
  <r>
    <x v="0"/>
    <x v="0"/>
    <x v="0"/>
    <x v="0"/>
    <x v="4"/>
    <x v="1"/>
    <n v="2.2532832352984902"/>
    <n v="1.2682512612313199"/>
    <n v="1.04594662739299"/>
    <n v="0.90757755451725197"/>
    <n v="0.74446767841602002"/>
    <n v="0.955571420152733"/>
    <n v="2.1573667509381198"/>
    <n v="1.53980043411229"/>
    <n v="1.1177318943874599"/>
    <n v="0.99299464836927298"/>
    <n v="0.85953706324242796"/>
    <n v="1.0921086797136099"/>
    <s v="251-1000"/>
    <s v="1k-10k"/>
    <s v="1k-10k"/>
    <s v="1k-10k"/>
    <s v="1k-10k"/>
    <s v="10k-100k"/>
    <n v="1.2977118151457572"/>
    <n v="0.21110374173671298"/>
    <n v="25"/>
    <n v="50"/>
    <n v="50"/>
    <n v="50"/>
    <n v="50"/>
    <n v="100"/>
  </r>
  <r>
    <x v="0"/>
    <x v="0"/>
    <x v="0"/>
    <x v="0"/>
    <x v="4"/>
    <x v="2"/>
    <n v="2.3060383259716"/>
    <n v="1.3594457327363001"/>
    <n v="1.10099385220581"/>
    <n v="0.95308900992626999"/>
    <n v="0.77927493992469499"/>
    <n v="0.99420182839266802"/>
    <n v="2.40041490530901"/>
    <n v="1.7946872294913301"/>
    <n v="1.37538830428657"/>
    <n v="1.1884463354347501"/>
    <n v="0.99960583544752801"/>
    <n v="1.30818191897185"/>
    <s v="1k-10k"/>
    <s v="1k-10k"/>
    <s v="10k-100k"/>
    <s v="1k-10k"/>
    <s v="1k-10k"/>
    <s v="10k-100k"/>
    <n v="1.3118364975789318"/>
    <n v="0.21492688846797303"/>
    <n v="50"/>
    <n v="50"/>
    <n v="100"/>
    <n v="50"/>
    <n v="50"/>
    <n v="100"/>
  </r>
  <r>
    <x v="0"/>
    <x v="0"/>
    <x v="0"/>
    <x v="1"/>
    <x v="0"/>
    <x v="0"/>
    <n v="1.91072406558332"/>
    <n v="1.6011493203752201"/>
    <n v="1.3860567808595801"/>
    <n v="1.2650615470524"/>
    <n v="1.0505884918561701"/>
    <n v="1.2895810955234699"/>
    <n v="1.9776556846139699"/>
    <n v="1.6532630880788399"/>
    <n v="1.4319910521410999"/>
    <n v="1.3350440833569499"/>
    <n v="1.12639745768549"/>
    <n v="1.3579442355981099"/>
    <s v="1k-10k"/>
    <s v="1k-10k"/>
    <s v="1k-10k"/>
    <s v="1k-10k"/>
    <s v="1k-10k"/>
    <s v="10k-100k"/>
    <n v="0.62114297005985009"/>
    <n v="0.2389926036672998"/>
    <n v="50"/>
    <n v="50"/>
    <n v="50"/>
    <n v="50"/>
    <n v="50"/>
    <n v="100"/>
  </r>
  <r>
    <x v="0"/>
    <x v="0"/>
    <x v="0"/>
    <x v="1"/>
    <x v="0"/>
    <x v="1"/>
    <n v="1.5295476036186899"/>
    <n v="1.2696707555128"/>
    <n v="1.1027272556755101"/>
    <n v="0.95222254980542997"/>
    <n v="0.696737294312327"/>
    <n v="1.00233678573065"/>
    <n v="1.3391038103991699"/>
    <n v="1.2365421230826299"/>
    <n v="1.1153052167320601"/>
    <n v="0.98259322297777796"/>
    <n v="0.765237211725878"/>
    <n v="1.02843919772693"/>
    <s v="251-1000"/>
    <s v="1k-10k"/>
    <s v="1k-10k"/>
    <s v="1k-10k"/>
    <s v="1k-10k"/>
    <s v="1k-10k"/>
    <n v="0.52721081788803992"/>
    <n v="0.30559949141832299"/>
    <n v="25"/>
    <n v="50"/>
    <n v="50"/>
    <n v="50"/>
    <n v="50"/>
    <n v="50"/>
  </r>
  <r>
    <x v="0"/>
    <x v="0"/>
    <x v="0"/>
    <x v="1"/>
    <x v="0"/>
    <x v="2"/>
    <n v="1.65293742750079"/>
    <n v="1.33741392080021"/>
    <n v="1.1830157306594999"/>
    <n v="1.04568751266277"/>
    <n v="0.831254475217586"/>
    <n v="1.0838869578759001"/>
    <n v="1.65312342906011"/>
    <n v="1.4059852178783001"/>
    <n v="1.3170536416235801"/>
    <n v="1.1744156552219001"/>
    <n v="0.99529975918137303"/>
    <n v="1.24230033638425"/>
    <s v="1k-10k"/>
    <s v="1k-10k"/>
    <s v="1k-10k"/>
    <s v="1k-10k"/>
    <s v="1k-10k"/>
    <s v="10k-100k"/>
    <n v="0.56905046962488992"/>
    <n v="0.25263248265831406"/>
    <n v="50"/>
    <n v="50"/>
    <n v="50"/>
    <n v="50"/>
    <n v="50"/>
    <n v="100"/>
  </r>
  <r>
    <x v="0"/>
    <x v="0"/>
    <x v="0"/>
    <x v="1"/>
    <x v="1"/>
    <x v="0"/>
    <n v="1.7133746714574201"/>
    <n v="1.4708881240609899"/>
    <n v="1.28796962977374"/>
    <n v="1.1959721057472601"/>
    <n v="0.9731980533472"/>
    <n v="1.30582713516487"/>
    <n v="1.8919165622405401"/>
    <n v="1.52067803251057"/>
    <n v="1.3872315153903401"/>
    <n v="1.3140847822636501"/>
    <n v="1.0240754425715799"/>
    <n v="1.4184899881422199"/>
    <s v="10k-100k"/>
    <s v="1k-10k"/>
    <s v="10k-100k"/>
    <s v="10k-100k"/>
    <s v="10k-100k"/>
    <s v="10k-100k"/>
    <n v="0.40754753629255003"/>
    <n v="0.33262908181767004"/>
    <n v="100"/>
    <n v="50"/>
    <n v="100"/>
    <n v="100"/>
    <n v="100"/>
    <n v="100"/>
  </r>
  <r>
    <x v="0"/>
    <x v="0"/>
    <x v="0"/>
    <x v="1"/>
    <x v="1"/>
    <x v="1"/>
    <n v="1.3512445302332301"/>
    <n v="1.03044536291545"/>
    <n v="0.92388406355253505"/>
    <n v="0.83465703478426001"/>
    <n v="0.72111289246431098"/>
    <n v="0.860008627679542"/>
    <n v="1.5926910027088399"/>
    <n v="1.0192573466544901"/>
    <n v="0.97879185972001803"/>
    <n v="0.87849531753865595"/>
    <n v="0.76854954485152105"/>
    <n v="0.92730039995750302"/>
    <s v="1k-10k"/>
    <s v="10k-100k"/>
    <s v="10k-100k"/>
    <s v="10k-100k"/>
    <s v="10k-100k"/>
    <s v="10k-100k"/>
    <n v="0.4912359025536881"/>
    <n v="0.13889573521523102"/>
    <n v="50"/>
    <n v="100"/>
    <n v="100"/>
    <n v="100"/>
    <n v="100"/>
    <n v="100"/>
  </r>
  <r>
    <x v="0"/>
    <x v="0"/>
    <x v="0"/>
    <x v="1"/>
    <x v="1"/>
    <x v="2"/>
    <n v="1.4797443190952499"/>
    <n v="1.0831953647477599"/>
    <n v="0.97368426367939498"/>
    <n v="0.88158226421545205"/>
    <n v="0.74587784145166303"/>
    <n v="0.91071112119936004"/>
    <n v="1.8769828788493199"/>
    <n v="1.2582795575839301"/>
    <n v="1.1975071652045"/>
    <n v="1.0455115631515699"/>
    <n v="0.88658419431235602"/>
    <n v="1.15321721402674"/>
    <s v="10k-100k"/>
    <s v="10k-100k"/>
    <s v="10k-100k"/>
    <s v="10k-100k"/>
    <s v="10k-100k"/>
    <s v="&gt;100k"/>
    <n v="0.56903319789588991"/>
    <n v="0.16483327974769701"/>
    <n v="100"/>
    <n v="100"/>
    <n v="100"/>
    <n v="100"/>
    <n v="100"/>
    <n v="200"/>
  </r>
  <r>
    <x v="0"/>
    <x v="0"/>
    <x v="0"/>
    <x v="1"/>
    <x v="2"/>
    <x v="0"/>
    <n v="1.86267050459362"/>
    <n v="1.54144294998356"/>
    <n v="1.3079103926532201"/>
    <n v="1.13018525031502"/>
    <n v="0.93420842880450095"/>
    <n v="1.33415547485752"/>
    <n v="2.1561504916109402"/>
    <n v="1.6849093671259701"/>
    <n v="1.3590003961427699"/>
    <n v="1.2318575985425899"/>
    <n v="0.99342560987429895"/>
    <n v="1.4655613055025001"/>
    <s v="1k-10k"/>
    <s v="1k-10k"/>
    <s v="1k-10k"/>
    <s v="1k-10k"/>
    <s v="1k-10k"/>
    <s v="10k-100k"/>
    <n v="0.52851502973610009"/>
    <n v="0.39994704605301901"/>
    <n v="50"/>
    <n v="50"/>
    <n v="50"/>
    <n v="50"/>
    <n v="50"/>
    <n v="100"/>
  </r>
  <r>
    <x v="0"/>
    <x v="0"/>
    <x v="0"/>
    <x v="1"/>
    <x v="2"/>
    <x v="1"/>
    <n v="1.1421515546473899"/>
    <n v="0.93437941642371902"/>
    <n v="0.82499996337372705"/>
    <n v="0.74093253363579903"/>
    <n v="0.66634955093984405"/>
    <n v="0.81744565264142999"/>
    <n v="1.3403834697643999"/>
    <n v="0.95386447710415501"/>
    <n v="0.87298313523301097"/>
    <n v="0.80557492232373096"/>
    <n v="0.70487754167970695"/>
    <n v="0.88547844446004498"/>
    <s v="1k-10k"/>
    <s v="10k-100k"/>
    <s v="10k-100k"/>
    <s v="10k-100k"/>
    <s v="1k-10k"/>
    <s v="10k-100k"/>
    <n v="0.32470590200595995"/>
    <n v="0.15109610170158594"/>
    <n v="50"/>
    <n v="100"/>
    <n v="100"/>
    <n v="100"/>
    <n v="50"/>
    <n v="100"/>
  </r>
  <r>
    <x v="0"/>
    <x v="0"/>
    <x v="0"/>
    <x v="1"/>
    <x v="2"/>
    <x v="2"/>
    <n v="1.1710211577161"/>
    <n v="0.95525007133293105"/>
    <n v="0.84244886879481196"/>
    <n v="0.75500041906747595"/>
    <n v="0.669567176137984"/>
    <n v="0.82985068627720104"/>
    <n v="1.5493557896867101"/>
    <n v="1.0636449519340001"/>
    <n v="0.98203678994656995"/>
    <n v="0.85661847717500805"/>
    <n v="0.73070807890053602"/>
    <n v="0.99232585109457305"/>
    <s v="10k-100k"/>
    <s v="10k-100k"/>
    <s v="10k-100k"/>
    <s v="10k-100k"/>
    <s v="1k-10k"/>
    <s v="10k-100k"/>
    <n v="0.341170471438899"/>
    <n v="0.16028351013921704"/>
    <n v="100"/>
    <n v="100"/>
    <n v="100"/>
    <n v="100"/>
    <n v="50"/>
    <n v="100"/>
  </r>
  <r>
    <x v="0"/>
    <x v="0"/>
    <x v="0"/>
    <x v="1"/>
    <x v="3"/>
    <x v="0"/>
    <n v="2.5518491284685898"/>
    <n v="1.82406616508262"/>
    <n v="1.43890559122326"/>
    <n v="1.1661345070232501"/>
    <n v="0.87843399722752402"/>
    <n v="1.54234774036012"/>
    <n v="2.9744532552844198"/>
    <n v="2.0672979576293198"/>
    <n v="1.6105594127484"/>
    <n v="1.19766715871181"/>
    <n v="0.90018979159631696"/>
    <n v="1.7531827538640601"/>
    <s v="1k-10k"/>
    <s v="10k-100k"/>
    <s v="1k-10k"/>
    <s v="1k-10k"/>
    <s v="1k-10k"/>
    <s v="10k-100k"/>
    <n v="1.0095013881084698"/>
    <n v="0.66391374313259599"/>
    <n v="50"/>
    <n v="100"/>
    <n v="50"/>
    <n v="50"/>
    <n v="50"/>
    <n v="100"/>
  </r>
  <r>
    <x v="0"/>
    <x v="0"/>
    <x v="0"/>
    <x v="1"/>
    <x v="3"/>
    <x v="1"/>
    <n v="1.18419136476159"/>
    <n v="0.93108048099156604"/>
    <n v="0.82745025921294602"/>
    <n v="0.75084487326563998"/>
    <n v="0.64818037152110197"/>
    <n v="0.82163420341437199"/>
    <n v="1.4996603641473201"/>
    <n v="0.98729828936047404"/>
    <n v="0.87653027387723204"/>
    <n v="0.79485939541961803"/>
    <n v="0.71227773791685201"/>
    <n v="0.91391245203843297"/>
    <s v="10k-100k"/>
    <s v="10k-100k"/>
    <s v="10k-100k"/>
    <s v="10k-100k"/>
    <s v="1k-10k"/>
    <s v="10k-100k"/>
    <n v="0.36255716134721805"/>
    <n v="0.17345383189327002"/>
    <n v="100"/>
    <n v="100"/>
    <n v="100"/>
    <n v="100"/>
    <n v="50"/>
    <n v="100"/>
  </r>
  <r>
    <x v="0"/>
    <x v="0"/>
    <x v="0"/>
    <x v="1"/>
    <x v="3"/>
    <x v="2"/>
    <n v="1.2614492401435899"/>
    <n v="0.96412286034606598"/>
    <n v="0.83887659454956798"/>
    <n v="0.76790862961734896"/>
    <n v="0.65614411201720102"/>
    <n v="0.83481064319605103"/>
    <n v="1.83875133695265"/>
    <n v="1.20335787890988"/>
    <n v="0.95769069985323496"/>
    <n v="0.88197415967553805"/>
    <n v="0.74073352615079002"/>
    <n v="1.0637205714728"/>
    <s v="10k-100k"/>
    <s v="10k-100k"/>
    <s v="10k-100k"/>
    <s v="10k-100k"/>
    <s v="1k-10k"/>
    <s v="&gt;100k"/>
    <n v="0.42663859694753892"/>
    <n v="0.17866653117885001"/>
    <n v="100"/>
    <n v="100"/>
    <n v="100"/>
    <n v="100"/>
    <n v="50"/>
    <n v="200"/>
  </r>
  <r>
    <x v="0"/>
    <x v="0"/>
    <x v="0"/>
    <x v="1"/>
    <x v="4"/>
    <x v="0"/>
    <n v="1.8972970118869099"/>
    <n v="1.5469222422531299"/>
    <n v="1.32626697239086"/>
    <n v="1.2330579302965601"/>
    <n v="1.01088099389783"/>
    <n v="1.3498146966120399"/>
    <n v="2.2167895302455398"/>
    <n v="1.6656030092204499"/>
    <n v="1.4252303714796599"/>
    <n v="1.3347783882144599"/>
    <n v="1.06015455459248"/>
    <n v="1.4781515032439101"/>
    <s v="10k-100k"/>
    <s v="10k-100k"/>
    <s v="10k-100k"/>
    <s v="10k-100k"/>
    <s v="10k-100k"/>
    <s v="&gt;100k"/>
    <n v="0.54748231527487001"/>
    <n v="0.33893370271420986"/>
    <n v="100"/>
    <n v="100"/>
    <n v="100"/>
    <n v="100"/>
    <n v="100"/>
    <n v="200"/>
  </r>
  <r>
    <x v="0"/>
    <x v="0"/>
    <x v="0"/>
    <x v="1"/>
    <x v="4"/>
    <x v="1"/>
    <n v="1.1345724665541299"/>
    <n v="0.94310245720810004"/>
    <n v="0.86840046667408"/>
    <n v="0.81160646834807704"/>
    <n v="0.70051615311945403"/>
    <n v="0.83131817217252402"/>
    <n v="1.3683152524123601"/>
    <n v="0.97841867881150102"/>
    <n v="0.92090266250438901"/>
    <n v="0.86915100830085901"/>
    <n v="0.74519184639953195"/>
    <n v="0.91261125843757196"/>
    <s v="10k-100k"/>
    <s v="10k-100k"/>
    <s v="10k-100k"/>
    <s v="10k-100k"/>
    <s v="10k-100k"/>
    <s v="&gt;100k"/>
    <n v="0.30325429438160589"/>
    <n v="0.13080201905306998"/>
    <n v="100"/>
    <n v="100"/>
    <n v="100"/>
    <n v="100"/>
    <n v="100"/>
    <n v="200"/>
  </r>
  <r>
    <x v="0"/>
    <x v="0"/>
    <x v="0"/>
    <x v="1"/>
    <x v="4"/>
    <x v="2"/>
    <n v="1.2071805751979301"/>
    <n v="0.97333810898883399"/>
    <n v="0.90390068733878304"/>
    <n v="0.82942515896054902"/>
    <n v="0.70688887279234103"/>
    <n v="0.85576137004544395"/>
    <n v="1.6573414746355699"/>
    <n v="1.20018385213159"/>
    <n v="1.0501268053474699"/>
    <n v="0.99340955133502196"/>
    <n v="0.79147569213533697"/>
    <n v="1.0888409852454199"/>
    <s v="10k-100k"/>
    <s v="10k-100k"/>
    <s v="10k-100k"/>
    <s v="&gt;100k"/>
    <s v="10k-100k"/>
    <s v="&gt;100k"/>
    <n v="0.35141920515248615"/>
    <n v="0.14887249725310292"/>
    <n v="100"/>
    <n v="100"/>
    <n v="100"/>
    <n v="200"/>
    <n v="100"/>
    <n v="200"/>
  </r>
  <r>
    <x v="0"/>
    <x v="0"/>
    <x v="0"/>
    <x v="2"/>
    <x v="0"/>
    <x v="0"/>
    <n v="1.64877305712294"/>
    <n v="1.43732619302483"/>
    <n v="1.27854048806054"/>
    <n v="1.1277317030737"/>
    <n v="0.93192165824858797"/>
    <n v="1.1939157411279799"/>
    <n v="1.65729082916496"/>
    <n v="1.40719859352052"/>
    <n v="1.27795301638097"/>
    <n v="1.19110065913862"/>
    <n v="0.95589099816145795"/>
    <n v="1.2357885752897999"/>
    <s v="1k-10k"/>
    <s v="1k-10k"/>
    <s v="1k-10k"/>
    <s v="10k-100k"/>
    <s v="1k-10k"/>
    <s v="10k-100k"/>
    <n v="0.45485731599496004"/>
    <n v="0.26199408287939197"/>
    <n v="50"/>
    <n v="50"/>
    <n v="50"/>
    <n v="100"/>
    <n v="50"/>
    <n v="100"/>
  </r>
  <r>
    <x v="0"/>
    <x v="0"/>
    <x v="0"/>
    <x v="2"/>
    <x v="0"/>
    <x v="1"/>
    <n v="1.8266453823948201"/>
    <n v="1.3753299886582699"/>
    <n v="1.0333582640423999"/>
    <n v="0.82057963804129397"/>
    <n v="0.57097553689407798"/>
    <n v="0.95861139479011304"/>
    <n v="1.3952053557321999"/>
    <n v="1.3052899545654999"/>
    <n v="1.0663354648402801"/>
    <n v="0.90171645826824298"/>
    <n v="0.72835788665906598"/>
    <n v="1.01477575828877"/>
    <s v="251-1000"/>
    <s v="251-1000"/>
    <s v="1k-10k"/>
    <s v="1k-10k"/>
    <s v="251-1000"/>
    <s v="1k-10k"/>
    <n v="0.86803398760470707"/>
    <n v="0.38763585789603505"/>
    <n v="25"/>
    <n v="25"/>
    <n v="50"/>
    <n v="50"/>
    <n v="25"/>
    <n v="50"/>
  </r>
  <r>
    <x v="0"/>
    <x v="0"/>
    <x v="0"/>
    <x v="2"/>
    <x v="0"/>
    <x v="2"/>
    <n v="1.6211595083722199"/>
    <n v="1.3453561046787501"/>
    <n v="1.14377429476887"/>
    <n v="0.98354616531797401"/>
    <n v="0.76237892651343997"/>
    <n v="1.0400305184156"/>
    <n v="1.52984764816821"/>
    <n v="1.3141350652349899"/>
    <n v="1.2424279199177399"/>
    <n v="1.1461931091364701"/>
    <n v="0.94099397884857106"/>
    <n v="1.18573946434065"/>
    <s v="1k-10k"/>
    <s v="1k-10k"/>
    <s v="1k-10k"/>
    <s v="10k-100k"/>
    <s v="1k-10k"/>
    <s v="10k-100k"/>
    <n v="0.58112898995661988"/>
    <n v="0.27765159190216004"/>
    <n v="50"/>
    <n v="50"/>
    <n v="50"/>
    <n v="100"/>
    <n v="50"/>
    <n v="100"/>
  </r>
  <r>
    <x v="0"/>
    <x v="0"/>
    <x v="0"/>
    <x v="2"/>
    <x v="1"/>
    <x v="0"/>
    <n v="1.43106821877096"/>
    <n v="1.2651992646580299"/>
    <n v="1.1804928248348701"/>
    <n v="1.07032832136678"/>
    <n v="0.90272471431401202"/>
    <n v="1.1602841664081001"/>
    <n v="1.56601793808845"/>
    <n v="1.3154928606097001"/>
    <n v="1.2451254860621599"/>
    <n v="1.1005355907463701"/>
    <n v="0.93017891345278503"/>
    <n v="1.2318496616260499"/>
    <s v="10k-100k"/>
    <s v="10k-100k"/>
    <s v="10k-100k"/>
    <s v="10k-100k"/>
    <s v="1k-10k"/>
    <s v="&gt;100k"/>
    <n v="0.27078405236285996"/>
    <n v="0.25755945209408804"/>
    <n v="100"/>
    <n v="100"/>
    <n v="100"/>
    <n v="100"/>
    <n v="50"/>
    <n v="200"/>
  </r>
  <r>
    <x v="0"/>
    <x v="0"/>
    <x v="0"/>
    <x v="2"/>
    <x v="1"/>
    <x v="1"/>
    <n v="1.2932571145535701"/>
    <n v="1.12497152913613"/>
    <n v="0.98311175454257504"/>
    <n v="0.86685812901932202"/>
    <n v="0.71652511701858501"/>
    <n v="0.96581566377838302"/>
    <n v="1.1713010347025901"/>
    <n v="1.10022412396039"/>
    <n v="0.97809767427665695"/>
    <n v="0.92977430104279601"/>
    <n v="0.79572752126770396"/>
    <n v="0.98155051145898897"/>
    <s v="1k-10k"/>
    <s v="1k-10k"/>
    <s v="10k-100k"/>
    <s v="10k-100k"/>
    <s v="1k-10k"/>
    <s v="10k-100k"/>
    <n v="0.32744145077518705"/>
    <n v="0.249290546759798"/>
    <n v="50"/>
    <n v="50"/>
    <n v="100"/>
    <n v="100"/>
    <n v="50"/>
    <n v="100"/>
  </r>
  <r>
    <x v="0"/>
    <x v="0"/>
    <x v="0"/>
    <x v="2"/>
    <x v="1"/>
    <x v="2"/>
    <n v="1.34293224256963"/>
    <n v="1.1601550962382801"/>
    <n v="1.01582176925221"/>
    <n v="0.92957786271237297"/>
    <n v="0.77889869130350597"/>
    <n v="0.99988484022791402"/>
    <n v="1.4023218637542301"/>
    <n v="1.2410811232038701"/>
    <n v="1.1097875478810399"/>
    <n v="1.10740709851908"/>
    <n v="0.94781666468617498"/>
    <n v="1.1546235642229401"/>
    <s v="10k-100k"/>
    <s v="10k-100k"/>
    <s v="10k-100k"/>
    <s v="10k-100k"/>
    <s v="10k-100k"/>
    <s v="&gt;100k"/>
    <n v="0.34304740234171593"/>
    <n v="0.22098614892440804"/>
    <n v="100"/>
    <n v="100"/>
    <n v="100"/>
    <n v="100"/>
    <n v="100"/>
    <n v="200"/>
  </r>
  <r>
    <x v="0"/>
    <x v="0"/>
    <x v="0"/>
    <x v="2"/>
    <x v="2"/>
    <x v="0"/>
    <n v="1.6549650824728901"/>
    <n v="1.25920373465695"/>
    <n v="1.12891082589948"/>
    <n v="1.0281548538771399"/>
    <n v="0.92749336481756295"/>
    <n v="1.13987396458335"/>
    <n v="1.6857985419363799"/>
    <n v="1.3407785403136301"/>
    <n v="1.19488144868577"/>
    <n v="1.08114982983917"/>
    <n v="0.98023159284593497"/>
    <n v="1.2195806631171799"/>
    <s v="1k-10k"/>
    <s v="1k-10k"/>
    <s v="10k-100k"/>
    <s v="1k-10k"/>
    <s v="1k-10k"/>
    <s v="10k-100k"/>
    <n v="0.5150911178895401"/>
    <n v="0.21238059976578705"/>
    <n v="50"/>
    <n v="50"/>
    <n v="100"/>
    <n v="50"/>
    <n v="50"/>
    <n v="100"/>
  </r>
  <r>
    <x v="0"/>
    <x v="0"/>
    <x v="0"/>
    <x v="2"/>
    <x v="2"/>
    <x v="1"/>
    <n v="1.3049126914354801"/>
    <n v="1.06535423975026"/>
    <n v="0.91004653220915199"/>
    <n v="0.82080293901297796"/>
    <n v="0.70530136728415105"/>
    <n v="0.90595434103238204"/>
    <n v="1.2322107896741501"/>
    <n v="1.03490735886711"/>
    <n v="0.95203266984670598"/>
    <n v="0.91583596706284398"/>
    <n v="0.81519938570276096"/>
    <n v="0.95261898680415502"/>
    <s v="1k-10k"/>
    <s v="1k-10k"/>
    <s v="1k-10k"/>
    <s v="1k-10k"/>
    <s v="1k-10k"/>
    <s v="10k-100k"/>
    <n v="0.39895835040309802"/>
    <n v="0.20065297374823099"/>
    <n v="50"/>
    <n v="50"/>
    <n v="50"/>
    <n v="50"/>
    <n v="50"/>
    <n v="100"/>
  </r>
  <r>
    <x v="0"/>
    <x v="0"/>
    <x v="0"/>
    <x v="2"/>
    <x v="2"/>
    <x v="2"/>
    <n v="1.3359324316176"/>
    <n v="1.0786958044944801"/>
    <n v="0.971068554927626"/>
    <n v="0.87638101201516705"/>
    <n v="0.77607570706665996"/>
    <n v="0.91822509991199697"/>
    <n v="1.5873944578403001"/>
    <n v="1.1566647742732501"/>
    <n v="1.06051341371593"/>
    <n v="0.96516207082672301"/>
    <n v="0.97987098038404796"/>
    <n v="1.0745501383981999"/>
    <s v="1k-10k"/>
    <s v="10k-100k"/>
    <s v="10k-100k"/>
    <s v="10k-100k"/>
    <s v="10k-100k"/>
    <s v="10k-100k"/>
    <n v="0.41770733170560304"/>
    <n v="0.14214939284533701"/>
    <n v="50"/>
    <n v="100"/>
    <n v="100"/>
    <n v="100"/>
    <n v="100"/>
    <n v="100"/>
  </r>
  <r>
    <x v="0"/>
    <x v="0"/>
    <x v="0"/>
    <x v="2"/>
    <x v="3"/>
    <x v="0"/>
    <n v="2.0818055492341099"/>
    <n v="1.5309799836173099"/>
    <n v="1.29165453390838"/>
    <n v="1.11627569654943"/>
    <n v="0.90009829320405899"/>
    <n v="1.26788840173623"/>
    <n v="2.3741181957265902"/>
    <n v="1.5488785585140801"/>
    <n v="1.3669474525216301"/>
    <n v="1.20470105063892"/>
    <n v="0.93998726998314497"/>
    <n v="1.3986665823045401"/>
    <s v="1k-10k"/>
    <s v="1k-10k"/>
    <s v="10k-100k"/>
    <s v="1k-10k"/>
    <s v="1k-10k"/>
    <s v="10k-100k"/>
    <n v="0.81391714749787991"/>
    <n v="0.36779010853217098"/>
    <n v="50"/>
    <n v="50"/>
    <n v="100"/>
    <n v="50"/>
    <n v="50"/>
    <n v="100"/>
  </r>
  <r>
    <x v="0"/>
    <x v="0"/>
    <x v="0"/>
    <x v="2"/>
    <x v="3"/>
    <x v="1"/>
    <n v="1.43593799793948"/>
    <n v="1.0105254429694801"/>
    <n v="0.856739083213648"/>
    <n v="0.72770707166667103"/>
    <n v="0.53285827359956806"/>
    <n v="0.81140173479598598"/>
    <n v="1.44689216193763"/>
    <n v="1.0711047147172199"/>
    <n v="0.90145116339769304"/>
    <n v="0.85695030575041098"/>
    <n v="0.77501625186288403"/>
    <n v="0.920896901460029"/>
    <s v="1k-10k"/>
    <s v="1k-10k"/>
    <s v="10k-100k"/>
    <s v="10k-100k"/>
    <s v="1k-10k"/>
    <s v="10k-100k"/>
    <n v="0.62453626314349397"/>
    <n v="0.27854346119641793"/>
    <n v="50"/>
    <n v="50"/>
    <n v="100"/>
    <n v="100"/>
    <n v="50"/>
    <n v="100"/>
  </r>
  <r>
    <x v="0"/>
    <x v="0"/>
    <x v="0"/>
    <x v="2"/>
    <x v="3"/>
    <x v="2"/>
    <n v="1.5580498731122501"/>
    <n v="1.0519922782774001"/>
    <n v="0.86197713084052296"/>
    <n v="0.74535248251527497"/>
    <n v="0.63657082047351299"/>
    <n v="0.82354210219078405"/>
    <n v="1.75975088252371"/>
    <n v="1.3235093795284401"/>
    <n v="0.99765847846516698"/>
    <n v="0.92918237883577504"/>
    <n v="0.99964931322158901"/>
    <n v="1.1143864978353499"/>
    <s v="1k-10k"/>
    <s v="10k-100k"/>
    <s v="10k-100k"/>
    <s v="10k-100k"/>
    <s v="1k-10k"/>
    <s v="10k-100k"/>
    <n v="0.73450777092146602"/>
    <n v="0.18697128171727107"/>
    <n v="50"/>
    <n v="100"/>
    <n v="100"/>
    <n v="100"/>
    <n v="50"/>
    <n v="100"/>
  </r>
  <r>
    <x v="0"/>
    <x v="0"/>
    <x v="0"/>
    <x v="2"/>
    <x v="4"/>
    <x v="0"/>
    <n v="1.5370672513208601"/>
    <n v="1.28141678410487"/>
    <n v="1.1867618825266699"/>
    <n v="1.1043529258483"/>
    <n v="0.99708984110143295"/>
    <n v="1.1779945424034699"/>
    <n v="1.68191057846238"/>
    <n v="1.3338579767246399"/>
    <n v="1.2589840857354699"/>
    <n v="1.1518823829496301"/>
    <n v="1.03027028036855"/>
    <n v="1.2545665398072701"/>
    <s v="10k-100k"/>
    <s v="10k-100k"/>
    <s v="10k-100k"/>
    <s v="10k-100k"/>
    <s v="10k-100k"/>
    <s v="&gt;100k"/>
    <n v="0.35907270891739018"/>
    <n v="0.18090470130203695"/>
    <n v="100"/>
    <n v="100"/>
    <n v="100"/>
    <n v="100"/>
    <n v="100"/>
    <n v="200"/>
  </r>
  <r>
    <x v="0"/>
    <x v="0"/>
    <x v="0"/>
    <x v="2"/>
    <x v="4"/>
    <x v="1"/>
    <n v="1.27977637012828"/>
    <n v="1.0120473843431199"/>
    <n v="0.931565363687899"/>
    <n v="0.83574120906718097"/>
    <n v="0.728924007236604"/>
    <n v="0.87163697672107998"/>
    <n v="1.26169829111878"/>
    <n v="1.0225595625303801"/>
    <n v="0.97869487081073903"/>
    <n v="0.92356863490906205"/>
    <n v="0.84593050133492398"/>
    <n v="0.95545450803867105"/>
    <s v="1k-10k"/>
    <s v="10k-100k"/>
    <s v="10k-100k"/>
    <s v="10k-100k"/>
    <s v="10k-100k"/>
    <s v="&gt;100k"/>
    <n v="0.40813939340720007"/>
    <n v="0.14271296948447598"/>
    <n v="50"/>
    <n v="100"/>
    <n v="100"/>
    <n v="100"/>
    <n v="100"/>
    <n v="200"/>
  </r>
  <r>
    <x v="0"/>
    <x v="0"/>
    <x v="0"/>
    <x v="2"/>
    <x v="4"/>
    <x v="2"/>
    <n v="1.3354697840726699"/>
    <n v="1.06618916155183"/>
    <n v="0.94958864114462804"/>
    <n v="0.85672452104984098"/>
    <n v="0.75174143460418097"/>
    <n v="0.894124119638814"/>
    <n v="1.4840544517819201"/>
    <n v="1.2241555698818001"/>
    <n v="1.0559236324427399"/>
    <n v="1.06497008471018"/>
    <n v="1.00307095560097"/>
    <n v="1.12841179143111"/>
    <s v="10k-100k"/>
    <s v="10k-100k"/>
    <s v="10k-100k"/>
    <s v="10k-100k"/>
    <s v="10k-100k"/>
    <s v="&gt;100k"/>
    <n v="0.44134566443385592"/>
    <n v="0.14238268503463303"/>
    <n v="100"/>
    <n v="100"/>
    <n v="100"/>
    <n v="100"/>
    <n v="100"/>
    <n v="200"/>
  </r>
  <r>
    <x v="0"/>
    <x v="0"/>
    <x v="0"/>
    <x v="3"/>
    <x v="0"/>
    <x v="0"/>
    <n v="1.72399208739018"/>
    <n v="1.5172790989192"/>
    <n v="1.34159115397422"/>
    <n v="1.22605714065587"/>
    <n v="1.0614571319922099"/>
    <n v="1.24366515024145"/>
    <n v="1.74495220590196"/>
    <n v="1.52529681718122"/>
    <n v="1.34579116750285"/>
    <n v="1.2860744701473401"/>
    <n v="1.1229072352290499"/>
    <n v="1.29408726449656"/>
    <s v="1k-10k"/>
    <s v="1k-10k"/>
    <s v="1k-10k"/>
    <s v="10k-100k"/>
    <s v="10k-100k"/>
    <s v="10k-100k"/>
    <n v="0.48032693714872998"/>
    <n v="0.18220801824924004"/>
    <n v="50"/>
    <n v="50"/>
    <n v="50"/>
    <n v="100"/>
    <n v="100"/>
    <n v="100"/>
  </r>
  <r>
    <x v="0"/>
    <x v="0"/>
    <x v="0"/>
    <x v="3"/>
    <x v="0"/>
    <x v="1"/>
    <n v="1.5378227272537099"/>
    <n v="1.2967632604128101"/>
    <n v="1.1735695098966199"/>
    <n v="0.93907684379629897"/>
    <n v="0.73333750879994097"/>
    <n v="0.98814048847630398"/>
    <n v="1.4066529452132699"/>
    <n v="1.23513832372997"/>
    <n v="1.16548900282394"/>
    <n v="0.98020035988074905"/>
    <n v="0.81308896194414204"/>
    <n v="1.02462168374582"/>
    <s v="251-1000"/>
    <s v="1k-10k"/>
    <s v="1k-10k"/>
    <s v="1k-10k"/>
    <s v="1k-10k"/>
    <s v="10k-100k"/>
    <n v="0.54968223877740596"/>
    <n v="0.25480297967636301"/>
    <n v="25"/>
    <n v="50"/>
    <n v="50"/>
    <n v="50"/>
    <n v="50"/>
    <n v="100"/>
  </r>
  <r>
    <x v="0"/>
    <x v="0"/>
    <x v="0"/>
    <x v="3"/>
    <x v="0"/>
    <x v="2"/>
    <n v="1.5887239829047299"/>
    <n v="1.3801088990027499"/>
    <n v="1.26660334599094"/>
    <n v="1.0705356463145499"/>
    <n v="0.84805507700084304"/>
    <n v="1.06833472027076"/>
    <n v="1.6694920125208701"/>
    <n v="1.4236552964432201"/>
    <n v="1.29604866546793"/>
    <n v="1.19705042810787"/>
    <n v="1.0338781851494201"/>
    <n v="1.2169511106728801"/>
    <s v="1k-10k"/>
    <s v="1k-10k"/>
    <s v="1k-10k"/>
    <s v="10k-100k"/>
    <s v="10k-100k"/>
    <s v="10k-100k"/>
    <n v="0.5203892626339699"/>
    <n v="0.220279643269917"/>
    <n v="50"/>
    <n v="50"/>
    <n v="50"/>
    <n v="100"/>
    <n v="100"/>
    <n v="100"/>
  </r>
  <r>
    <x v="0"/>
    <x v="0"/>
    <x v="0"/>
    <x v="3"/>
    <x v="1"/>
    <x v="0"/>
    <n v="1.58195798085987"/>
    <n v="1.3622491323061401"/>
    <n v="1.22468437813959"/>
    <n v="1.11568319792819"/>
    <n v="0.952764509767003"/>
    <n v="1.23360720996634"/>
    <n v="1.6802370089660099"/>
    <n v="1.4130521431841601"/>
    <n v="1.29402568510232"/>
    <n v="1.1825354233824299"/>
    <n v="1.0004519233123099"/>
    <n v="1.30971497461701"/>
    <s v="10k-100k"/>
    <s v="10k-100k"/>
    <s v="10k-100k"/>
    <s v="10k-100k"/>
    <s v="10k-100k"/>
    <s v="&gt;100k"/>
    <n v="0.34835077089353006"/>
    <n v="0.28084270019933699"/>
    <n v="100"/>
    <n v="100"/>
    <n v="100"/>
    <n v="100"/>
    <n v="100"/>
    <n v="200"/>
  </r>
  <r>
    <x v="0"/>
    <x v="0"/>
    <x v="0"/>
    <x v="3"/>
    <x v="1"/>
    <x v="1"/>
    <n v="1.2566446480858999"/>
    <n v="1.0440191985209399"/>
    <n v="0.96799781368333204"/>
    <n v="0.861407678195793"/>
    <n v="0.75560680302275396"/>
    <n v="0.90158671155927705"/>
    <n v="1.3920560531080399"/>
    <n v="1.0341911438829601"/>
    <n v="0.99561332716534301"/>
    <n v="0.89790786434053504"/>
    <n v="0.81088995016349896"/>
    <n v="0.94829710155048597"/>
    <s v="1k-10k"/>
    <s v="10k-100k"/>
    <s v="10k-100k"/>
    <s v="10k-100k"/>
    <s v="10k-100k"/>
    <s v="&gt;100k"/>
    <n v="0.35505793652662287"/>
    <n v="0.1459799085365231"/>
    <n v="50"/>
    <n v="100"/>
    <n v="100"/>
    <n v="100"/>
    <n v="100"/>
    <n v="200"/>
  </r>
  <r>
    <x v="0"/>
    <x v="0"/>
    <x v="0"/>
    <x v="3"/>
    <x v="1"/>
    <x v="2"/>
    <n v="1.33725680798924"/>
    <n v="1.1106886909937801"/>
    <n v="1.0187089633925599"/>
    <n v="0.91214876612173401"/>
    <n v="0.79003033226553199"/>
    <n v="0.948572971649843"/>
    <n v="1.5562050361023301"/>
    <n v="1.2749194364335901"/>
    <n v="1.18525151343935"/>
    <n v="1.05596672911954"/>
    <n v="0.95584068738960104"/>
    <n v="1.1573130182069"/>
    <s v="10k-100k"/>
    <s v="10k-100k"/>
    <s v="&gt;100k"/>
    <s v="10k-100k"/>
    <s v="10k-100k"/>
    <s v="&gt;100k"/>
    <n v="0.38868383633939696"/>
    <n v="0.15854263938431101"/>
    <n v="100"/>
    <n v="100"/>
    <n v="200"/>
    <n v="100"/>
    <n v="100"/>
    <n v="200"/>
  </r>
  <r>
    <x v="0"/>
    <x v="0"/>
    <x v="0"/>
    <x v="3"/>
    <x v="2"/>
    <x v="0"/>
    <n v="1.78285747281324"/>
    <n v="1.4143178100629601"/>
    <n v="1.2247376980193501"/>
    <n v="1.09737261758528"/>
    <n v="0.94695394246943998"/>
    <n v="1.2353203006048701"/>
    <n v="1.89213839922039"/>
    <n v="1.4990095423490699"/>
    <n v="1.31472423522878"/>
    <n v="1.1365005879324701"/>
    <n v="0.99538322805850998"/>
    <n v="1.3233234137718299"/>
    <s v="10k-100k"/>
    <s v="10k-100k"/>
    <s v="10k-100k"/>
    <s v="10k-100k"/>
    <s v="1k-10k"/>
    <s v="10k-100k"/>
    <n v="0.54753717220836995"/>
    <n v="0.2883663581354301"/>
    <n v="100"/>
    <n v="100"/>
    <n v="100"/>
    <n v="100"/>
    <n v="50"/>
    <n v="100"/>
  </r>
  <r>
    <x v="0"/>
    <x v="0"/>
    <x v="0"/>
    <x v="3"/>
    <x v="2"/>
    <x v="1"/>
    <n v="1.1211403733562399"/>
    <n v="0.96432163553004402"/>
    <n v="0.87417874642415205"/>
    <n v="0.80128467602808195"/>
    <n v="0.69940947099026196"/>
    <n v="0.85487468246653997"/>
    <n v="1.2428074463726699"/>
    <n v="0.96675864264036204"/>
    <n v="0.91189090420279495"/>
    <n v="0.87760673359917896"/>
    <n v="0.74477060343275303"/>
    <n v="0.91122261646685299"/>
    <s v="10k-100k"/>
    <s v="10k-100k"/>
    <s v="10k-100k"/>
    <s v="10k-100k"/>
    <s v="10k-100k"/>
    <s v="&gt;100k"/>
    <n v="0.26626569088969998"/>
    <n v="0.15546521147627801"/>
    <n v="100"/>
    <n v="100"/>
    <n v="100"/>
    <n v="100"/>
    <n v="100"/>
    <n v="200"/>
  </r>
  <r>
    <x v="0"/>
    <x v="0"/>
    <x v="0"/>
    <x v="3"/>
    <x v="2"/>
    <x v="2"/>
    <n v="1.1722114387154801"/>
    <n v="0.98317178105770198"/>
    <n v="0.89619444942002502"/>
    <n v="0.81654194418374604"/>
    <n v="0.70539069219477102"/>
    <n v="0.86871110762599701"/>
    <n v="1.4876095432866401"/>
    <n v="1.0793778263927201"/>
    <n v="1.0369757287538199"/>
    <n v="0.97634544730416495"/>
    <n v="0.78847645947355305"/>
    <n v="1.0354655047650601"/>
    <s v="10k-100k"/>
    <s v="10k-100k"/>
    <s v="10k-100k"/>
    <s v="10k-100k"/>
    <s v="10k-100k"/>
    <s v="&gt;100k"/>
    <n v="0.30350033108948304"/>
    <n v="0.163320415431226"/>
    <n v="100"/>
    <n v="100"/>
    <n v="100"/>
    <n v="100"/>
    <n v="100"/>
    <n v="200"/>
  </r>
  <r>
    <x v="0"/>
    <x v="0"/>
    <x v="0"/>
    <x v="3"/>
    <x v="3"/>
    <x v="0"/>
    <n v="2.2280529137555698"/>
    <n v="1.61953909582249"/>
    <n v="1.36047704731039"/>
    <n v="1.1808711240711001"/>
    <n v="0.91043632056339396"/>
    <n v="1.43711524349016"/>
    <n v="2.5979767255071602"/>
    <n v="1.6861857935429301"/>
    <n v="1.4290533035639601"/>
    <n v="1.2780188176790199"/>
    <n v="0.937840270791515"/>
    <n v="1.5955728609973501"/>
    <s v="10k-100k"/>
    <s v="10k-100k"/>
    <s v="10k-100k"/>
    <s v="10k-100k"/>
    <s v="1k-10k"/>
    <s v="10k-100k"/>
    <n v="0.79093767026540984"/>
    <n v="0.52667892292676599"/>
    <n v="100"/>
    <n v="100"/>
    <n v="100"/>
    <n v="100"/>
    <n v="50"/>
    <n v="100"/>
  </r>
  <r>
    <x v="0"/>
    <x v="0"/>
    <x v="0"/>
    <x v="3"/>
    <x v="3"/>
    <x v="1"/>
    <n v="1.1926580613452"/>
    <n v="0.93141809901237205"/>
    <n v="0.82971374569996503"/>
    <n v="0.76145522275197897"/>
    <n v="0.67100500401612095"/>
    <n v="0.82434264771570398"/>
    <n v="1.5147711631034799"/>
    <n v="0.98652943160316597"/>
    <n v="0.89011245220290303"/>
    <n v="0.84830501915538004"/>
    <n v="0.74092553943876704"/>
    <n v="0.92853787930156795"/>
    <s v="10k-100k"/>
    <s v="10k-100k"/>
    <s v="10k-100k"/>
    <s v="10k-100k"/>
    <s v="10k-100k"/>
    <s v="&gt;100k"/>
    <n v="0.36831541362949605"/>
    <n v="0.15333764369958303"/>
    <n v="100"/>
    <n v="100"/>
    <n v="100"/>
    <n v="100"/>
    <n v="100"/>
    <n v="200"/>
  </r>
  <r>
    <x v="0"/>
    <x v="0"/>
    <x v="0"/>
    <x v="3"/>
    <x v="3"/>
    <x v="2"/>
    <n v="1.28092628483621"/>
    <n v="0.98099748955737198"/>
    <n v="0.84850177526837001"/>
    <n v="0.78350850123603799"/>
    <n v="0.68097267429480801"/>
    <n v="0.83778022473839997"/>
    <n v="1.8086045225559999"/>
    <n v="1.24433467741461"/>
    <n v="0.97983655770185396"/>
    <n v="0.95695094117866197"/>
    <n v="0.77835136605655797"/>
    <n v="1.09618948953905"/>
    <s v="10k-100k"/>
    <s v="10k-100k"/>
    <s v="10k-100k"/>
    <s v="10k-100k"/>
    <s v="10k-100k"/>
    <s v="&gt;100k"/>
    <n v="0.44314606009780999"/>
    <n v="0.15680755044359196"/>
    <n v="100"/>
    <n v="100"/>
    <n v="100"/>
    <n v="100"/>
    <n v="100"/>
    <n v="200"/>
  </r>
  <r>
    <x v="0"/>
    <x v="0"/>
    <x v="0"/>
    <x v="3"/>
    <x v="4"/>
    <x v="0"/>
    <n v="1.75220937726449"/>
    <n v="1.4191762057477499"/>
    <n v="1.2593310053506599"/>
    <n v="1.15440302722931"/>
    <n v="0.99943804187525798"/>
    <n v="1.2713394285728701"/>
    <n v="1.9290440870266701"/>
    <n v="1.47925868658052"/>
    <n v="1.34361618711236"/>
    <n v="1.2099708389642101"/>
    <n v="1.03850180675001"/>
    <n v="1.3575961946792301"/>
    <s v="10k-100k"/>
    <s v="10k-100k"/>
    <s v="&gt;100k"/>
    <s v="10k-100k"/>
    <s v="10k-100k"/>
    <s v="&gt;100k"/>
    <n v="0.48086994869161992"/>
    <n v="0.2719013866976121"/>
    <n v="100"/>
    <n v="100"/>
    <n v="200"/>
    <n v="100"/>
    <n v="100"/>
    <n v="200"/>
  </r>
  <r>
    <x v="0"/>
    <x v="0"/>
    <x v="0"/>
    <x v="3"/>
    <x v="4"/>
    <x v="1"/>
    <n v="1.16807785451483"/>
    <n v="0.951219448052813"/>
    <n v="0.89960478220558804"/>
    <n v="0.83000493851799295"/>
    <n v="0.726661703837155"/>
    <n v="0.85115859218331402"/>
    <n v="1.43563999013984"/>
    <n v="0.992425216989956"/>
    <n v="0.957623727073866"/>
    <n v="0.89212891861717503"/>
    <n v="0.77655092234594003"/>
    <n v="0.93222398569951204"/>
    <s v="10k-100k"/>
    <s v="10k-100k"/>
    <s v="10k-100k"/>
    <s v="&gt;100k"/>
    <s v="10k-100k"/>
    <s v="&gt;100k"/>
    <n v="0.31691926233151602"/>
    <n v="0.12449688834615902"/>
    <n v="100"/>
    <n v="100"/>
    <n v="100"/>
    <n v="200"/>
    <n v="100"/>
    <n v="200"/>
  </r>
  <r>
    <x v="0"/>
    <x v="0"/>
    <x v="1"/>
    <x v="3"/>
    <x v="4"/>
    <x v="2"/>
    <n v="1.2681648151587701"/>
    <n v="0.92322397513349697"/>
    <n v="0.82820968175162801"/>
    <n v="0.72209805945640304"/>
    <n v="0.63958551869411795"/>
    <n v="0.82288724664528301"/>
    <n v="1.9020128273986201"/>
    <n v="1.03850995066607"/>
    <n v="0.89845772687331704"/>
    <n v="0.77225398829234704"/>
    <n v="0.68009491977540504"/>
    <n v="0.99321407448328203"/>
    <s v="10k-100k"/>
    <s v="10k-100k"/>
    <s v="10k-100k"/>
    <s v="10k-100k"/>
    <s v="1k-10k"/>
    <s v="&gt;100k"/>
    <n v="0.4452775685134871"/>
    <n v="0.18330172795116506"/>
    <n v="100"/>
    <n v="100"/>
    <n v="100"/>
    <n v="100"/>
    <n v="50"/>
    <n v="200"/>
  </r>
  <r>
    <x v="0"/>
    <x v="0"/>
    <x v="2"/>
    <x v="0"/>
    <x v="0"/>
    <x v="0"/>
    <s v="NULL"/>
    <n v="2.0937822669666"/>
    <n v="1.5604386171475899"/>
    <n v="0.95536968114631404"/>
    <n v="0.79401594725251401"/>
    <n v="1.20899621952235"/>
    <s v="NULL"/>
    <n v="2.2685913087271601"/>
    <n v="1.6487942858217799"/>
    <n v="1.0038936185447001"/>
    <n v="0.89119151342888503"/>
    <n v="1.2998037397823801"/>
    <s v="&lt;30"/>
    <s v="30-100"/>
    <s v="251-1000"/>
    <s v="251-1000"/>
    <s v="101-250"/>
    <s v="1k-10k"/>
    <n v="0.88478604744424993"/>
    <n v="0.41498027226983603"/>
    <s v="N/A"/>
    <n v="6"/>
    <n v="25"/>
    <n v="25"/>
    <n v="12"/>
    <n v="50"/>
  </r>
  <r>
    <x v="0"/>
    <x v="0"/>
    <x v="2"/>
    <x v="0"/>
    <x v="0"/>
    <x v="1"/>
    <s v="NULL"/>
    <s v="NULL"/>
    <n v="1.74640659277537"/>
    <s v="NULL"/>
    <s v="NULL"/>
    <n v="1.56098657691245"/>
    <s v="NULL"/>
    <s v="NULL"/>
    <n v="1.08432601989614"/>
    <s v="NULL"/>
    <s v="NULL"/>
    <n v="1.22591040232366"/>
    <s v="&lt;30"/>
    <s v="&lt;30"/>
    <s v="30-100"/>
    <s v="&lt;30"/>
    <s v="&lt;30"/>
    <s v="30-100"/>
    <n v="0.18542001586292001"/>
    <n v="0.18542001586292001"/>
    <s v="N/A"/>
    <s v="N/A"/>
    <n v="6"/>
    <s v="N/A"/>
    <s v="N/A"/>
    <n v="6"/>
  </r>
  <r>
    <x v="0"/>
    <x v="0"/>
    <x v="2"/>
    <x v="0"/>
    <x v="0"/>
    <x v="2"/>
    <s v="NULL"/>
    <n v="2.2665898207924702"/>
    <n v="1.6478796535997899"/>
    <n v="1.3586888087382001"/>
    <n v="0.87016779632307695"/>
    <n v="1.33414137642565"/>
    <s v="NULL"/>
    <n v="1.7201336272430701"/>
    <n v="1.6078691151340601"/>
    <n v="1.34705156617996"/>
    <n v="0.91373191982248703"/>
    <n v="1.2942534218898201"/>
    <s v="&lt;30"/>
    <s v="30-100"/>
    <s v="101-250"/>
    <s v="251-1000"/>
    <s v="251-1000"/>
    <s v="1k-10k"/>
    <n v="0.93244844436682017"/>
    <n v="0.46397358010257306"/>
    <s v="N/A"/>
    <n v="6"/>
    <n v="12"/>
    <n v="25"/>
    <n v="25"/>
    <n v="50"/>
  </r>
  <r>
    <x v="0"/>
    <x v="0"/>
    <x v="2"/>
    <x v="0"/>
    <x v="1"/>
    <x v="0"/>
    <n v="2.6468012112419599"/>
    <n v="2.04396589987368"/>
    <n v="1.50241178692587"/>
    <n v="1.3198593250495601"/>
    <n v="0.888532632074988"/>
    <n v="1.2565438985152699"/>
    <n v="2.6704643513980599"/>
    <n v="2.0580652233444598"/>
    <n v="1.57408274752292"/>
    <n v="1.4690561457647799"/>
    <n v="0.91668716542626605"/>
    <n v="1.3190243616053701"/>
    <s v="101-250"/>
    <s v="251-1000"/>
    <s v="1k-10k"/>
    <s v="1k-10k"/>
    <s v="1k-10k"/>
    <s v="1k-10k"/>
    <n v="1.39025731272669"/>
    <n v="0.36801126644028193"/>
    <n v="12"/>
    <n v="25"/>
    <n v="50"/>
    <n v="50"/>
    <n v="50"/>
    <n v="50"/>
  </r>
  <r>
    <x v="0"/>
    <x v="0"/>
    <x v="2"/>
    <x v="0"/>
    <x v="1"/>
    <x v="1"/>
    <n v="4.46495279342213"/>
    <n v="2.0680004864052499"/>
    <n v="1.2593461076547301"/>
    <n v="1.0338339237230401"/>
    <n v="0.75657859704860198"/>
    <n v="1.0850517685021801"/>
    <n v="2.65528078788383"/>
    <n v="2.1405252020954499"/>
    <n v="1.2261326730806501"/>
    <n v="1.1106787180251301"/>
    <n v="0.89156678580183002"/>
    <n v="1.13205744032685"/>
    <s v="30-100"/>
    <s v="30-100"/>
    <s v="251-1000"/>
    <s v="251-1000"/>
    <s v="251-1000"/>
    <s v="251-1000"/>
    <n v="3.3799010249199499"/>
    <n v="0.32847317145357813"/>
    <n v="6"/>
    <n v="6"/>
    <n v="25"/>
    <n v="25"/>
    <n v="25"/>
    <n v="25"/>
  </r>
  <r>
    <x v="0"/>
    <x v="0"/>
    <x v="2"/>
    <x v="0"/>
    <x v="1"/>
    <x v="2"/>
    <n v="4.2399458076386498"/>
    <n v="2.0381560574887798"/>
    <n v="1.41676487696843"/>
    <n v="1.2284592126665499"/>
    <n v="0.862172726075908"/>
    <n v="1.17182271973883"/>
    <n v="2.5400262561217399"/>
    <n v="1.90153453721843"/>
    <n v="1.55149060603107"/>
    <n v="1.4253925363762101"/>
    <n v="0.96382769833513804"/>
    <n v="1.29057440601825"/>
    <s v="101-250"/>
    <s v="251-1000"/>
    <s v="1k-10k"/>
    <s v="1k-10k"/>
    <s v="1k-10k"/>
    <s v="1k-10k"/>
    <n v="3.0681230878998198"/>
    <n v="0.30964999366292201"/>
    <n v="12"/>
    <n v="25"/>
    <n v="50"/>
    <n v="50"/>
    <n v="50"/>
    <n v="50"/>
  </r>
  <r>
    <x v="0"/>
    <x v="0"/>
    <x v="2"/>
    <x v="0"/>
    <x v="2"/>
    <x v="0"/>
    <n v="4.3369216183727"/>
    <n v="2.5046448160487298"/>
    <n v="2.0505391587106598"/>
    <n v="1.5081138744645199"/>
    <n v="0.99028463386229304"/>
    <n v="1.53788608633379"/>
    <n v="4.4464178160100003"/>
    <n v="2.8284791976318"/>
    <n v="2.1709187424034999"/>
    <n v="1.5507218841163"/>
    <n v="1.0480917068586799"/>
    <n v="1.6156638710931099"/>
    <s v="101-250"/>
    <s v="101-250"/>
    <s v="251-1000"/>
    <s v="251-1000"/>
    <s v="251-1000"/>
    <s v="1k-10k"/>
    <n v="2.7990355320389098"/>
    <n v="0.54760145247149694"/>
    <n v="12"/>
    <n v="12"/>
    <n v="25"/>
    <n v="25"/>
    <n v="25"/>
    <n v="50"/>
  </r>
  <r>
    <x v="0"/>
    <x v="0"/>
    <x v="2"/>
    <x v="0"/>
    <x v="2"/>
    <x v="1"/>
    <s v="NULL"/>
    <n v="1.89630498960796"/>
    <n v="1.19542379490495"/>
    <n v="0.94629353172716302"/>
    <n v="0.68453852426358497"/>
    <n v="1.040469145773"/>
    <s v="NULL"/>
    <n v="1.3590736904118801"/>
    <n v="1.28154151410076"/>
    <n v="1.09524656282039"/>
    <n v="0.89847939791418796"/>
    <n v="1.11199794170599"/>
    <s v="&lt;30"/>
    <s v="101-250"/>
    <s v="251-1000"/>
    <s v="251-1000"/>
    <s v="251-1000"/>
    <s v="1k-10k"/>
    <n v="0.85583584383496003"/>
    <n v="0.35593062150941501"/>
    <s v="N/A"/>
    <n v="12"/>
    <n v="25"/>
    <n v="25"/>
    <n v="25"/>
    <n v="50"/>
  </r>
  <r>
    <x v="0"/>
    <x v="0"/>
    <x v="2"/>
    <x v="0"/>
    <x v="2"/>
    <x v="2"/>
    <n v="6.0377763716419999"/>
    <n v="1.8803351117287299"/>
    <n v="1.3303485886117801"/>
    <n v="1.03399440825398"/>
    <n v="0.77059586658717305"/>
    <n v="1.14059964338929"/>
    <n v="4.1984518632884402"/>
    <n v="1.8383752474796999"/>
    <n v="1.53823501072173"/>
    <n v="1.3254240468670999"/>
    <n v="1.07519504810813"/>
    <n v="1.4238648351763801"/>
    <s v="101-250"/>
    <s v="251-1000"/>
    <s v="1k-10k"/>
    <s v="251-1000"/>
    <s v="251-1000"/>
    <s v="1k-10k"/>
    <n v="4.8971767282527097"/>
    <n v="0.37000377680211693"/>
    <n v="12"/>
    <n v="25"/>
    <n v="50"/>
    <n v="25"/>
    <n v="25"/>
    <n v="50"/>
  </r>
  <r>
    <x v="0"/>
    <x v="0"/>
    <x v="2"/>
    <x v="0"/>
    <x v="3"/>
    <x v="0"/>
    <n v="5.4377897524697403"/>
    <n v="3.0896778073759399"/>
    <n v="2.0754212813813502"/>
    <n v="1.6319441167997299"/>
    <n v="0.96451090411328999"/>
    <n v="1.7319470669736099"/>
    <n v="4.7988401103980101"/>
    <n v="3.36730864903079"/>
    <n v="2.2532157186485402"/>
    <n v="1.7479452755912199"/>
    <n v="1.02785267961813"/>
    <n v="1.90192447385064"/>
    <s v="251-1000"/>
    <s v="251-1000"/>
    <s v="1k-10k"/>
    <s v="251-1000"/>
    <s v="251-1000"/>
    <s v="1k-10k"/>
    <n v="3.7058426854961306"/>
    <n v="0.7674361628603199"/>
    <n v="25"/>
    <n v="25"/>
    <n v="50"/>
    <n v="25"/>
    <n v="25"/>
    <n v="50"/>
  </r>
  <r>
    <x v="0"/>
    <x v="0"/>
    <x v="2"/>
    <x v="0"/>
    <x v="3"/>
    <x v="1"/>
    <n v="2.50839137096819"/>
    <n v="1.70101300727976"/>
    <n v="1.20918285777041"/>
    <n v="0.85311151481342495"/>
    <n v="0.65132152202759896"/>
    <n v="1.0555275814454299"/>
    <n v="1.5820415618336401"/>
    <n v="1.29709996072162"/>
    <n v="1.1831941230835501"/>
    <n v="0.91949215524290295"/>
    <n v="0.88503393513805295"/>
    <n v="1.0577357141253401"/>
    <s v="101-250"/>
    <s v="251-1000"/>
    <s v="1k-10k"/>
    <s v="251-1000"/>
    <s v="251-1000"/>
    <s v="1k-10k"/>
    <n v="1.4528637895227601"/>
    <n v="0.40420605941783094"/>
    <n v="12"/>
    <n v="25"/>
    <n v="50"/>
    <n v="25"/>
    <n v="25"/>
    <n v="50"/>
  </r>
  <r>
    <x v="0"/>
    <x v="0"/>
    <x v="2"/>
    <x v="0"/>
    <x v="3"/>
    <x v="2"/>
    <n v="3.0241040828193899"/>
    <n v="1.78612183909417"/>
    <n v="1.3098005801652"/>
    <n v="0.93393958896342399"/>
    <n v="0.75049128219528105"/>
    <n v="1.1177618091436801"/>
    <n v="3.1820250944329298"/>
    <n v="1.96736568460429"/>
    <n v="1.64274847977314"/>
    <n v="1.20934447830257"/>
    <n v="0.97096208357924796"/>
    <n v="1.4388234960156401"/>
    <s v="251-1000"/>
    <s v="251-1000"/>
    <s v="1k-10k"/>
    <s v="251-1000"/>
    <s v="1k-10k"/>
    <s v="1k-10k"/>
    <n v="1.9063422736757099"/>
    <n v="0.36727052694839901"/>
    <n v="25"/>
    <n v="25"/>
    <n v="50"/>
    <n v="25"/>
    <n v="50"/>
    <n v="50"/>
  </r>
  <r>
    <x v="0"/>
    <x v="0"/>
    <x v="2"/>
    <x v="0"/>
    <x v="4"/>
    <x v="0"/>
    <n v="3.93750174458525"/>
    <n v="2.4472773834011101"/>
    <n v="1.9117699496288401"/>
    <n v="1.53870560160305"/>
    <n v="0.959060629714797"/>
    <n v="1.42651189534941"/>
    <n v="3.9433750946681698"/>
    <n v="2.6107283142020199"/>
    <n v="2.0070707061738302"/>
    <n v="1.65131093671561"/>
    <n v="0.99028338304111696"/>
    <n v="1.50063394437534"/>
    <s v="251-1000"/>
    <s v="251-1000"/>
    <s v="1k-10k"/>
    <s v="1k-10k"/>
    <s v="1k-10k"/>
    <s v="10k-100k"/>
    <n v="2.5109898492358402"/>
    <n v="0.46745126563461303"/>
    <n v="25"/>
    <n v="25"/>
    <n v="50"/>
    <n v="50"/>
    <n v="50"/>
    <n v="100"/>
  </r>
  <r>
    <x v="0"/>
    <x v="0"/>
    <x v="2"/>
    <x v="0"/>
    <x v="4"/>
    <x v="1"/>
    <n v="3.3174779412599902"/>
    <n v="1.7596436121390699"/>
    <n v="1.3131228811890101"/>
    <n v="1.03245703810364"/>
    <n v="0.80078372127233299"/>
    <n v="1.0619602961211401"/>
    <n v="2.26803914782435"/>
    <n v="1.43111496306019"/>
    <n v="1.22509369156939"/>
    <n v="1.1069446634617901"/>
    <n v="0.91903785301865704"/>
    <n v="1.0868183402129199"/>
    <s v="101-250"/>
    <s v="251-1000"/>
    <s v="1k-10k"/>
    <s v="1k-10k"/>
    <s v="1k-10k"/>
    <s v="1k-10k"/>
    <n v="2.2555176451388501"/>
    <n v="0.26117657484880707"/>
    <n v="12"/>
    <n v="25"/>
    <n v="50"/>
    <n v="50"/>
    <n v="50"/>
    <n v="50"/>
  </r>
  <r>
    <x v="0"/>
    <x v="0"/>
    <x v="2"/>
    <x v="0"/>
    <x v="4"/>
    <x v="2"/>
    <n v="3.1005518191107502"/>
    <n v="1.81482074045005"/>
    <n v="1.4044617165131801"/>
    <n v="1.0992670720639399"/>
    <n v="0.85145595979389599"/>
    <n v="1.13838716501907"/>
    <n v="2.6412688712344798"/>
    <n v="1.9568316772540899"/>
    <n v="1.5980470752307301"/>
    <n v="1.40671719545195"/>
    <n v="1.01607022892315"/>
    <n v="1.3664441897238799"/>
    <s v="251-1000"/>
    <s v="1k-10k"/>
    <s v="1k-10k"/>
    <s v="1k-10k"/>
    <s v="1k-10k"/>
    <s v="10k-100k"/>
    <n v="1.9621646540916802"/>
    <n v="0.28693120522517401"/>
    <n v="25"/>
    <n v="50"/>
    <n v="50"/>
    <n v="50"/>
    <n v="50"/>
    <n v="100"/>
  </r>
  <r>
    <x v="0"/>
    <x v="0"/>
    <x v="2"/>
    <x v="1"/>
    <x v="0"/>
    <x v="0"/>
    <n v="1.9315413264683201"/>
    <n v="1.6071148862750799"/>
    <n v="1.34848794494192"/>
    <n v="1.22053852551925"/>
    <n v="1.0550277388907501"/>
    <n v="1.2934067648993199"/>
    <n v="1.97617084576803"/>
    <n v="1.6704378800501101"/>
    <n v="1.4208360012099801"/>
    <n v="1.23694976068051"/>
    <n v="1.12414677156384"/>
    <n v="1.3606770642763899"/>
    <s v="1k-10k"/>
    <s v="1k-10k"/>
    <s v="1k-10k"/>
    <s v="1k-10k"/>
    <s v="1k-10k"/>
    <s v="10k-100k"/>
    <n v="0.63813456156900017"/>
    <n v="0.23837902600856986"/>
    <n v="50"/>
    <n v="50"/>
    <n v="50"/>
    <n v="50"/>
    <n v="50"/>
    <n v="100"/>
  </r>
  <r>
    <x v="0"/>
    <x v="0"/>
    <x v="2"/>
    <x v="1"/>
    <x v="0"/>
    <x v="1"/>
    <n v="1.5273198352773301"/>
    <n v="1.2696707555128"/>
    <n v="1.1027272556755101"/>
    <n v="0.95202961032839795"/>
    <n v="0.69624140460711303"/>
    <n v="1.0020087331171299"/>
    <n v="1.3343088779291801"/>
    <n v="1.2365421230826299"/>
    <n v="1.1153052167320601"/>
    <n v="0.98316516686617506"/>
    <n v="0.76370662603906903"/>
    <n v="1.02792041981695"/>
    <s v="251-1000"/>
    <s v="1k-10k"/>
    <s v="1k-10k"/>
    <s v="1k-10k"/>
    <s v="1k-10k"/>
    <s v="1k-10k"/>
    <n v="0.52531110216020016"/>
    <n v="0.30576732851001687"/>
    <n v="25"/>
    <n v="50"/>
    <n v="50"/>
    <n v="50"/>
    <n v="50"/>
    <n v="50"/>
  </r>
  <r>
    <x v="0"/>
    <x v="0"/>
    <x v="2"/>
    <x v="1"/>
    <x v="0"/>
    <x v="2"/>
    <n v="1.65098590520917"/>
    <n v="1.33750801390574"/>
    <n v="1.18430326263594"/>
    <n v="1.04972808903059"/>
    <n v="0.82899135208679797"/>
    <n v="1.0840627425686999"/>
    <n v="1.6508791698690499"/>
    <n v="1.4069930196721601"/>
    <n v="1.3195574086302799"/>
    <n v="1.1781241997355001"/>
    <n v="0.99191732548106204"/>
    <n v="1.2428055288678901"/>
    <s v="1k-10k"/>
    <s v="1k-10k"/>
    <s v="1k-10k"/>
    <s v="1k-10k"/>
    <s v="1k-10k"/>
    <s v="10k-100k"/>
    <n v="0.56692316264047005"/>
    <n v="0.25507139048190197"/>
    <n v="50"/>
    <n v="50"/>
    <n v="50"/>
    <n v="50"/>
    <n v="50"/>
    <n v="100"/>
  </r>
  <r>
    <x v="0"/>
    <x v="0"/>
    <x v="2"/>
    <x v="1"/>
    <x v="1"/>
    <x v="0"/>
    <n v="1.6582448025105201"/>
    <n v="1.4581451389075899"/>
    <n v="1.3044226295055299"/>
    <n v="1.2084412527252699"/>
    <n v="0.98281730641827303"/>
    <n v="1.29009659375472"/>
    <n v="1.7942740786787601"/>
    <n v="1.53483342613369"/>
    <n v="1.4031897692920601"/>
    <n v="1.31941147239649"/>
    <n v="1.03420016162586"/>
    <n v="1.3936204242693699"/>
    <s v="10k-100k"/>
    <s v="1k-10k"/>
    <s v="10k-100k"/>
    <s v="10k-100k"/>
    <s v="10k-100k"/>
    <s v="10k-100k"/>
    <n v="0.36814820875580012"/>
    <n v="0.30727928733644694"/>
    <n v="100"/>
    <n v="50"/>
    <n v="100"/>
    <n v="100"/>
    <n v="100"/>
    <n v="100"/>
  </r>
  <r>
    <x v="0"/>
    <x v="0"/>
    <x v="2"/>
    <x v="1"/>
    <x v="1"/>
    <x v="1"/>
    <n v="1.29868168231839"/>
    <n v="1.11615091501972"/>
    <n v="1.0067054235152899"/>
    <n v="0.85543142302001596"/>
    <n v="0.74749608887341901"/>
    <n v="0.922707925365707"/>
    <n v="1.2338976009040601"/>
    <n v="1.1171266989020101"/>
    <n v="0.98513130708436503"/>
    <n v="0.91843416283336798"/>
    <n v="0.82028615083095402"/>
    <n v="0.96209725827427905"/>
    <s v="1k-10k"/>
    <s v="1k-10k"/>
    <s v="1k-10k"/>
    <s v="1k-10k"/>
    <s v="10k-100k"/>
    <s v="10k-100k"/>
    <n v="0.37597375695268298"/>
    <n v="0.175211836492288"/>
    <n v="50"/>
    <n v="50"/>
    <n v="50"/>
    <n v="50"/>
    <n v="100"/>
    <n v="100"/>
  </r>
  <r>
    <x v="0"/>
    <x v="0"/>
    <x v="2"/>
    <x v="1"/>
    <x v="1"/>
    <x v="2"/>
    <n v="1.38262823260731"/>
    <n v="1.15637543116011"/>
    <n v="1.05208132113082"/>
    <n v="0.93827187315151805"/>
    <n v="0.77681206836622496"/>
    <n v="0.98906583586683705"/>
    <n v="1.5559531685008501"/>
    <n v="1.3361176900832299"/>
    <n v="1.21161714959814"/>
    <n v="1.1614627855712401"/>
    <n v="0.93269592594751505"/>
    <n v="1.20872738442603"/>
    <s v="10k-100k"/>
    <s v="10k-100k"/>
    <s v="10k-100k"/>
    <s v="10k-100k"/>
    <s v="10k-100k"/>
    <s v="&gt;100k"/>
    <n v="0.393562396740473"/>
    <n v="0.21225376750061209"/>
    <n v="100"/>
    <n v="100"/>
    <n v="100"/>
    <n v="100"/>
    <n v="100"/>
    <n v="200"/>
  </r>
  <r>
    <x v="0"/>
    <x v="0"/>
    <x v="2"/>
    <x v="1"/>
    <x v="2"/>
    <x v="0"/>
    <n v="1.77901618819796"/>
    <n v="1.5120303430312201"/>
    <n v="1.27769446131176"/>
    <n v="1.1193373164034099"/>
    <n v="0.92550244909151602"/>
    <n v="1.3064522764394599"/>
    <n v="1.9384817375613299"/>
    <n v="1.58938761311858"/>
    <n v="1.3660337962639399"/>
    <n v="1.1727482761944601"/>
    <n v="0.99841554680031797"/>
    <n v="1.40782987492586"/>
    <s v="1k-10k"/>
    <s v="1k-10k"/>
    <s v="1k-10k"/>
    <s v="1k-10k"/>
    <s v="1k-10k"/>
    <s v="10k-100k"/>
    <n v="0.4725639117585001"/>
    <n v="0.38094982734794391"/>
    <n v="50"/>
    <n v="50"/>
    <n v="50"/>
    <n v="50"/>
    <n v="50"/>
    <n v="100"/>
  </r>
  <r>
    <x v="0"/>
    <x v="0"/>
    <x v="2"/>
    <x v="1"/>
    <x v="2"/>
    <x v="1"/>
    <n v="1.3572150706091901"/>
    <n v="1.07103210558531"/>
    <n v="0.90508532366808703"/>
    <n v="0.80872422004932198"/>
    <n v="0.69928754422195405"/>
    <n v="0.90248825942825905"/>
    <n v="1.0933534000085801"/>
    <n v="0.97525556508032796"/>
    <n v="0.96857329474585896"/>
    <n v="0.90881186361436095"/>
    <n v="0.76552241541909205"/>
    <n v="0.93753763507445398"/>
    <s v="1k-10k"/>
    <s v="1k-10k"/>
    <s v="1k-10k"/>
    <s v="1k-10k"/>
    <s v="1k-10k"/>
    <s v="10k-100k"/>
    <n v="0.45472681118093106"/>
    <n v="0.203200715206305"/>
    <n v="50"/>
    <n v="50"/>
    <n v="50"/>
    <n v="50"/>
    <n v="50"/>
    <n v="100"/>
  </r>
  <r>
    <x v="0"/>
    <x v="0"/>
    <x v="2"/>
    <x v="1"/>
    <x v="2"/>
    <x v="2"/>
    <n v="1.43589445002297"/>
    <n v="1.1098824902515201"/>
    <n v="0.95632165870791197"/>
    <n v="0.84985113280732605"/>
    <n v="0.74673755911169304"/>
    <n v="0.93269232655065304"/>
    <n v="1.42710147332279"/>
    <n v="1.28029394650783"/>
    <n v="1.1238757136542401"/>
    <n v="1.0354078065586001"/>
    <n v="0.87395562725954401"/>
    <n v="1.13683724337036"/>
    <s v="1k-10k"/>
    <s v="10k-100k"/>
    <s v="1k-10k"/>
    <s v="1k-10k"/>
    <s v="1k-10k"/>
    <s v="10k-100k"/>
    <n v="0.50320212347231696"/>
    <n v="0.18595476743896"/>
    <n v="50"/>
    <n v="100"/>
    <n v="50"/>
    <n v="50"/>
    <n v="50"/>
    <n v="100"/>
  </r>
  <r>
    <x v="0"/>
    <x v="0"/>
    <x v="2"/>
    <x v="1"/>
    <x v="3"/>
    <x v="0"/>
    <n v="2.9060282465119198"/>
    <n v="1.7350825282284701"/>
    <n v="1.4441108300249399"/>
    <n v="1.15465814671875"/>
    <n v="0.87732512674465601"/>
    <n v="1.4224619481876499"/>
    <n v="3.3722745229791502"/>
    <n v="1.90661593401027"/>
    <n v="1.59167801335768"/>
    <n v="1.1943246558501299"/>
    <n v="0.89826563542108695"/>
    <n v="1.60573119984491"/>
    <s v="1k-10k"/>
    <s v="1k-10k"/>
    <s v="1k-10k"/>
    <s v="1k-10k"/>
    <s v="1k-10k"/>
    <s v="10k-100k"/>
    <n v="1.4835662983242699"/>
    <n v="0.54513682144299391"/>
    <n v="50"/>
    <n v="50"/>
    <n v="50"/>
    <n v="50"/>
    <n v="50"/>
    <n v="100"/>
  </r>
  <r>
    <x v="0"/>
    <x v="0"/>
    <x v="2"/>
    <x v="1"/>
    <x v="3"/>
    <x v="1"/>
    <n v="1.54954654667703"/>
    <n v="1.03748395718506"/>
    <n v="0.87511086094596502"/>
    <n v="0.772751397498467"/>
    <n v="0.66171893512285895"/>
    <n v="0.85120078779450203"/>
    <n v="1.46384333169242"/>
    <n v="0.98837743477797801"/>
    <n v="0.94023845407781304"/>
    <n v="0.84918686266816301"/>
    <n v="0.75479175881226901"/>
    <n v="0.92317415081407395"/>
    <s v="1k-10k"/>
    <s v="1k-10k"/>
    <s v="1k-10k"/>
    <s v="1k-10k"/>
    <s v="1k-10k"/>
    <s v="10k-100k"/>
    <n v="0.69834575888252792"/>
    <n v="0.18948185267164308"/>
    <n v="50"/>
    <n v="50"/>
    <n v="50"/>
    <n v="50"/>
    <n v="50"/>
    <n v="100"/>
  </r>
  <r>
    <x v="0"/>
    <x v="0"/>
    <x v="2"/>
    <x v="1"/>
    <x v="3"/>
    <x v="2"/>
    <n v="1.7744175061251199"/>
    <n v="1.23105051433955"/>
    <n v="0.94532726053300598"/>
    <n v="0.82580445004575198"/>
    <n v="0.68211898876448396"/>
    <n v="0.88054976836171495"/>
    <n v="2.00053361507516"/>
    <n v="1.5618645770964701"/>
    <n v="1.1659712760529399"/>
    <n v="1.02826195433"/>
    <n v="0.81605825144543198"/>
    <n v="1.18265670163947"/>
    <s v="1k-10k"/>
    <s v="10k-100k"/>
    <s v="10k-100k"/>
    <s v="10k-100k"/>
    <s v="1k-10k"/>
    <s v="10k-100k"/>
    <n v="0.893867737763405"/>
    <n v="0.19843077959723099"/>
    <n v="50"/>
    <n v="100"/>
    <n v="100"/>
    <n v="100"/>
    <n v="50"/>
    <n v="100"/>
  </r>
  <r>
    <x v="0"/>
    <x v="0"/>
    <x v="2"/>
    <x v="1"/>
    <x v="4"/>
    <x v="0"/>
    <n v="1.7295768481108"/>
    <n v="1.48912132039468"/>
    <n v="1.2900719768601101"/>
    <n v="1.2199107152010999"/>
    <n v="1.0250440053391501"/>
    <n v="1.31207009761493"/>
    <n v="1.9335000533247"/>
    <n v="1.57157364474045"/>
    <n v="1.39912750587381"/>
    <n v="1.3130598025244"/>
    <n v="1.0750740189036501"/>
    <n v="1.42310002883661"/>
    <s v="10k-100k"/>
    <s v="10k-100k"/>
    <s v="10k-100k"/>
    <s v="10k-100k"/>
    <s v="10k-100k"/>
    <s v="&gt;100k"/>
    <n v="0.41750675049587005"/>
    <n v="0.28702609227577991"/>
    <n v="100"/>
    <n v="100"/>
    <n v="100"/>
    <n v="100"/>
    <n v="100"/>
    <n v="200"/>
  </r>
  <r>
    <x v="0"/>
    <x v="0"/>
    <x v="2"/>
    <x v="1"/>
    <x v="4"/>
    <x v="1"/>
    <n v="1.3535448718180501"/>
    <n v="1.0818822405397699"/>
    <n v="0.947690152885866"/>
    <n v="0.86885373918522601"/>
    <n v="0.75194124293059905"/>
    <n v="0.89604019251533296"/>
    <n v="1.26613829302592"/>
    <n v="1.1109871179296"/>
    <n v="0.98691176634243005"/>
    <n v="0.91598122545441996"/>
    <n v="0.81461231224633801"/>
    <n v="0.95256192382993599"/>
    <s v="1k-10k"/>
    <s v="10k-100k"/>
    <s v="10k-100k"/>
    <s v="10k-100k"/>
    <s v="10k-100k"/>
    <s v="10k-100k"/>
    <n v="0.4575046793027171"/>
    <n v="0.1440989495847339"/>
    <n v="50"/>
    <n v="100"/>
    <n v="100"/>
    <n v="100"/>
    <n v="100"/>
    <n v="100"/>
  </r>
  <r>
    <x v="0"/>
    <x v="0"/>
    <x v="2"/>
    <x v="1"/>
    <x v="4"/>
    <x v="2"/>
    <n v="1.40561158261886"/>
    <n v="1.1311277659254999"/>
    <n v="1.0014173282660701"/>
    <n v="0.91142474681147101"/>
    <n v="0.78862163137674601"/>
    <n v="0.946329874570637"/>
    <n v="1.58143862602268"/>
    <n v="1.46176561168186"/>
    <n v="1.2327584133430001"/>
    <n v="1.0555614210188999"/>
    <n v="0.92349113960483498"/>
    <n v="1.19544518191143"/>
    <s v="10k-100k"/>
    <s v="10k-100k"/>
    <s v="10k-100k"/>
    <s v="10k-100k"/>
    <s v="10k-100k"/>
    <s v="&gt;100k"/>
    <n v="0.45928170804822299"/>
    <n v="0.15770824319389098"/>
    <n v="100"/>
    <n v="100"/>
    <n v="100"/>
    <n v="100"/>
    <n v="100"/>
    <n v="200"/>
  </r>
  <r>
    <x v="0"/>
    <x v="0"/>
    <x v="2"/>
    <x v="2"/>
    <x v="0"/>
    <x v="0"/>
    <n v="1.64828006468724"/>
    <n v="1.4367668645862199"/>
    <n v="1.2784264016954401"/>
    <n v="1.1276356385284501"/>
    <n v="0.93252606929799897"/>
    <n v="1.19395414619086"/>
    <n v="1.65464501738619"/>
    <n v="1.4070661145577801"/>
    <n v="1.27745717988282"/>
    <n v="1.1905468559382999"/>
    <n v="0.95522078080812101"/>
    <n v="1.23521134412682"/>
    <s v="1k-10k"/>
    <s v="1k-10k"/>
    <s v="1k-10k"/>
    <s v="10k-100k"/>
    <s v="1k-10k"/>
    <s v="10k-100k"/>
    <n v="0.45432591849637993"/>
    <n v="0.26142807689286107"/>
    <n v="50"/>
    <n v="50"/>
    <n v="50"/>
    <n v="100"/>
    <n v="50"/>
    <n v="100"/>
  </r>
  <r>
    <x v="0"/>
    <x v="0"/>
    <x v="2"/>
    <x v="2"/>
    <x v="0"/>
    <x v="1"/>
    <n v="1.8266453823948201"/>
    <n v="1.3753299886582699"/>
    <n v="1.0333582640423999"/>
    <n v="0.81927445527604503"/>
    <n v="0.57097553689407798"/>
    <n v="0.95825390759801299"/>
    <n v="1.3952053557321999"/>
    <n v="1.3052899545654999"/>
    <n v="1.0663354648402801"/>
    <n v="0.90108979353855501"/>
    <n v="0.72835788665906598"/>
    <n v="1.0146052114172299"/>
    <s v="251-1000"/>
    <s v="251-1000"/>
    <s v="1k-10k"/>
    <s v="1k-10k"/>
    <s v="251-1000"/>
    <s v="1k-10k"/>
    <n v="0.86839147479680712"/>
    <n v="0.387278370703935"/>
    <n v="25"/>
    <n v="25"/>
    <n v="50"/>
    <n v="50"/>
    <n v="25"/>
    <n v="50"/>
  </r>
  <r>
    <x v="0"/>
    <x v="0"/>
    <x v="2"/>
    <x v="2"/>
    <x v="0"/>
    <x v="2"/>
    <n v="1.64565292456552"/>
    <n v="1.3524140371093301"/>
    <n v="1.14445957572752"/>
    <n v="0.98321599527989001"/>
    <n v="0.760754268659112"/>
    <n v="1.0398190585963001"/>
    <n v="1.54397336420524"/>
    <n v="1.3253768082017401"/>
    <n v="1.24234433073051"/>
    <n v="1.14554450975209"/>
    <n v="0.94057557243246104"/>
    <n v="1.1852171068814299"/>
    <s v="1k-10k"/>
    <s v="1k-10k"/>
    <s v="1k-10k"/>
    <s v="10k-100k"/>
    <s v="1k-10k"/>
    <s v="10k-100k"/>
    <n v="0.60583386596921995"/>
    <n v="0.27906478993718808"/>
    <n v="50"/>
    <n v="50"/>
    <n v="50"/>
    <n v="100"/>
    <n v="50"/>
    <n v="100"/>
  </r>
  <r>
    <x v="0"/>
    <x v="0"/>
    <x v="2"/>
    <x v="2"/>
    <x v="1"/>
    <x v="0"/>
    <n v="1.3939668276505801"/>
    <n v="1.2307476764726299"/>
    <n v="1.1753329792402101"/>
    <n v="1.0742287025509201"/>
    <n v="0.90106977283365597"/>
    <n v="1.1625686520224401"/>
    <n v="1.5026501812000801"/>
    <n v="1.2890088574719001"/>
    <n v="1.2049466878817701"/>
    <n v="1.12181073894252"/>
    <n v="0.92918705806661495"/>
    <n v="1.23111486427863"/>
    <s v="10k-100k"/>
    <s v="10k-100k"/>
    <s v="10k-100k"/>
    <s v="10k-100k"/>
    <s v="1k-10k"/>
    <s v="10k-100k"/>
    <n v="0.23139817562814002"/>
    <n v="0.26149887918878412"/>
    <n v="100"/>
    <n v="100"/>
    <n v="100"/>
    <n v="100"/>
    <n v="50"/>
    <n v="100"/>
  </r>
  <r>
    <x v="0"/>
    <x v="0"/>
    <x v="2"/>
    <x v="2"/>
    <x v="1"/>
    <x v="1"/>
    <n v="1.3386973306160601"/>
    <n v="1.1674726876969399"/>
    <n v="1.01887593323906"/>
    <n v="0.87750529099609598"/>
    <n v="0.71075787439273397"/>
    <n v="0.992868472522212"/>
    <n v="1.21783554210391"/>
    <n v="1.13191763407879"/>
    <n v="1.02018576610582"/>
    <n v="0.94614599091904195"/>
    <n v="0.78764709181716797"/>
    <n v="1.01217995644976"/>
    <s v="1k-10k"/>
    <s v="1k-10k"/>
    <s v="1k-10k"/>
    <s v="1k-10k"/>
    <s v="1k-10k"/>
    <s v="10k-100k"/>
    <n v="0.34582885809384811"/>
    <n v="0.28211059812947803"/>
    <n v="50"/>
    <n v="50"/>
    <n v="50"/>
    <n v="50"/>
    <n v="50"/>
    <n v="100"/>
  </r>
  <r>
    <x v="0"/>
    <x v="0"/>
    <x v="2"/>
    <x v="2"/>
    <x v="1"/>
    <x v="2"/>
    <n v="1.36849064552602"/>
    <n v="1.18332340134223"/>
    <n v="1.04336733352698"/>
    <n v="0.93118093671378799"/>
    <n v="0.768418639012034"/>
    <n v="1.0269838601691601"/>
    <n v="1.3779332724917599"/>
    <n v="1.2490292433219801"/>
    <n v="1.1815089772537399"/>
    <n v="1.08122270590051"/>
    <n v="0.95641873925314302"/>
    <n v="1.1734503346112399"/>
    <s v="10k-100k"/>
    <s v="10k-100k"/>
    <s v="10k-100k"/>
    <s v="10k-100k"/>
    <s v="1k-10k"/>
    <s v="&gt;100k"/>
    <n v="0.34150678535685985"/>
    <n v="0.2585652211571261"/>
    <n v="100"/>
    <n v="100"/>
    <n v="100"/>
    <n v="100"/>
    <n v="50"/>
    <n v="200"/>
  </r>
  <r>
    <x v="0"/>
    <x v="0"/>
    <x v="2"/>
    <x v="2"/>
    <x v="2"/>
    <x v="0"/>
    <n v="1.5276489668195301"/>
    <n v="1.24075451973314"/>
    <n v="1.1295006516264701"/>
    <n v="1.0202806602522101"/>
    <n v="0.90844798414795103"/>
    <n v="1.1150782170884901"/>
    <n v="1.4380084634382999"/>
    <n v="1.3360726650433701"/>
    <n v="1.1987066377370399"/>
    <n v="1.0766554752589199"/>
    <n v="0.97625048200333298"/>
    <n v="1.188255809388"/>
    <s v="1k-10k"/>
    <s v="1k-10k"/>
    <s v="1k-10k"/>
    <s v="1k-10k"/>
    <s v="1k-10k"/>
    <s v="10k-100k"/>
    <n v="0.41257074973104002"/>
    <n v="0.20663023294053906"/>
    <n v="50"/>
    <n v="50"/>
    <n v="50"/>
    <n v="50"/>
    <n v="50"/>
    <n v="100"/>
  </r>
  <r>
    <x v="0"/>
    <x v="0"/>
    <x v="2"/>
    <x v="2"/>
    <x v="2"/>
    <x v="1"/>
    <n v="1.4718141836168199"/>
    <n v="1.0859344425278501"/>
    <n v="0.90939085393558505"/>
    <n v="0.83271968054561896"/>
    <n v="0.69826149984334795"/>
    <n v="0.91616862902665497"/>
    <n v="1.1899125463118301"/>
    <n v="1.04935106744691"/>
    <n v="0.96340805150499098"/>
    <n v="0.923866395679667"/>
    <n v="0.85156109085281995"/>
    <n v="0.97302210062690098"/>
    <s v="251-1000"/>
    <s v="1k-10k"/>
    <s v="1k-10k"/>
    <s v="1k-10k"/>
    <s v="1k-10k"/>
    <s v="10k-100k"/>
    <n v="0.55564555459016496"/>
    <n v="0.21790712918330701"/>
    <n v="25"/>
    <n v="50"/>
    <n v="50"/>
    <n v="50"/>
    <n v="50"/>
    <n v="100"/>
  </r>
  <r>
    <x v="0"/>
    <x v="0"/>
    <x v="2"/>
    <x v="2"/>
    <x v="2"/>
    <x v="2"/>
    <n v="1.4812204378166101"/>
    <n v="1.0946690814840401"/>
    <n v="0.98886265215406399"/>
    <n v="0.855297342255955"/>
    <n v="0.72784084726662801"/>
    <n v="0.926861574046562"/>
    <n v="1.3125982227292701"/>
    <n v="1.1564974928101901"/>
    <n v="1.10256579561604"/>
    <n v="0.95758495631241303"/>
    <n v="1.0869999232727801"/>
    <n v="1.0863009713116201"/>
    <s v="1k-10k"/>
    <s v="10k-100k"/>
    <s v="10k-100k"/>
    <s v="10k-100k"/>
    <s v="1k-10k"/>
    <s v="10k-100k"/>
    <n v="0.55435886377004806"/>
    <n v="0.19902072677993399"/>
    <n v="50"/>
    <n v="100"/>
    <n v="100"/>
    <n v="100"/>
    <n v="50"/>
    <n v="100"/>
  </r>
  <r>
    <x v="0"/>
    <x v="0"/>
    <x v="2"/>
    <x v="2"/>
    <x v="3"/>
    <x v="0"/>
    <n v="2.0313744684096"/>
    <n v="1.5431556142598899"/>
    <n v="1.28727668178652"/>
    <n v="1.10667486346794"/>
    <n v="0.874386683555061"/>
    <n v="1.23730217478245"/>
    <n v="2.3159121908805802"/>
    <n v="1.5575479430361501"/>
    <n v="1.3652782926292599"/>
    <n v="1.2015066318746099"/>
    <n v="0.92490834461161098"/>
    <n v="1.3504653436992999"/>
    <s v="1k-10k"/>
    <s v="1k-10k"/>
    <s v="10k-100k"/>
    <s v="1k-10k"/>
    <s v="1k-10k"/>
    <s v="10k-100k"/>
    <n v="0.79407229362715004"/>
    <n v="0.36291549122738898"/>
    <n v="50"/>
    <n v="50"/>
    <n v="100"/>
    <n v="50"/>
    <n v="50"/>
    <n v="100"/>
  </r>
  <r>
    <x v="0"/>
    <x v="0"/>
    <x v="2"/>
    <x v="2"/>
    <x v="3"/>
    <x v="1"/>
    <n v="1.4743169345120399"/>
    <n v="1.0410478442256099"/>
    <n v="0.85957498600447502"/>
    <n v="0.72433574365747699"/>
    <n v="0.59443120429125196"/>
    <n v="0.80955505761763902"/>
    <n v="1.4618286256156201"/>
    <n v="1.0753944304171701"/>
    <n v="0.90656308847974398"/>
    <n v="0.843179562530879"/>
    <n v="0.78284268644835098"/>
    <n v="0.92324078849214797"/>
    <s v="1k-10k"/>
    <s v="1k-10k"/>
    <s v="10k-100k"/>
    <s v="1k-10k"/>
    <s v="1k-10k"/>
    <s v="10k-100k"/>
    <n v="0.66476187689440092"/>
    <n v="0.21512385332638706"/>
    <n v="50"/>
    <n v="50"/>
    <n v="100"/>
    <n v="50"/>
    <n v="50"/>
    <n v="100"/>
  </r>
  <r>
    <x v="0"/>
    <x v="0"/>
    <x v="2"/>
    <x v="2"/>
    <x v="3"/>
    <x v="2"/>
    <n v="1.53074942760854"/>
    <n v="1.1153178874933001"/>
    <n v="0.87401240263650604"/>
    <n v="0.737996788884549"/>
    <n v="0.61254232099883898"/>
    <n v="0.82078780253680395"/>
    <n v="1.5633287612020601"/>
    <n v="1.3957481420578699"/>
    <n v="1.01604872583498"/>
    <n v="0.94227222451593695"/>
    <n v="1.0311528486047401"/>
    <n v="1.11547357100158"/>
    <s v="1k-10k"/>
    <s v="10k-100k"/>
    <s v="10k-100k"/>
    <s v="1k-10k"/>
    <s v="1k-10k"/>
    <s v="10k-100k"/>
    <n v="0.7099616250717361"/>
    <n v="0.20824548153796496"/>
    <n v="50"/>
    <n v="100"/>
    <n v="100"/>
    <n v="50"/>
    <n v="50"/>
    <n v="100"/>
  </r>
  <r>
    <x v="0"/>
    <x v="0"/>
    <x v="2"/>
    <x v="2"/>
    <x v="4"/>
    <x v="0"/>
    <n v="1.4606512904017499"/>
    <n v="1.24788183960772"/>
    <n v="1.1680554909963501"/>
    <n v="1.0868713937130601"/>
    <n v="0.99300773262570696"/>
    <n v="1.16949312638551"/>
    <n v="1.5812305243884199"/>
    <n v="1.2911859307439499"/>
    <n v="1.24512392173793"/>
    <n v="1.1459450536784299"/>
    <n v="1.0250297124358301"/>
    <n v="1.24054760071866"/>
    <s v="10k-100k"/>
    <s v="10k-100k"/>
    <s v="10k-100k"/>
    <s v="10k-100k"/>
    <s v="10k-100k"/>
    <s v="&gt;100k"/>
    <n v="0.29115816401623995"/>
    <n v="0.17648539375980299"/>
    <n v="100"/>
    <n v="100"/>
    <n v="100"/>
    <n v="100"/>
    <n v="100"/>
    <n v="200"/>
  </r>
  <r>
    <x v="0"/>
    <x v="0"/>
    <x v="2"/>
    <x v="2"/>
    <x v="4"/>
    <x v="1"/>
    <n v="1.25092445774084"/>
    <n v="1.0144135094931901"/>
    <n v="0.93658134041879304"/>
    <n v="0.84933315631166395"/>
    <n v="0.73390143428310195"/>
    <n v="0.87539498599352095"/>
    <n v="1.19598283997173"/>
    <n v="1.0308588017600999"/>
    <n v="0.99135395677081495"/>
    <n v="0.93600259935611396"/>
    <n v="0.88430662343724997"/>
    <n v="0.97404976136376797"/>
    <s v="1k-10k"/>
    <s v="10k-100k"/>
    <s v="10k-100k"/>
    <s v="10k-100k"/>
    <s v="10k-100k"/>
    <s v="10k-100k"/>
    <n v="0.3755294717473191"/>
    <n v="0.141493551710419"/>
    <n v="50"/>
    <n v="100"/>
    <n v="100"/>
    <n v="100"/>
    <n v="100"/>
    <n v="100"/>
  </r>
  <r>
    <x v="0"/>
    <x v="0"/>
    <x v="2"/>
    <x v="2"/>
    <x v="4"/>
    <x v="2"/>
    <n v="1.29709889254611"/>
    <n v="1.08162410472818"/>
    <n v="0.96001968660329295"/>
    <n v="0.88327220897129299"/>
    <n v="0.77812364172056603"/>
    <n v="0.89840812188340802"/>
    <n v="1.37607208792264"/>
    <n v="1.21215938464097"/>
    <n v="1.0981459918674501"/>
    <n v="1.05402995151663"/>
    <n v="1.0955208918216699"/>
    <n v="1.1433870271603099"/>
    <s v="10k-100k"/>
    <s v="10k-100k"/>
    <s v="10k-100k"/>
    <s v="10k-100k"/>
    <s v="10k-100k"/>
    <s v="&gt;100k"/>
    <n v="0.39869077066270198"/>
    <n v="0.12028448016284199"/>
    <n v="100"/>
    <n v="100"/>
    <n v="100"/>
    <n v="100"/>
    <n v="100"/>
    <n v="200"/>
  </r>
  <r>
    <x v="0"/>
    <x v="0"/>
    <x v="2"/>
    <x v="3"/>
    <x v="0"/>
    <x v="0"/>
    <n v="1.7250497691170601"/>
    <n v="1.51829864947913"/>
    <n v="1.3498499751962001"/>
    <n v="1.2304084327953999"/>
    <n v="1.06395283351994"/>
    <n v="1.2453733071814199"/>
    <n v="1.7516686833398201"/>
    <n v="1.5212484942314399"/>
    <n v="1.3481192989200399"/>
    <n v="1.28899286049509"/>
    <n v="1.12196280890138"/>
    <n v="1.29462291316189"/>
    <s v="1k-10k"/>
    <s v="1k-10k"/>
    <s v="1k-10k"/>
    <s v="10k-100k"/>
    <s v="10k-100k"/>
    <s v="10k-100k"/>
    <n v="0.47967646193564017"/>
    <n v="0.18142047366147995"/>
    <n v="50"/>
    <n v="50"/>
    <n v="50"/>
    <n v="100"/>
    <n v="100"/>
    <n v="100"/>
  </r>
  <r>
    <x v="0"/>
    <x v="0"/>
    <x v="2"/>
    <x v="3"/>
    <x v="0"/>
    <x v="1"/>
    <n v="1.53741961122728"/>
    <n v="1.2958485044464201"/>
    <n v="1.1735695098966199"/>
    <n v="0.94070502688694502"/>
    <n v="0.73947120543720002"/>
    <n v="0.98776873432131496"/>
    <n v="1.4052792937362"/>
    <n v="1.2333240454213701"/>
    <n v="1.16548900282394"/>
    <n v="0.98889521529123803"/>
    <n v="0.79997383768949704"/>
    <n v="1.0241530518180599"/>
    <s v="251-1000"/>
    <s v="1k-10k"/>
    <s v="1k-10k"/>
    <s v="1k-10k"/>
    <s v="1k-10k"/>
    <s v="10k-100k"/>
    <n v="0.54965087690596504"/>
    <n v="0.24829752888411494"/>
    <n v="25"/>
    <n v="50"/>
    <n v="50"/>
    <n v="50"/>
    <n v="50"/>
    <n v="100"/>
  </r>
  <r>
    <x v="0"/>
    <x v="0"/>
    <x v="2"/>
    <x v="3"/>
    <x v="0"/>
    <x v="2"/>
    <n v="1.5883436823909001"/>
    <n v="1.37920144104241"/>
    <n v="1.26000442150682"/>
    <n v="1.06951577091372"/>
    <n v="0.84645869228694104"/>
    <n v="1.06829487244677"/>
    <n v="1.6676785117172399"/>
    <n v="1.4235648692713601"/>
    <n v="1.28767455706459"/>
    <n v="1.1990250257091399"/>
    <n v="1.0319954188874101"/>
    <n v="1.21681744296401"/>
    <s v="1k-10k"/>
    <s v="1k-10k"/>
    <s v="1k-10k"/>
    <s v="10k-100k"/>
    <s v="10k-100k"/>
    <s v="10k-100k"/>
    <n v="0.52004880994413005"/>
    <n v="0.22183618015982898"/>
    <n v="50"/>
    <n v="50"/>
    <n v="50"/>
    <n v="100"/>
    <n v="100"/>
    <n v="100"/>
  </r>
  <r>
    <x v="0"/>
    <x v="0"/>
    <x v="2"/>
    <x v="3"/>
    <x v="1"/>
    <x v="0"/>
    <n v="1.5253433973345101"/>
    <n v="1.30701826495661"/>
    <n v="1.2096341329801601"/>
    <n v="1.1017510430964199"/>
    <n v="0.95842122375244698"/>
    <n v="1.22529610908013"/>
    <n v="1.61285730540494"/>
    <n v="1.35232296467121"/>
    <n v="1.2940398827480999"/>
    <n v="1.1501891387086001"/>
    <n v="1.0063406300667801"/>
    <n v="1.2971856620953499"/>
    <s v="10k-100k"/>
    <s v="10k-100k"/>
    <s v="10k-100k"/>
    <s v="10k-100k"/>
    <s v="10k-100k"/>
    <s v="&gt;100k"/>
    <n v="0.3000472882543801"/>
    <n v="0.266874885327683"/>
    <n v="100"/>
    <n v="100"/>
    <n v="100"/>
    <n v="100"/>
    <n v="100"/>
    <n v="200"/>
  </r>
  <r>
    <x v="0"/>
    <x v="0"/>
    <x v="2"/>
    <x v="3"/>
    <x v="1"/>
    <x v="1"/>
    <n v="1.2016404704875201"/>
    <n v="1.0890509760345299"/>
    <n v="0.99523595757299999"/>
    <n v="0.91119585312901596"/>
    <n v="0.78043995193389704"/>
    <n v="0.95773090419291096"/>
    <n v="1.1975286780099399"/>
    <n v="1.0781826857928001"/>
    <n v="1.0014336466951701"/>
    <n v="0.96482609029995103"/>
    <n v="0.82509392659899095"/>
    <n v="0.98476919637027605"/>
    <s v="1k-10k"/>
    <s v="10k-100k"/>
    <s v="10k-100k"/>
    <s v="10k-100k"/>
    <s v="10k-100k"/>
    <s v="10k-100k"/>
    <n v="0.24390956629460914"/>
    <n v="0.17729095225901392"/>
    <n v="50"/>
    <n v="100"/>
    <n v="100"/>
    <n v="100"/>
    <n v="100"/>
    <n v="100"/>
  </r>
  <r>
    <x v="0"/>
    <x v="0"/>
    <x v="2"/>
    <x v="3"/>
    <x v="1"/>
    <x v="2"/>
    <n v="1.3281937853096799"/>
    <n v="1.14818286726291"/>
    <n v="1.04020206656868"/>
    <n v="0.99421553273680596"/>
    <n v="0.82086397022541702"/>
    <n v="1.0098784126785401"/>
    <n v="1.4639846603186299"/>
    <n v="1.3019486796070101"/>
    <n v="1.20831335512894"/>
    <n v="1.1224613650198201"/>
    <n v="0.96999830397322595"/>
    <n v="1.19259344569394"/>
    <s v="10k-100k"/>
    <s v="10k-100k"/>
    <s v="10k-100k"/>
    <s v="10k-100k"/>
    <s v="10k-100k"/>
    <s v="&gt;100k"/>
    <n v="0.31831537263113985"/>
    <n v="0.18901444245312304"/>
    <n v="100"/>
    <n v="100"/>
    <n v="100"/>
    <n v="100"/>
    <n v="100"/>
    <n v="200"/>
  </r>
  <r>
    <x v="0"/>
    <x v="0"/>
    <x v="2"/>
    <x v="3"/>
    <x v="2"/>
    <x v="0"/>
    <n v="1.6311284597812701"/>
    <n v="1.39611897490943"/>
    <n v="1.2185584643668099"/>
    <n v="1.0840373749268"/>
    <n v="0.92659209778038598"/>
    <n v="1.2006896533442999"/>
    <n v="1.55386014265091"/>
    <n v="1.4943514445122299"/>
    <n v="1.3084296225396901"/>
    <n v="1.1280593966950601"/>
    <n v="0.99637564588915695"/>
    <n v="1.2752563084305899"/>
    <s v="1k-10k"/>
    <s v="10k-100k"/>
    <s v="10k-100k"/>
    <s v="10k-100k"/>
    <s v="1k-10k"/>
    <s v="10k-100k"/>
    <n v="0.43043880643697019"/>
    <n v="0.27409755556391391"/>
    <n v="50"/>
    <n v="100"/>
    <n v="100"/>
    <n v="100"/>
    <n v="50"/>
    <n v="100"/>
  </r>
  <r>
    <x v="0"/>
    <x v="0"/>
    <x v="2"/>
    <x v="3"/>
    <x v="2"/>
    <x v="1"/>
    <n v="1.3281053403738901"/>
    <n v="1.06023702226939"/>
    <n v="0.92814857823129504"/>
    <n v="0.85272106518374802"/>
    <n v="0.73436674487602904"/>
    <n v="0.91374391178692604"/>
    <n v="1.0967298711831699"/>
    <n v="1.04374925576178"/>
    <n v="0.96934005936633705"/>
    <n v="0.91782340281072095"/>
    <n v="0.84932821065130304"/>
    <n v="0.96182296668588896"/>
    <s v="1k-10k"/>
    <s v="10k-100k"/>
    <s v="10k-100k"/>
    <s v="10k-100k"/>
    <s v="1k-10k"/>
    <s v="10k-100k"/>
    <n v="0.41436142858696401"/>
    <n v="0.179377166910897"/>
    <n v="50"/>
    <n v="100"/>
    <n v="100"/>
    <n v="100"/>
    <n v="50"/>
    <n v="100"/>
  </r>
  <r>
    <x v="0"/>
    <x v="0"/>
    <x v="2"/>
    <x v="3"/>
    <x v="2"/>
    <x v="2"/>
    <n v="1.38196977795855"/>
    <n v="1.0829835216708401"/>
    <n v="0.979298783580421"/>
    <n v="0.88343876250856801"/>
    <n v="0.78715073678087899"/>
    <n v="0.93148970599898395"/>
    <n v="1.34402523669531"/>
    <n v="1.21868235998228"/>
    <n v="1.09869636030297"/>
    <n v="0.99496029926728302"/>
    <n v="1.08641972115528"/>
    <n v="1.11603454007025"/>
    <s v="1k-10k"/>
    <s v="10k-100k"/>
    <s v="10k-100k"/>
    <s v="10k-100k"/>
    <s v="10k-100k"/>
    <s v="10k-100k"/>
    <n v="0.45048007195956608"/>
    <n v="0.14433896921810496"/>
    <n v="50"/>
    <n v="100"/>
    <n v="100"/>
    <n v="100"/>
    <n v="100"/>
    <n v="100"/>
  </r>
  <r>
    <x v="0"/>
    <x v="0"/>
    <x v="2"/>
    <x v="3"/>
    <x v="3"/>
    <x v="0"/>
    <n v="2.4690102956083702"/>
    <n v="1.59837675165755"/>
    <n v="1.35758601497507"/>
    <n v="1.1783043521918799"/>
    <n v="0.91115994734280403"/>
    <n v="1.3436618990987099"/>
    <n v="2.8716695383734701"/>
    <n v="1.6797891188016201"/>
    <n v="1.42377401728473"/>
    <n v="1.2786600856935599"/>
    <n v="0.94136773887793601"/>
    <n v="1.48335152443439"/>
    <s v="1k-10k"/>
    <s v="10k-100k"/>
    <s v="10k-100k"/>
    <s v="10k-100k"/>
    <s v="1k-10k"/>
    <s v="10k-100k"/>
    <n v="1.1253483965096602"/>
    <n v="0.43250195175590589"/>
    <n v="50"/>
    <n v="100"/>
    <n v="100"/>
    <n v="100"/>
    <n v="50"/>
    <n v="100"/>
  </r>
  <r>
    <x v="0"/>
    <x v="0"/>
    <x v="2"/>
    <x v="3"/>
    <x v="3"/>
    <x v="1"/>
    <n v="1.43934613238954"/>
    <n v="1.0038760668694"/>
    <n v="0.85759214704990505"/>
    <n v="0.750119957720497"/>
    <n v="0.66118561568810996"/>
    <n v="0.82628623591907602"/>
    <n v="1.4185316175681899"/>
    <n v="1.0207218735091901"/>
    <n v="0.92224172306006802"/>
    <n v="0.84967874855551895"/>
    <n v="0.79442307661940803"/>
    <n v="0.93015306476960602"/>
    <s v="1k-10k"/>
    <s v="1k-10k"/>
    <s v="10k-100k"/>
    <s v="1k-10k"/>
    <s v="1k-10k"/>
    <s v="10k-100k"/>
    <n v="0.61305989647046399"/>
    <n v="0.16510062023096606"/>
    <n v="50"/>
    <n v="50"/>
    <n v="100"/>
    <n v="50"/>
    <n v="50"/>
    <n v="100"/>
  </r>
  <r>
    <x v="0"/>
    <x v="0"/>
    <x v="2"/>
    <x v="3"/>
    <x v="3"/>
    <x v="2"/>
    <n v="1.5424177786186799"/>
    <n v="1.11742006952149"/>
    <n v="0.89469311096363102"/>
    <n v="0.81571102653314997"/>
    <n v="0.71148127277698903"/>
    <n v="0.844244346099423"/>
    <n v="1.69307743993886"/>
    <n v="1.4651322507729101"/>
    <n v="1.1004614785816"/>
    <n v="0.90115586998011898"/>
    <n v="1.0101053008351499"/>
    <n v="1.16233167019998"/>
    <s v="10k-100k"/>
    <s v="10k-100k"/>
    <s v="10k-100k"/>
    <s v="10k-100k"/>
    <s v="10k-100k"/>
    <s v="&gt;100k"/>
    <n v="0.6981734325192569"/>
    <n v="0.13276307332243398"/>
    <n v="100"/>
    <n v="100"/>
    <n v="100"/>
    <n v="100"/>
    <n v="100"/>
    <n v="200"/>
  </r>
  <r>
    <x v="0"/>
    <x v="0"/>
    <x v="2"/>
    <x v="3"/>
    <x v="4"/>
    <x v="0"/>
    <n v="1.5961238585353501"/>
    <n v="1.3456413873042401"/>
    <n v="1.24768872638291"/>
    <n v="1.1509986340856699"/>
    <n v="0.99880486088517995"/>
    <n v="1.24288404464692"/>
    <n v="1.7036100584184199"/>
    <n v="1.4284698641721101"/>
    <n v="1.32111097720726"/>
    <n v="1.20898190937679"/>
    <n v="1.0398260598134199"/>
    <n v="1.3210084390797401"/>
    <s v="10k-100k"/>
    <s v="10k-100k"/>
    <s v="&gt;100k"/>
    <s v="10k-100k"/>
    <s v="10k-100k"/>
    <s v="&gt;100k"/>
    <n v="0.35323981388843007"/>
    <n v="0.24407918376174009"/>
    <n v="100"/>
    <n v="100"/>
    <n v="200"/>
    <n v="100"/>
    <n v="100"/>
    <n v="200"/>
  </r>
  <r>
    <x v="0"/>
    <x v="0"/>
    <x v="2"/>
    <x v="3"/>
    <x v="4"/>
    <x v="1"/>
    <n v="1.2039418423378401"/>
    <n v="0.99933647572444295"/>
    <n v="0.94595666517243604"/>
    <n v="0.87351137289491398"/>
    <n v="0.76986311666442497"/>
    <n v="0.88537021766486501"/>
    <n v="1.1973890777034999"/>
    <n v="1.0523700131736"/>
    <n v="0.99129141972591694"/>
    <n v="0.93444126200036204"/>
    <n v="0.86599940088995697"/>
    <n v="0.96611348592160395"/>
    <s v="10k-100k"/>
    <s v="10k-100k"/>
    <s v="10k-100k"/>
    <s v="10k-100k"/>
    <s v="10k-100k"/>
    <s v="&gt;100k"/>
    <n v="0.31857162467297506"/>
    <n v="0.11550710100044004"/>
    <n v="100"/>
    <n v="100"/>
    <n v="100"/>
    <n v="100"/>
    <n v="100"/>
    <n v="200"/>
  </r>
  <r>
    <x v="0"/>
    <x v="0"/>
    <x v="2"/>
    <x v="3"/>
    <x v="4"/>
    <x v="2"/>
    <n v="1.2996298453788599"/>
    <n v="1.0511698475570099"/>
    <n v="0.98296805050817304"/>
    <n v="0.90821250974757295"/>
    <n v="0.80839177461391498"/>
    <n v="0.91953561644340998"/>
    <n v="1.45069464324147"/>
    <n v="1.26772348750922"/>
    <n v="1.14945524500212"/>
    <n v="1.0254148590799199"/>
    <n v="1.0924672737968999"/>
    <n v="1.17364874386236"/>
    <s v="10k-100k"/>
    <s v="&gt;100k"/>
    <s v="&gt;100k"/>
    <s v="10k-100k"/>
    <s v="10k-100k"/>
    <s v="&gt;100k"/>
    <n v="0.38009422893544997"/>
    <n v="0.11114384182949499"/>
    <n v="100"/>
    <n v="200"/>
    <n v="200"/>
    <n v="100"/>
    <n v="100"/>
    <n v="200"/>
  </r>
  <r>
    <x v="0"/>
    <x v="0"/>
    <x v="1"/>
    <x v="0"/>
    <x v="0"/>
    <x v="1"/>
    <s v="NULL"/>
    <s v="NULL"/>
    <s v="NULL"/>
    <s v="NULL"/>
    <s v="NULL"/>
    <s v="NULL"/>
    <s v="NULL"/>
    <s v="NULL"/>
    <s v="NULL"/>
    <s v="NULL"/>
    <s v="NULL"/>
    <s v="NULL"/>
    <s v="&lt;30"/>
    <s v="&lt;30"/>
    <s v="&lt;30"/>
    <s v="&lt;30"/>
    <s v="&lt;30"/>
    <s v="&lt;30"/>
    <e v="#VALUE!"/>
    <e v="#VALUE!"/>
    <s v="N/A"/>
    <s v="N/A"/>
    <s v="N/A"/>
    <s v="N/A"/>
    <s v="N/A"/>
    <s v="N/A"/>
  </r>
  <r>
    <x v="0"/>
    <x v="0"/>
    <x v="1"/>
    <x v="0"/>
    <x v="0"/>
    <x v="2"/>
    <s v="NULL"/>
    <s v="NULL"/>
    <s v="NULL"/>
    <s v="NULL"/>
    <s v="NULL"/>
    <s v="NULL"/>
    <s v="NULL"/>
    <s v="NULL"/>
    <s v="NULL"/>
    <s v="NULL"/>
    <s v="NULL"/>
    <s v="NULL"/>
    <s v="&lt;30"/>
    <s v="&lt;30"/>
    <s v="&lt;30"/>
    <s v="&lt;30"/>
    <s v="&lt;30"/>
    <s v="&lt;30"/>
    <e v="#VALUE!"/>
    <e v="#VALUE!"/>
    <s v="N/A"/>
    <s v="N/A"/>
    <s v="N/A"/>
    <s v="N/A"/>
    <s v="N/A"/>
    <s v="N/A"/>
  </r>
  <r>
    <x v="0"/>
    <x v="0"/>
    <x v="1"/>
    <x v="0"/>
    <x v="1"/>
    <x v="0"/>
    <s v="NULL"/>
    <n v="2.9015211355136299"/>
    <s v="NULL"/>
    <s v="NULL"/>
    <s v="NULL"/>
    <n v="2.3537661588088099"/>
    <s v="NULL"/>
    <n v="3.3070983772867999"/>
    <s v="NULL"/>
    <s v="NULL"/>
    <s v="NULL"/>
    <n v="2.5945258732076399"/>
    <s v="&lt;30"/>
    <s v="30-100"/>
    <s v="&lt;30"/>
    <s v="&lt;30"/>
    <s v="&lt;30"/>
    <s v="101-250"/>
    <n v="0.54775497670481998"/>
    <n v="0.54775497670481998"/>
    <s v="N/A"/>
    <n v="6"/>
    <s v="N/A"/>
    <s v="N/A"/>
    <s v="N/A"/>
    <n v="12"/>
  </r>
  <r>
    <x v="0"/>
    <x v="0"/>
    <x v="1"/>
    <x v="0"/>
    <x v="1"/>
    <x v="1"/>
    <s v="NULL"/>
    <n v="1.53524660833114"/>
    <n v="1.20256498869648"/>
    <n v="0.87256579327169703"/>
    <n v="0.691130390917429"/>
    <n v="1.0681053301560299"/>
    <s v="NULL"/>
    <n v="1.31340217463297"/>
    <n v="1.35110450454452"/>
    <n v="1.1372121932115"/>
    <n v="0.832156198233308"/>
    <n v="1.2022683356285799"/>
    <s v="&lt;30"/>
    <s v="30-100"/>
    <s v="30-100"/>
    <s v="30-100"/>
    <s v="30-100"/>
    <s v="101-250"/>
    <n v="0.46714127817511009"/>
    <n v="0.37697493923860093"/>
    <s v="N/A"/>
    <n v="6"/>
    <n v="6"/>
    <n v="6"/>
    <n v="6"/>
    <n v="12"/>
  </r>
  <r>
    <x v="0"/>
    <x v="0"/>
    <x v="1"/>
    <x v="0"/>
    <x v="1"/>
    <x v="2"/>
    <s v="NULL"/>
    <n v="1.53113561717427"/>
    <n v="1.3140357007425501"/>
    <n v="0.95710382989060505"/>
    <n v="0.76202969455629399"/>
    <n v="1.1363159147452699"/>
    <s v="NULL"/>
    <n v="2.0142703854059598"/>
    <n v="1.51078836747005"/>
    <n v="1.15227374476057"/>
    <n v="1.05276990650255"/>
    <n v="1.4795998181418399"/>
    <s v="&lt;30"/>
    <s v="101-250"/>
    <s v="30-100"/>
    <s v="30-100"/>
    <s v="30-100"/>
    <s v="251-1000"/>
    <n v="0.39481970242900011"/>
    <n v="0.37428622018897595"/>
    <s v="N/A"/>
    <n v="12"/>
    <n v="6"/>
    <n v="6"/>
    <n v="6"/>
    <n v="25"/>
  </r>
  <r>
    <x v="0"/>
    <x v="0"/>
    <x v="1"/>
    <x v="0"/>
    <x v="2"/>
    <x v="0"/>
    <s v="NULL"/>
    <s v="NULL"/>
    <n v="3.7865603233909"/>
    <s v="NULL"/>
    <n v="1.2270184710095799"/>
    <n v="2.9469726430259202"/>
    <s v="NULL"/>
    <s v="NULL"/>
    <n v="4.0882790436438903"/>
    <s v="NULL"/>
    <n v="1.2188957462541099"/>
    <n v="3.0599502722677698"/>
    <s v="&lt;30"/>
    <s v="&lt;30"/>
    <s v="251-1000"/>
    <s v="&lt;30"/>
    <s v="30-100"/>
    <s v="251-1000"/>
    <n v="0.83958768036497977"/>
    <n v="1.7199541720163403"/>
    <s v="N/A"/>
    <s v="N/A"/>
    <n v="25"/>
    <s v="N/A"/>
    <n v="6"/>
    <n v="25"/>
  </r>
  <r>
    <x v="0"/>
    <x v="0"/>
    <x v="1"/>
    <x v="0"/>
    <x v="2"/>
    <x v="1"/>
    <n v="2.5569304174885801"/>
    <n v="1.25667457646946"/>
    <n v="1.0004753654532501"/>
    <n v="0.77055709896453894"/>
    <n v="0.53423895469378602"/>
    <n v="0.954369104588082"/>
    <n v="1.9795751745381001"/>
    <n v="1.0930927377202899"/>
    <n v="1.1769259728903201"/>
    <n v="0.87105738239062003"/>
    <n v="0.72573777247762306"/>
    <n v="1.0478299789462999"/>
    <s v="30-100"/>
    <s v="251-1000"/>
    <s v="251-1000"/>
    <s v="251-1000"/>
    <s v="101-250"/>
    <s v="1k-10k"/>
    <n v="1.6025613129004981"/>
    <n v="0.42013014989429598"/>
    <n v="6"/>
    <n v="25"/>
    <n v="25"/>
    <n v="25"/>
    <n v="12"/>
    <n v="50"/>
  </r>
  <r>
    <x v="0"/>
    <x v="0"/>
    <x v="1"/>
    <x v="0"/>
    <x v="2"/>
    <x v="2"/>
    <n v="2.6227249436813902"/>
    <n v="1.2618045372286"/>
    <n v="0.99744317521391801"/>
    <n v="0.79735491380666301"/>
    <n v="0.537186726463732"/>
    <n v="0.97740707345495703"/>
    <n v="2.2384341604292799"/>
    <n v="1.6985991541804899"/>
    <n v="1.0108558121337701"/>
    <n v="0.91811580831519402"/>
    <n v="0.74968766280233001"/>
    <n v="1.1931650405965799"/>
    <s v="30-100"/>
    <s v="251-1000"/>
    <s v="251-1000"/>
    <s v="251-1000"/>
    <s v="101-250"/>
    <s v="1k-10k"/>
    <n v="1.6453178702264331"/>
    <n v="0.44022034699122503"/>
    <n v="6"/>
    <n v="25"/>
    <n v="25"/>
    <n v="25"/>
    <n v="12"/>
    <n v="50"/>
  </r>
  <r>
    <x v="0"/>
    <x v="0"/>
    <x v="1"/>
    <x v="0"/>
    <x v="3"/>
    <x v="0"/>
    <s v="NULL"/>
    <n v="3.9248558642830802"/>
    <n v="2.9880775579690502"/>
    <n v="2.2823986079532199"/>
    <n v="1.4859066695769401"/>
    <n v="2.7471169433090501"/>
    <s v="NULL"/>
    <n v="4.8725305015215001"/>
    <n v="2.8770270313184998"/>
    <n v="2.4264321406773601"/>
    <n v="1.5312674265169799"/>
    <n v="3.0638448029487799"/>
    <s v="&lt;30"/>
    <s v="251-1000"/>
    <s v="30-100"/>
    <s v="251-1000"/>
    <s v="30-100"/>
    <s v="1k-10k"/>
    <n v="1.1777389209740301"/>
    <n v="1.26121027373211"/>
    <s v="N/A"/>
    <n v="25"/>
    <n v="6"/>
    <n v="25"/>
    <n v="6"/>
    <n v="50"/>
  </r>
  <r>
    <x v="0"/>
    <x v="0"/>
    <x v="1"/>
    <x v="0"/>
    <x v="3"/>
    <x v="1"/>
    <n v="1.5028420578067301"/>
    <n v="1.03617071263796"/>
    <n v="0.87891481623574297"/>
    <n v="0.77401833820877797"/>
    <n v="0.61376780765522199"/>
    <n v="0.91378530925594403"/>
    <n v="2.0048210382775302"/>
    <n v="1.1479078683109201"/>
    <n v="0.93240432914446503"/>
    <n v="0.867893030358873"/>
    <n v="0.74254614846353195"/>
    <n v="1.1026079648649501"/>
    <s v="1k-10k"/>
    <s v="1k-10k"/>
    <s v="1k-10k"/>
    <s v="1k-10k"/>
    <s v="251-1000"/>
    <s v="1k-10k"/>
    <n v="0.58905674855078605"/>
    <n v="0.30001750160072205"/>
    <n v="50"/>
    <n v="50"/>
    <n v="50"/>
    <n v="50"/>
    <n v="25"/>
    <n v="50"/>
  </r>
  <r>
    <x v="0"/>
    <x v="0"/>
    <x v="1"/>
    <x v="0"/>
    <x v="3"/>
    <x v="2"/>
    <n v="1.56165380370013"/>
    <n v="1.0540198233317499"/>
    <n v="0.89823177742082405"/>
    <n v="0.77838321114543696"/>
    <n v="0.61580989622559801"/>
    <n v="0.92584191778343095"/>
    <n v="2.3916164923811398"/>
    <n v="1.2447409151629301"/>
    <n v="1.0493535707897399"/>
    <n v="0.87506105396261402"/>
    <n v="0.76298720272837905"/>
    <n v="1.21847210935075"/>
    <s v="1k-10k"/>
    <s v="1k-10k"/>
    <s v="1k-10k"/>
    <s v="1k-10k"/>
    <s v="251-1000"/>
    <s v="1k-10k"/>
    <n v="0.63581188591669902"/>
    <n v="0.31003202155783294"/>
    <n v="50"/>
    <n v="50"/>
    <n v="50"/>
    <n v="50"/>
    <n v="25"/>
    <n v="50"/>
  </r>
  <r>
    <x v="0"/>
    <x v="0"/>
    <x v="1"/>
    <x v="0"/>
    <x v="4"/>
    <x v="0"/>
    <s v="NULL"/>
    <n v="5.3952154357215303"/>
    <n v="3.7005778940645202"/>
    <n v="2.5314953270419198"/>
    <n v="1.9393079338038099"/>
    <n v="2.7572204327363399"/>
    <s v="NULL"/>
    <n v="5.40782055522972"/>
    <n v="4.27325950351337"/>
    <n v="2.5140827128848602"/>
    <n v="2.0714473184301601"/>
    <n v="3.0270302933376501"/>
    <s v="&lt;30"/>
    <s v="30-100"/>
    <s v="1k-10k"/>
    <s v="101-250"/>
    <s v="251-1000"/>
    <s v="1k-10k"/>
    <n v="2.6379950029851904"/>
    <n v="0.81791249893252993"/>
    <s v="N/A"/>
    <n v="6"/>
    <n v="50"/>
    <n v="12"/>
    <n v="25"/>
    <n v="50"/>
  </r>
  <r>
    <x v="0"/>
    <x v="0"/>
    <x v="1"/>
    <x v="0"/>
    <x v="4"/>
    <x v="1"/>
    <n v="1.71290379491237"/>
    <n v="1.1043211169172999"/>
    <n v="0.93111610873524797"/>
    <n v="0.77826695022719095"/>
    <n v="0.63781511012255798"/>
    <n v="0.92077702472640799"/>
    <n v="1.52467287143857"/>
    <n v="1.3144658670598299"/>
    <n v="1.02119638352188"/>
    <n v="0.87036938306004696"/>
    <n v="0.76093685809392297"/>
    <n v="1.09487099642182"/>
    <s v="251-1000"/>
    <s v="1k-10k"/>
    <s v="1k-10k"/>
    <s v="1k-10k"/>
    <s v="251-1000"/>
    <s v="1k-10k"/>
    <n v="0.792126770185962"/>
    <n v="0.28296191460385001"/>
    <n v="25"/>
    <n v="50"/>
    <n v="50"/>
    <n v="50"/>
    <n v="25"/>
    <n v="50"/>
  </r>
  <r>
    <x v="0"/>
    <x v="0"/>
    <x v="1"/>
    <x v="0"/>
    <x v="4"/>
    <x v="2"/>
    <n v="1.46650741317587"/>
    <n v="1.0834648368075701"/>
    <n v="0.95014453048459002"/>
    <n v="0.78591887000427996"/>
    <n v="0.64454939289242696"/>
    <n v="0.93499987540772"/>
    <n v="2.2539194955204298"/>
    <n v="1.25646669012653"/>
    <n v="1.06865797246786"/>
    <n v="0.88683332024573702"/>
    <n v="0.79675035936137295"/>
    <n v="1.22046665512265"/>
    <s v="1k-10k"/>
    <s v="1k-10k"/>
    <s v="1k-10k"/>
    <s v="1k-10k"/>
    <s v="251-1000"/>
    <s v="10k-100k"/>
    <n v="0.53150753776814996"/>
    <n v="0.29045048251529304"/>
    <n v="50"/>
    <n v="50"/>
    <n v="50"/>
    <n v="50"/>
    <n v="25"/>
    <n v="100"/>
  </r>
  <r>
    <x v="0"/>
    <x v="0"/>
    <x v="1"/>
    <x v="1"/>
    <x v="0"/>
    <x v="0"/>
    <s v="NULL"/>
    <s v="NULL"/>
    <s v="NULL"/>
    <n v="0.90396067679574199"/>
    <n v="0.73050900590347201"/>
    <n v="0.99104179191167696"/>
    <s v="NULL"/>
    <s v="NULL"/>
    <s v="NULL"/>
    <n v="0.97467772372526895"/>
    <n v="1.1661268135282701"/>
    <n v="1.1880084720260899"/>
    <s v="&lt;30"/>
    <s v="&lt;30"/>
    <s v="&lt;30"/>
    <s v="30-100"/>
    <s v="30-100"/>
    <s v="251-1000"/>
    <n v="8.7081115115934971E-2"/>
    <n v="0.26053278600820495"/>
    <s v="N/A"/>
    <s v="N/A"/>
    <s v="N/A"/>
    <n v="6"/>
    <n v="6"/>
    <n v="25"/>
  </r>
  <r>
    <x v="0"/>
    <x v="0"/>
    <x v="1"/>
    <x v="1"/>
    <x v="0"/>
    <x v="1"/>
    <s v="NULL"/>
    <s v="NULL"/>
    <s v="NULL"/>
    <s v="NULL"/>
    <s v="NULL"/>
    <s v="NULL"/>
    <s v="NULL"/>
    <s v="NULL"/>
    <s v="NULL"/>
    <s v="NULL"/>
    <s v="NULL"/>
    <s v="NULL"/>
    <s v="&lt;30"/>
    <s v="&lt;30"/>
    <s v="&lt;30"/>
    <s v="&lt;30"/>
    <s v="&lt;30"/>
    <s v="&lt;30"/>
    <e v="#VALUE!"/>
    <e v="#VALUE!"/>
    <s v="N/A"/>
    <s v="N/A"/>
    <s v="N/A"/>
    <s v="N/A"/>
    <s v="N/A"/>
    <s v="N/A"/>
  </r>
  <r>
    <x v="0"/>
    <x v="0"/>
    <x v="1"/>
    <x v="1"/>
    <x v="0"/>
    <x v="2"/>
    <s v="NULL"/>
    <n v="2.0446306051110201"/>
    <n v="1.6265357116669701"/>
    <n v="0.95415586336451896"/>
    <n v="0.61788301788906097"/>
    <n v="1.0452166159791201"/>
    <s v="NULL"/>
    <n v="2.19319410215875"/>
    <n v="1.33726485813441"/>
    <n v="0.97145813463644104"/>
    <n v="1.1040142889412701"/>
    <n v="1.1962487539367901"/>
    <s v="&lt;30"/>
    <s v="30-100"/>
    <s v="30-100"/>
    <s v="101-250"/>
    <s v="30-100"/>
    <s v="251-1000"/>
    <n v="0.99941398913190005"/>
    <n v="0.42733359809005911"/>
    <s v="N/A"/>
    <n v="6"/>
    <n v="6"/>
    <n v="12"/>
    <n v="6"/>
    <n v="25"/>
  </r>
  <r>
    <x v="0"/>
    <x v="0"/>
    <x v="1"/>
    <x v="1"/>
    <x v="1"/>
    <x v="0"/>
    <n v="2.6218370049968698"/>
    <n v="2.1666536598742301"/>
    <n v="1.39226565550607"/>
    <n v="1.0565205530177499"/>
    <n v="0.82737944106327999"/>
    <n v="1.47282437203835"/>
    <n v="1.56521564240629"/>
    <n v="2.7259361584558399"/>
    <n v="1.4608245787306"/>
    <n v="1.0656924657841"/>
    <n v="1.0166602021704501"/>
    <n v="1.70545545024294"/>
    <s v="251-1000"/>
    <s v="1k-10k"/>
    <s v="1k-10k"/>
    <s v="1k-10k"/>
    <s v="251-1000"/>
    <s v="1k-10k"/>
    <n v="1.1490126329585197"/>
    <n v="0.64544493097507005"/>
    <n v="25"/>
    <n v="50"/>
    <n v="50"/>
    <n v="50"/>
    <n v="25"/>
    <n v="50"/>
  </r>
  <r>
    <x v="0"/>
    <x v="0"/>
    <x v="1"/>
    <x v="1"/>
    <x v="1"/>
    <x v="1"/>
    <n v="1.39266231227129"/>
    <n v="0.97343319663799099"/>
    <n v="0.83982714130249803"/>
    <n v="0.70777158137532004"/>
    <n v="0.60457272516281602"/>
    <n v="0.78872947872773302"/>
    <n v="1.8295782206625799"/>
    <n v="1.0477800761836999"/>
    <n v="0.85282496497878102"/>
    <n v="0.73931456580022303"/>
    <n v="0.67480007958751198"/>
    <n v="0.87773371861334704"/>
    <s v="1k-10k"/>
    <s v="1k-10k"/>
    <s v="1k-10k"/>
    <s v="1k-10k"/>
    <s v="1k-10k"/>
    <s v="10k-100k"/>
    <n v="0.60393283354355698"/>
    <n v="0.18415675356491701"/>
    <n v="50"/>
    <n v="50"/>
    <n v="50"/>
    <n v="50"/>
    <n v="50"/>
    <n v="100"/>
  </r>
  <r>
    <x v="0"/>
    <x v="0"/>
    <x v="1"/>
    <x v="1"/>
    <x v="1"/>
    <x v="2"/>
    <n v="1.4856213394086899"/>
    <n v="1.00752811772912"/>
    <n v="0.84560472025262701"/>
    <n v="0.71231207100913696"/>
    <n v="0.62075623595130702"/>
    <n v="0.80450558114610105"/>
    <n v="2.2239050294107701"/>
    <n v="1.1673503949705899"/>
    <n v="0.91540181916859498"/>
    <n v="0.75085699537884598"/>
    <n v="0.714982492134561"/>
    <n v="0.994763248187853"/>
    <s v="1k-10k"/>
    <s v="1k-10k"/>
    <s v="10k-100k"/>
    <s v="1k-10k"/>
    <s v="1k-10k"/>
    <s v="10k-100k"/>
    <n v="0.68111575826258886"/>
    <n v="0.18374934519479402"/>
    <n v="50"/>
    <n v="50"/>
    <n v="100"/>
    <n v="50"/>
    <n v="50"/>
    <n v="100"/>
  </r>
  <r>
    <x v="0"/>
    <x v="0"/>
    <x v="1"/>
    <x v="1"/>
    <x v="2"/>
    <x v="0"/>
    <s v="NULL"/>
    <n v="2.2333467576638699"/>
    <n v="1.8681296651700501"/>
    <n v="1.18611967472729"/>
    <n v="1.00223583215304"/>
    <n v="1.4067036246973701"/>
    <s v="NULL"/>
    <n v="1.9187395867967301"/>
    <n v="2.3345253607463299"/>
    <n v="1.3130832853093699"/>
    <n v="1.0044678493363399"/>
    <n v="1.6587852839478801"/>
    <s v="&lt;30"/>
    <s v="251-1000"/>
    <s v="1k-10k"/>
    <s v="251-1000"/>
    <s v="1k-10k"/>
    <s v="1k-10k"/>
    <n v="0.82664313296649983"/>
    <n v="0.40446779254433007"/>
    <s v="N/A"/>
    <n v="25"/>
    <n v="50"/>
    <n v="25"/>
    <n v="50"/>
    <n v="50"/>
  </r>
  <r>
    <x v="0"/>
    <x v="0"/>
    <x v="1"/>
    <x v="1"/>
    <x v="2"/>
    <x v="1"/>
    <n v="1.14619154934817"/>
    <n v="0.885352220931925"/>
    <n v="0.80657100903093104"/>
    <n v="0.69424199183214197"/>
    <n v="0.55753032485260601"/>
    <n v="0.79342060319093299"/>
    <n v="1.4075216914647"/>
    <n v="0.90944634604914998"/>
    <n v="0.85400784842726196"/>
    <n v="0.73363393959743195"/>
    <n v="0.63708640201368405"/>
    <n v="0.86936383861443201"/>
    <s v="1k-10k"/>
    <s v="1k-10k"/>
    <s v="10k-100k"/>
    <s v="10k-100k"/>
    <s v="251-1000"/>
    <s v="10k-100k"/>
    <n v="0.35277094615723703"/>
    <n v="0.23589027833832699"/>
    <n v="50"/>
    <n v="50"/>
    <n v="100"/>
    <n v="100"/>
    <n v="25"/>
    <n v="100"/>
  </r>
  <r>
    <x v="0"/>
    <x v="0"/>
    <x v="1"/>
    <x v="1"/>
    <x v="2"/>
    <x v="2"/>
    <n v="1.17789622212829"/>
    <n v="0.88834861285014599"/>
    <n v="0.80968479180129205"/>
    <n v="0.69531620277600403"/>
    <n v="0.55784159306807002"/>
    <n v="0.79872083963318996"/>
    <n v="1.63762815826453"/>
    <n v="0.931016446215996"/>
    <n v="0.87495743450220298"/>
    <n v="0.74095074608108202"/>
    <n v="0.640328846029387"/>
    <n v="0.91963894173558003"/>
    <s v="10k-100k"/>
    <s v="10k-100k"/>
    <s v="10k-100k"/>
    <s v="10k-100k"/>
    <s v="251-1000"/>
    <s v="10k-100k"/>
    <n v="0.37917538249510008"/>
    <n v="0.24087924656511994"/>
    <n v="100"/>
    <n v="100"/>
    <n v="100"/>
    <n v="100"/>
    <n v="25"/>
    <n v="100"/>
  </r>
  <r>
    <x v="0"/>
    <x v="0"/>
    <x v="1"/>
    <x v="1"/>
    <x v="3"/>
    <x v="0"/>
    <n v="6.9796265548500003"/>
    <n v="2.1512151144354701"/>
    <n v="1.9037222790227999"/>
    <n v="1.32137113084168"/>
    <n v="0.85785133078653197"/>
    <n v="1.8354598789101899"/>
    <n v="6.2309364260595697"/>
    <n v="2.6109152918595702"/>
    <n v="1.8971450678440001"/>
    <n v="1.4738450269099901"/>
    <n v="0.87750642534967904"/>
    <n v="2.1718979191298202"/>
    <s v="30-100"/>
    <s v="1k-10k"/>
    <s v="1k-10k"/>
    <s v="1k-10k"/>
    <s v="251-1000"/>
    <s v="10k-100k"/>
    <n v="5.1441666759398101"/>
    <n v="0.97760854812365794"/>
    <n v="6"/>
    <n v="50"/>
    <n v="50"/>
    <n v="50"/>
    <n v="25"/>
    <n v="100"/>
  </r>
  <r>
    <x v="0"/>
    <x v="0"/>
    <x v="1"/>
    <x v="1"/>
    <x v="3"/>
    <x v="1"/>
    <n v="1.2163585480620001"/>
    <n v="0.89232815172993396"/>
    <n v="0.82704133615813302"/>
    <n v="0.72454744132260196"/>
    <n v="0.59092470874523295"/>
    <n v="0.81208919868922202"/>
    <n v="1.5867151554268599"/>
    <n v="0.95347765875742296"/>
    <n v="0.86890018825202098"/>
    <n v="0.76331906176255104"/>
    <n v="0.72151018585394999"/>
    <n v="0.91062435520778295"/>
    <s v="1k-10k"/>
    <s v="10k-100k"/>
    <s v="10k-100k"/>
    <s v="10k-100k"/>
    <s v="1k-10k"/>
    <s v="10k-100k"/>
    <n v="0.40426934937277803"/>
    <n v="0.22116448994398907"/>
    <n v="50"/>
    <n v="100"/>
    <n v="100"/>
    <n v="100"/>
    <n v="50"/>
    <n v="100"/>
  </r>
  <r>
    <x v="0"/>
    <x v="0"/>
    <x v="1"/>
    <x v="1"/>
    <x v="3"/>
    <x v="2"/>
    <n v="1.2857487077668099"/>
    <n v="0.92585512410099102"/>
    <n v="0.83520015947484505"/>
    <n v="0.72481759360096298"/>
    <n v="0.59169741769534101"/>
    <n v="0.81935546566645101"/>
    <n v="1.9418083698344599"/>
    <n v="1.0207500324215499"/>
    <n v="0.89339665517900002"/>
    <n v="0.76582038628249505"/>
    <n v="0.72692762507556996"/>
    <n v="1.00044972380984"/>
    <s v="10k-100k"/>
    <s v="10k-100k"/>
    <s v="10k-100k"/>
    <s v="10k-100k"/>
    <s v="1k-10k"/>
    <s v="10k-100k"/>
    <n v="0.46639324210035893"/>
    <n v="0.22765804797111"/>
    <n v="100"/>
    <n v="100"/>
    <n v="100"/>
    <n v="100"/>
    <n v="50"/>
    <n v="100"/>
  </r>
  <r>
    <x v="0"/>
    <x v="0"/>
    <x v="1"/>
    <x v="1"/>
    <x v="4"/>
    <x v="0"/>
    <n v="5.4252711386641197"/>
    <n v="2.1055133204465002"/>
    <n v="1.5141569223329401"/>
    <n v="1.1902403567487601"/>
    <n v="0.89118678296452603"/>
    <n v="1.5791588990570999"/>
    <n v="5.5562814414518398"/>
    <n v="2.5099395165229401"/>
    <n v="1.6151959618876499"/>
    <n v="1.26618914099791"/>
    <n v="0.90231190953367602"/>
    <n v="1.85628045709251"/>
    <s v="30-100"/>
    <s v="10k-100k"/>
    <s v="1k-10k"/>
    <s v="1k-10k"/>
    <s v="1k-10k"/>
    <s v="10k-100k"/>
    <n v="3.8461122396070198"/>
    <n v="0.68797211609257392"/>
    <n v="6"/>
    <n v="100"/>
    <n v="50"/>
    <n v="50"/>
    <n v="50"/>
    <n v="100"/>
  </r>
  <r>
    <x v="0"/>
    <x v="0"/>
    <x v="1"/>
    <x v="1"/>
    <x v="4"/>
    <x v="1"/>
    <n v="1.1784926822400399"/>
    <n v="0.89823567823487604"/>
    <n v="0.81234202256216503"/>
    <n v="0.70369592904310996"/>
    <n v="0.58204857214855199"/>
    <n v="0.80238057198633905"/>
    <n v="1.5157770779519999"/>
    <n v="0.94953972811168896"/>
    <n v="0.85358592653427101"/>
    <n v="0.73529297051067899"/>
    <n v="0.67432224667408003"/>
    <n v="0.88911110569207996"/>
    <s v="10k-100k"/>
    <s v="10k-100k"/>
    <s v="10k-100k"/>
    <s v="10k-100k"/>
    <s v="1k-10k"/>
    <s v="&gt;100k"/>
    <n v="0.37611211025370084"/>
    <n v="0.22033199983778706"/>
    <n v="100"/>
    <n v="100"/>
    <n v="100"/>
    <n v="100"/>
    <n v="50"/>
    <n v="200"/>
  </r>
  <r>
    <x v="0"/>
    <x v="0"/>
    <x v="1"/>
    <x v="1"/>
    <x v="4"/>
    <x v="2"/>
    <n v="1.23738019102045"/>
    <n v="0.90776622417679498"/>
    <n v="0.81565753641032002"/>
    <n v="0.70547796794991302"/>
    <n v="0.59661716931170306"/>
    <n v="0.810161094440076"/>
    <n v="1.82709240200075"/>
    <n v="1.0073172769657801"/>
    <n v="0.876545324834479"/>
    <n v="0.74200665691683398"/>
    <n v="0.68986033047930995"/>
    <n v="0.97008173045145096"/>
    <s v="10k-100k"/>
    <s v="10k-100k"/>
    <s v="10k-100k"/>
    <s v="10k-100k"/>
    <s v="1k-10k"/>
    <s v="&gt;100k"/>
    <n v="0.42721909658037405"/>
    <n v="0.21354392512837295"/>
    <n v="100"/>
    <n v="100"/>
    <n v="100"/>
    <n v="100"/>
    <n v="50"/>
    <n v="200"/>
  </r>
  <r>
    <x v="0"/>
    <x v="0"/>
    <x v="1"/>
    <x v="2"/>
    <x v="0"/>
    <x v="0"/>
    <s v="NULL"/>
    <s v="NULL"/>
    <s v="NULL"/>
    <s v="NULL"/>
    <s v="NULL"/>
    <n v="1.16200422263342"/>
    <s v="NULL"/>
    <s v="NULL"/>
    <s v="NULL"/>
    <s v="NULL"/>
    <s v="NULL"/>
    <n v="1.5840709513419"/>
    <s v="&lt;30"/>
    <s v="&lt;30"/>
    <s v="&lt;30"/>
    <s v="&lt;30"/>
    <s v="&lt;30"/>
    <s v="30-100"/>
    <n v="1.16200422263342"/>
    <n v="1.16200422263342"/>
    <s v="N/A"/>
    <s v="N/A"/>
    <s v="N/A"/>
    <s v="N/A"/>
    <s v="N/A"/>
    <n v="6"/>
  </r>
  <r>
    <x v="0"/>
    <x v="0"/>
    <x v="1"/>
    <x v="2"/>
    <x v="0"/>
    <x v="1"/>
    <s v="NULL"/>
    <s v="NULL"/>
    <s v="NULL"/>
    <s v="NULL"/>
    <s v="NULL"/>
    <s v="NULL"/>
    <s v="NULL"/>
    <s v="NULL"/>
    <s v="NULL"/>
    <s v="NULL"/>
    <s v="NULL"/>
    <s v="NULL"/>
    <s v="&lt;30"/>
    <s v="&lt;30"/>
    <s v="&lt;30"/>
    <s v="&lt;30"/>
    <s v="&lt;30"/>
    <s v="&lt;30"/>
    <e v="#VALUE!"/>
    <e v="#VALUE!"/>
    <s v="N/A"/>
    <s v="N/A"/>
    <s v="N/A"/>
    <s v="N/A"/>
    <s v="N/A"/>
    <s v="N/A"/>
  </r>
  <r>
    <x v="0"/>
    <x v="0"/>
    <x v="1"/>
    <x v="2"/>
    <x v="0"/>
    <x v="2"/>
    <s v="NULL"/>
    <s v="NULL"/>
    <s v="NULL"/>
    <s v="NULL"/>
    <s v="NULL"/>
    <n v="1.2008987849383099"/>
    <s v="NULL"/>
    <s v="NULL"/>
    <s v="NULL"/>
    <s v="NULL"/>
    <s v="NULL"/>
    <n v="1.54876813051038"/>
    <s v="&lt;30"/>
    <s v="&lt;30"/>
    <s v="&lt;30"/>
    <s v="&lt;30"/>
    <s v="&lt;30"/>
    <s v="30-100"/>
    <n v="1.2008987849383099"/>
    <n v="1.2008987849383099"/>
    <s v="N/A"/>
    <s v="N/A"/>
    <s v="N/A"/>
    <s v="N/A"/>
    <s v="N/A"/>
    <n v="6"/>
  </r>
  <r>
    <x v="0"/>
    <x v="0"/>
    <x v="1"/>
    <x v="2"/>
    <x v="1"/>
    <x v="0"/>
    <n v="3.9093051408833399"/>
    <n v="1.8223713895208999"/>
    <n v="1.2150902234148799"/>
    <n v="1.0452215296461"/>
    <n v="0.88045788206863695"/>
    <n v="1.1080211650552201"/>
    <n v="3.2289512949530601"/>
    <n v="1.83859309457412"/>
    <n v="1.3440740829920199"/>
    <n v="1.0772192139875501"/>
    <n v="0.92715993642128103"/>
    <n v="1.2521710424735"/>
    <s v="30-100"/>
    <s v="1k-10k"/>
    <s v="251-1000"/>
    <s v="251-1000"/>
    <s v="251-1000"/>
    <s v="1k-10k"/>
    <n v="2.8012839758281198"/>
    <n v="0.22756328298658313"/>
    <n v="6"/>
    <n v="50"/>
    <n v="25"/>
    <n v="25"/>
    <n v="25"/>
    <n v="50"/>
  </r>
  <r>
    <x v="0"/>
    <x v="0"/>
    <x v="1"/>
    <x v="2"/>
    <x v="1"/>
    <x v="1"/>
    <n v="1.77850388807347"/>
    <n v="0.99355363105463901"/>
    <n v="0.83178729625178704"/>
    <n v="0.68453992600611302"/>
    <n v="0.42937342267467798"/>
    <n v="0.85138133839920205"/>
    <n v="1.98912092897783"/>
    <n v="0.94720284186630799"/>
    <n v="0.87176764575410703"/>
    <n v="0.75260384109067902"/>
    <n v="0.68150661897303499"/>
    <n v="0.87702196375413599"/>
    <s v="30-100"/>
    <s v="1k-10k"/>
    <s v="1k-10k"/>
    <s v="1k-10k"/>
    <s v="30-100"/>
    <s v="1k-10k"/>
    <n v="0.92712254967426799"/>
    <n v="0.42200791572452406"/>
    <n v="6"/>
    <n v="50"/>
    <n v="50"/>
    <n v="50"/>
    <n v="6"/>
    <n v="50"/>
  </r>
  <r>
    <x v="0"/>
    <x v="0"/>
    <x v="1"/>
    <x v="2"/>
    <x v="1"/>
    <x v="2"/>
    <n v="1.8779536660204901"/>
    <n v="1.0008553138995899"/>
    <n v="0.83621648552080596"/>
    <n v="0.70064848204462304"/>
    <n v="0.44812019865144798"/>
    <n v="0.86279046004790305"/>
    <n v="1.9708041245386401"/>
    <n v="1.0289371345696301"/>
    <n v="0.90140649643527104"/>
    <n v="0.80802703611030302"/>
    <n v="0.75266437482600501"/>
    <n v="0.973272350201141"/>
    <s v="251-1000"/>
    <s v="1k-10k"/>
    <s v="1k-10k"/>
    <s v="1k-10k"/>
    <s v="30-100"/>
    <s v="10k-100k"/>
    <n v="1.015163205972587"/>
    <n v="0.41467026139645508"/>
    <n v="25"/>
    <n v="50"/>
    <n v="50"/>
    <n v="50"/>
    <n v="6"/>
    <n v="100"/>
  </r>
  <r>
    <x v="0"/>
    <x v="0"/>
    <x v="1"/>
    <x v="2"/>
    <x v="2"/>
    <x v="0"/>
    <s v="NULL"/>
    <n v="1.9681621970597201"/>
    <n v="1.41284886255024"/>
    <n v="1.1306254558050099"/>
    <n v="0.95891297063054304"/>
    <n v="1.2756911763513601"/>
    <s v="NULL"/>
    <n v="2.2223596306995499"/>
    <n v="1.4033081471116999"/>
    <n v="1.1325823792502201"/>
    <n v="0.98417060210474006"/>
    <n v="1.45356217320883"/>
    <s v="&lt;30"/>
    <s v="1k-10k"/>
    <s v="251-1000"/>
    <s v="1k-10k"/>
    <s v="251-1000"/>
    <s v="1k-10k"/>
    <n v="0.69247102070835997"/>
    <n v="0.31677820572081705"/>
    <s v="N/A"/>
    <n v="50"/>
    <n v="25"/>
    <n v="50"/>
    <n v="25"/>
    <n v="50"/>
  </r>
  <r>
    <x v="0"/>
    <x v="0"/>
    <x v="1"/>
    <x v="2"/>
    <x v="2"/>
    <x v="1"/>
    <n v="1.52645474173503"/>
    <n v="1.00464435329561"/>
    <n v="0.87806340363419999"/>
    <n v="0.73302437413658295"/>
    <n v="0.50440327837754895"/>
    <n v="0.85812438201540298"/>
    <n v="1.43454883980744"/>
    <n v="1.02598005207418"/>
    <n v="0.93241898466452999"/>
    <n v="0.800412252651585"/>
    <n v="0.67118912381164697"/>
    <n v="0.91168861077635099"/>
    <s v="251-1000"/>
    <s v="1k-10k"/>
    <s v="1k-10k"/>
    <s v="1k-10k"/>
    <s v="101-250"/>
    <s v="10k-100k"/>
    <n v="0.66833035971962707"/>
    <n v="0.35372110363785403"/>
    <n v="25"/>
    <n v="50"/>
    <n v="50"/>
    <n v="50"/>
    <n v="12"/>
    <n v="100"/>
  </r>
  <r>
    <x v="0"/>
    <x v="0"/>
    <x v="1"/>
    <x v="2"/>
    <x v="2"/>
    <x v="2"/>
    <n v="1.63304620003354"/>
    <n v="1.0146935689809999"/>
    <n v="0.906067971597599"/>
    <n v="0.75624277499649195"/>
    <n v="0.52085481534156297"/>
    <n v="0.87746555519466096"/>
    <n v="2.0408171198281599"/>
    <n v="1.07453569471112"/>
    <n v="0.98303849130510901"/>
    <n v="0.85862475219161005"/>
    <n v="0.73695438010041403"/>
    <n v="1.0362224969260401"/>
    <s v="1k-10k"/>
    <s v="1k-10k"/>
    <s v="1k-10k"/>
    <s v="1k-10k"/>
    <s v="101-250"/>
    <s v="10k-100k"/>
    <n v="0.75558064483887899"/>
    <n v="0.35661073985309799"/>
    <n v="50"/>
    <n v="50"/>
    <n v="50"/>
    <n v="50"/>
    <n v="12"/>
    <n v="100"/>
  </r>
  <r>
    <x v="0"/>
    <x v="0"/>
    <x v="1"/>
    <x v="2"/>
    <x v="3"/>
    <x v="0"/>
    <s v="NULL"/>
    <n v="2.1808526001156898"/>
    <n v="1.5396825880293501"/>
    <n v="1.2549584524622901"/>
    <n v="1.0246026252081999"/>
    <n v="1.54042277543277"/>
    <s v="NULL"/>
    <n v="2.4737869193806401"/>
    <n v="1.5647315977430001"/>
    <n v="1.2627219207342999"/>
    <n v="1.0260072012185499"/>
    <n v="1.8399798366690201"/>
    <s v="&lt;30"/>
    <s v="1k-10k"/>
    <s v="251-1000"/>
    <s v="251-1000"/>
    <s v="251-1000"/>
    <s v="1k-10k"/>
    <n v="0.64042982468291987"/>
    <n v="0.51582015022457006"/>
    <s v="N/A"/>
    <n v="50"/>
    <n v="25"/>
    <n v="25"/>
    <n v="25"/>
    <n v="50"/>
  </r>
  <r>
    <x v="0"/>
    <x v="0"/>
    <x v="1"/>
    <x v="2"/>
    <x v="3"/>
    <x v="1"/>
    <n v="1.62366740439543"/>
    <n v="1.0988019421541899"/>
    <n v="0.87674459224047996"/>
    <n v="0.70652963420861703"/>
    <n v="0.55936007866517501"/>
    <n v="0.83027582447180603"/>
    <n v="1.6096765214939599"/>
    <n v="1.0178297105059599"/>
    <n v="0.94440794268557005"/>
    <n v="0.82383058148502697"/>
    <n v="0.67041469105607798"/>
    <n v="0.91386157684524205"/>
    <s v="251-1000"/>
    <s v="251-1000"/>
    <s v="1k-10k"/>
    <s v="1k-10k"/>
    <s v="251-1000"/>
    <s v="1k-10k"/>
    <n v="0.79339157992362397"/>
    <n v="0.27091574580663103"/>
    <n v="25"/>
    <n v="25"/>
    <n v="50"/>
    <n v="50"/>
    <n v="25"/>
    <n v="50"/>
  </r>
  <r>
    <x v="0"/>
    <x v="0"/>
    <x v="1"/>
    <x v="2"/>
    <x v="3"/>
    <x v="2"/>
    <n v="1.7829038442101299"/>
    <n v="1.1031981079031199"/>
    <n v="0.88729217899809198"/>
    <n v="0.71130122729912704"/>
    <n v="0.56136470154755302"/>
    <n v="0.85158432734568501"/>
    <n v="2.21247922467338"/>
    <n v="1.0586042192832399"/>
    <n v="0.99240753857722896"/>
    <n v="0.83780097890814598"/>
    <n v="0.683680934676971"/>
    <n v="1.1097088514465201"/>
    <s v="1k-10k"/>
    <s v="251-1000"/>
    <s v="1k-10k"/>
    <s v="1k-10k"/>
    <s v="251-1000"/>
    <s v="10k-100k"/>
    <n v="0.93131951686444492"/>
    <n v="0.29021962579813199"/>
    <n v="50"/>
    <n v="25"/>
    <n v="50"/>
    <n v="50"/>
    <n v="25"/>
    <n v="100"/>
  </r>
  <r>
    <x v="0"/>
    <x v="0"/>
    <x v="1"/>
    <x v="2"/>
    <x v="4"/>
    <x v="0"/>
    <s v="NULL"/>
    <n v="2.0339988907981699"/>
    <n v="1.4970029215693701"/>
    <n v="1.14237096242779"/>
    <n v="0.94292500068944296"/>
    <n v="1.2890853573635499"/>
    <s v="NULL"/>
    <n v="2.2498534335774201"/>
    <n v="1.5283917786236401"/>
    <n v="1.1862766169655901"/>
    <n v="0.97761274993755298"/>
    <n v="1.4848478702319601"/>
    <s v="&lt;30"/>
    <s v="1k-10k"/>
    <s v="1k-10k"/>
    <s v="1k-10k"/>
    <s v="1k-10k"/>
    <s v="10k-100k"/>
    <n v="0.74491353343461997"/>
    <n v="0.34616035667410694"/>
    <s v="N/A"/>
    <n v="50"/>
    <n v="50"/>
    <n v="50"/>
    <n v="50"/>
    <n v="100"/>
  </r>
  <r>
    <x v="0"/>
    <x v="0"/>
    <x v="1"/>
    <x v="2"/>
    <x v="4"/>
    <x v="1"/>
    <n v="1.4332800276403199"/>
    <n v="1.0364749665542501"/>
    <n v="0.89738739286896396"/>
    <n v="0.74862340984995301"/>
    <n v="0.54994661616380902"/>
    <n v="0.84718165641881604"/>
    <n v="1.4646741851329801"/>
    <n v="1.0175145614244401"/>
    <n v="0.93698330045892397"/>
    <n v="0.80981264294500499"/>
    <n v="0.71388351894614999"/>
    <n v="0.90211625166780895"/>
    <s v="251-1000"/>
    <s v="1k-10k"/>
    <s v="10k-100k"/>
    <s v="1k-10k"/>
    <s v="251-1000"/>
    <s v="10k-100k"/>
    <n v="0.58609837122150388"/>
    <n v="0.29723504025500702"/>
    <n v="25"/>
    <n v="50"/>
    <n v="100"/>
    <n v="50"/>
    <n v="25"/>
    <n v="100"/>
  </r>
  <r>
    <x v="0"/>
    <x v="0"/>
    <x v="1"/>
    <x v="2"/>
    <x v="4"/>
    <x v="2"/>
    <n v="1.70323887138279"/>
    <n v="1.0607757592011"/>
    <n v="0.92036601100955795"/>
    <n v="0.76384631348904497"/>
    <n v="0.55131763749214602"/>
    <n v="0.86510601519697805"/>
    <n v="2.1318263606897601"/>
    <n v="1.08021623466385"/>
    <n v="0.98554939887721305"/>
    <n v="0.86669552400233596"/>
    <n v="0.72342333615551502"/>
    <n v="1.03808345908099"/>
    <s v="1k-10k"/>
    <s v="1k-10k"/>
    <s v="10k-100k"/>
    <s v="10k-100k"/>
    <s v="251-1000"/>
    <s v="10k-100k"/>
    <n v="0.8381328561858119"/>
    <n v="0.31378837770483203"/>
    <n v="50"/>
    <n v="50"/>
    <n v="100"/>
    <n v="100"/>
    <n v="25"/>
    <n v="100"/>
  </r>
  <r>
    <x v="0"/>
    <x v="0"/>
    <x v="1"/>
    <x v="3"/>
    <x v="0"/>
    <x v="0"/>
    <s v="NULL"/>
    <n v="2.0601042376274998"/>
    <s v="NULL"/>
    <n v="0.958329861484711"/>
    <n v="0.71273819137288197"/>
    <n v="1.0044039441286401"/>
    <s v="NULL"/>
    <n v="2.2568508362266502"/>
    <s v="NULL"/>
    <n v="1.0337128624673999"/>
    <n v="1.1636253184890999"/>
    <n v="1.22891026867583"/>
    <s v="&lt;30"/>
    <s v="30-100"/>
    <s v="&lt;30"/>
    <s v="101-250"/>
    <s v="101-250"/>
    <s v="251-1000"/>
    <n v="1.0557002934988597"/>
    <n v="0.29166575275575812"/>
    <s v="N/A"/>
    <n v="6"/>
    <s v="N/A"/>
    <n v="12"/>
    <n v="12"/>
    <n v="25"/>
  </r>
  <r>
    <x v="0"/>
    <x v="0"/>
    <x v="1"/>
    <x v="3"/>
    <x v="0"/>
    <x v="1"/>
    <s v="NULL"/>
    <s v="NULL"/>
    <s v="NULL"/>
    <s v="NULL"/>
    <s v="NULL"/>
    <s v="NULL"/>
    <s v="NULL"/>
    <s v="NULL"/>
    <s v="NULL"/>
    <s v="NULL"/>
    <s v="NULL"/>
    <s v="NULL"/>
    <s v="&lt;30"/>
    <s v="&lt;30"/>
    <s v="&lt;30"/>
    <s v="&lt;30"/>
    <s v="&lt;30"/>
    <s v="&lt;30"/>
    <e v="#VALUE!"/>
    <e v="#VALUE!"/>
    <s v="N/A"/>
    <s v="N/A"/>
    <s v="N/A"/>
    <s v="N/A"/>
    <s v="N/A"/>
    <s v="N/A"/>
  </r>
  <r>
    <x v="0"/>
    <x v="0"/>
    <x v="1"/>
    <x v="3"/>
    <x v="0"/>
    <x v="2"/>
    <s v="NULL"/>
    <s v="NULL"/>
    <n v="1.48944448224996"/>
    <n v="1.02760466791212"/>
    <n v="0.60898140204351803"/>
    <n v="1.08101589347446"/>
    <s v="NULL"/>
    <s v="NULL"/>
    <n v="1.6935628249611201"/>
    <n v="1.03765539410023"/>
    <n v="1.10691317607294"/>
    <n v="1.2384267029923099"/>
    <s v="&lt;30"/>
    <s v="&lt;30"/>
    <s v="30-100"/>
    <s v="101-250"/>
    <s v="101-250"/>
    <s v="251-1000"/>
    <n v="0.40842858877549992"/>
    <n v="0.472034491430942"/>
    <s v="N/A"/>
    <s v="N/A"/>
    <n v="6"/>
    <n v="12"/>
    <n v="12"/>
    <n v="25"/>
  </r>
  <r>
    <x v="0"/>
    <x v="0"/>
    <x v="1"/>
    <x v="3"/>
    <x v="1"/>
    <x v="0"/>
    <n v="4.0267210359402101"/>
    <n v="2.20973296611055"/>
    <n v="1.39517155351524"/>
    <n v="1.07122540849514"/>
    <n v="0.87056450872453495"/>
    <n v="1.35916905756713"/>
    <n v="3.3161272809314299"/>
    <n v="2.39562238191612"/>
    <n v="1.42545906706981"/>
    <n v="1.10587611159807"/>
    <n v="0.98634690320537"/>
    <n v="1.5383394869175"/>
    <s v="30-100"/>
    <s v="1k-10k"/>
    <s v="1k-10k"/>
    <s v="1k-10k"/>
    <s v="1k-10k"/>
    <s v="10k-100k"/>
    <n v="2.6675519783730799"/>
    <n v="0.48860454884259508"/>
    <n v="6"/>
    <n v="50"/>
    <n v="50"/>
    <n v="50"/>
    <n v="50"/>
    <n v="100"/>
  </r>
  <r>
    <x v="0"/>
    <x v="0"/>
    <x v="1"/>
    <x v="3"/>
    <x v="1"/>
    <x v="1"/>
    <n v="1.39490144295241"/>
    <n v="0.98831630749053501"/>
    <n v="0.86707385303151996"/>
    <n v="0.71832270425132905"/>
    <n v="0.565233813755595"/>
    <n v="0.80234253072544104"/>
    <n v="1.8325698394969401"/>
    <n v="1.0712921048149899"/>
    <n v="0.873119979339949"/>
    <n v="0.75352144602995497"/>
    <n v="0.66688095573870798"/>
    <n v="0.87924695363275096"/>
    <s v="1k-10k"/>
    <s v="1k-10k"/>
    <s v="10k-100k"/>
    <s v="10k-100k"/>
    <s v="251-1000"/>
    <s v="10k-100k"/>
    <n v="0.59255891222696899"/>
    <n v="0.23710871696984603"/>
    <n v="50"/>
    <n v="50"/>
    <n v="100"/>
    <n v="100"/>
    <n v="25"/>
    <n v="100"/>
  </r>
  <r>
    <x v="0"/>
    <x v="0"/>
    <x v="1"/>
    <x v="3"/>
    <x v="1"/>
    <x v="2"/>
    <n v="1.4939613340893001"/>
    <n v="1.0368556874672099"/>
    <n v="0.87481605902260595"/>
    <n v="0.72244031063108305"/>
    <n v="0.57382341097742795"/>
    <n v="0.81767963020277501"/>
    <n v="2.2009503184830801"/>
    <n v="1.2177000567643299"/>
    <n v="0.941732498473424"/>
    <n v="0.77471912989723002"/>
    <n v="0.70260269283846"/>
    <n v="0.99190093416176495"/>
    <s v="1k-10k"/>
    <s v="1k-10k"/>
    <s v="10k-100k"/>
    <s v="10k-100k"/>
    <s v="251-1000"/>
    <s v="10k-100k"/>
    <n v="0.67628170388652509"/>
    <n v="0.24385621922534706"/>
    <n v="50"/>
    <n v="50"/>
    <n v="100"/>
    <n v="100"/>
    <n v="25"/>
    <n v="100"/>
  </r>
  <r>
    <x v="0"/>
    <x v="0"/>
    <x v="1"/>
    <x v="3"/>
    <x v="2"/>
    <x v="0"/>
    <s v="NULL"/>
    <n v="2.37534998668488"/>
    <n v="1.9597723425136599"/>
    <n v="1.2926616182289901"/>
    <n v="1.0453585293374501"/>
    <n v="1.3749295634991801"/>
    <s v="NULL"/>
    <n v="2.33370700287057"/>
    <n v="2.29511148341098"/>
    <n v="1.3345023146597099"/>
    <n v="1.06714365235963"/>
    <n v="1.5857849917023801"/>
    <s v="&lt;30"/>
    <s v="101-250"/>
    <s v="1k-10k"/>
    <s v="1k-10k"/>
    <s v="1k-10k"/>
    <s v="10k-100k"/>
    <n v="1.0004204231856999"/>
    <n v="0.32957103416172995"/>
    <s v="N/A"/>
    <n v="12"/>
    <n v="50"/>
    <n v="50"/>
    <n v="50"/>
    <n v="100"/>
  </r>
  <r>
    <x v="0"/>
    <x v="0"/>
    <x v="1"/>
    <x v="3"/>
    <x v="2"/>
    <x v="1"/>
    <n v="1.1399088643838899"/>
    <n v="0.89609123587570505"/>
    <n v="0.82483147687774605"/>
    <n v="0.72491786641384504"/>
    <n v="0.62250431420669605"/>
    <n v="0.804980588261482"/>
    <n v="1.4039354226382099"/>
    <n v="0.92256493412698004"/>
    <n v="0.87461496894468105"/>
    <n v="0.77213369109503005"/>
    <n v="0.65280140173725898"/>
    <n v="0.88064755249407101"/>
    <s v="1k-10k"/>
    <s v="10k-100k"/>
    <s v="10k-100k"/>
    <s v="10k-100k"/>
    <s v="1k-10k"/>
    <s v="10k-100k"/>
    <n v="0.33492827612240794"/>
    <n v="0.18247627405478595"/>
    <n v="50"/>
    <n v="100"/>
    <n v="100"/>
    <n v="100"/>
    <n v="50"/>
    <n v="100"/>
  </r>
  <r>
    <x v="0"/>
    <x v="0"/>
    <x v="1"/>
    <x v="3"/>
    <x v="2"/>
    <x v="2"/>
    <n v="1.2190178487977399"/>
    <n v="0.90539829489458901"/>
    <n v="0.83169835794984404"/>
    <n v="0.72873302714521804"/>
    <n v="0.62319214389259303"/>
    <n v="0.812771461028714"/>
    <n v="1.75528748897374"/>
    <n v="0.95611284327569701"/>
    <n v="0.906436596658028"/>
    <n v="0.78575263297213405"/>
    <n v="0.65856866888768095"/>
    <n v="0.94890757964786998"/>
    <s v="10k-100k"/>
    <s v="10k-100k"/>
    <s v="10k-100k"/>
    <s v="10k-100k"/>
    <s v="1k-10k"/>
    <s v="10k-100k"/>
    <n v="0.40624638776902589"/>
    <n v="0.18957931713612097"/>
    <n v="100"/>
    <n v="100"/>
    <n v="100"/>
    <n v="100"/>
    <n v="50"/>
    <n v="100"/>
  </r>
  <r>
    <x v="0"/>
    <x v="0"/>
    <x v="1"/>
    <x v="3"/>
    <x v="3"/>
    <x v="0"/>
    <n v="6.76403598764864"/>
    <n v="2.2181728424579199"/>
    <n v="1.93726958767121"/>
    <n v="1.3976599789241999"/>
    <n v="0.96202282541970097"/>
    <n v="1.8237612962527601"/>
    <n v="6.5500887298010104"/>
    <n v="2.6273041112620401"/>
    <n v="1.8943420490762799"/>
    <n v="1.50929001338643"/>
    <n v="0.96609597839741301"/>
    <n v="2.1286838878629801"/>
    <s v="30-100"/>
    <s v="10k-100k"/>
    <s v="1k-10k"/>
    <s v="1k-10k"/>
    <s v="1k-10k"/>
    <s v="10k-100k"/>
    <n v="4.9402746913958797"/>
    <n v="0.8617384708330591"/>
    <n v="6"/>
    <n v="100"/>
    <n v="50"/>
    <n v="50"/>
    <n v="50"/>
    <n v="100"/>
  </r>
  <r>
    <x v="0"/>
    <x v="0"/>
    <x v="1"/>
    <x v="3"/>
    <x v="3"/>
    <x v="1"/>
    <n v="1.2371485441469301"/>
    <n v="0.939466206186099"/>
    <n v="0.83477026178802305"/>
    <n v="0.740543496205887"/>
    <n v="0.64210378906651999"/>
    <n v="0.82238224131173898"/>
    <n v="1.6370390317149299"/>
    <n v="1.0077539013125001"/>
    <n v="0.88652528647436801"/>
    <n v="0.78094886453794599"/>
    <n v="0.70491961668957404"/>
    <n v="0.92753331636241798"/>
    <s v="10k-100k"/>
    <s v="10k-100k"/>
    <s v="10k-100k"/>
    <s v="10k-100k"/>
    <s v="1k-10k"/>
    <s v="10k-100k"/>
    <n v="0.41476630283519111"/>
    <n v="0.18027845224521899"/>
    <n v="100"/>
    <n v="100"/>
    <n v="100"/>
    <n v="100"/>
    <n v="50"/>
    <n v="100"/>
  </r>
  <r>
    <x v="0"/>
    <x v="0"/>
    <x v="1"/>
    <x v="3"/>
    <x v="3"/>
    <x v="2"/>
    <n v="1.3153713878957201"/>
    <n v="0.94876837703125805"/>
    <n v="0.83750684987766999"/>
    <n v="0.741562502840587"/>
    <n v="0.64253739457186498"/>
    <n v="0.83108441728402105"/>
    <n v="2.00772831217953"/>
    <n v="1.06394281247602"/>
    <n v="0.91273085875320303"/>
    <n v="0.78926500422884505"/>
    <n v="0.70886611876101302"/>
    <n v="1.0314318079567699"/>
    <s v="10k-100k"/>
    <s v="10k-100k"/>
    <s v="10k-100k"/>
    <s v="10k-100k"/>
    <s v="1k-10k"/>
    <s v="10k-100k"/>
    <n v="0.48428697061169901"/>
    <n v="0.18854702271215606"/>
    <n v="100"/>
    <n v="100"/>
    <n v="100"/>
    <n v="100"/>
    <n v="50"/>
    <n v="100"/>
  </r>
  <r>
    <x v="0"/>
    <x v="0"/>
    <x v="1"/>
    <x v="3"/>
    <x v="4"/>
    <x v="0"/>
    <n v="10.176862612790901"/>
    <n v="2.1473860154810001"/>
    <n v="1.66131599976083"/>
    <n v="1.33345618492332"/>
    <n v="1.0260791679281001"/>
    <n v="1.5164305112209799"/>
    <n v="9.0923549981723504"/>
    <n v="2.5000352589197199"/>
    <n v="1.7025061697567001"/>
    <n v="1.44232143113176"/>
    <n v="1.0317157618624799"/>
    <n v="1.7484582308447001"/>
    <s v="30-100"/>
    <s v="10k-100k"/>
    <s v="1k-10k"/>
    <s v="1k-10k"/>
    <s v="1k-10k"/>
    <s v="10k-100k"/>
    <n v="8.6604321015699206"/>
    <n v="0.49035134329287988"/>
    <n v="6"/>
    <n v="100"/>
    <n v="50"/>
    <n v="50"/>
    <n v="50"/>
    <n v="100"/>
  </r>
  <r>
    <x v="0"/>
    <x v="0"/>
    <x v="1"/>
    <x v="3"/>
    <x v="4"/>
    <x v="1"/>
    <n v="1.1966583616083799"/>
    <n v="0.90752496523412196"/>
    <n v="0.82335588562808404"/>
    <n v="0.71890254671334397"/>
    <n v="0.63437235415791604"/>
    <n v="0.81352935698402695"/>
    <n v="1.5495969361159501"/>
    <n v="0.96585927346235501"/>
    <n v="0.86917304787181204"/>
    <n v="0.755997901523353"/>
    <n v="0.67019958748133301"/>
    <n v="0.90075289814262804"/>
    <s v="10k-100k"/>
    <s v="10k-100k"/>
    <s v="10k-100k"/>
    <s v="10k-100k"/>
    <s v="1k-10k"/>
    <s v="&gt;100k"/>
    <n v="0.38312900462435295"/>
    <n v="0.17915700282611091"/>
    <n v="100"/>
    <n v="100"/>
    <n v="100"/>
    <n v="100"/>
    <n v="50"/>
    <n v="200"/>
  </r>
  <r>
    <x v="0"/>
    <x v="0"/>
    <x v="0"/>
    <x v="3"/>
    <x v="4"/>
    <x v="2"/>
    <n v="1.1909584627466101"/>
    <n v="0.98645660614647301"/>
    <n v="0.92136470922068903"/>
    <n v="0.84560014821693696"/>
    <n v="0.73680870933577802"/>
    <n v="0.87560298480265197"/>
    <n v="1.4879938490503599"/>
    <n v="1.18230179287409"/>
    <n v="1.0805522222023101"/>
    <n v="1.0234172766338701"/>
    <n v="0.84740790524957899"/>
    <n v="1.11335420803643"/>
    <s v="&gt;100k"/>
    <s v="&gt;100k"/>
    <s v="&gt;100k"/>
    <s v="&gt;100k"/>
    <s v="10k-100k"/>
    <s v="&gt;100k"/>
    <n v="0.31535547794395813"/>
    <n v="0.13879427546687395"/>
    <n v="200"/>
    <n v="200"/>
    <n v="200"/>
    <n v="200"/>
    <n v="100"/>
    <n v="200"/>
  </r>
  <r>
    <x v="0"/>
    <x v="1"/>
    <x v="0"/>
    <x v="0"/>
    <x v="0"/>
    <x v="0"/>
    <s v="NULL"/>
    <s v="NULL"/>
    <s v="NULL"/>
    <s v="NULL"/>
    <s v="NULL"/>
    <s v="NULL"/>
    <s v="NULL"/>
    <s v="NULL"/>
    <s v="NULL"/>
    <s v="NULL"/>
    <s v="NULL"/>
    <s v="NULL"/>
    <s v="&lt;30"/>
    <s v="&lt;30"/>
    <s v="&lt;30"/>
    <s v="&lt;30"/>
    <s v="&lt;30"/>
    <s v="&lt;30"/>
    <e v="#VALUE!"/>
    <e v="#VALUE!"/>
    <s v="N/A"/>
    <s v="N/A"/>
    <s v="N/A"/>
    <s v="N/A"/>
    <s v="N/A"/>
    <s v="N/A"/>
  </r>
  <r>
    <x v="0"/>
    <x v="1"/>
    <x v="0"/>
    <x v="0"/>
    <x v="0"/>
    <x v="2"/>
    <s v="NULL"/>
    <s v="NULL"/>
    <s v="NULL"/>
    <s v="NULL"/>
    <s v="NULL"/>
    <s v="NULL"/>
    <s v="NULL"/>
    <s v="NULL"/>
    <s v="NULL"/>
    <s v="NULL"/>
    <s v="NULL"/>
    <s v="NULL"/>
    <s v="&lt;30"/>
    <s v="&lt;30"/>
    <s v="&lt;30"/>
    <s v="&lt;30"/>
    <s v="&lt;30"/>
    <s v="&lt;30"/>
    <e v="#VALUE!"/>
    <e v="#VALUE!"/>
    <s v="N/A"/>
    <s v="N/A"/>
    <s v="N/A"/>
    <s v="N/A"/>
    <s v="N/A"/>
    <s v="N/A"/>
  </r>
  <r>
    <x v="0"/>
    <x v="1"/>
    <x v="0"/>
    <x v="0"/>
    <x v="1"/>
    <x v="0"/>
    <n v="3.4036670396922299"/>
    <n v="2.1152443247516199"/>
    <n v="1.5172460054872701"/>
    <n v="1.22240082087574"/>
    <n v="0.75676296506678997"/>
    <n v="1.20304965968692"/>
    <n v="3.1437048672922798"/>
    <n v="2.21498777676634"/>
    <n v="1.59130750415858"/>
    <n v="1.39536864160079"/>
    <n v="0.84085505843844999"/>
    <n v="1.3081532438474599"/>
    <s v="30-100"/>
    <s v="101-250"/>
    <s v="101-250"/>
    <s v="251-1000"/>
    <s v="251-1000"/>
    <s v="1k-10k"/>
    <n v="2.2006173800053102"/>
    <n v="0.44628669462013004"/>
    <n v="6"/>
    <n v="12"/>
    <n v="12"/>
    <n v="25"/>
    <n v="25"/>
    <n v="50"/>
  </r>
  <r>
    <x v="0"/>
    <x v="1"/>
    <x v="0"/>
    <x v="0"/>
    <x v="1"/>
    <x v="1"/>
    <s v="NULL"/>
    <n v="1.2513516087408401"/>
    <n v="0.99738363416925502"/>
    <n v="0.70352720677703895"/>
    <n v="0.40574740968128298"/>
    <n v="0.86653086759136699"/>
    <s v="NULL"/>
    <n v="1.2486850422011899"/>
    <n v="1.26929488184974"/>
    <n v="0.88315371423393596"/>
    <n v="0.60573434936370796"/>
    <n v="1.0547423631967701"/>
    <s v="&lt;30"/>
    <s v="101-250"/>
    <s v="30-100"/>
    <s v="30-100"/>
    <s v="30-100"/>
    <s v="251-1000"/>
    <n v="0.38482074114947307"/>
    <n v="0.46078345791008402"/>
    <s v="N/A"/>
    <n v="12"/>
    <n v="6"/>
    <n v="6"/>
    <n v="6"/>
    <n v="25"/>
  </r>
  <r>
    <x v="0"/>
    <x v="1"/>
    <x v="0"/>
    <x v="0"/>
    <x v="1"/>
    <x v="2"/>
    <n v="3.1094029428355698"/>
    <n v="1.5726967132849099"/>
    <n v="1.17442484630749"/>
    <n v="0.89609969675324297"/>
    <n v="0.53089141683183305"/>
    <n v="1.00559769707368"/>
    <n v="2.63842997384462"/>
    <n v="1.84889958595431"/>
    <n v="1.4030160165237999"/>
    <n v="1.0962039011093001"/>
    <n v="0.76056371635297504"/>
    <n v="1.2526826261175901"/>
    <s v="101-250"/>
    <s v="101-250"/>
    <s v="1k-10k"/>
    <s v="251-1000"/>
    <s v="101-250"/>
    <s v="1k-10k"/>
    <n v="2.1038052457618899"/>
    <n v="0.47470628024184691"/>
    <n v="12"/>
    <n v="12"/>
    <n v="50"/>
    <n v="25"/>
    <n v="12"/>
    <n v="50"/>
  </r>
  <r>
    <x v="0"/>
    <x v="1"/>
    <x v="0"/>
    <x v="0"/>
    <x v="2"/>
    <x v="0"/>
    <n v="5.3723446051050399"/>
    <n v="2.92154409171359"/>
    <n v="1.83160595049861"/>
    <n v="1.2946526865921899"/>
    <n v="0.851914935348977"/>
    <n v="1.5659429445539499"/>
    <n v="4.7170147081235401"/>
    <n v="3.0959203057525899"/>
    <n v="1.9023106092194999"/>
    <n v="1.37388274143906"/>
    <n v="0.90587316541336105"/>
    <n v="1.6088973922982499"/>
    <s v="30-100"/>
    <s v="101-250"/>
    <s v="251-1000"/>
    <s v="251-1000"/>
    <s v="101-250"/>
    <s v="1k-10k"/>
    <n v="3.80640166055109"/>
    <n v="0.71402800920497289"/>
    <n v="6"/>
    <n v="12"/>
    <n v="25"/>
    <n v="25"/>
    <n v="12"/>
    <n v="50"/>
  </r>
  <r>
    <x v="0"/>
    <x v="1"/>
    <x v="0"/>
    <x v="0"/>
    <x v="2"/>
    <x v="1"/>
    <n v="2.3511700258574399"/>
    <n v="1.1348066644049699"/>
    <n v="0.847555063767779"/>
    <n v="0.72061438401247702"/>
    <n v="0.56471361344967497"/>
    <n v="0.84129565457443001"/>
    <n v="2.1001363682770302"/>
    <n v="1.5478828096302499"/>
    <n v="0.91325526815571401"/>
    <n v="0.83589412685462705"/>
    <n v="0.67597648551798595"/>
    <n v="0.98709682341509497"/>
    <s v="30-100"/>
    <s v="251-1000"/>
    <s v="251-1000"/>
    <s v="251-1000"/>
    <s v="101-250"/>
    <s v="1k-10k"/>
    <n v="1.5098743712830101"/>
    <n v="0.27658204112475504"/>
    <n v="6"/>
    <n v="25"/>
    <n v="25"/>
    <n v="25"/>
    <n v="12"/>
    <n v="50"/>
  </r>
  <r>
    <x v="0"/>
    <x v="1"/>
    <x v="0"/>
    <x v="0"/>
    <x v="2"/>
    <x v="2"/>
    <n v="2.6993835654650402"/>
    <n v="1.2653943249314299"/>
    <n v="0.92583554308690097"/>
    <n v="0.78295928778486101"/>
    <n v="0.62396036046022796"/>
    <n v="0.90133708425425296"/>
    <n v="3.1614549282039901"/>
    <n v="1.9364433899573901"/>
    <n v="1.1590521968451599"/>
    <n v="1.02403243464891"/>
    <n v="0.79025453734034201"/>
    <n v="1.21845031237767"/>
    <s v="30-100"/>
    <s v="251-1000"/>
    <s v="251-1000"/>
    <s v="251-1000"/>
    <s v="251-1000"/>
    <s v="1k-10k"/>
    <n v="1.7980464812107873"/>
    <n v="0.277376723794025"/>
    <n v="6"/>
    <n v="25"/>
    <n v="25"/>
    <n v="25"/>
    <n v="25"/>
    <n v="50"/>
  </r>
  <r>
    <x v="0"/>
    <x v="1"/>
    <x v="0"/>
    <x v="0"/>
    <x v="3"/>
    <x v="0"/>
    <n v="5.1469838067815799"/>
    <n v="2.8171909833556201"/>
    <n v="1.9650294115093401"/>
    <n v="1.59520310490132"/>
    <n v="0.80912847889476602"/>
    <n v="1.6782487530668799"/>
    <n v="5.0067584264475498"/>
    <n v="3.4173813842575398"/>
    <n v="2.0504259570457801"/>
    <n v="1.73196035760503"/>
    <n v="0.84576223961921504"/>
    <n v="1.8500843784857699"/>
    <s v="101-250"/>
    <s v="251-1000"/>
    <s v="251-1000"/>
    <s v="251-1000"/>
    <s v="101-250"/>
    <s v="1k-10k"/>
    <n v="3.4687350537146999"/>
    <n v="0.8691202741721139"/>
    <n v="12"/>
    <n v="25"/>
    <n v="25"/>
    <n v="25"/>
    <n v="12"/>
    <n v="50"/>
  </r>
  <r>
    <x v="0"/>
    <x v="1"/>
    <x v="0"/>
    <x v="0"/>
    <x v="3"/>
    <x v="1"/>
    <n v="1.51459164952942"/>
    <n v="0.93598710983607603"/>
    <n v="0.75538223897513102"/>
    <n v="0.62849805676759896"/>
    <n v="0.47193168255651802"/>
    <n v="0.76315889534469805"/>
    <n v="1.62962463516792"/>
    <n v="1.18092914859997"/>
    <n v="0.81370838973649395"/>
    <n v="0.72876138073713603"/>
    <n v="0.67712316212295998"/>
    <n v="0.95025638801951295"/>
    <s v="101-250"/>
    <s v="1k-10k"/>
    <s v="1k-10k"/>
    <s v="251-1000"/>
    <s v="101-250"/>
    <s v="1k-10k"/>
    <n v="0.751432754184722"/>
    <n v="0.29122721278818003"/>
    <n v="12"/>
    <n v="50"/>
    <n v="50"/>
    <n v="25"/>
    <n v="12"/>
    <n v="50"/>
  </r>
  <r>
    <x v="0"/>
    <x v="1"/>
    <x v="0"/>
    <x v="0"/>
    <x v="3"/>
    <x v="2"/>
    <n v="1.66292267444766"/>
    <n v="0.97756554359583503"/>
    <n v="0.77590483826335499"/>
    <n v="0.64738855144837604"/>
    <n v="0.50698304909113101"/>
    <n v="0.78794515985197999"/>
    <n v="2.28044098671444"/>
    <n v="1.3914374627489201"/>
    <n v="0.93458022109079797"/>
    <n v="0.86070451786561197"/>
    <n v="0.717108186027831"/>
    <n v="1.1257011902671601"/>
    <s v="251-1000"/>
    <s v="1k-10k"/>
    <s v="1k-10k"/>
    <s v="251-1000"/>
    <s v="251-1000"/>
    <s v="1k-10k"/>
    <n v="0.87497751459567996"/>
    <n v="0.28096211076084898"/>
    <n v="25"/>
    <n v="50"/>
    <n v="50"/>
    <n v="25"/>
    <n v="25"/>
    <n v="50"/>
  </r>
  <r>
    <x v="0"/>
    <x v="1"/>
    <x v="0"/>
    <x v="0"/>
    <x v="4"/>
    <x v="0"/>
    <n v="4.7758748127532797"/>
    <n v="2.8844527536169502"/>
    <n v="1.91230933946049"/>
    <n v="1.4679833766010699"/>
    <n v="0.85435781947725198"/>
    <n v="1.46735457094806"/>
    <n v="4.5699296072220603"/>
    <n v="3.3527548169547101"/>
    <n v="2.0562521688640798"/>
    <n v="1.5808059540867201"/>
    <n v="0.90305938926715501"/>
    <n v="1.5630122132339801"/>
    <s v="101-250"/>
    <s v="251-1000"/>
    <s v="251-1000"/>
    <s v="1k-10k"/>
    <s v="251-1000"/>
    <s v="1k-10k"/>
    <n v="3.30852024180522"/>
    <n v="0.61299675147080801"/>
    <n v="12"/>
    <n v="25"/>
    <n v="25"/>
    <n v="50"/>
    <n v="25"/>
    <n v="50"/>
  </r>
  <r>
    <x v="0"/>
    <x v="1"/>
    <x v="0"/>
    <x v="0"/>
    <x v="4"/>
    <x v="1"/>
    <n v="1.69026651797278"/>
    <n v="1.0424294261251801"/>
    <n v="0.81131433852190404"/>
    <n v="0.67889206362551402"/>
    <n v="0.53870525033443095"/>
    <n v="0.77929250737683997"/>
    <n v="1.7751707590393899"/>
    <n v="1.4848411791248901"/>
    <n v="0.88524696374941303"/>
    <n v="0.76963806033126902"/>
    <n v="0.74504325400268701"/>
    <n v="0.96463638834744003"/>
    <s v="101-250"/>
    <s v="1k-10k"/>
    <s v="1k-10k"/>
    <s v="1k-10k"/>
    <s v="251-1000"/>
    <s v="1k-10k"/>
    <n v="0.91097401059594008"/>
    <n v="0.24058725704240902"/>
    <n v="12"/>
    <n v="50"/>
    <n v="50"/>
    <n v="50"/>
    <n v="25"/>
    <n v="50"/>
  </r>
  <r>
    <x v="0"/>
    <x v="1"/>
    <x v="0"/>
    <x v="0"/>
    <x v="4"/>
    <x v="2"/>
    <n v="1.8957767052697201"/>
    <n v="1.16049028221012"/>
    <n v="0.87156214282245603"/>
    <n v="0.71759353566642303"/>
    <n v="0.59352172953001903"/>
    <n v="0.81845325168132099"/>
    <n v="2.3212099547834599"/>
    <n v="1.7746485736537001"/>
    <n v="1.14535225772296"/>
    <n v="0.91443890879054501"/>
    <n v="0.81824648613009499"/>
    <n v="1.1704678080689499"/>
    <s v="251-1000"/>
    <s v="1k-10k"/>
    <s v="1k-10k"/>
    <s v="1k-10k"/>
    <s v="251-1000"/>
    <s v="1k-10k"/>
    <n v="1.0773234535883991"/>
    <n v="0.22493152215130197"/>
    <n v="25"/>
    <n v="50"/>
    <n v="50"/>
    <n v="50"/>
    <n v="25"/>
    <n v="50"/>
  </r>
  <r>
    <x v="0"/>
    <x v="1"/>
    <x v="0"/>
    <x v="1"/>
    <x v="0"/>
    <x v="0"/>
    <s v="NULL"/>
    <s v="NULL"/>
    <n v="1.1064521256047499"/>
    <n v="0.85735137600638101"/>
    <s v="NULL"/>
    <n v="1.07970055060273"/>
    <s v="NULL"/>
    <s v="NULL"/>
    <n v="1.1670721870232701"/>
    <n v="0.91030885801646699"/>
    <s v="NULL"/>
    <n v="1.1450956434919299"/>
    <s v="&lt;30"/>
    <s v="&lt;30"/>
    <s v="101-250"/>
    <s v="30-100"/>
    <s v="&lt;30"/>
    <s v="101-250"/>
    <n v="2.6751575002019967E-2"/>
    <n v="0.22234917459634895"/>
    <s v="N/A"/>
    <s v="N/A"/>
    <n v="12"/>
    <n v="6"/>
    <s v="N/A"/>
    <n v="12"/>
  </r>
  <r>
    <x v="0"/>
    <x v="1"/>
    <x v="0"/>
    <x v="1"/>
    <x v="0"/>
    <x v="1"/>
    <s v="NULL"/>
    <s v="NULL"/>
    <s v="NULL"/>
    <s v="NULL"/>
    <s v="NULL"/>
    <n v="1.4098810484856801"/>
    <s v="NULL"/>
    <s v="NULL"/>
    <s v="NULL"/>
    <s v="NULL"/>
    <s v="NULL"/>
    <n v="1.3987796083927599"/>
    <s v="&lt;30"/>
    <s v="&lt;30"/>
    <s v="&lt;30"/>
    <s v="&lt;30"/>
    <s v="&lt;30"/>
    <s v="30-100"/>
    <n v="1.4098810484856801"/>
    <n v="1.4098810484856801"/>
    <s v="N/A"/>
    <s v="N/A"/>
    <s v="N/A"/>
    <s v="N/A"/>
    <s v="N/A"/>
    <n v="6"/>
  </r>
  <r>
    <x v="0"/>
    <x v="1"/>
    <x v="0"/>
    <x v="1"/>
    <x v="0"/>
    <x v="2"/>
    <s v="NULL"/>
    <s v="NULL"/>
    <n v="1.26591918376879"/>
    <n v="0.93627708898557005"/>
    <s v="NULL"/>
    <n v="1.22841507891184"/>
    <s v="NULL"/>
    <s v="NULL"/>
    <n v="1.1639173641476499"/>
    <n v="0.97396514378043997"/>
    <s v="NULL"/>
    <n v="1.1771652234046901"/>
    <s v="&lt;30"/>
    <s v="&lt;30"/>
    <s v="101-250"/>
    <s v="30-100"/>
    <s v="&lt;30"/>
    <s v="101-250"/>
    <n v="3.7504104856949994E-2"/>
    <n v="0.29213798992626994"/>
    <s v="N/A"/>
    <s v="N/A"/>
    <n v="12"/>
    <n v="6"/>
    <s v="N/A"/>
    <n v="12"/>
  </r>
  <r>
    <x v="0"/>
    <x v="1"/>
    <x v="0"/>
    <x v="1"/>
    <x v="1"/>
    <x v="0"/>
    <n v="1.6671252997159101"/>
    <n v="1.3839551661315199"/>
    <n v="1.2124649118508799"/>
    <n v="1.08704469850083"/>
    <n v="0.89133820822741905"/>
    <n v="1.21862284403639"/>
    <n v="1.9901775537118001"/>
    <n v="1.45098622661799"/>
    <n v="1.2518900229527701"/>
    <n v="1.2139399448752399"/>
    <n v="0.95595237995805604"/>
    <n v="1.3480610358424501"/>
    <s v="1k-10k"/>
    <s v="1k-10k"/>
    <s v="1k-10k"/>
    <s v="1k-10k"/>
    <s v="1k-10k"/>
    <s v="10k-100k"/>
    <n v="0.44850245567952007"/>
    <n v="0.32728463580897094"/>
    <n v="50"/>
    <n v="50"/>
    <n v="50"/>
    <n v="50"/>
    <n v="50"/>
    <n v="100"/>
  </r>
  <r>
    <x v="0"/>
    <x v="1"/>
    <x v="0"/>
    <x v="1"/>
    <x v="1"/>
    <x v="1"/>
    <n v="1.3579962000062999"/>
    <n v="1.0145380098958099"/>
    <n v="0.86039466531657105"/>
    <n v="0.755471419274101"/>
    <n v="0.66093275694605902"/>
    <n v="0.83935466917705104"/>
    <n v="1.9280152015234799"/>
    <n v="0.95817613935752899"/>
    <n v="0.90021951687375801"/>
    <n v="0.77580980572771596"/>
    <n v="0.73021898348456404"/>
    <n v="0.906849665375838"/>
    <s v="1k-10k"/>
    <s v="1k-10k"/>
    <s v="1k-10k"/>
    <s v="1k-10k"/>
    <s v="1k-10k"/>
    <s v="10k-100k"/>
    <n v="0.51864153082924891"/>
    <n v="0.17842191223099202"/>
    <n v="50"/>
    <n v="50"/>
    <n v="50"/>
    <n v="50"/>
    <n v="50"/>
    <n v="100"/>
  </r>
  <r>
    <x v="0"/>
    <x v="1"/>
    <x v="0"/>
    <x v="1"/>
    <x v="1"/>
    <x v="2"/>
    <n v="1.4622230132713401"/>
    <n v="1.10727781161218"/>
    <n v="0.95911891982324704"/>
    <n v="0.81812854608387497"/>
    <n v="0.71059681489857895"/>
    <n v="0.90408761839152896"/>
    <n v="2.07745349431615"/>
    <n v="1.20554979502312"/>
    <n v="1.1569032428270101"/>
    <n v="0.96117192160924503"/>
    <n v="0.86648360053947004"/>
    <n v="1.14801510745639"/>
    <s v="1k-10k"/>
    <s v="1k-10k"/>
    <s v="10k-100k"/>
    <s v="1k-10k"/>
    <s v="1k-10k"/>
    <s v="10k-100k"/>
    <n v="0.55813539487981112"/>
    <n v="0.19349080349295"/>
    <n v="50"/>
    <n v="50"/>
    <n v="100"/>
    <n v="50"/>
    <n v="50"/>
    <n v="100"/>
  </r>
  <r>
    <x v="0"/>
    <x v="1"/>
    <x v="0"/>
    <x v="1"/>
    <x v="2"/>
    <x v="0"/>
    <n v="1.7050535072331101"/>
    <n v="1.45410849317437"/>
    <n v="1.19012699180577"/>
    <n v="1.0134490702507299"/>
    <n v="0.88228646082071305"/>
    <n v="1.2538232590454499"/>
    <n v="2.1469948113147099"/>
    <n v="1.5670733670933601"/>
    <n v="1.2749973194686599"/>
    <n v="1.0651777431493299"/>
    <n v="0.93146016317868796"/>
    <n v="1.42274201253571"/>
    <s v="1k-10k"/>
    <s v="1k-10k"/>
    <s v="1k-10k"/>
    <s v="1k-10k"/>
    <s v="1k-10k"/>
    <s v="10k-100k"/>
    <n v="0.45123024818766022"/>
    <n v="0.37153679822473684"/>
    <n v="50"/>
    <n v="50"/>
    <n v="50"/>
    <n v="50"/>
    <n v="50"/>
    <n v="100"/>
  </r>
  <r>
    <x v="0"/>
    <x v="1"/>
    <x v="0"/>
    <x v="1"/>
    <x v="2"/>
    <x v="1"/>
    <n v="1.1634264372576699"/>
    <n v="0.87621950119365899"/>
    <n v="0.78299355232452805"/>
    <n v="0.69149932346535503"/>
    <n v="0.53168461068837902"/>
    <n v="0.79048463003478497"/>
    <n v="1.53555100778813"/>
    <n v="0.87923350396890698"/>
    <n v="0.83055964677880401"/>
    <n v="0.72553056520039605"/>
    <n v="0.729023327522209"/>
    <n v="0.86461396436678295"/>
    <s v="1k-10k"/>
    <s v="1k-10k"/>
    <s v="1k-10k"/>
    <s v="1k-10k"/>
    <s v="251-1000"/>
    <s v="10k-100k"/>
    <n v="0.37294180722288495"/>
    <n v="0.25880001934640595"/>
    <n v="50"/>
    <n v="50"/>
    <n v="50"/>
    <n v="50"/>
    <n v="25"/>
    <n v="100"/>
  </r>
  <r>
    <x v="0"/>
    <x v="1"/>
    <x v="0"/>
    <x v="1"/>
    <x v="2"/>
    <x v="2"/>
    <n v="1.2334476968884101"/>
    <n v="0.909664739243493"/>
    <n v="0.80194738907447305"/>
    <n v="0.70342242700086899"/>
    <n v="0.56741417958723495"/>
    <n v="0.812627041546651"/>
    <n v="1.83823703935726"/>
    <n v="1.03746914290954"/>
    <n v="0.93899700588897606"/>
    <n v="0.77666276005421098"/>
    <n v="0.78503705066078799"/>
    <n v="1.0100100915329"/>
    <s v="1k-10k"/>
    <s v="1k-10k"/>
    <s v="1k-10k"/>
    <s v="1k-10k"/>
    <s v="1k-10k"/>
    <s v="10k-100k"/>
    <n v="0.42082065534175905"/>
    <n v="0.24521286195941605"/>
    <n v="50"/>
    <n v="50"/>
    <n v="50"/>
    <n v="50"/>
    <n v="50"/>
    <n v="100"/>
  </r>
  <r>
    <x v="0"/>
    <x v="1"/>
    <x v="0"/>
    <x v="1"/>
    <x v="3"/>
    <x v="0"/>
    <n v="2.0814383372808201"/>
    <n v="1.5347269941509201"/>
    <n v="1.3036106718503799"/>
    <n v="1.09821085594875"/>
    <n v="0.81080877421795605"/>
    <n v="1.40509145445044"/>
    <n v="2.7986324463513998"/>
    <n v="1.64309578235347"/>
    <n v="1.4510708474060301"/>
    <n v="1.1538409939132099"/>
    <n v="0.85034290728431094"/>
    <n v="1.6426382676035001"/>
    <s v="1k-10k"/>
    <s v="1k-10k"/>
    <s v="1k-10k"/>
    <s v="1k-10k"/>
    <s v="1k-10k"/>
    <s v="10k-100k"/>
    <n v="0.67634688283038003"/>
    <n v="0.59428268023248398"/>
    <n v="50"/>
    <n v="50"/>
    <n v="50"/>
    <n v="50"/>
    <n v="50"/>
    <n v="100"/>
  </r>
  <r>
    <x v="0"/>
    <x v="1"/>
    <x v="0"/>
    <x v="1"/>
    <x v="3"/>
    <x v="1"/>
    <n v="1.1038932546603599"/>
    <n v="0.84579501774517696"/>
    <n v="0.74160895917186898"/>
    <n v="0.65889625140311803"/>
    <n v="0.50652466687575304"/>
    <n v="0.76671248226635103"/>
    <n v="1.5130917918565601"/>
    <n v="0.89721045729591298"/>
    <n v="0.78307337170024804"/>
    <n v="0.75591698837504095"/>
    <n v="0.60093422828335996"/>
    <n v="0.88693236750759397"/>
    <s v="1k-10k"/>
    <s v="1k-10k"/>
    <s v="1k-10k"/>
    <s v="1k-10k"/>
    <s v="1k-10k"/>
    <s v="10k-100k"/>
    <n v="0.3371807723940089"/>
    <n v="0.26018781539059799"/>
    <n v="50"/>
    <n v="50"/>
    <n v="50"/>
    <n v="50"/>
    <n v="50"/>
    <n v="100"/>
  </r>
  <r>
    <x v="0"/>
    <x v="1"/>
    <x v="0"/>
    <x v="1"/>
    <x v="3"/>
    <x v="2"/>
    <n v="1.3126007777052"/>
    <n v="0.89505321629237899"/>
    <n v="0.75725937812206201"/>
    <n v="0.68014685774716399"/>
    <n v="0.51731668299655897"/>
    <n v="0.78993865734078805"/>
    <n v="2.07430288259153"/>
    <n v="1.1293414386812901"/>
    <n v="0.84837026085664402"/>
    <n v="0.83388532187136299"/>
    <n v="0.68059358648220902"/>
    <n v="1.0748858567133499"/>
    <s v="1k-10k"/>
    <s v="10k-100k"/>
    <s v="1k-10k"/>
    <s v="1k-10k"/>
    <s v="1k-10k"/>
    <s v="10k-100k"/>
    <n v="0.52266212036441195"/>
    <n v="0.27262197434422908"/>
    <n v="50"/>
    <n v="100"/>
    <n v="50"/>
    <n v="50"/>
    <n v="50"/>
    <n v="100"/>
  </r>
  <r>
    <x v="0"/>
    <x v="1"/>
    <x v="0"/>
    <x v="1"/>
    <x v="4"/>
    <x v="0"/>
    <n v="1.7747962849224601"/>
    <n v="1.4279046350001701"/>
    <n v="1.22551521842477"/>
    <n v="1.12389083358915"/>
    <n v="0.90701196694057995"/>
    <n v="1.2758145048840199"/>
    <n v="2.2682937062719501"/>
    <n v="1.5534808755429499"/>
    <n v="1.30723263980122"/>
    <n v="1.2186701789241901"/>
    <n v="0.96708705080763802"/>
    <n v="1.43880337903206"/>
    <s v="10k-100k"/>
    <s v="10k-100k"/>
    <s v="1k-10k"/>
    <s v="10k-100k"/>
    <s v="1k-10k"/>
    <s v="10k-100k"/>
    <n v="0.49898178003844018"/>
    <n v="0.36880253794343998"/>
    <n v="100"/>
    <n v="100"/>
    <n v="50"/>
    <n v="100"/>
    <n v="50"/>
    <n v="100"/>
  </r>
  <r>
    <x v="0"/>
    <x v="1"/>
    <x v="0"/>
    <x v="1"/>
    <x v="4"/>
    <x v="1"/>
    <n v="1.1400640337408601"/>
    <n v="0.88628680229072498"/>
    <n v="0.78660441053653696"/>
    <n v="0.69493395262213997"/>
    <n v="0.59334876282637405"/>
    <n v="0.78716072387786695"/>
    <n v="1.7332316915552299"/>
    <n v="0.91621758131130004"/>
    <n v="0.82038153312334805"/>
    <n v="0.749724999916353"/>
    <n v="0.67239224962431898"/>
    <n v="0.88419885213084304"/>
    <s v="1k-10k"/>
    <s v="10k-100k"/>
    <s v="10k-100k"/>
    <s v="10k-100k"/>
    <s v="1k-10k"/>
    <s v="10k-100k"/>
    <n v="0.35290330986299312"/>
    <n v="0.1938119610514929"/>
    <n v="50"/>
    <n v="100"/>
    <n v="100"/>
    <n v="100"/>
    <n v="50"/>
    <n v="100"/>
  </r>
  <r>
    <x v="0"/>
    <x v="1"/>
    <x v="0"/>
    <x v="1"/>
    <x v="4"/>
    <x v="2"/>
    <n v="1.2457162684338901"/>
    <n v="0.943141154780894"/>
    <n v="0.80939993771567398"/>
    <n v="0.72745310167397403"/>
    <n v="0.63765554426105497"/>
    <n v="0.81968102332478898"/>
    <n v="1.98404701857426"/>
    <n v="1.1348146959270899"/>
    <n v="0.96857331270248004"/>
    <n v="0.87515594821781095"/>
    <n v="0.74883601161793201"/>
    <n v="1.08032575282848"/>
    <s v="10k-100k"/>
    <s v="10k-100k"/>
    <s v="10k-100k"/>
    <s v="10k-100k"/>
    <s v="1k-10k"/>
    <s v="&gt;100k"/>
    <n v="0.42603524510910107"/>
    <n v="0.18202547906373401"/>
    <n v="100"/>
    <n v="100"/>
    <n v="100"/>
    <n v="100"/>
    <n v="50"/>
    <n v="200"/>
  </r>
  <r>
    <x v="0"/>
    <x v="1"/>
    <x v="0"/>
    <x v="2"/>
    <x v="0"/>
    <x v="0"/>
    <s v="NULL"/>
    <s v="NULL"/>
    <n v="0.988279078945693"/>
    <s v="NULL"/>
    <s v="NULL"/>
    <n v="0.98419865517149796"/>
    <s v="NULL"/>
    <s v="NULL"/>
    <n v="1.0914537885740301"/>
    <s v="NULL"/>
    <s v="NULL"/>
    <n v="1.1058963193290301"/>
    <s v="&lt;30"/>
    <s v="&lt;30"/>
    <s v="30-100"/>
    <s v="&lt;30"/>
    <s v="&lt;30"/>
    <s v="30-100"/>
    <n v="4.0804237741950411E-3"/>
    <n v="4.0804237741950411E-3"/>
    <s v="N/A"/>
    <s v="N/A"/>
    <n v="6"/>
    <s v="N/A"/>
    <s v="N/A"/>
    <n v="6"/>
  </r>
  <r>
    <x v="0"/>
    <x v="1"/>
    <x v="0"/>
    <x v="2"/>
    <x v="0"/>
    <x v="1"/>
    <s v="NULL"/>
    <s v="NULL"/>
    <s v="NULL"/>
    <s v="NULL"/>
    <s v="NULL"/>
    <s v="NULL"/>
    <s v="NULL"/>
    <s v="NULL"/>
    <s v="NULL"/>
    <s v="NULL"/>
    <s v="NULL"/>
    <s v="NULL"/>
    <s v="&lt;30"/>
    <s v="&lt;30"/>
    <s v="&lt;30"/>
    <s v="&lt;30"/>
    <s v="&lt;30"/>
    <s v="&lt;30"/>
    <e v="#VALUE!"/>
    <e v="#VALUE!"/>
    <s v="N/A"/>
    <s v="N/A"/>
    <s v="N/A"/>
    <s v="N/A"/>
    <s v="N/A"/>
    <s v="N/A"/>
  </r>
  <r>
    <x v="0"/>
    <x v="1"/>
    <x v="0"/>
    <x v="2"/>
    <x v="0"/>
    <x v="2"/>
    <s v="NULL"/>
    <s v="NULL"/>
    <s v="NULL"/>
    <n v="1.0211564654404801"/>
    <s v="NULL"/>
    <n v="1.4001677574164699"/>
    <s v="NULL"/>
    <s v="NULL"/>
    <s v="NULL"/>
    <n v="1.09672217541645"/>
    <s v="NULL"/>
    <n v="1.2073638167477601"/>
    <s v="&lt;30"/>
    <s v="&lt;30"/>
    <s v="&lt;30"/>
    <s v="30-100"/>
    <s v="&lt;30"/>
    <s v="30-100"/>
    <n v="0.37901129197598982"/>
    <n v="0.37901129197598982"/>
    <s v="N/A"/>
    <s v="N/A"/>
    <s v="N/A"/>
    <n v="6"/>
    <s v="N/A"/>
    <n v="6"/>
  </r>
  <r>
    <x v="0"/>
    <x v="1"/>
    <x v="0"/>
    <x v="2"/>
    <x v="1"/>
    <x v="0"/>
    <n v="1.42832614813925"/>
    <n v="1.2196389339698299"/>
    <n v="1.0931183926308099"/>
    <n v="0.98560021024790501"/>
    <n v="0.82365722881359504"/>
    <n v="1.1064856293023"/>
    <n v="1.5837141124873499"/>
    <n v="1.2724927258496499"/>
    <n v="1.1849303364857799"/>
    <n v="1.0106658484214399"/>
    <n v="0.84441597408298197"/>
    <n v="1.20079116119803"/>
    <s v="1k-10k"/>
    <s v="10k-100k"/>
    <s v="1k-10k"/>
    <s v="1k-10k"/>
    <s v="1k-10k"/>
    <s v="10k-100k"/>
    <n v="0.32184051883694997"/>
    <n v="0.28282840048870495"/>
    <n v="50"/>
    <n v="100"/>
    <n v="50"/>
    <n v="50"/>
    <n v="50"/>
    <n v="100"/>
  </r>
  <r>
    <x v="0"/>
    <x v="1"/>
    <x v="0"/>
    <x v="2"/>
    <x v="1"/>
    <x v="1"/>
    <n v="1.9174153707068899"/>
    <n v="1.1976529521694601"/>
    <n v="1.0142545054894501"/>
    <n v="0.87289905440139903"/>
    <n v="0.59252051981936704"/>
    <n v="1.0128312517526199"/>
    <n v="1.23189704873397"/>
    <n v="1.04625534747563"/>
    <n v="0.96998654225756598"/>
    <n v="0.87078584749791899"/>
    <n v="0.80176837945177104"/>
    <n v="0.95361660324727004"/>
    <s v="251-1000"/>
    <s v="1k-10k"/>
    <s v="1k-10k"/>
    <s v="1k-10k"/>
    <s v="251-1000"/>
    <s v="1k-10k"/>
    <n v="0.90458411895427004"/>
    <n v="0.42031073193325286"/>
    <n v="25"/>
    <n v="50"/>
    <n v="50"/>
    <n v="50"/>
    <n v="25"/>
    <n v="50"/>
  </r>
  <r>
    <x v="0"/>
    <x v="1"/>
    <x v="0"/>
    <x v="2"/>
    <x v="1"/>
    <x v="2"/>
    <n v="1.5088130949041301"/>
    <n v="1.17881873385722"/>
    <n v="1.0327856398430999"/>
    <n v="0.91580488116048298"/>
    <n v="0.76616198373001598"/>
    <n v="1.03202950211853"/>
    <n v="1.2814285270663099"/>
    <n v="1.2312148169152899"/>
    <n v="1.1922472704349001"/>
    <n v="0.98917189354958301"/>
    <n v="0.98895333045845002"/>
    <n v="1.1511111554636499"/>
    <s v="1k-10k"/>
    <s v="1k-10k"/>
    <s v="10k-100k"/>
    <s v="1k-10k"/>
    <s v="1k-10k"/>
    <s v="10k-100k"/>
    <n v="0.47678359278560012"/>
    <n v="0.26586751838851397"/>
    <n v="50"/>
    <n v="50"/>
    <n v="100"/>
    <n v="50"/>
    <n v="50"/>
    <n v="100"/>
  </r>
  <r>
    <x v="0"/>
    <x v="1"/>
    <x v="0"/>
    <x v="2"/>
    <x v="2"/>
    <x v="0"/>
    <n v="1.6335265767168701"/>
    <n v="1.2478264402113299"/>
    <n v="1.0962625294999999"/>
    <n v="0.96123873591044795"/>
    <n v="0.82933475014895996"/>
    <n v="1.08188129226009"/>
    <n v="1.93569236941786"/>
    <n v="1.2968712791053401"/>
    <n v="1.1531552084043"/>
    <n v="1.0253731087020499"/>
    <n v="0.92723218557154496"/>
    <n v="1.18049297423621"/>
    <s v="1k-10k"/>
    <s v="1k-10k"/>
    <s v="1k-10k"/>
    <s v="1k-10k"/>
    <s v="1k-10k"/>
    <s v="10k-100k"/>
    <n v="0.55164528445678007"/>
    <n v="0.25254654211113003"/>
    <n v="50"/>
    <n v="50"/>
    <n v="50"/>
    <n v="50"/>
    <n v="50"/>
    <n v="100"/>
  </r>
  <r>
    <x v="0"/>
    <x v="1"/>
    <x v="0"/>
    <x v="2"/>
    <x v="2"/>
    <x v="1"/>
    <n v="1.6386555656478199"/>
    <n v="1.1358514845768299"/>
    <n v="0.92849954881615804"/>
    <n v="0.81942662188135096"/>
    <n v="0.64003664857142695"/>
    <n v="0.93020668106309401"/>
    <n v="1.23595207811017"/>
    <n v="1.0082810109646501"/>
    <n v="0.94719356934325105"/>
    <n v="0.91688457121559996"/>
    <n v="0.80778773249136304"/>
    <n v="0.94824010704441897"/>
    <s v="101-250"/>
    <s v="1k-10k"/>
    <s v="1k-10k"/>
    <s v="1k-10k"/>
    <s v="251-1000"/>
    <s v="10k-100k"/>
    <n v="0.70844888458472588"/>
    <n v="0.29017003249166706"/>
    <n v="12"/>
    <n v="50"/>
    <n v="50"/>
    <n v="50"/>
    <n v="25"/>
    <n v="100"/>
  </r>
  <r>
    <x v="0"/>
    <x v="1"/>
    <x v="0"/>
    <x v="2"/>
    <x v="2"/>
    <x v="2"/>
    <n v="1.5623641492420499"/>
    <n v="1.1363540216664201"/>
    <n v="0.95282938529860495"/>
    <n v="0.85150982371330497"/>
    <n v="0.72963398791631895"/>
    <n v="0.93949415676700598"/>
    <n v="1.8248591648193899"/>
    <n v="1.10721851218145"/>
    <n v="1.0725804153243601"/>
    <n v="1.0291372099184699"/>
    <n v="0.90471052495912596"/>
    <n v="1.0762737848378701"/>
    <s v="1k-10k"/>
    <s v="1k-10k"/>
    <s v="1k-10k"/>
    <s v="1k-10k"/>
    <s v="1k-10k"/>
    <s v="10k-100k"/>
    <n v="0.62286999247504393"/>
    <n v="0.20986016885068703"/>
    <n v="50"/>
    <n v="50"/>
    <n v="50"/>
    <n v="50"/>
    <n v="50"/>
    <n v="100"/>
  </r>
  <r>
    <x v="0"/>
    <x v="1"/>
    <x v="0"/>
    <x v="2"/>
    <x v="3"/>
    <x v="0"/>
    <n v="2.0748240237870998"/>
    <n v="1.49557851786012"/>
    <n v="1.2503275172681001"/>
    <n v="1.04879258021167"/>
    <n v="0.88608211135356296"/>
    <n v="1.19521720192612"/>
    <n v="2.5809130737527601"/>
    <n v="1.52977518973953"/>
    <n v="1.3037185980786099"/>
    <n v="1.14533543334762"/>
    <n v="0.94409662967086705"/>
    <n v="1.3361734864366499"/>
    <s v="1k-10k"/>
    <s v="1k-10k"/>
    <s v="1k-10k"/>
    <s v="1k-10k"/>
    <s v="1k-10k"/>
    <s v="10k-100k"/>
    <n v="0.87960682186097983"/>
    <n v="0.30913509057255706"/>
    <n v="50"/>
    <n v="50"/>
    <n v="50"/>
    <n v="50"/>
    <n v="50"/>
    <n v="100"/>
  </r>
  <r>
    <x v="0"/>
    <x v="1"/>
    <x v="0"/>
    <x v="2"/>
    <x v="3"/>
    <x v="1"/>
    <n v="1.4954239322268801"/>
    <n v="1.11109835544948"/>
    <n v="0.87466256191769798"/>
    <n v="0.76691496309664398"/>
    <n v="0.56823597992104802"/>
    <n v="0.84173588595123905"/>
    <n v="1.3131867603145899"/>
    <n v="1.0347916080411299"/>
    <n v="0.87585411647751998"/>
    <n v="0.87979866218097502"/>
    <n v="0.79103382408915501"/>
    <n v="0.90835609550852903"/>
    <s v="251-1000"/>
    <s v="1k-10k"/>
    <s v="1k-10k"/>
    <s v="1k-10k"/>
    <s v="251-1000"/>
    <s v="10k-100k"/>
    <n v="0.65368804627564103"/>
    <n v="0.27349990603019103"/>
    <n v="25"/>
    <n v="50"/>
    <n v="50"/>
    <n v="50"/>
    <n v="25"/>
    <n v="100"/>
  </r>
  <r>
    <x v="0"/>
    <x v="1"/>
    <x v="0"/>
    <x v="2"/>
    <x v="3"/>
    <x v="2"/>
    <n v="1.55640000473109"/>
    <n v="1.15218499812625"/>
    <n v="0.94260990353511398"/>
    <n v="0.80156081569758497"/>
    <n v="0.60383991890841204"/>
    <n v="0.85271851574204005"/>
    <n v="1.71595164213758"/>
    <n v="1.2478515712834899"/>
    <n v="1.05616532831179"/>
    <n v="0.93415799306981095"/>
    <n v="0.99449388977228204"/>
    <n v="1.1067454960499601"/>
    <s v="1k-10k"/>
    <s v="1k-10k"/>
    <s v="1k-10k"/>
    <s v="1k-10k"/>
    <s v="1k-10k"/>
    <s v="10k-100k"/>
    <n v="0.70368148898904992"/>
    <n v="0.24887859683362801"/>
    <n v="50"/>
    <n v="50"/>
    <n v="50"/>
    <n v="50"/>
    <n v="50"/>
    <n v="100"/>
  </r>
  <r>
    <x v="0"/>
    <x v="1"/>
    <x v="0"/>
    <x v="2"/>
    <x v="4"/>
    <x v="0"/>
    <n v="1.5551501166712201"/>
    <n v="1.25719624553898"/>
    <n v="1.16007023887209"/>
    <n v="1.05265206865169"/>
    <n v="0.94564040949769201"/>
    <n v="1.12342313000268"/>
    <n v="1.73878167496862"/>
    <n v="1.39331189989117"/>
    <n v="1.2247792619248301"/>
    <n v="1.0781849818182301"/>
    <n v="1.03342657041535"/>
    <n v="1.2248501190890999"/>
    <s v="1k-10k"/>
    <s v="1k-10k"/>
    <s v="10k-100k"/>
    <s v="10k-100k"/>
    <s v="10k-100k"/>
    <s v="10k-100k"/>
    <n v="0.43172698666854004"/>
    <n v="0.177782720504988"/>
    <n v="50"/>
    <n v="50"/>
    <n v="100"/>
    <n v="100"/>
    <n v="100"/>
    <n v="100"/>
  </r>
  <r>
    <x v="0"/>
    <x v="1"/>
    <x v="0"/>
    <x v="2"/>
    <x v="4"/>
    <x v="1"/>
    <n v="1.6208732576586"/>
    <n v="1.0775597120485401"/>
    <n v="0.95135523820140999"/>
    <n v="0.82436763530324797"/>
    <n v="0.70379700353099806"/>
    <n v="0.88759714235044695"/>
    <n v="1.28927031154326"/>
    <n v="1.0123247249881699"/>
    <n v="0.95564418095759396"/>
    <n v="0.90170675270549505"/>
    <n v="0.82277437822347599"/>
    <n v="0.93285168826098697"/>
    <s v="251-1000"/>
    <s v="1k-10k"/>
    <s v="10k-100k"/>
    <s v="10k-100k"/>
    <s v="1k-10k"/>
    <s v="10k-100k"/>
    <n v="0.73327611530815306"/>
    <n v="0.1838001388194489"/>
    <n v="25"/>
    <n v="50"/>
    <n v="100"/>
    <n v="100"/>
    <n v="50"/>
    <n v="100"/>
  </r>
  <r>
    <x v="0"/>
    <x v="1"/>
    <x v="0"/>
    <x v="2"/>
    <x v="4"/>
    <x v="2"/>
    <n v="1.47256027704598"/>
    <n v="1.14390300607574"/>
    <n v="0.97326288217166701"/>
    <n v="0.85053407777730305"/>
    <n v="0.75381374396267198"/>
    <n v="0.90206709396374096"/>
    <n v="1.4283377538595601"/>
    <n v="1.26401524606784"/>
    <n v="1.04930149461353"/>
    <n v="1.0297121336978099"/>
    <n v="1.0105134683716399"/>
    <n v="1.1138031185603401"/>
    <s v="10k-100k"/>
    <s v="10k-100k"/>
    <s v="10k-100k"/>
    <s v="10k-100k"/>
    <s v="10k-100k"/>
    <s v="10k-100k"/>
    <n v="0.57049318308223906"/>
    <n v="0.14825335000106898"/>
    <n v="100"/>
    <n v="100"/>
    <n v="100"/>
    <n v="100"/>
    <n v="100"/>
    <n v="100"/>
  </r>
  <r>
    <x v="0"/>
    <x v="1"/>
    <x v="0"/>
    <x v="3"/>
    <x v="0"/>
    <x v="0"/>
    <s v="NULL"/>
    <s v="NULL"/>
    <n v="1.1115245728094101"/>
    <n v="0.88228057422318196"/>
    <s v="NULL"/>
    <n v="1.05937514271392"/>
    <s v="NULL"/>
    <s v="NULL"/>
    <n v="1.2021725283175899"/>
    <n v="0.94951321090251495"/>
    <s v="NULL"/>
    <n v="1.1496313654602399"/>
    <s v="&lt;30"/>
    <s v="&lt;30"/>
    <s v="101-250"/>
    <s v="30-100"/>
    <s v="&lt;30"/>
    <s v="251-1000"/>
    <n v="5.2149430095490112E-2"/>
    <n v="0.17709456849073801"/>
    <s v="N/A"/>
    <s v="N/A"/>
    <n v="12"/>
    <n v="6"/>
    <s v="N/A"/>
    <n v="25"/>
  </r>
  <r>
    <x v="0"/>
    <x v="1"/>
    <x v="0"/>
    <x v="3"/>
    <x v="0"/>
    <x v="1"/>
    <s v="NULL"/>
    <s v="NULL"/>
    <s v="NULL"/>
    <s v="NULL"/>
    <s v="NULL"/>
    <n v="1.4991332337712"/>
    <s v="NULL"/>
    <s v="NULL"/>
    <s v="NULL"/>
    <s v="NULL"/>
    <s v="NULL"/>
    <n v="1.5918711582563101"/>
    <s v="&lt;30"/>
    <s v="&lt;30"/>
    <s v="&lt;30"/>
    <s v="&lt;30"/>
    <s v="&lt;30"/>
    <s v="30-100"/>
    <n v="1.4991332337712"/>
    <n v="1.4991332337712"/>
    <s v="N/A"/>
    <s v="N/A"/>
    <s v="N/A"/>
    <s v="N/A"/>
    <s v="N/A"/>
    <n v="6"/>
  </r>
  <r>
    <x v="0"/>
    <x v="1"/>
    <x v="0"/>
    <x v="3"/>
    <x v="0"/>
    <x v="2"/>
    <s v="NULL"/>
    <s v="NULL"/>
    <n v="1.4419569996469901"/>
    <n v="1.1113360519891"/>
    <s v="NULL"/>
    <n v="1.24519495304931"/>
    <s v="NULL"/>
    <s v="NULL"/>
    <n v="1.43259073013501"/>
    <n v="1.1239183181438499"/>
    <s v="NULL"/>
    <n v="1.19524896168357"/>
    <s v="&lt;30"/>
    <s v="&lt;30"/>
    <s v="30-100"/>
    <s v="101-250"/>
    <s v="&lt;30"/>
    <s v="251-1000"/>
    <n v="0.19676204659768004"/>
    <n v="0.13385890106021003"/>
    <s v="N/A"/>
    <s v="N/A"/>
    <n v="6"/>
    <n v="12"/>
    <s v="N/A"/>
    <n v="25"/>
  </r>
  <r>
    <x v="0"/>
    <x v="1"/>
    <x v="0"/>
    <x v="3"/>
    <x v="1"/>
    <x v="0"/>
    <n v="1.5724302724919299"/>
    <n v="1.3096009692756201"/>
    <n v="1.14166476638378"/>
    <n v="1.0270179939866599"/>
    <n v="0.90344075896449405"/>
    <n v="1.1695928318770901"/>
    <n v="1.78759209763328"/>
    <n v="1.34366264299703"/>
    <n v="1.2320855882233599"/>
    <n v="1.0967160647779399"/>
    <n v="0.94343596989033096"/>
    <n v="1.2652714408274299"/>
    <s v="10k-100k"/>
    <s v="1k-10k"/>
    <s v="10k-100k"/>
    <s v="1k-10k"/>
    <s v="1k-10k"/>
    <s v="10k-100k"/>
    <n v="0.40283744061483984"/>
    <n v="0.26615207291259602"/>
    <n v="100"/>
    <n v="50"/>
    <n v="100"/>
    <n v="50"/>
    <n v="50"/>
    <n v="100"/>
  </r>
  <r>
    <x v="0"/>
    <x v="1"/>
    <x v="0"/>
    <x v="3"/>
    <x v="1"/>
    <x v="1"/>
    <n v="1.4746054150694401"/>
    <n v="1.11357618831323"/>
    <n v="0.93914201528768104"/>
    <n v="0.853133782266708"/>
    <n v="0.74656354981680595"/>
    <n v="0.90692676848845599"/>
    <n v="2.0148312217626598"/>
    <n v="0.995853638453431"/>
    <n v="0.92864817627437801"/>
    <n v="0.85743388820536104"/>
    <n v="0.75119144516254599"/>
    <n v="0.92215763484785895"/>
    <s v="1k-10k"/>
    <s v="1k-10k"/>
    <s v="1k-10k"/>
    <s v="1k-10k"/>
    <s v="1k-10k"/>
    <s v="10k-100k"/>
    <n v="0.5676786465809841"/>
    <n v="0.16036321867165004"/>
    <n v="50"/>
    <n v="50"/>
    <n v="50"/>
    <n v="50"/>
    <n v="50"/>
    <n v="100"/>
  </r>
  <r>
    <x v="0"/>
    <x v="1"/>
    <x v="0"/>
    <x v="3"/>
    <x v="1"/>
    <x v="2"/>
    <n v="1.50011287265242"/>
    <n v="1.14747816853468"/>
    <n v="1.0128973605821801"/>
    <n v="0.90523610088027995"/>
    <n v="0.79179558274528306"/>
    <n v="0.95622290584188796"/>
    <n v="1.81955805494768"/>
    <n v="1.2428197501664899"/>
    <n v="1.15123444377044"/>
    <n v="1.00516825164611"/>
    <n v="0.95583885573512395"/>
    <n v="1.15170452044311"/>
    <s v="1k-10k"/>
    <s v="10k-100k"/>
    <s v="10k-100k"/>
    <s v="10k-100k"/>
    <s v="10k-100k"/>
    <s v="10k-100k"/>
    <n v="0.54388996681053203"/>
    <n v="0.1644273230966049"/>
    <n v="50"/>
    <n v="100"/>
    <n v="100"/>
    <n v="100"/>
    <n v="100"/>
    <n v="100"/>
  </r>
  <r>
    <x v="0"/>
    <x v="1"/>
    <x v="0"/>
    <x v="3"/>
    <x v="2"/>
    <x v="0"/>
    <n v="1.6537731671964799"/>
    <n v="1.3146295206954901"/>
    <n v="1.15751869281959"/>
    <n v="1.02696923780848"/>
    <n v="0.89255589539463698"/>
    <n v="1.1642348900678601"/>
    <n v="1.9098485724346601"/>
    <n v="1.41638096727087"/>
    <n v="1.2284391880593399"/>
    <n v="1.08659754548766"/>
    <n v="0.930164510215301"/>
    <n v="1.27536780162321"/>
    <s v="1k-10k"/>
    <s v="1k-10k"/>
    <s v="1k-10k"/>
    <s v="1k-10k"/>
    <s v="1k-10k"/>
    <s v="10k-100k"/>
    <n v="0.48953827712861986"/>
    <n v="0.2716789946732231"/>
    <n v="50"/>
    <n v="50"/>
    <n v="50"/>
    <n v="50"/>
    <n v="50"/>
    <n v="100"/>
  </r>
  <r>
    <x v="0"/>
    <x v="1"/>
    <x v="0"/>
    <x v="3"/>
    <x v="2"/>
    <x v="1"/>
    <n v="1.1561454635495101"/>
    <n v="0.99818711040853703"/>
    <n v="0.85382741512721505"/>
    <n v="0.77645155471889404"/>
    <n v="0.66721572165727905"/>
    <n v="0.86449528190646496"/>
    <n v="1.4750173612311099"/>
    <n v="0.92337709666893097"/>
    <n v="0.884055633123638"/>
    <n v="0.84590803284249005"/>
    <n v="0.71893299256333398"/>
    <n v="0.89639419132558595"/>
    <s v="1k-10k"/>
    <s v="1k-10k"/>
    <s v="10k-100k"/>
    <s v="1k-10k"/>
    <s v="1k-10k"/>
    <s v="10k-100k"/>
    <n v="0.29165018164304513"/>
    <n v="0.19727956024918591"/>
    <n v="50"/>
    <n v="50"/>
    <n v="100"/>
    <n v="50"/>
    <n v="50"/>
    <n v="100"/>
  </r>
  <r>
    <x v="0"/>
    <x v="1"/>
    <x v="0"/>
    <x v="3"/>
    <x v="2"/>
    <x v="2"/>
    <n v="1.2202709056930701"/>
    <n v="1.0198551341023401"/>
    <n v="0.88226006149382297"/>
    <n v="0.79730335107679795"/>
    <n v="0.68212168092050696"/>
    <n v="0.88115993986630403"/>
    <n v="1.8970589754443301"/>
    <n v="1.0841802261959199"/>
    <n v="1.0263188243397501"/>
    <n v="0.93711644877609701"/>
    <n v="0.79107968850892596"/>
    <n v="1.0461160336316899"/>
    <s v="1k-10k"/>
    <s v="10k-100k"/>
    <s v="10k-100k"/>
    <s v="10k-100k"/>
    <s v="1k-10k"/>
    <s v="10k-100k"/>
    <n v="0.33911096582676603"/>
    <n v="0.19903825894579708"/>
    <n v="50"/>
    <n v="100"/>
    <n v="100"/>
    <n v="100"/>
    <n v="50"/>
    <n v="100"/>
  </r>
  <r>
    <x v="0"/>
    <x v="1"/>
    <x v="0"/>
    <x v="3"/>
    <x v="3"/>
    <x v="0"/>
    <n v="2.1037626000055498"/>
    <n v="1.4860103219890299"/>
    <n v="1.2685114647395299"/>
    <n v="1.09180186144108"/>
    <n v="0.85022982654304102"/>
    <n v="1.3137201062238999"/>
    <n v="2.7455506246755901"/>
    <n v="1.5566743743498099"/>
    <n v="1.3093273820752001"/>
    <n v="1.2319267429602301"/>
    <n v="0.89015925375014704"/>
    <n v="1.4899243728230001"/>
    <s v="1k-10k"/>
    <s v="1k-10k"/>
    <s v="1k-10k"/>
    <s v="1k-10k"/>
    <s v="1k-10k"/>
    <s v="10k-100k"/>
    <n v="0.79004249378164992"/>
    <n v="0.46349027968085887"/>
    <n v="50"/>
    <n v="50"/>
    <n v="50"/>
    <n v="50"/>
    <n v="50"/>
    <n v="100"/>
  </r>
  <r>
    <x v="0"/>
    <x v="1"/>
    <x v="0"/>
    <x v="3"/>
    <x v="3"/>
    <x v="1"/>
    <n v="1.0991091516312499"/>
    <n v="0.899687777128368"/>
    <n v="0.80585453372118399"/>
    <n v="0.73361496208354804"/>
    <n v="0.59116830490803995"/>
    <n v="0.80626487968540195"/>
    <n v="1.4102164445277401"/>
    <n v="0.94471446832520101"/>
    <n v="0.857468079075277"/>
    <n v="0.79790008127357603"/>
    <n v="0.68366510142208703"/>
    <n v="0.89842481732314705"/>
    <s v="1k-10k"/>
    <s v="1k-10k"/>
    <s v="10k-100k"/>
    <s v="1k-10k"/>
    <s v="1k-10k"/>
    <s v="10k-100k"/>
    <n v="0.29284427194584794"/>
    <n v="0.21509657477736199"/>
    <n v="50"/>
    <n v="50"/>
    <n v="100"/>
    <n v="50"/>
    <n v="50"/>
    <n v="100"/>
  </r>
  <r>
    <x v="0"/>
    <x v="1"/>
    <x v="0"/>
    <x v="3"/>
    <x v="3"/>
    <x v="2"/>
    <n v="1.19301207031891"/>
    <n v="0.94354631413704204"/>
    <n v="0.81708704788456699"/>
    <n v="0.74288011447583202"/>
    <n v="0.60346444034056201"/>
    <n v="0.82302700257694605"/>
    <n v="1.8837818413851899"/>
    <n v="1.10392088570219"/>
    <n v="0.97664517279093199"/>
    <n v="0.92312640134783897"/>
    <n v="0.74060219108347802"/>
    <n v="1.0901395105298"/>
    <s v="10k-100k"/>
    <s v="10k-100k"/>
    <s v="10k-100k"/>
    <s v="10k-100k"/>
    <s v="1k-10k"/>
    <s v="10k-100k"/>
    <n v="0.36998506774196394"/>
    <n v="0.21956256223638404"/>
    <n v="100"/>
    <n v="100"/>
    <n v="100"/>
    <n v="100"/>
    <n v="50"/>
    <n v="100"/>
  </r>
  <r>
    <x v="0"/>
    <x v="1"/>
    <x v="0"/>
    <x v="3"/>
    <x v="4"/>
    <x v="0"/>
    <n v="1.7187700312946801"/>
    <n v="1.3893181285740801"/>
    <n v="1.2041872982100199"/>
    <n v="1.08832887509106"/>
    <n v="0.94629343880291605"/>
    <n v="1.20793400372628"/>
    <n v="2.0429602493027099"/>
    <n v="1.5102667191830299"/>
    <n v="1.26897655802321"/>
    <n v="1.1668487300386901"/>
    <n v="0.99442483274833304"/>
    <n v="1.3211979755760599"/>
    <s v="10k-100k"/>
    <s v="10k-100k"/>
    <s v="10k-100k"/>
    <s v="10k-100k"/>
    <s v="10k-100k"/>
    <s v="&gt;100k"/>
    <n v="0.51083602756840008"/>
    <n v="0.26164056492336396"/>
    <n v="100"/>
    <n v="100"/>
    <n v="100"/>
    <n v="100"/>
    <n v="100"/>
    <n v="200"/>
  </r>
  <r>
    <x v="0"/>
    <x v="1"/>
    <x v="0"/>
    <x v="3"/>
    <x v="4"/>
    <x v="1"/>
    <n v="1.1046362976692801"/>
    <n v="0.945458371799619"/>
    <n v="0.86195397559522702"/>
    <n v="0.79744451700818897"/>
    <n v="0.67987777224285795"/>
    <n v="0.83795850419538398"/>
    <n v="1.55952425767824"/>
    <n v="0.93175218553920203"/>
    <n v="0.89499052989979899"/>
    <n v="0.84326916441162203"/>
    <n v="0.72528378132010896"/>
    <n v="0.90303400453447302"/>
    <s v="10k-100k"/>
    <s v="10k-100k"/>
    <s v="10k-100k"/>
    <s v="10k-100k"/>
    <s v="10k-100k"/>
    <s v="10k-100k"/>
    <n v="0.26667779347389609"/>
    <n v="0.15808073195252603"/>
    <n v="100"/>
    <n v="100"/>
    <n v="100"/>
    <n v="100"/>
    <n v="100"/>
    <n v="100"/>
  </r>
  <r>
    <x v="0"/>
    <x v="1"/>
    <x v="0"/>
    <x v="3"/>
    <x v="4"/>
    <x v="2"/>
    <n v="1.2316274047546201"/>
    <n v="0.99437211509674195"/>
    <n v="0.89588485488766101"/>
    <n v="0.81276153741858803"/>
    <n v="0.69637252839039598"/>
    <n v="0.86146296451961801"/>
    <n v="1.6055692113762301"/>
    <n v="1.1714037430573101"/>
    <n v="1.0489741137608399"/>
    <n v="0.99480187961244704"/>
    <n v="0.79899022207968395"/>
    <n v="1.0982770980801899"/>
    <s v="10k-100k"/>
    <s v="10k-100k"/>
    <s v="10k-100k"/>
    <s v="10k-100k"/>
    <s v="10k-100k"/>
    <s v="&gt;100k"/>
    <n v="0.37016444023500206"/>
    <n v="0.16509043612922203"/>
    <n v="100"/>
    <n v="100"/>
    <n v="100"/>
    <n v="100"/>
    <n v="100"/>
    <n v="200"/>
  </r>
  <r>
    <x v="0"/>
    <x v="1"/>
    <x v="2"/>
    <x v="0"/>
    <x v="0"/>
    <x v="0"/>
    <s v="NULL"/>
    <s v="NULL"/>
    <s v="NULL"/>
    <s v="NULL"/>
    <s v="NULL"/>
    <s v="NULL"/>
    <s v="NULL"/>
    <s v="NULL"/>
    <s v="NULL"/>
    <s v="NULL"/>
    <s v="NULL"/>
    <s v="NULL"/>
    <s v="&lt;30"/>
    <s v="&lt;30"/>
    <s v="&lt;30"/>
    <s v="&lt;30"/>
    <s v="&lt;30"/>
    <s v="&lt;30"/>
    <e v="#VALUE!"/>
    <e v="#VALUE!"/>
    <s v="N/A"/>
    <s v="N/A"/>
    <s v="N/A"/>
    <s v="N/A"/>
    <s v="N/A"/>
    <s v="N/A"/>
  </r>
  <r>
    <x v="0"/>
    <x v="1"/>
    <x v="2"/>
    <x v="0"/>
    <x v="0"/>
    <x v="2"/>
    <s v="NULL"/>
    <s v="NULL"/>
    <s v="NULL"/>
    <s v="NULL"/>
    <s v="NULL"/>
    <s v="NULL"/>
    <s v="NULL"/>
    <s v="NULL"/>
    <s v="NULL"/>
    <s v="NULL"/>
    <s v="NULL"/>
    <s v="NULL"/>
    <s v="&lt;30"/>
    <s v="&lt;30"/>
    <s v="&lt;30"/>
    <s v="&lt;30"/>
    <s v="&lt;30"/>
    <s v="&lt;30"/>
    <e v="#VALUE!"/>
    <e v="#VALUE!"/>
    <s v="N/A"/>
    <s v="N/A"/>
    <s v="N/A"/>
    <s v="N/A"/>
    <s v="N/A"/>
    <s v="N/A"/>
  </r>
  <r>
    <x v="0"/>
    <x v="1"/>
    <x v="2"/>
    <x v="0"/>
    <x v="1"/>
    <x v="0"/>
    <n v="3.43178404026916"/>
    <n v="2.07876671613228"/>
    <n v="1.4386945323298701"/>
    <n v="1.2080220663455099"/>
    <n v="0.75676296506678997"/>
    <n v="1.1810518967758601"/>
    <n v="3.1479369172899898"/>
    <n v="2.0951704009221901"/>
    <n v="1.5545428781239501"/>
    <n v="1.37485219673952"/>
    <n v="0.84085505843844999"/>
    <n v="1.28717166769116"/>
    <s v="30-100"/>
    <s v="101-250"/>
    <s v="251-1000"/>
    <s v="251-1000"/>
    <s v="251-1000"/>
    <s v="1k-10k"/>
    <n v="2.2507321434933001"/>
    <n v="0.42428893170907012"/>
    <n v="6"/>
    <n v="12"/>
    <n v="25"/>
    <n v="25"/>
    <n v="25"/>
    <n v="50"/>
  </r>
  <r>
    <x v="0"/>
    <x v="1"/>
    <x v="2"/>
    <x v="0"/>
    <x v="1"/>
    <x v="1"/>
    <s v="NULL"/>
    <n v="1.40536591587037"/>
    <n v="1.11177004732531"/>
    <n v="0.738244809573674"/>
    <n v="0.40086349397239801"/>
    <n v="0.86368091874227704"/>
    <s v="NULL"/>
    <n v="1.17380512418452"/>
    <n v="1.24642827374952"/>
    <n v="0.95121245399235299"/>
    <n v="0.58107459638465897"/>
    <n v="1.0305564395195901"/>
    <s v="&lt;30"/>
    <s v="30-100"/>
    <s v="30-100"/>
    <s v="30-100"/>
    <s v="30-100"/>
    <s v="101-250"/>
    <n v="0.54168499712809293"/>
    <n v="0.46281742476987903"/>
    <s v="N/A"/>
    <n v="6"/>
    <n v="6"/>
    <n v="6"/>
    <n v="6"/>
    <n v="12"/>
  </r>
  <r>
    <x v="0"/>
    <x v="1"/>
    <x v="2"/>
    <x v="0"/>
    <x v="1"/>
    <x v="2"/>
    <n v="3.51283289274674"/>
    <n v="2.3531919443868698"/>
    <n v="1.32406350235782"/>
    <n v="1.0312341196964601"/>
    <n v="0.53544177999015996"/>
    <n v="1.02090975107339"/>
    <n v="3.3407787770878499"/>
    <n v="2.11485088536213"/>
    <n v="1.4388856471734599"/>
    <n v="1.2260114101224799"/>
    <n v="0.75831434306382495"/>
    <n v="1.24344519592571"/>
    <s v="30-100"/>
    <s v="101-250"/>
    <s v="251-1000"/>
    <s v="251-1000"/>
    <s v="101-250"/>
    <s v="1k-10k"/>
    <n v="2.4919231416733503"/>
    <n v="0.48546797108323003"/>
    <n v="6"/>
    <n v="12"/>
    <n v="25"/>
    <n v="25"/>
    <n v="12"/>
    <n v="50"/>
  </r>
  <r>
    <x v="0"/>
    <x v="1"/>
    <x v="2"/>
    <x v="0"/>
    <x v="2"/>
    <x v="0"/>
    <n v="5.0217675868573304"/>
    <n v="2.6824366922773302"/>
    <n v="1.84788252557856"/>
    <n v="1.25626783808705"/>
    <n v="0.81116662152102204"/>
    <n v="1.4356830164212999"/>
    <n v="4.4972629548777903"/>
    <n v="3.00151014060001"/>
    <n v="1.9229173592970701"/>
    <n v="1.3261498037696"/>
    <n v="0.88483019094226001"/>
    <n v="1.5005822396214901"/>
    <s v="30-100"/>
    <s v="101-250"/>
    <s v="251-1000"/>
    <s v="251-1000"/>
    <s v="101-250"/>
    <s v="251-1000"/>
    <n v="3.5860845704360305"/>
    <n v="0.62451639490027788"/>
    <n v="6"/>
    <n v="12"/>
    <n v="25"/>
    <n v="25"/>
    <n v="12"/>
    <n v="25"/>
  </r>
  <r>
    <x v="0"/>
    <x v="1"/>
    <x v="2"/>
    <x v="0"/>
    <x v="2"/>
    <x v="1"/>
    <n v="3.3666748686110601"/>
    <n v="1.44488270540528"/>
    <n v="1.1726084310985201"/>
    <n v="0.80539587362752396"/>
    <n v="0.41577821713572699"/>
    <n v="0.92029191308657599"/>
    <n v="2.6772970467642998"/>
    <n v="1.5709949757039701"/>
    <n v="1.14902440383439"/>
    <n v="0.90497084650052595"/>
    <n v="0.56382612085630501"/>
    <n v="0.99829229179906198"/>
    <s v="30-100"/>
    <s v="30-100"/>
    <s v="30-100"/>
    <s v="101-250"/>
    <s v="30-100"/>
    <s v="251-1000"/>
    <n v="2.4463829555244843"/>
    <n v="0.50451369595084894"/>
    <n v="6"/>
    <n v="6"/>
    <n v="6"/>
    <n v="12"/>
    <n v="6"/>
    <n v="25"/>
  </r>
  <r>
    <x v="0"/>
    <x v="1"/>
    <x v="2"/>
    <x v="0"/>
    <x v="2"/>
    <x v="2"/>
    <n v="4.1783249704081298"/>
    <n v="1.9557751879004499"/>
    <n v="1.2901248766292599"/>
    <n v="0.94803799096278396"/>
    <n v="0.61965115384259295"/>
    <n v="1.0339167131687399"/>
    <n v="3.3948694141884901"/>
    <n v="2.0135287872361798"/>
    <n v="1.57885180078293"/>
    <n v="1.1318636507814599"/>
    <n v="0.90219884209331502"/>
    <n v="1.3058037303862999"/>
    <s v="30-100"/>
    <s v="101-250"/>
    <s v="251-1000"/>
    <s v="251-1000"/>
    <s v="101-250"/>
    <s v="1k-10k"/>
    <n v="3.1444082572393901"/>
    <n v="0.41426555932614695"/>
    <n v="6"/>
    <n v="12"/>
    <n v="25"/>
    <n v="25"/>
    <n v="12"/>
    <n v="50"/>
  </r>
  <r>
    <x v="0"/>
    <x v="1"/>
    <x v="2"/>
    <x v="0"/>
    <x v="3"/>
    <x v="0"/>
    <n v="6.0761699059975403"/>
    <n v="2.4874067653160798"/>
    <n v="1.8853112406216399"/>
    <n v="1.50035515844792"/>
    <n v="0.76478855405420798"/>
    <n v="1.5211864782134401"/>
    <n v="5.7143451763057502"/>
    <n v="2.55873932013637"/>
    <n v="1.9918202529864999"/>
    <n v="1.6453852180419399"/>
    <n v="0.82293058422126397"/>
    <n v="1.6919680803762001"/>
    <s v="101-250"/>
    <s v="101-250"/>
    <s v="101-250"/>
    <s v="251-1000"/>
    <s v="101-250"/>
    <s v="1k-10k"/>
    <n v="4.5549834277840997"/>
    <n v="0.75639792415923213"/>
    <n v="12"/>
    <n v="12"/>
    <n v="12"/>
    <n v="25"/>
    <n v="12"/>
    <n v="50"/>
  </r>
  <r>
    <x v="0"/>
    <x v="1"/>
    <x v="2"/>
    <x v="0"/>
    <x v="3"/>
    <x v="1"/>
    <n v="2.31782075405832"/>
    <n v="1.22255972951795"/>
    <n v="0.86125612212338198"/>
    <n v="0.659409880573954"/>
    <n v="0.39173604189273198"/>
    <n v="0.86479615758342099"/>
    <n v="1.32389375761839"/>
    <n v="1.22173841498874"/>
    <n v="0.84356914409654205"/>
    <n v="0.812296766919825"/>
    <n v="0.71167479720291504"/>
    <n v="0.931394091100476"/>
    <s v="30-100"/>
    <s v="251-1000"/>
    <s v="251-1000"/>
    <s v="101-250"/>
    <s v="30-100"/>
    <s v="251-1000"/>
    <n v="1.4530245964748989"/>
    <n v="0.47306011569068901"/>
    <n v="6"/>
    <n v="25"/>
    <n v="25"/>
    <n v="12"/>
    <n v="6"/>
    <n v="25"/>
  </r>
  <r>
    <x v="0"/>
    <x v="1"/>
    <x v="2"/>
    <x v="0"/>
    <x v="3"/>
    <x v="2"/>
    <n v="3.1569758753436599"/>
    <n v="1.47348837224894"/>
    <n v="1.06040659517817"/>
    <n v="0.75250798742398195"/>
    <n v="0.447750704736947"/>
    <n v="0.93099487139666803"/>
    <n v="3.37486036353872"/>
    <n v="1.88232466359156"/>
    <n v="1.3913331305816701"/>
    <n v="0.83451839616906598"/>
    <n v="0.93519569924278201"/>
    <n v="1.26753876865268"/>
    <s v="30-100"/>
    <s v="251-1000"/>
    <s v="251-1000"/>
    <s v="251-1000"/>
    <s v="101-250"/>
    <s v="1k-10k"/>
    <n v="2.2259810039469921"/>
    <n v="0.48324416665972103"/>
    <n v="6"/>
    <n v="25"/>
    <n v="25"/>
    <n v="25"/>
    <n v="12"/>
    <n v="50"/>
  </r>
  <r>
    <x v="0"/>
    <x v="1"/>
    <x v="2"/>
    <x v="0"/>
    <x v="4"/>
    <x v="0"/>
    <n v="5.2737735536573398"/>
    <n v="2.6299605525180998"/>
    <n v="1.84058312036983"/>
    <n v="1.4569509541980801"/>
    <n v="0.97350367610894495"/>
    <n v="1.35580599604611"/>
    <n v="4.90260060184269"/>
    <n v="2.9231280652434899"/>
    <n v="1.98959599875476"/>
    <n v="1.59123852813846"/>
    <n v="1.01188082216668"/>
    <n v="1.4621274226322001"/>
    <s v="101-250"/>
    <s v="251-1000"/>
    <s v="251-1000"/>
    <s v="1k-10k"/>
    <s v="1k-10k"/>
    <s v="1k-10k"/>
    <n v="3.9179675576112301"/>
    <n v="0.38230231993716501"/>
    <n v="12"/>
    <n v="25"/>
    <n v="25"/>
    <n v="50"/>
    <n v="50"/>
    <n v="50"/>
  </r>
  <r>
    <x v="0"/>
    <x v="1"/>
    <x v="2"/>
    <x v="0"/>
    <x v="4"/>
    <x v="1"/>
    <n v="3.3356854897608299"/>
    <n v="1.4185638166727801"/>
    <n v="0.99600026329826197"/>
    <n v="0.758322618882458"/>
    <n v="0.55781597444728004"/>
    <n v="0.87617018470999897"/>
    <n v="2.83836284592119"/>
    <n v="1.3213316010204601"/>
    <n v="1.03677721851826"/>
    <n v="0.836279871316298"/>
    <n v="0.82984051249373603"/>
    <n v="0.96262295307063295"/>
    <s v="30-100"/>
    <s v="101-250"/>
    <s v="251-1000"/>
    <s v="251-1000"/>
    <s v="101-250"/>
    <s v="1k-10k"/>
    <n v="2.4595153050508309"/>
    <n v="0.31835421026271893"/>
    <n v="6"/>
    <n v="12"/>
    <n v="25"/>
    <n v="25"/>
    <n v="12"/>
    <n v="50"/>
  </r>
  <r>
    <x v="0"/>
    <x v="1"/>
    <x v="2"/>
    <x v="0"/>
    <x v="4"/>
    <x v="2"/>
    <n v="3.3093693703975098"/>
    <n v="1.6135950127737799"/>
    <n v="1.2166626273087799"/>
    <n v="0.87117534592192003"/>
    <n v="0.655656950771906"/>
    <n v="0.96763917277989397"/>
    <n v="2.97720739009702"/>
    <n v="2.41607382484051"/>
    <n v="1.4544277803707999"/>
    <n v="1.0301610652442901"/>
    <n v="0.93171793071171505"/>
    <n v="1.2694965241418601"/>
    <s v="101-250"/>
    <s v="251-1000"/>
    <s v="1k-10k"/>
    <s v="1k-10k"/>
    <s v="251-1000"/>
    <s v="1k-10k"/>
    <n v="2.3417301976176157"/>
    <n v="0.31198222200798797"/>
    <n v="12"/>
    <n v="25"/>
    <n v="50"/>
    <n v="50"/>
    <n v="25"/>
    <n v="50"/>
  </r>
  <r>
    <x v="0"/>
    <x v="1"/>
    <x v="2"/>
    <x v="1"/>
    <x v="0"/>
    <x v="0"/>
    <s v="NULL"/>
    <s v="NULL"/>
    <n v="1.1064521256047499"/>
    <n v="0.85874400393134698"/>
    <s v="NULL"/>
    <n v="1.0813107599907199"/>
    <s v="NULL"/>
    <s v="NULL"/>
    <n v="1.1670721870232701"/>
    <n v="0.90047635223548705"/>
    <s v="NULL"/>
    <n v="1.14276727131348"/>
    <s v="&lt;30"/>
    <s v="&lt;30"/>
    <s v="101-250"/>
    <s v="30-100"/>
    <s v="&lt;30"/>
    <s v="101-250"/>
    <n v="2.514136561403002E-2"/>
    <n v="0.22256675605937293"/>
    <s v="N/A"/>
    <s v="N/A"/>
    <n v="12"/>
    <n v="6"/>
    <s v="N/A"/>
    <n v="12"/>
  </r>
  <r>
    <x v="0"/>
    <x v="1"/>
    <x v="2"/>
    <x v="1"/>
    <x v="0"/>
    <x v="1"/>
    <s v="NULL"/>
    <s v="NULL"/>
    <s v="NULL"/>
    <s v="NULL"/>
    <s v="NULL"/>
    <n v="1.4098810484856801"/>
    <s v="NULL"/>
    <s v="NULL"/>
    <s v="NULL"/>
    <s v="NULL"/>
    <s v="NULL"/>
    <n v="1.3987796083927599"/>
    <s v="&lt;30"/>
    <s v="&lt;30"/>
    <s v="&lt;30"/>
    <s v="&lt;30"/>
    <s v="&lt;30"/>
    <s v="30-100"/>
    <n v="1.4098810484856801"/>
    <n v="1.4098810484856801"/>
    <s v="N/A"/>
    <s v="N/A"/>
    <s v="N/A"/>
    <s v="N/A"/>
    <s v="N/A"/>
    <n v="6"/>
  </r>
  <r>
    <x v="0"/>
    <x v="1"/>
    <x v="2"/>
    <x v="1"/>
    <x v="0"/>
    <x v="2"/>
    <s v="NULL"/>
    <s v="NULL"/>
    <n v="1.26591918376879"/>
    <n v="0.93820607564046499"/>
    <s v="NULL"/>
    <n v="1.2297121291236299"/>
    <s v="NULL"/>
    <s v="NULL"/>
    <n v="1.1639173641476499"/>
    <n v="0.96485752595168806"/>
    <s v="NULL"/>
    <n v="1.1752168967476699"/>
    <s v="&lt;30"/>
    <s v="&lt;30"/>
    <s v="101-250"/>
    <s v="30-100"/>
    <s v="&lt;30"/>
    <s v="101-250"/>
    <n v="3.6207054645160053E-2"/>
    <n v="0.29150605348316494"/>
    <s v="N/A"/>
    <s v="N/A"/>
    <n v="12"/>
    <n v="6"/>
    <s v="N/A"/>
    <n v="12"/>
  </r>
  <r>
    <x v="0"/>
    <x v="1"/>
    <x v="2"/>
    <x v="1"/>
    <x v="1"/>
    <x v="0"/>
    <n v="1.58504607705899"/>
    <n v="1.3874971268957801"/>
    <n v="1.2313273705426599"/>
    <n v="1.1217869265941001"/>
    <n v="0.90642204493970002"/>
    <n v="1.19275231678345"/>
    <n v="1.72681648167396"/>
    <n v="1.48108410018239"/>
    <n v="1.2501029956877501"/>
    <n v="1.23086547181566"/>
    <n v="0.97150374848533905"/>
    <n v="1.29118415485149"/>
    <s v="1k-10k"/>
    <s v="1k-10k"/>
    <s v="1k-10k"/>
    <s v="10k-100k"/>
    <s v="1k-10k"/>
    <s v="10k-100k"/>
    <n v="0.39229376027554008"/>
    <n v="0.28633027184374993"/>
    <n v="50"/>
    <n v="50"/>
    <n v="50"/>
    <n v="100"/>
    <n v="50"/>
    <n v="100"/>
  </r>
  <r>
    <x v="0"/>
    <x v="1"/>
    <x v="2"/>
    <x v="1"/>
    <x v="1"/>
    <x v="1"/>
    <n v="1.4484492982899499"/>
    <n v="1.1204199141839399"/>
    <n v="0.945525488797756"/>
    <n v="0.82032626292266897"/>
    <n v="0.64343726296602299"/>
    <n v="0.92535379447371402"/>
    <n v="1.0827569083086701"/>
    <n v="0.98546530253182896"/>
    <n v="0.92937870148886803"/>
    <n v="0.90538207290910699"/>
    <n v="0.74867227608710896"/>
    <n v="0.91765455372364502"/>
    <s v="251-1000"/>
    <s v="1k-10k"/>
    <s v="1k-10k"/>
    <s v="1k-10k"/>
    <s v="251-1000"/>
    <s v="1k-10k"/>
    <n v="0.52309550381623593"/>
    <n v="0.28191653150769103"/>
    <n v="25"/>
    <n v="50"/>
    <n v="50"/>
    <n v="50"/>
    <n v="25"/>
    <n v="50"/>
  </r>
  <r>
    <x v="0"/>
    <x v="1"/>
    <x v="2"/>
    <x v="1"/>
    <x v="1"/>
    <x v="2"/>
    <n v="1.46545106042106"/>
    <n v="1.1848684783005801"/>
    <n v="1.0116665153315001"/>
    <n v="0.90865297393345901"/>
    <n v="0.703642007639529"/>
    <n v="1.00322340687545"/>
    <n v="1.5380183755549901"/>
    <n v="1.3095243166872601"/>
    <n v="1.14471133100819"/>
    <n v="1.0932601247338101"/>
    <n v="0.91723948564088298"/>
    <n v="1.1805247588072501"/>
    <s v="1k-10k"/>
    <s v="1k-10k"/>
    <s v="1k-10k"/>
    <s v="1k-10k"/>
    <s v="1k-10k"/>
    <s v="10k-100k"/>
    <n v="0.46222765354561002"/>
    <n v="0.29958139923592098"/>
    <n v="50"/>
    <n v="50"/>
    <n v="50"/>
    <n v="50"/>
    <n v="50"/>
    <n v="100"/>
  </r>
  <r>
    <x v="0"/>
    <x v="1"/>
    <x v="2"/>
    <x v="1"/>
    <x v="2"/>
    <x v="0"/>
    <n v="1.6151742966134499"/>
    <n v="1.3720834865059099"/>
    <n v="1.17556098569526"/>
    <n v="0.99043320958706005"/>
    <n v="0.84572784881744201"/>
    <n v="1.22762425983498"/>
    <n v="1.7120529365849799"/>
    <n v="1.468196112557"/>
    <n v="1.2666552661775901"/>
    <n v="1.0380066642785899"/>
    <n v="0.88326722724297502"/>
    <n v="1.3223602751197301"/>
    <s v="1k-10k"/>
    <s v="1k-10k"/>
    <s v="1k-10k"/>
    <s v="1k-10k"/>
    <s v="251-1000"/>
    <s v="1k-10k"/>
    <n v="0.38755003677846989"/>
    <n v="0.38189641101753802"/>
    <n v="50"/>
    <n v="50"/>
    <n v="50"/>
    <n v="50"/>
    <n v="25"/>
    <n v="50"/>
  </r>
  <r>
    <x v="0"/>
    <x v="1"/>
    <x v="2"/>
    <x v="1"/>
    <x v="2"/>
    <x v="1"/>
    <n v="1.6577277817165299"/>
    <n v="0.97779000913635306"/>
    <n v="0.84703364537076498"/>
    <n v="0.73444664351607603"/>
    <n v="0.55547255977788601"/>
    <n v="0.89510515187272599"/>
    <n v="1.0845323760210901"/>
    <n v="0.95969676331590903"/>
    <n v="0.88076647113970197"/>
    <n v="0.84684000004026705"/>
    <n v="0.77329662536423105"/>
    <n v="0.90281158205224898"/>
    <s v="251-1000"/>
    <s v="1k-10k"/>
    <s v="1k-10k"/>
    <s v="1k-10k"/>
    <s v="251-1000"/>
    <s v="1k-10k"/>
    <n v="0.76262262984380391"/>
    <n v="0.33963259209483998"/>
    <n v="25"/>
    <n v="50"/>
    <n v="50"/>
    <n v="50"/>
    <n v="25"/>
    <n v="50"/>
  </r>
  <r>
    <x v="0"/>
    <x v="1"/>
    <x v="2"/>
    <x v="1"/>
    <x v="2"/>
    <x v="2"/>
    <n v="1.6549183458943699"/>
    <n v="1.06227574174072"/>
    <n v="0.92595058606652203"/>
    <n v="0.78765750008624202"/>
    <n v="0.60916952531903201"/>
    <n v="0.93834440537316"/>
    <n v="1.2604219770066001"/>
    <n v="1.2834306029173399"/>
    <n v="1.0639645094321799"/>
    <n v="0.96910385151915801"/>
    <n v="0.88065894156126601"/>
    <n v="1.12690269221614"/>
    <s v="251-1000"/>
    <s v="1k-10k"/>
    <s v="1k-10k"/>
    <s v="1k-10k"/>
    <s v="251-1000"/>
    <s v="10k-100k"/>
    <n v="0.71657394052120993"/>
    <n v="0.32917488005412798"/>
    <n v="25"/>
    <n v="50"/>
    <n v="50"/>
    <n v="50"/>
    <n v="25"/>
    <n v="100"/>
  </r>
  <r>
    <x v="0"/>
    <x v="1"/>
    <x v="2"/>
    <x v="1"/>
    <x v="3"/>
    <x v="0"/>
    <n v="2.5485745121509402"/>
    <n v="1.46020297626129"/>
    <n v="1.2596778827366699"/>
    <n v="1.0875689663053201"/>
    <n v="0.80684219365538901"/>
    <n v="1.29270883563122"/>
    <n v="3.0033959154162901"/>
    <n v="1.6495594066363199"/>
    <n v="1.31345101119081"/>
    <n v="1.1631791871197199"/>
    <n v="0.83923457578800598"/>
    <n v="1.45973986958488"/>
    <s v="1k-10k"/>
    <s v="1k-10k"/>
    <s v="1k-10k"/>
    <s v="1k-10k"/>
    <s v="1k-10k"/>
    <s v="10k-100k"/>
    <n v="1.2558656765197203"/>
    <n v="0.48586664197583096"/>
    <n v="50"/>
    <n v="50"/>
    <n v="50"/>
    <n v="50"/>
    <n v="50"/>
    <n v="100"/>
  </r>
  <r>
    <x v="0"/>
    <x v="1"/>
    <x v="2"/>
    <x v="1"/>
    <x v="3"/>
    <x v="1"/>
    <n v="1.38281159940731"/>
    <n v="0.94228275894437397"/>
    <n v="0.79752184019343098"/>
    <n v="0.58990029499459595"/>
    <n v="0.40038632075154701"/>
    <n v="0.75441804515991495"/>
    <n v="1.3129378791946"/>
    <n v="0.93136724197702503"/>
    <n v="0.87741203880880703"/>
    <n v="0.74580508134928203"/>
    <n v="0.61567968713898702"/>
    <n v="0.86191140774894104"/>
    <s v="251-1000"/>
    <s v="1k-10k"/>
    <s v="1k-10k"/>
    <s v="1k-10k"/>
    <s v="101-250"/>
    <s v="1k-10k"/>
    <n v="0.62839355424739507"/>
    <n v="0.35403172440836794"/>
    <n v="25"/>
    <n v="50"/>
    <n v="50"/>
    <n v="50"/>
    <n v="12"/>
    <n v="50"/>
  </r>
  <r>
    <x v="0"/>
    <x v="1"/>
    <x v="2"/>
    <x v="1"/>
    <x v="3"/>
    <x v="2"/>
    <n v="1.4671547700949801"/>
    <n v="1.0416419885418999"/>
    <n v="0.84628671473176398"/>
    <n v="0.66077486357580695"/>
    <n v="0.51163721466822698"/>
    <n v="0.79693844435292105"/>
    <n v="1.6242369433041399"/>
    <n v="1.4484103515889999"/>
    <n v="1.1117755125264801"/>
    <n v="0.87519276527414402"/>
    <n v="0.76766159652210297"/>
    <n v="1.13319905028724"/>
    <s v="1k-10k"/>
    <s v="1k-10k"/>
    <s v="1k-10k"/>
    <s v="1k-10k"/>
    <s v="1k-10k"/>
    <s v="10k-100k"/>
    <n v="0.67021632574205903"/>
    <n v="0.28530122968469407"/>
    <n v="50"/>
    <n v="50"/>
    <n v="50"/>
    <n v="50"/>
    <n v="50"/>
    <n v="100"/>
  </r>
  <r>
    <x v="0"/>
    <x v="1"/>
    <x v="2"/>
    <x v="1"/>
    <x v="4"/>
    <x v="0"/>
    <n v="1.65552844874052"/>
    <n v="1.3845808978564"/>
    <n v="1.22451240214499"/>
    <n v="1.1435480724684499"/>
    <n v="0.92202296807523998"/>
    <n v="1.2229662962860199"/>
    <n v="1.8287875158137099"/>
    <n v="1.5378335589465899"/>
    <n v="1.28833690969458"/>
    <n v="1.2538055646525299"/>
    <n v="0.98466667099349703"/>
    <n v="1.3349052056647499"/>
    <s v="1k-10k"/>
    <s v="1k-10k"/>
    <s v="1k-10k"/>
    <s v="10k-100k"/>
    <s v="1k-10k"/>
    <s v="10k-100k"/>
    <n v="0.43256215245450003"/>
    <n v="0.30094332821077996"/>
    <n v="50"/>
    <n v="50"/>
    <n v="50"/>
    <n v="100"/>
    <n v="50"/>
    <n v="100"/>
  </r>
  <r>
    <x v="0"/>
    <x v="1"/>
    <x v="2"/>
    <x v="1"/>
    <x v="4"/>
    <x v="1"/>
    <n v="1.4151662998607599"/>
    <n v="0.97817925038305997"/>
    <n v="0.83656167639346601"/>
    <n v="0.72179609478329099"/>
    <n v="0.58620013197126997"/>
    <n v="0.83211650407059601"/>
    <n v="1.27455034866704"/>
    <n v="0.94338533668050595"/>
    <n v="0.91886273552379505"/>
    <n v="0.81272858444276697"/>
    <n v="0.74861134711667598"/>
    <n v="0.89231090776468103"/>
    <s v="251-1000"/>
    <s v="1k-10k"/>
    <s v="1k-10k"/>
    <s v="1k-10k"/>
    <s v="1k-10k"/>
    <s v="10k-100k"/>
    <n v="0.58304979579016392"/>
    <n v="0.24591637209932604"/>
    <n v="25"/>
    <n v="50"/>
    <n v="50"/>
    <n v="50"/>
    <n v="50"/>
    <n v="100"/>
  </r>
  <r>
    <x v="0"/>
    <x v="1"/>
    <x v="2"/>
    <x v="1"/>
    <x v="4"/>
    <x v="2"/>
    <n v="1.46580460751855"/>
    <n v="1.06933657959428"/>
    <n v="0.92269354378325397"/>
    <n v="0.80065620641054702"/>
    <n v="0.65368301974546394"/>
    <n v="0.89247404935152297"/>
    <n v="1.5847323036260801"/>
    <n v="1.29823651031909"/>
    <n v="1.1356150668006799"/>
    <n v="0.97586111595436298"/>
    <n v="0.85311967340719197"/>
    <n v="1.15440260450134"/>
    <s v="1k-10k"/>
    <s v="10k-100k"/>
    <s v="10k-100k"/>
    <s v="1k-10k"/>
    <s v="1k-10k"/>
    <s v="10k-100k"/>
    <n v="0.57333055816702705"/>
    <n v="0.23879102960605902"/>
    <n v="50"/>
    <n v="100"/>
    <n v="100"/>
    <n v="50"/>
    <n v="50"/>
    <n v="100"/>
  </r>
  <r>
    <x v="0"/>
    <x v="1"/>
    <x v="2"/>
    <x v="2"/>
    <x v="0"/>
    <x v="0"/>
    <s v="NULL"/>
    <s v="NULL"/>
    <n v="0.988279078945693"/>
    <s v="NULL"/>
    <s v="NULL"/>
    <n v="0.98419865517149796"/>
    <s v="NULL"/>
    <s v="NULL"/>
    <n v="1.0914537885740301"/>
    <s v="NULL"/>
    <s v="NULL"/>
    <n v="1.1058963193290301"/>
    <s v="&lt;30"/>
    <s v="&lt;30"/>
    <s v="30-100"/>
    <s v="&lt;30"/>
    <s v="&lt;30"/>
    <s v="30-100"/>
    <n v="4.0804237741950411E-3"/>
    <n v="4.0804237741950411E-3"/>
    <s v="N/A"/>
    <s v="N/A"/>
    <n v="6"/>
    <s v="N/A"/>
    <s v="N/A"/>
    <n v="6"/>
  </r>
  <r>
    <x v="0"/>
    <x v="1"/>
    <x v="2"/>
    <x v="2"/>
    <x v="0"/>
    <x v="1"/>
    <s v="NULL"/>
    <s v="NULL"/>
    <s v="NULL"/>
    <s v="NULL"/>
    <s v="NULL"/>
    <s v="NULL"/>
    <s v="NULL"/>
    <s v="NULL"/>
    <s v="NULL"/>
    <s v="NULL"/>
    <s v="NULL"/>
    <s v="NULL"/>
    <s v="&lt;30"/>
    <s v="&lt;30"/>
    <s v="&lt;30"/>
    <s v="&lt;30"/>
    <s v="&lt;30"/>
    <s v="&lt;30"/>
    <e v="#VALUE!"/>
    <e v="#VALUE!"/>
    <s v="N/A"/>
    <s v="N/A"/>
    <s v="N/A"/>
    <s v="N/A"/>
    <s v="N/A"/>
    <s v="N/A"/>
  </r>
  <r>
    <x v="0"/>
    <x v="1"/>
    <x v="2"/>
    <x v="2"/>
    <x v="0"/>
    <x v="2"/>
    <s v="NULL"/>
    <s v="NULL"/>
    <s v="NULL"/>
    <n v="1.0211564654404801"/>
    <s v="NULL"/>
    <n v="1.4001677574164699"/>
    <s v="NULL"/>
    <s v="NULL"/>
    <s v="NULL"/>
    <n v="1.09672217541645"/>
    <s v="NULL"/>
    <n v="1.2073638167477601"/>
    <s v="&lt;30"/>
    <s v="&lt;30"/>
    <s v="&lt;30"/>
    <s v="30-100"/>
    <s v="&lt;30"/>
    <s v="30-100"/>
    <n v="0.37901129197598982"/>
    <n v="0.37901129197598982"/>
    <s v="N/A"/>
    <s v="N/A"/>
    <s v="N/A"/>
    <n v="6"/>
    <s v="N/A"/>
    <n v="6"/>
  </r>
  <r>
    <x v="0"/>
    <x v="1"/>
    <x v="2"/>
    <x v="2"/>
    <x v="1"/>
    <x v="0"/>
    <n v="1.38547976621504"/>
    <n v="1.18224307141926"/>
    <n v="1.0688618912857799"/>
    <n v="0.97354598530236902"/>
    <n v="0.81081651317740999"/>
    <n v="1.1064837946828201"/>
    <n v="1.51661956722283"/>
    <n v="1.23444790244409"/>
    <n v="1.1769456270746601"/>
    <n v="1.0074380198602999"/>
    <n v="0.81719354178278003"/>
    <n v="1.19663764252064"/>
    <s v="1k-10k"/>
    <s v="10k-100k"/>
    <s v="1k-10k"/>
    <s v="1k-10k"/>
    <s v="251-1000"/>
    <s v="10k-100k"/>
    <n v="0.27899597153221989"/>
    <n v="0.29566728150541011"/>
    <n v="50"/>
    <n v="100"/>
    <n v="50"/>
    <n v="50"/>
    <n v="25"/>
    <n v="100"/>
  </r>
  <r>
    <x v="0"/>
    <x v="1"/>
    <x v="2"/>
    <x v="2"/>
    <x v="1"/>
    <x v="1"/>
    <n v="1.9240399996895601"/>
    <n v="1.27189655118614"/>
    <n v="1.0455014298124401"/>
    <n v="0.86909366949607503"/>
    <n v="0.60854328105621303"/>
    <n v="1.0357016848601099"/>
    <n v="1.2251726931870901"/>
    <n v="1.02932731937012"/>
    <n v="1.0267754067619499"/>
    <n v="0.90180743751762005"/>
    <n v="0.80425618621909001"/>
    <n v="0.98464707873385704"/>
    <s v="251-1000"/>
    <s v="251-1000"/>
    <s v="1k-10k"/>
    <s v="1k-10k"/>
    <s v="251-1000"/>
    <s v="1k-10k"/>
    <n v="0.88833831482945014"/>
    <n v="0.42715840380389691"/>
    <n v="25"/>
    <n v="25"/>
    <n v="50"/>
    <n v="50"/>
    <n v="25"/>
    <n v="50"/>
  </r>
  <r>
    <x v="0"/>
    <x v="1"/>
    <x v="2"/>
    <x v="2"/>
    <x v="1"/>
    <x v="2"/>
    <n v="1.60325077241037"/>
    <n v="1.2497893485506599"/>
    <n v="1.0699413361399299"/>
    <n v="0.90496847681649795"/>
    <n v="0.70580453598222304"/>
    <n v="1.0513233279205201"/>
    <n v="1.31208876158822"/>
    <n v="1.24665602853593"/>
    <n v="1.2247768115272899"/>
    <n v="0.989315169718325"/>
    <n v="1.0529347092507799"/>
    <n v="1.16151364337716"/>
    <s v="1k-10k"/>
    <s v="10k-100k"/>
    <s v="10k-100k"/>
    <s v="1k-10k"/>
    <s v="1k-10k"/>
    <s v="10k-100k"/>
    <n v="0.55192744448984987"/>
    <n v="0.34551879193829704"/>
    <n v="50"/>
    <n v="100"/>
    <n v="100"/>
    <n v="50"/>
    <n v="50"/>
    <n v="100"/>
  </r>
  <r>
    <x v="0"/>
    <x v="1"/>
    <x v="2"/>
    <x v="2"/>
    <x v="2"/>
    <x v="0"/>
    <n v="1.5121065404121701"/>
    <n v="1.24296736921875"/>
    <n v="1.08370472802649"/>
    <n v="0.94864034042255296"/>
    <n v="0.82152658545113699"/>
    <n v="1.0616835799175901"/>
    <n v="1.4630742060969799"/>
    <n v="1.2398590073492901"/>
    <n v="1.2010560524306499"/>
    <n v="1.01146655700376"/>
    <n v="0.93242168685150995"/>
    <n v="1.1450737759482601"/>
    <s v="251-1000"/>
    <s v="1k-10k"/>
    <s v="1k-10k"/>
    <s v="1k-10k"/>
    <s v="251-1000"/>
    <s v="10k-100k"/>
    <n v="0.45042296049457997"/>
    <n v="0.24015699446645311"/>
    <n v="25"/>
    <n v="50"/>
    <n v="50"/>
    <n v="50"/>
    <n v="25"/>
    <n v="100"/>
  </r>
  <r>
    <x v="0"/>
    <x v="1"/>
    <x v="2"/>
    <x v="2"/>
    <x v="2"/>
    <x v="1"/>
    <n v="1.6874542184786101"/>
    <n v="1.13932111042623"/>
    <n v="0.92307669031565498"/>
    <n v="0.82196378691500505"/>
    <n v="0.59197320556192001"/>
    <n v="0.93458592963418596"/>
    <n v="1.1805687945554599"/>
    <n v="1.0113971240031601"/>
    <n v="0.93197882565768198"/>
    <n v="0.92922116863170601"/>
    <n v="0.77253133325535395"/>
    <n v="0.95165161464726999"/>
    <s v="101-250"/>
    <s v="1k-10k"/>
    <s v="1k-10k"/>
    <s v="1k-10k"/>
    <s v="251-1000"/>
    <s v="1k-10k"/>
    <n v="0.75286828884442414"/>
    <n v="0.34261272407226595"/>
    <n v="12"/>
    <n v="50"/>
    <n v="50"/>
    <n v="50"/>
    <n v="25"/>
    <n v="50"/>
  </r>
  <r>
    <x v="0"/>
    <x v="1"/>
    <x v="2"/>
    <x v="2"/>
    <x v="2"/>
    <x v="2"/>
    <n v="1.60265266006913"/>
    <n v="1.13829353270071"/>
    <n v="0.96153712109105405"/>
    <n v="0.863076909432137"/>
    <n v="0.72621756353639699"/>
    <n v="0.94195469983644597"/>
    <n v="1.2962384008716299"/>
    <n v="1.1185825230111299"/>
    <n v="1.0535693686246601"/>
    <n v="1.0427393806943399"/>
    <n v="0.92596337164977205"/>
    <n v="1.0642374289898899"/>
    <s v="251-1000"/>
    <s v="1k-10k"/>
    <s v="1k-10k"/>
    <s v="1k-10k"/>
    <s v="1k-10k"/>
    <s v="10k-100k"/>
    <n v="0.66069796023268401"/>
    <n v="0.21573713630004898"/>
    <n v="25"/>
    <n v="50"/>
    <n v="50"/>
    <n v="50"/>
    <n v="50"/>
    <n v="100"/>
  </r>
  <r>
    <x v="0"/>
    <x v="1"/>
    <x v="2"/>
    <x v="2"/>
    <x v="3"/>
    <x v="0"/>
    <n v="1.70896647807138"/>
    <n v="1.41350887452023"/>
    <n v="1.22946407172703"/>
    <n v="1.0193202184733301"/>
    <n v="0.85338473808091198"/>
    <n v="1.1625145457119801"/>
    <n v="1.87653461692044"/>
    <n v="1.4729289450607199"/>
    <n v="1.29764568811368"/>
    <n v="1.11147588935182"/>
    <n v="0.89698946461557205"/>
    <n v="1.27373880954938"/>
    <s v="1k-10k"/>
    <s v="1k-10k"/>
    <s v="1k-10k"/>
    <s v="1k-10k"/>
    <s v="1k-10k"/>
    <s v="10k-100k"/>
    <n v="0.54645193235939993"/>
    <n v="0.30912980763106812"/>
    <n v="50"/>
    <n v="50"/>
    <n v="50"/>
    <n v="50"/>
    <n v="50"/>
    <n v="100"/>
  </r>
  <r>
    <x v="0"/>
    <x v="1"/>
    <x v="2"/>
    <x v="2"/>
    <x v="3"/>
    <x v="1"/>
    <n v="1.30332535908115"/>
    <n v="1.10614216349744"/>
    <n v="0.88218967664382597"/>
    <n v="0.769592475397475"/>
    <n v="0.54268176100251297"/>
    <n v="0.84271232179148303"/>
    <n v="1.0928706240892201"/>
    <n v="1.02765345686634"/>
    <n v="0.87420862582907899"/>
    <n v="0.88160150725978204"/>
    <n v="0.72466095141665299"/>
    <n v="0.90235402097051098"/>
    <s v="251-1000"/>
    <s v="1k-10k"/>
    <s v="1k-10k"/>
    <s v="1k-10k"/>
    <s v="251-1000"/>
    <s v="10k-100k"/>
    <n v="0.46061303728966696"/>
    <n v="0.30003056078897006"/>
    <n v="25"/>
    <n v="50"/>
    <n v="50"/>
    <n v="50"/>
    <n v="25"/>
    <n v="100"/>
  </r>
  <r>
    <x v="0"/>
    <x v="1"/>
    <x v="2"/>
    <x v="2"/>
    <x v="3"/>
    <x v="2"/>
    <n v="1.48451884227638"/>
    <n v="1.1561471060569199"/>
    <n v="0.94101180889764802"/>
    <n v="0.79954624241290495"/>
    <n v="0.57858829590107197"/>
    <n v="0.852142636665016"/>
    <n v="1.42627509430076"/>
    <n v="1.25867810244943"/>
    <n v="1.02086187214552"/>
    <n v="0.92747214927583199"/>
    <n v="1.0145686203357001"/>
    <n v="1.0790746443788499"/>
    <s v="1k-10k"/>
    <s v="1k-10k"/>
    <s v="1k-10k"/>
    <s v="1k-10k"/>
    <s v="1k-10k"/>
    <s v="10k-100k"/>
    <n v="0.63237620561136398"/>
    <n v="0.27355434076394403"/>
    <n v="50"/>
    <n v="50"/>
    <n v="50"/>
    <n v="50"/>
    <n v="50"/>
    <n v="100"/>
  </r>
  <r>
    <x v="0"/>
    <x v="1"/>
    <x v="2"/>
    <x v="2"/>
    <x v="4"/>
    <x v="0"/>
    <n v="1.4377992181052901"/>
    <n v="1.20706688247321"/>
    <n v="1.1254519033911501"/>
    <n v="1.0273539628342301"/>
    <n v="0.92063020737205303"/>
    <n v="1.10821980504703"/>
    <n v="1.4811046209979"/>
    <n v="1.2820197116376"/>
    <n v="1.21830123479778"/>
    <n v="1.08983300149352"/>
    <n v="0.98727010760039502"/>
    <n v="1.1988241200323899"/>
    <s v="1k-10k"/>
    <s v="10k-100k"/>
    <s v="10k-100k"/>
    <s v="10k-100k"/>
    <s v="1k-10k"/>
    <s v="10k-100k"/>
    <n v="0.32957941305826011"/>
    <n v="0.18758959767497696"/>
    <n v="50"/>
    <n v="100"/>
    <n v="100"/>
    <n v="100"/>
    <n v="50"/>
    <n v="100"/>
  </r>
  <r>
    <x v="0"/>
    <x v="1"/>
    <x v="2"/>
    <x v="2"/>
    <x v="4"/>
    <x v="1"/>
    <n v="1.50258553948483"/>
    <n v="1.0795706455517899"/>
    <n v="0.95104413406993304"/>
    <n v="0.82160832939677497"/>
    <n v="0.69283318191092302"/>
    <n v="0.88971411089591002"/>
    <n v="1.1947880686480401"/>
    <n v="0.98949619930069299"/>
    <n v="0.96038107828099095"/>
    <n v="0.89363113543464701"/>
    <n v="0.82868115066825199"/>
    <n v="0.93620842431044304"/>
    <s v="251-1000"/>
    <s v="1k-10k"/>
    <s v="10k-100k"/>
    <s v="1k-10k"/>
    <s v="1k-10k"/>
    <s v="10k-100k"/>
    <n v="0.61287142858891996"/>
    <n v="0.19688092898498699"/>
    <n v="25"/>
    <n v="50"/>
    <n v="100"/>
    <n v="50"/>
    <n v="50"/>
    <n v="100"/>
  </r>
  <r>
    <x v="0"/>
    <x v="1"/>
    <x v="2"/>
    <x v="2"/>
    <x v="4"/>
    <x v="2"/>
    <n v="1.3684491424495899"/>
    <n v="1.11750742814513"/>
    <n v="0.96224825281422999"/>
    <n v="0.82202035320781197"/>
    <n v="0.73036705434267102"/>
    <n v="0.90272513762548101"/>
    <n v="1.26803200438328"/>
    <n v="1.24353344291809"/>
    <n v="1.04846722126299"/>
    <n v="1.0441162735451399"/>
    <n v="1.04750832385445"/>
    <n v="1.1069087607892001"/>
    <s v="10k-100k"/>
    <s v="10k-100k"/>
    <s v="10k-100k"/>
    <s v="10k-100k"/>
    <s v="1k-10k"/>
    <s v="10k-100k"/>
    <n v="0.46572400482410892"/>
    <n v="0.17235808328280999"/>
    <n v="100"/>
    <n v="100"/>
    <n v="100"/>
    <n v="100"/>
    <n v="50"/>
    <n v="100"/>
  </r>
  <r>
    <x v="0"/>
    <x v="1"/>
    <x v="2"/>
    <x v="3"/>
    <x v="0"/>
    <x v="0"/>
    <s v="NULL"/>
    <s v="NULL"/>
    <n v="1.1115245728094101"/>
    <n v="0.88337975607396002"/>
    <s v="NULL"/>
    <n v="1.06059724214234"/>
    <s v="NULL"/>
    <s v="NULL"/>
    <n v="1.2021725283175899"/>
    <n v="0.94392044607002301"/>
    <s v="NULL"/>
    <n v="1.1479286177466801"/>
    <s v="&lt;30"/>
    <s v="&lt;30"/>
    <s v="101-250"/>
    <s v="30-100"/>
    <s v="&lt;30"/>
    <s v="251-1000"/>
    <n v="5.0927330667070114E-2"/>
    <n v="0.17721748606837995"/>
    <s v="N/A"/>
    <s v="N/A"/>
    <n v="12"/>
    <n v="6"/>
    <s v="N/A"/>
    <n v="25"/>
  </r>
  <r>
    <x v="0"/>
    <x v="1"/>
    <x v="2"/>
    <x v="3"/>
    <x v="0"/>
    <x v="1"/>
    <s v="NULL"/>
    <s v="NULL"/>
    <s v="NULL"/>
    <s v="NULL"/>
    <s v="NULL"/>
    <n v="1.4991332337712"/>
    <s v="NULL"/>
    <s v="NULL"/>
    <s v="NULL"/>
    <s v="NULL"/>
    <s v="NULL"/>
    <n v="1.5918711582563101"/>
    <s v="&lt;30"/>
    <s v="&lt;30"/>
    <s v="&lt;30"/>
    <s v="&lt;30"/>
    <s v="&lt;30"/>
    <s v="30-100"/>
    <n v="1.4991332337712"/>
    <n v="1.4991332337712"/>
    <s v="N/A"/>
    <s v="N/A"/>
    <s v="N/A"/>
    <s v="N/A"/>
    <s v="N/A"/>
    <n v="6"/>
  </r>
  <r>
    <x v="0"/>
    <x v="1"/>
    <x v="2"/>
    <x v="3"/>
    <x v="0"/>
    <x v="2"/>
    <s v="NULL"/>
    <s v="NULL"/>
    <n v="1.4419569996469901"/>
    <n v="1.11283393725055"/>
    <s v="NULL"/>
    <n v="1.2463405429776699"/>
    <s v="NULL"/>
    <s v="NULL"/>
    <n v="1.43259073013501"/>
    <n v="1.1217461569266101"/>
    <s v="NULL"/>
    <n v="1.1938134532471001"/>
    <s v="&lt;30"/>
    <s v="&lt;30"/>
    <s v="30-100"/>
    <s v="101-250"/>
    <s v="&lt;30"/>
    <s v="251-1000"/>
    <n v="0.19561645666932015"/>
    <n v="0.13350660572711992"/>
    <s v="N/A"/>
    <s v="N/A"/>
    <n v="6"/>
    <n v="12"/>
    <s v="N/A"/>
    <n v="25"/>
  </r>
  <r>
    <x v="0"/>
    <x v="1"/>
    <x v="2"/>
    <x v="3"/>
    <x v="1"/>
    <x v="0"/>
    <n v="1.47038302893852"/>
    <n v="1.2882291518826601"/>
    <n v="1.1517767495764999"/>
    <n v="1.0422033309004399"/>
    <n v="0.91516108143123498"/>
    <n v="1.1535413053661701"/>
    <n v="1.57928056092694"/>
    <n v="1.3188244545018299"/>
    <n v="1.2355307601977801"/>
    <n v="1.1332567056596601"/>
    <n v="0.96524228847597604"/>
    <n v="1.2370005975605101"/>
    <s v="10k-100k"/>
    <s v="1k-10k"/>
    <s v="10k-100k"/>
    <s v="1k-10k"/>
    <s v="1k-10k"/>
    <s v="10k-100k"/>
    <n v="0.31684172357234996"/>
    <n v="0.23838022393493508"/>
    <n v="100"/>
    <n v="50"/>
    <n v="100"/>
    <n v="50"/>
    <n v="50"/>
    <n v="100"/>
  </r>
  <r>
    <x v="0"/>
    <x v="1"/>
    <x v="2"/>
    <x v="3"/>
    <x v="1"/>
    <x v="1"/>
    <n v="1.7965467483632001"/>
    <n v="1.20152824010305"/>
    <n v="1.01000720794024"/>
    <n v="0.90924103450806004"/>
    <n v="0.74329986466507303"/>
    <n v="0.98550023329437297"/>
    <n v="1.2651749416360001"/>
    <n v="1.0166579564105001"/>
    <n v="0.96390863114594205"/>
    <n v="0.94750066860857995"/>
    <n v="0.79158623389321703"/>
    <n v="0.94619529800409097"/>
    <s v="251-1000"/>
    <s v="1k-10k"/>
    <s v="1k-10k"/>
    <s v="1k-10k"/>
    <s v="1k-10k"/>
    <s v="10k-100k"/>
    <n v="0.81104651506882708"/>
    <n v="0.24220036862929994"/>
    <n v="25"/>
    <n v="50"/>
    <n v="50"/>
    <n v="50"/>
    <n v="50"/>
    <n v="100"/>
  </r>
  <r>
    <x v="0"/>
    <x v="1"/>
    <x v="2"/>
    <x v="3"/>
    <x v="1"/>
    <x v="2"/>
    <n v="1.4846021971905401"/>
    <n v="1.19633093698097"/>
    <n v="1.0539471489939101"/>
    <n v="0.95494332580617503"/>
    <n v="0.80749308811767395"/>
    <n v="1.02880247655436"/>
    <n v="1.4354009971533099"/>
    <n v="1.2666133717633099"/>
    <n v="1.2198644649367001"/>
    <n v="1.0454826973147699"/>
    <n v="0.95199478860425601"/>
    <n v="1.1719617447592801"/>
    <s v="1k-10k"/>
    <s v="10k-100k"/>
    <s v="10k-100k"/>
    <s v="10k-100k"/>
    <s v="1k-10k"/>
    <s v="10k-100k"/>
    <n v="0.45579972063618013"/>
    <n v="0.22130938843668602"/>
    <n v="50"/>
    <n v="100"/>
    <n v="100"/>
    <n v="100"/>
    <n v="50"/>
    <n v="100"/>
  </r>
  <r>
    <x v="0"/>
    <x v="1"/>
    <x v="2"/>
    <x v="3"/>
    <x v="2"/>
    <x v="0"/>
    <n v="1.5178986724388299"/>
    <n v="1.3017772446751801"/>
    <n v="1.15245230210353"/>
    <n v="1.0125905472557299"/>
    <n v="0.90404480502555595"/>
    <n v="1.13150371961966"/>
    <n v="1.4615590679461801"/>
    <n v="1.3223713970608999"/>
    <n v="1.2763693847914299"/>
    <n v="1.0858878114714201"/>
    <n v="0.94300075512010895"/>
    <n v="1.20983286834432"/>
    <s v="1k-10k"/>
    <s v="1k-10k"/>
    <s v="1k-10k"/>
    <s v="1k-10k"/>
    <s v="1k-10k"/>
    <s v="10k-100k"/>
    <n v="0.38639495281916991"/>
    <n v="0.22745891459410406"/>
    <n v="50"/>
    <n v="50"/>
    <n v="50"/>
    <n v="50"/>
    <n v="50"/>
    <n v="100"/>
  </r>
  <r>
    <x v="0"/>
    <x v="1"/>
    <x v="2"/>
    <x v="3"/>
    <x v="2"/>
    <x v="1"/>
    <n v="1.5060592568578901"/>
    <n v="1.1324971280623199"/>
    <n v="0.95222698419086405"/>
    <n v="0.83625725474735702"/>
    <n v="0.68764015921481503"/>
    <n v="0.92725387826360295"/>
    <n v="1.24046273300863"/>
    <n v="1.00227900273016"/>
    <n v="0.93136158030365301"/>
    <n v="0.92598334895468204"/>
    <n v="0.786521137664971"/>
    <n v="0.93580080036424895"/>
    <s v="101-250"/>
    <s v="1k-10k"/>
    <s v="1k-10k"/>
    <s v="1k-10k"/>
    <s v="1k-10k"/>
    <s v="10k-100k"/>
    <n v="0.57880537859428716"/>
    <n v="0.23961371904878792"/>
    <n v="12"/>
    <n v="50"/>
    <n v="50"/>
    <n v="50"/>
    <n v="50"/>
    <n v="100"/>
  </r>
  <r>
    <x v="0"/>
    <x v="1"/>
    <x v="2"/>
    <x v="3"/>
    <x v="2"/>
    <x v="2"/>
    <n v="1.5401092996778301"/>
    <n v="1.13605081551802"/>
    <n v="0.99057524962335897"/>
    <n v="0.85340748793060905"/>
    <n v="0.726931701340786"/>
    <n v="0.94234111841407597"/>
    <n v="1.3782532791805699"/>
    <n v="1.1414480830484801"/>
    <n v="1.1264177604257899"/>
    <n v="1.05693389325368"/>
    <n v="0.907368141842399"/>
    <n v="1.0912865043018101"/>
    <s v="251-1000"/>
    <s v="1k-10k"/>
    <s v="10k-100k"/>
    <s v="10k-100k"/>
    <s v="1k-10k"/>
    <s v="10k-100k"/>
    <n v="0.59776818126375408"/>
    <n v="0.21540941707328998"/>
    <n v="25"/>
    <n v="50"/>
    <n v="100"/>
    <n v="100"/>
    <n v="50"/>
    <n v="100"/>
  </r>
  <r>
    <x v="0"/>
    <x v="1"/>
    <x v="2"/>
    <x v="3"/>
    <x v="3"/>
    <x v="0"/>
    <n v="2.01440096389531"/>
    <n v="1.4653520178097099"/>
    <n v="1.2652372638374201"/>
    <n v="1.09108491734854"/>
    <n v="0.84798811834835797"/>
    <n v="1.2303637439614701"/>
    <n v="2.2533009044730199"/>
    <n v="1.5455040640777"/>
    <n v="1.3278466255681201"/>
    <n v="1.2292819066137699"/>
    <n v="0.892022185896724"/>
    <n v="1.3617761095210901"/>
    <s v="1k-10k"/>
    <s v="1k-10k"/>
    <s v="1k-10k"/>
    <s v="1k-10k"/>
    <s v="1k-10k"/>
    <s v="10k-100k"/>
    <n v="0.7840372199338399"/>
    <n v="0.38237562561311211"/>
    <n v="50"/>
    <n v="50"/>
    <n v="50"/>
    <n v="50"/>
    <n v="50"/>
    <n v="100"/>
  </r>
  <r>
    <x v="0"/>
    <x v="1"/>
    <x v="2"/>
    <x v="3"/>
    <x v="3"/>
    <x v="1"/>
    <n v="1.2783277460887901"/>
    <n v="1.0326730955111101"/>
    <n v="0.85781100531779797"/>
    <n v="0.76531566922307104"/>
    <n v="0.57713713623937302"/>
    <n v="0.82584155080712596"/>
    <n v="1.28035834419432"/>
    <n v="0.96244308286594504"/>
    <n v="0.86828107630031504"/>
    <n v="0.870724598669956"/>
    <n v="0.73203513350335203"/>
    <n v="0.88754962368366297"/>
    <s v="1k-10k"/>
    <s v="1k-10k"/>
    <s v="1k-10k"/>
    <s v="1k-10k"/>
    <s v="1k-10k"/>
    <s v="10k-100k"/>
    <n v="0.45248619528166412"/>
    <n v="0.24870441456775294"/>
    <n v="50"/>
    <n v="50"/>
    <n v="50"/>
    <n v="50"/>
    <n v="50"/>
    <n v="100"/>
  </r>
  <r>
    <x v="0"/>
    <x v="1"/>
    <x v="2"/>
    <x v="3"/>
    <x v="3"/>
    <x v="2"/>
    <n v="1.4509534599378799"/>
    <n v="1.08261122407543"/>
    <n v="0.87582716781765402"/>
    <n v="0.77747783409222104"/>
    <n v="0.61071468889874803"/>
    <n v="0.842391233884344"/>
    <n v="1.5891121388551399"/>
    <n v="1.3109838716506399"/>
    <n v="0.98070742705797098"/>
    <n v="0.97174059794432599"/>
    <n v="1.0103865795335301"/>
    <n v="1.10842466728832"/>
    <s v="1k-10k"/>
    <s v="10k-100k"/>
    <s v="10k-100k"/>
    <s v="10k-100k"/>
    <s v="1k-10k"/>
    <s v="10k-100k"/>
    <n v="0.60856222605353594"/>
    <n v="0.23167654498559598"/>
    <n v="50"/>
    <n v="100"/>
    <n v="100"/>
    <n v="100"/>
    <n v="50"/>
    <n v="100"/>
  </r>
  <r>
    <x v="0"/>
    <x v="1"/>
    <x v="2"/>
    <x v="3"/>
    <x v="4"/>
    <x v="0"/>
    <n v="1.53170523389797"/>
    <n v="1.3206656976301201"/>
    <n v="1.19429238924935"/>
    <n v="1.09000567842199"/>
    <n v="0.95139991543509705"/>
    <n v="1.1677952522959301"/>
    <n v="1.61467426920555"/>
    <n v="1.49232891570299"/>
    <n v="1.2638920215866101"/>
    <n v="1.1807807123523499"/>
    <n v="0.99863364126647003"/>
    <n v="1.25774479070203"/>
    <s v="10k-100k"/>
    <s v="1k-10k"/>
    <s v="10k-100k"/>
    <s v="10k-100k"/>
    <s v="10k-100k"/>
    <s v="&gt;100k"/>
    <n v="0.36390998160203991"/>
    <n v="0.21639533686083301"/>
    <n v="100"/>
    <n v="50"/>
    <n v="100"/>
    <n v="100"/>
    <n v="100"/>
    <n v="200"/>
  </r>
  <r>
    <x v="0"/>
    <x v="1"/>
    <x v="2"/>
    <x v="3"/>
    <x v="4"/>
    <x v="1"/>
    <n v="1.4486782704285801"/>
    <n v="1.02931666818325"/>
    <n v="0.91966354286977503"/>
    <n v="0.82039751630181801"/>
    <n v="0.70392436908957901"/>
    <n v="0.87674365329316195"/>
    <n v="1.4177700254691901"/>
    <n v="0.98160600123514496"/>
    <n v="0.93804648442524796"/>
    <n v="0.88124757506878604"/>
    <n v="0.79540969950833296"/>
    <n v="0.91815591271251595"/>
    <s v="251-1000"/>
    <s v="1k-10k"/>
    <s v="10k-100k"/>
    <s v="10k-100k"/>
    <s v="1k-10k"/>
    <s v="10k-100k"/>
    <n v="0.57193461713541816"/>
    <n v="0.17281928420358295"/>
    <n v="25"/>
    <n v="50"/>
    <n v="100"/>
    <n v="100"/>
    <n v="50"/>
    <n v="100"/>
  </r>
  <r>
    <x v="0"/>
    <x v="1"/>
    <x v="2"/>
    <x v="3"/>
    <x v="4"/>
    <x v="2"/>
    <n v="1.4641964622303401"/>
    <n v="1.0988947302838401"/>
    <n v="0.94148483324940202"/>
    <n v="0.83349010675535395"/>
    <n v="0.74575946585855302"/>
    <n v="0.90133476106811194"/>
    <n v="1.5028981358807201"/>
    <n v="1.26708191212926"/>
    <n v="1.07145361916292"/>
    <n v="1.0426598606477699"/>
    <n v="1.06469752489072"/>
    <n v="1.13075479609187"/>
    <s v="1k-10k"/>
    <s v="10k-100k"/>
    <s v="10k-100k"/>
    <s v="10k-100k"/>
    <s v="10k-100k"/>
    <s v="&gt;100k"/>
    <n v="0.56286170116222811"/>
    <n v="0.15557529520955893"/>
    <n v="50"/>
    <n v="100"/>
    <n v="100"/>
    <n v="100"/>
    <n v="100"/>
    <n v="200"/>
  </r>
  <r>
    <x v="0"/>
    <x v="1"/>
    <x v="1"/>
    <x v="0"/>
    <x v="1"/>
    <x v="0"/>
    <s v="NULL"/>
    <s v="NULL"/>
    <n v="2.2081907308158399"/>
    <s v="NULL"/>
    <s v="NULL"/>
    <n v="2.2302785211213201"/>
    <s v="NULL"/>
    <s v="NULL"/>
    <n v="2.9892698693576798"/>
    <s v="NULL"/>
    <s v="NULL"/>
    <n v="2.7305711444241201"/>
    <s v="&lt;30"/>
    <s v="&lt;30"/>
    <s v="30-100"/>
    <s v="&lt;30"/>
    <s v="&lt;30"/>
    <s v="30-100"/>
    <n v="2.2087790305480137E-2"/>
    <n v="2.2087790305480137E-2"/>
    <s v="N/A"/>
    <s v="N/A"/>
    <n v="6"/>
    <s v="N/A"/>
    <s v="N/A"/>
    <n v="6"/>
  </r>
  <r>
    <x v="0"/>
    <x v="1"/>
    <x v="1"/>
    <x v="0"/>
    <x v="1"/>
    <x v="1"/>
    <s v="NULL"/>
    <n v="1.2053234200513601"/>
    <s v="NULL"/>
    <s v="NULL"/>
    <s v="NULL"/>
    <n v="0.87325470435420105"/>
    <s v="NULL"/>
    <n v="1.43953304047807"/>
    <s v="NULL"/>
    <s v="NULL"/>
    <s v="NULL"/>
    <n v="1.1176427982450801"/>
    <s v="&lt;30"/>
    <s v="30-100"/>
    <s v="&lt;30"/>
    <s v="&lt;30"/>
    <s v="&lt;30"/>
    <s v="101-250"/>
    <n v="0.33206871569715901"/>
    <n v="0.33206871569715901"/>
    <s v="N/A"/>
    <n v="6"/>
    <s v="N/A"/>
    <s v="N/A"/>
    <s v="N/A"/>
    <n v="12"/>
  </r>
  <r>
    <x v="0"/>
    <x v="1"/>
    <x v="1"/>
    <x v="0"/>
    <x v="1"/>
    <x v="2"/>
    <s v="NULL"/>
    <n v="1.3199864986085099"/>
    <s v="NULL"/>
    <n v="0.71228774236298797"/>
    <s v="NULL"/>
    <n v="0.93738745685921099"/>
    <s v="NULL"/>
    <n v="1.8882600217160199"/>
    <s v="NULL"/>
    <n v="0.96968812071288402"/>
    <s v="NULL"/>
    <n v="1.3714817099154499"/>
    <s v="&lt;30"/>
    <s v="30-100"/>
    <s v="&lt;30"/>
    <s v="30-100"/>
    <s v="&lt;30"/>
    <s v="101-250"/>
    <n v="0.38259904174929893"/>
    <n v="0.22509971449622301"/>
    <s v="N/A"/>
    <n v="6"/>
    <s v="N/A"/>
    <n v="6"/>
    <s v="N/A"/>
    <n v="12"/>
  </r>
  <r>
    <x v="0"/>
    <x v="1"/>
    <x v="1"/>
    <x v="0"/>
    <x v="2"/>
    <x v="0"/>
    <s v="NULL"/>
    <s v="NULL"/>
    <n v="3.3281081984824801"/>
    <s v="NULL"/>
    <s v="NULL"/>
    <n v="2.8644283598817002"/>
    <s v="NULL"/>
    <s v="NULL"/>
    <n v="3.6601160945428699"/>
    <s v="NULL"/>
    <s v="NULL"/>
    <n v="3.0267863538576099"/>
    <s v="&lt;30"/>
    <s v="&lt;30"/>
    <s v="101-250"/>
    <s v="&lt;30"/>
    <s v="&lt;30"/>
    <s v="101-250"/>
    <n v="0.46367983860077988"/>
    <n v="0.46367983860077988"/>
    <s v="N/A"/>
    <s v="N/A"/>
    <n v="12"/>
    <s v="N/A"/>
    <s v="N/A"/>
    <n v="12"/>
  </r>
  <r>
    <x v="0"/>
    <x v="1"/>
    <x v="1"/>
    <x v="0"/>
    <x v="2"/>
    <x v="1"/>
    <n v="1.81571379265216"/>
    <n v="0.99095419293743103"/>
    <n v="0.77803204351366795"/>
    <n v="0.60892123021375399"/>
    <n v="0.38897729505502299"/>
    <n v="0.80898019155462397"/>
    <n v="1.48691189158571"/>
    <n v="1.36856360579186"/>
    <n v="0.861621763133815"/>
    <n v="0.67752499591012905"/>
    <n v="0.538883590736146"/>
    <n v="0.98110348145022497"/>
    <s v="30-100"/>
    <s v="251-1000"/>
    <s v="101-250"/>
    <s v="30-100"/>
    <s v="30-100"/>
    <s v="251-1000"/>
    <n v="1.0067336010975361"/>
    <n v="0.42000289649960099"/>
    <n v="6"/>
    <n v="25"/>
    <n v="12"/>
    <n v="6"/>
    <n v="6"/>
    <n v="25"/>
  </r>
  <r>
    <x v="0"/>
    <x v="1"/>
    <x v="1"/>
    <x v="0"/>
    <x v="2"/>
    <x v="2"/>
    <n v="1.9654558202640799"/>
    <n v="1.0646940008221499"/>
    <n v="0.78722690361107395"/>
    <n v="0.62173308771570401"/>
    <n v="0.40508861433931398"/>
    <n v="0.83256174636798796"/>
    <n v="1.7458288711799801"/>
    <n v="1.6385865206182499"/>
    <n v="0.89155300295703199"/>
    <n v="0.71045792792286"/>
    <n v="0.58595836042306604"/>
    <n v="1.10517164041395"/>
    <s v="30-100"/>
    <s v="251-1000"/>
    <s v="251-1000"/>
    <s v="30-100"/>
    <s v="30-100"/>
    <s v="251-1000"/>
    <n v="1.132894073896092"/>
    <n v="0.42747313202867399"/>
    <n v="6"/>
    <n v="25"/>
    <n v="25"/>
    <n v="6"/>
    <n v="6"/>
    <n v="25"/>
  </r>
  <r>
    <x v="0"/>
    <x v="1"/>
    <x v="1"/>
    <x v="0"/>
    <x v="3"/>
    <x v="0"/>
    <s v="NULL"/>
    <n v="2.9288218931532901"/>
    <n v="2.1972280011806"/>
    <n v="1.9246534129263999"/>
    <s v="NULL"/>
    <n v="2.28050446952592"/>
    <s v="NULL"/>
    <n v="3.7485114140937799"/>
    <n v="2.1315956416077899"/>
    <n v="2.0428957563045702"/>
    <s v="NULL"/>
    <n v="2.6026321774452001"/>
    <s v="&lt;30"/>
    <s v="101-250"/>
    <s v="30-100"/>
    <s v="101-250"/>
    <s v="&lt;30"/>
    <s v="251-1000"/>
    <n v="0.6483174236273701"/>
    <n v="0.3558510565995201"/>
    <s v="N/A"/>
    <n v="12"/>
    <n v="6"/>
    <n v="12"/>
    <s v="N/A"/>
    <n v="25"/>
  </r>
  <r>
    <x v="0"/>
    <x v="1"/>
    <x v="1"/>
    <x v="0"/>
    <x v="3"/>
    <x v="1"/>
    <n v="1.24240073579193"/>
    <n v="0.81744617598519997"/>
    <n v="0.66445251902901703"/>
    <n v="0.55172131112821099"/>
    <n v="0.36816492855110899"/>
    <n v="0.73824513154751703"/>
    <n v="1.9677138869840101"/>
    <n v="0.892598815850697"/>
    <n v="0.77074376205508699"/>
    <n v="0.65019889090684502"/>
    <n v="0.56163454837079296"/>
    <n v="0.95663511702375803"/>
    <s v="251-1000"/>
    <s v="1k-10k"/>
    <s v="251-1000"/>
    <s v="251-1000"/>
    <s v="30-100"/>
    <s v="1k-10k"/>
    <n v="0.50415560424441297"/>
    <n v="0.37008020299640804"/>
    <n v="25"/>
    <n v="50"/>
    <n v="25"/>
    <n v="25"/>
    <n v="6"/>
    <n v="50"/>
  </r>
  <r>
    <x v="0"/>
    <x v="1"/>
    <x v="1"/>
    <x v="0"/>
    <x v="3"/>
    <x v="2"/>
    <n v="1.29076313577196"/>
    <n v="0.83367469897673996"/>
    <n v="0.70973695002419002"/>
    <n v="0.58890037073697599"/>
    <n v="0.36887788933043397"/>
    <n v="0.74922477866074499"/>
    <n v="2.1927824409693799"/>
    <n v="0.96233217450687702"/>
    <n v="0.86017709177966495"/>
    <n v="0.70401015319398697"/>
    <n v="0.57016689895398798"/>
    <n v="1.0443262565217599"/>
    <s v="251-1000"/>
    <s v="1k-10k"/>
    <s v="251-1000"/>
    <s v="251-1000"/>
    <s v="30-100"/>
    <s v="1k-10k"/>
    <n v="0.54153835711121501"/>
    <n v="0.38034688933031102"/>
    <n v="25"/>
    <n v="50"/>
    <n v="25"/>
    <n v="25"/>
    <n v="6"/>
    <n v="50"/>
  </r>
  <r>
    <x v="0"/>
    <x v="1"/>
    <x v="1"/>
    <x v="0"/>
    <x v="4"/>
    <x v="0"/>
    <s v="NULL"/>
    <n v="4.05404526723422"/>
    <n v="2.8896721815491602"/>
    <n v="1.9676560035691399"/>
    <n v="1.72551365893463"/>
    <n v="2.39815548650741"/>
    <s v="NULL"/>
    <n v="4.0967347716806497"/>
    <n v="3.4594959688790401"/>
    <n v="2.19178723445805"/>
    <n v="1.7992016918367399"/>
    <n v="2.7021706112523001"/>
    <s v="&lt;30"/>
    <s v="30-100"/>
    <s v="251-1000"/>
    <s v="30-100"/>
    <s v="101-250"/>
    <s v="251-1000"/>
    <n v="1.65588978072681"/>
    <n v="0.6726418275727799"/>
    <s v="N/A"/>
    <n v="6"/>
    <n v="25"/>
    <n v="6"/>
    <n v="12"/>
    <n v="25"/>
  </r>
  <r>
    <x v="0"/>
    <x v="1"/>
    <x v="1"/>
    <x v="0"/>
    <x v="4"/>
    <x v="1"/>
    <n v="1.4074047157545"/>
    <n v="0.90900948142252502"/>
    <n v="0.76262799106114798"/>
    <n v="0.61695390444060505"/>
    <n v="0.44088790165200198"/>
    <n v="0.750567582648204"/>
    <n v="1.5308138400876701"/>
    <n v="1.1994275650155599"/>
    <n v="0.87564348848238804"/>
    <n v="0.70785289845882804"/>
    <n v="0.66369620671910501"/>
    <n v="0.96550905479990801"/>
    <s v="101-250"/>
    <s v="1k-10k"/>
    <s v="251-1000"/>
    <s v="251-1000"/>
    <s v="101-250"/>
    <s v="1k-10k"/>
    <n v="0.65683713310629599"/>
    <n v="0.30967968099620202"/>
    <n v="12"/>
    <n v="50"/>
    <n v="25"/>
    <n v="25"/>
    <n v="12"/>
    <n v="50"/>
  </r>
  <r>
    <x v="0"/>
    <x v="1"/>
    <x v="1"/>
    <x v="0"/>
    <x v="4"/>
    <x v="2"/>
    <n v="1.2557502911048499"/>
    <n v="0.85405995056887196"/>
    <n v="0.76901877484421899"/>
    <n v="0.62650105359816999"/>
    <n v="0.47041075165144502"/>
    <n v="0.76424881170012005"/>
    <n v="2.1616867547235699"/>
    <n v="0.95810805535080201"/>
    <n v="0.92242082642552703"/>
    <n v="0.734132304854474"/>
    <n v="0.691952862648339"/>
    <n v="1.0655838605883301"/>
    <s v="1k-10k"/>
    <s v="1k-10k"/>
    <s v="251-1000"/>
    <s v="251-1000"/>
    <s v="101-250"/>
    <s v="1k-10k"/>
    <n v="0.49150147940472988"/>
    <n v="0.29383806004867502"/>
    <n v="50"/>
    <n v="50"/>
    <n v="25"/>
    <n v="25"/>
    <n v="12"/>
    <n v="50"/>
  </r>
  <r>
    <x v="0"/>
    <x v="1"/>
    <x v="1"/>
    <x v="1"/>
    <x v="0"/>
    <x v="0"/>
    <s v="NULL"/>
    <s v="NULL"/>
    <s v="NULL"/>
    <s v="NULL"/>
    <s v="NULL"/>
    <s v="NULL"/>
    <s v="NULL"/>
    <s v="NULL"/>
    <s v="NULL"/>
    <s v="NULL"/>
    <s v="NULL"/>
    <s v="NULL"/>
    <s v="&lt;30"/>
    <s v="&lt;30"/>
    <s v="&lt;30"/>
    <s v="&lt;30"/>
    <s v="&lt;30"/>
    <s v="&lt;30"/>
    <e v="#VALUE!"/>
    <e v="#VALUE!"/>
    <s v="N/A"/>
    <s v="N/A"/>
    <s v="N/A"/>
    <s v="N/A"/>
    <s v="N/A"/>
    <s v="N/A"/>
  </r>
  <r>
    <x v="0"/>
    <x v="1"/>
    <x v="1"/>
    <x v="1"/>
    <x v="0"/>
    <x v="2"/>
    <s v="NULL"/>
    <s v="NULL"/>
    <s v="NULL"/>
    <s v="NULL"/>
    <s v="NULL"/>
    <s v="NULL"/>
    <s v="NULL"/>
    <s v="NULL"/>
    <s v="NULL"/>
    <s v="NULL"/>
    <s v="NULL"/>
    <s v="NULL"/>
    <s v="&lt;30"/>
    <s v="&lt;30"/>
    <s v="&lt;30"/>
    <s v="&lt;30"/>
    <s v="&lt;30"/>
    <s v="&lt;30"/>
    <e v="#VALUE!"/>
    <e v="#VALUE!"/>
    <s v="N/A"/>
    <s v="N/A"/>
    <s v="N/A"/>
    <s v="N/A"/>
    <s v="N/A"/>
    <s v="N/A"/>
  </r>
  <r>
    <x v="0"/>
    <x v="1"/>
    <x v="1"/>
    <x v="1"/>
    <x v="1"/>
    <x v="0"/>
    <n v="2.8580291975592602"/>
    <n v="1.9214575171316199"/>
    <n v="1.35519153734678"/>
    <n v="0.93635602309002697"/>
    <n v="0.71112812733465502"/>
    <n v="1.40203835377727"/>
    <n v="1.48657708596923"/>
    <n v="2.87573055538844"/>
    <n v="1.4423761431496001"/>
    <n v="1.03142612045352"/>
    <n v="0.747173608337239"/>
    <n v="1.83955703922725"/>
    <s v="101-250"/>
    <s v="1k-10k"/>
    <s v="251-1000"/>
    <s v="251-1000"/>
    <s v="101-250"/>
    <s v="1k-10k"/>
    <n v="1.4559908437819902"/>
    <n v="0.69091022644261502"/>
    <n v="12"/>
    <n v="50"/>
    <n v="25"/>
    <n v="25"/>
    <n v="12"/>
    <n v="50"/>
  </r>
  <r>
    <x v="0"/>
    <x v="1"/>
    <x v="1"/>
    <x v="1"/>
    <x v="1"/>
    <x v="1"/>
    <n v="1.33705450849727"/>
    <n v="0.90287161759536405"/>
    <n v="0.759446950693214"/>
    <n v="0.67460492313320897"/>
    <n v="0.31449141094418198"/>
    <n v="0.77205909681544305"/>
    <n v="2.2716671992256701"/>
    <n v="0.96154104424632403"/>
    <n v="0.780845052811447"/>
    <n v="0.69889467236292402"/>
    <n v="0.49357424664131899"/>
    <n v="0.89783421673499697"/>
    <s v="1k-10k"/>
    <s v="1k-10k"/>
    <s v="1k-10k"/>
    <s v="1k-10k"/>
    <s v="30-100"/>
    <s v="1k-10k"/>
    <n v="0.56499541168182699"/>
    <n v="0.45756768587126107"/>
    <n v="50"/>
    <n v="50"/>
    <n v="50"/>
    <n v="50"/>
    <n v="6"/>
    <n v="50"/>
  </r>
  <r>
    <x v="0"/>
    <x v="1"/>
    <x v="1"/>
    <x v="1"/>
    <x v="1"/>
    <x v="2"/>
    <n v="1.4447843034380601"/>
    <n v="0.95811400789650703"/>
    <n v="0.77336492431299098"/>
    <n v="0.67822371722337305"/>
    <n v="0.32618236251084198"/>
    <n v="0.79938784601549695"/>
    <n v="2.6302350141984601"/>
    <n v="1.1325371037621901"/>
    <n v="0.83902235074431197"/>
    <n v="0.71321374271680804"/>
    <n v="0.53326267851599995"/>
    <n v="1.07353614447753"/>
    <s v="1k-10k"/>
    <s v="1k-10k"/>
    <s v="1k-10k"/>
    <s v="1k-10k"/>
    <s v="30-100"/>
    <s v="10k-100k"/>
    <n v="0.64539645742256313"/>
    <n v="0.47320548350465497"/>
    <n v="50"/>
    <n v="50"/>
    <n v="50"/>
    <n v="50"/>
    <n v="6"/>
    <n v="100"/>
  </r>
  <r>
    <x v="0"/>
    <x v="1"/>
    <x v="1"/>
    <x v="1"/>
    <x v="2"/>
    <x v="0"/>
    <n v="3.2590385467582301"/>
    <n v="1.8201756600288601"/>
    <n v="1.5618765357193001"/>
    <n v="1.1303552863417199"/>
    <n v="0.88289174650762303"/>
    <n v="1.31970269182541"/>
    <n v="2.9501736130276401"/>
    <n v="2.73712696580189"/>
    <n v="1.6722410320538299"/>
    <n v="1.1301773200834799"/>
    <n v="0.926191425239281"/>
    <n v="1.75106287652423"/>
    <s v="30-100"/>
    <s v="1k-10k"/>
    <s v="251-1000"/>
    <s v="251-1000"/>
    <s v="251-1000"/>
    <s v="1k-10k"/>
    <n v="1.9393358549328201"/>
    <n v="0.43681094531778697"/>
    <n v="6"/>
    <n v="50"/>
    <n v="25"/>
    <n v="25"/>
    <n v="25"/>
    <n v="50"/>
  </r>
  <r>
    <x v="0"/>
    <x v="1"/>
    <x v="1"/>
    <x v="1"/>
    <x v="2"/>
    <x v="1"/>
    <n v="1.0869834040783199"/>
    <n v="0.81671774883850601"/>
    <n v="0.70426324467885604"/>
    <n v="0.62029944700329098"/>
    <n v="0.473259531085028"/>
    <n v="0.75740511510652997"/>
    <n v="1.5759130903927101"/>
    <n v="0.84641383282438498"/>
    <n v="0.73986957048694901"/>
    <n v="0.65478285108395295"/>
    <n v="0.65091126145463896"/>
    <n v="0.85285929507885005"/>
    <s v="1k-10k"/>
    <s v="1k-10k"/>
    <s v="1k-10k"/>
    <s v="1k-10k"/>
    <s v="251-1000"/>
    <s v="10k-100k"/>
    <n v="0.32957828897178998"/>
    <n v="0.28414558402150197"/>
    <n v="50"/>
    <n v="50"/>
    <n v="50"/>
    <n v="50"/>
    <n v="25"/>
    <n v="100"/>
  </r>
  <r>
    <x v="0"/>
    <x v="1"/>
    <x v="1"/>
    <x v="1"/>
    <x v="2"/>
    <x v="2"/>
    <n v="1.1614530349417"/>
    <n v="0.82634674156949195"/>
    <n v="0.72154434482696805"/>
    <n v="0.65397242256521304"/>
    <n v="0.49253867566728698"/>
    <n v="0.76777840707645695"/>
    <n v="1.9943230124623099"/>
    <n v="0.87566449943713798"/>
    <n v="0.76935522019925295"/>
    <n v="0.69863186666412103"/>
    <n v="0.653796454550303"/>
    <n v="0.94031502600859396"/>
    <s v="1k-10k"/>
    <s v="1k-10k"/>
    <s v="1k-10k"/>
    <s v="1k-10k"/>
    <s v="251-1000"/>
    <s v="10k-100k"/>
    <n v="0.3936746278652431"/>
    <n v="0.27523973140916996"/>
    <n v="50"/>
    <n v="50"/>
    <n v="50"/>
    <n v="50"/>
    <n v="25"/>
    <n v="100"/>
  </r>
  <r>
    <x v="0"/>
    <x v="1"/>
    <x v="1"/>
    <x v="1"/>
    <x v="3"/>
    <x v="0"/>
    <s v="NULL"/>
    <n v="1.9484594842295"/>
    <n v="1.62732825710761"/>
    <n v="1.0999300877110301"/>
    <n v="0.77669323321898898"/>
    <n v="1.6722432277988499"/>
    <s v="NULL"/>
    <n v="2.5882667386235299"/>
    <n v="1.75643784175601"/>
    <n v="1.1301251859127399"/>
    <n v="0.81726675363787504"/>
    <n v="2.1441546976216399"/>
    <s v="&lt;30"/>
    <s v="1k-10k"/>
    <s v="251-1000"/>
    <s v="251-1000"/>
    <s v="101-250"/>
    <s v="1k-10k"/>
    <n v="0.27621625643065006"/>
    <n v="0.89554999457986095"/>
    <s v="N/A"/>
    <n v="50"/>
    <n v="25"/>
    <n v="25"/>
    <n v="12"/>
    <n v="50"/>
  </r>
  <r>
    <x v="0"/>
    <x v="1"/>
    <x v="1"/>
    <x v="1"/>
    <x v="3"/>
    <x v="1"/>
    <n v="1.2276151139018501"/>
    <n v="0.84318100664293905"/>
    <n v="0.73418102667457996"/>
    <n v="0.625072340779806"/>
    <n v="0.49481315604827297"/>
    <n v="0.77223281188057902"/>
    <n v="1.79865286959042"/>
    <n v="0.87819102437927898"/>
    <n v="0.77305439246149998"/>
    <n v="0.69074822989108497"/>
    <n v="0.58944559005395802"/>
    <n v="0.89725113478684604"/>
    <s v="1k-10k"/>
    <s v="1k-10k"/>
    <s v="1k-10k"/>
    <s v="1k-10k"/>
    <s v="251-1000"/>
    <s v="10k-100k"/>
    <n v="0.45538230202127106"/>
    <n v="0.27741965583230604"/>
    <n v="50"/>
    <n v="50"/>
    <n v="50"/>
    <n v="50"/>
    <n v="25"/>
    <n v="100"/>
  </r>
  <r>
    <x v="0"/>
    <x v="1"/>
    <x v="1"/>
    <x v="1"/>
    <x v="3"/>
    <x v="2"/>
    <n v="1.31287275504182"/>
    <n v="0.850288336307228"/>
    <n v="0.73687771714797301"/>
    <n v="0.62762079290801398"/>
    <n v="0.49496568149597198"/>
    <n v="0.78658052063348105"/>
    <n v="2.1295629658001598"/>
    <n v="0.91635135075402396"/>
    <n v="0.79057855912876795"/>
    <n v="0.70241518155837102"/>
    <n v="0.590717828396918"/>
    <n v="1.0357480909950301"/>
    <s v="1k-10k"/>
    <s v="1k-10k"/>
    <s v="1k-10k"/>
    <s v="1k-10k"/>
    <s v="251-1000"/>
    <s v="10k-100k"/>
    <n v="0.52629223440833894"/>
    <n v="0.29161483913750907"/>
    <n v="50"/>
    <n v="50"/>
    <n v="50"/>
    <n v="50"/>
    <n v="25"/>
    <n v="100"/>
  </r>
  <r>
    <x v="0"/>
    <x v="1"/>
    <x v="1"/>
    <x v="1"/>
    <x v="4"/>
    <x v="0"/>
    <s v="NULL"/>
    <n v="1.90973872001253"/>
    <n v="1.4236797692319201"/>
    <n v="1.04133524232245"/>
    <n v="0.83938212091147701"/>
    <n v="1.47996809446718"/>
    <s v="NULL"/>
    <n v="2.6190500361646398"/>
    <n v="1.6122238562630899"/>
    <n v="1.0483800006506101"/>
    <n v="0.85595797404988805"/>
    <n v="1.9330424037541201"/>
    <s v="&lt;30"/>
    <s v="1k-10k"/>
    <s v="1k-10k"/>
    <s v="251-1000"/>
    <s v="1k-10k"/>
    <s v="10k-100k"/>
    <n v="0.42977062554534995"/>
    <n v="0.64058597355570301"/>
    <s v="N/A"/>
    <n v="50"/>
    <n v="50"/>
    <n v="25"/>
    <n v="50"/>
    <n v="100"/>
  </r>
  <r>
    <x v="0"/>
    <x v="1"/>
    <x v="1"/>
    <x v="1"/>
    <x v="4"/>
    <x v="1"/>
    <n v="1.16790193727296"/>
    <n v="0.82308973549801501"/>
    <n v="0.746898091695814"/>
    <n v="0.65073767493457402"/>
    <n v="0.55911442630365904"/>
    <n v="0.76695298784931099"/>
    <n v="1.8447037595915901"/>
    <n v="0.85238607979659597"/>
    <n v="0.77568993273628795"/>
    <n v="0.70186931467702096"/>
    <n v="0.63338675426519297"/>
    <n v="0.880531348208487"/>
    <s v="1k-10k"/>
    <s v="10k-100k"/>
    <s v="1k-10k"/>
    <s v="1k-10k"/>
    <s v="1k-10k"/>
    <s v="10k-100k"/>
    <n v="0.400948949423649"/>
    <n v="0.20783856154565195"/>
    <n v="50"/>
    <n v="100"/>
    <n v="50"/>
    <n v="50"/>
    <n v="50"/>
    <n v="100"/>
  </r>
  <r>
    <x v="0"/>
    <x v="1"/>
    <x v="1"/>
    <x v="1"/>
    <x v="4"/>
    <x v="2"/>
    <n v="1.2497328594839801"/>
    <n v="0.83970291253365703"/>
    <n v="0.77411768681305504"/>
    <n v="0.66705601375691703"/>
    <n v="0.562501698862095"/>
    <n v="0.78178984713842203"/>
    <n v="2.1943432571768202"/>
    <n v="0.91144732011871898"/>
    <n v="0.82496753949509605"/>
    <n v="0.71577005409077898"/>
    <n v="0.64797320332389996"/>
    <n v="1.0081648234367599"/>
    <s v="10k-100k"/>
    <s v="10k-100k"/>
    <s v="10k-100k"/>
    <s v="10k-100k"/>
    <s v="1k-10k"/>
    <s v="10k-100k"/>
    <n v="0.46794301234555802"/>
    <n v="0.21928814827632703"/>
    <n v="100"/>
    <n v="100"/>
    <n v="100"/>
    <n v="100"/>
    <n v="50"/>
    <n v="100"/>
  </r>
  <r>
    <x v="0"/>
    <x v="1"/>
    <x v="1"/>
    <x v="2"/>
    <x v="1"/>
    <x v="0"/>
    <s v="NULL"/>
    <n v="1.7373791015343401"/>
    <n v="1.2306165329203"/>
    <n v="1.0314942926372099"/>
    <n v="0.72480374689759197"/>
    <n v="1.10651727077247"/>
    <s v="NULL"/>
    <n v="2.0215792765881901"/>
    <n v="1.36749164733896"/>
    <n v="1.04635757208923"/>
    <n v="0.79416783027001503"/>
    <n v="1.31290906555721"/>
    <s v="&lt;30"/>
    <s v="251-1000"/>
    <s v="251-1000"/>
    <s v="251-1000"/>
    <s v="101-250"/>
    <s v="1k-10k"/>
    <n v="0.63086183076187008"/>
    <n v="0.381713523874878"/>
    <s v="N/A"/>
    <n v="25"/>
    <n v="25"/>
    <n v="25"/>
    <n v="12"/>
    <n v="50"/>
  </r>
  <r>
    <x v="0"/>
    <x v="1"/>
    <x v="1"/>
    <x v="2"/>
    <x v="1"/>
    <x v="1"/>
    <n v="2.0622213749367102"/>
    <n v="0.96445622947399801"/>
    <n v="0.90862061253085702"/>
    <n v="0.66064367033424398"/>
    <s v="NULL"/>
    <n v="0.87167790872611794"/>
    <n v="1.61707484784321"/>
    <n v="0.90917297581194501"/>
    <n v="0.83422943697121499"/>
    <n v="0.75569891268998401"/>
    <s v="NULL"/>
    <n v="0.854670413836217"/>
    <s v="30-100"/>
    <s v="251-1000"/>
    <s v="251-1000"/>
    <s v="251-1000"/>
    <s v="&lt;30"/>
    <s v="1k-10k"/>
    <n v="1.1905434662105923"/>
    <n v="0.21103423839187396"/>
    <n v="6"/>
    <n v="25"/>
    <n v="25"/>
    <n v="25"/>
    <s v="N/A"/>
    <n v="50"/>
  </r>
  <r>
    <x v="0"/>
    <x v="1"/>
    <x v="1"/>
    <x v="2"/>
    <x v="1"/>
    <x v="2"/>
    <n v="2.5047921293272299"/>
    <n v="1.12104350097351"/>
    <n v="0.94434473463837698"/>
    <n v="0.79361425850273204"/>
    <n v="0.417620209261367"/>
    <n v="0.89328777962267203"/>
    <n v="1.6532596938708499"/>
    <n v="1.53172684014604"/>
    <n v="0.96135900178509703"/>
    <n v="0.91678170142049298"/>
    <n v="0.81409810681592398"/>
    <n v="1.0255816679673699"/>
    <s v="30-100"/>
    <s v="251-1000"/>
    <s v="1k-10k"/>
    <s v="251-1000"/>
    <s v="101-250"/>
    <s v="1k-10k"/>
    <n v="1.6115043497045578"/>
    <n v="0.47566757036130503"/>
    <n v="6"/>
    <n v="25"/>
    <n v="50"/>
    <n v="25"/>
    <n v="12"/>
    <n v="50"/>
  </r>
  <r>
    <x v="0"/>
    <x v="1"/>
    <x v="1"/>
    <x v="2"/>
    <x v="2"/>
    <x v="0"/>
    <n v="1.86945929351508"/>
    <n v="1.63588885121815"/>
    <n v="1.35279727194489"/>
    <n v="1.0154402203500901"/>
    <s v="NULL"/>
    <n v="1.2305505527874701"/>
    <n v="2.4432874072735999"/>
    <n v="1.5326768710235199"/>
    <n v="1.33583120610719"/>
    <n v="1.0192648891913201"/>
    <s v="NULL"/>
    <n v="1.5309796158986899"/>
    <s v="1k-10k"/>
    <s v="30-100"/>
    <s v="101-250"/>
    <s v="251-1000"/>
    <s v="&lt;30"/>
    <s v="1k-10k"/>
    <n v="0.63890874072760995"/>
    <n v="0.21511033243737998"/>
    <n v="50"/>
    <n v="6"/>
    <n v="12"/>
    <n v="25"/>
    <s v="N/A"/>
    <n v="50"/>
  </r>
  <r>
    <x v="0"/>
    <x v="1"/>
    <x v="1"/>
    <x v="2"/>
    <x v="2"/>
    <x v="1"/>
    <n v="2.6380553273846101"/>
    <n v="1.3339003793800599"/>
    <n v="0.94456506424640196"/>
    <n v="0.72237171528654098"/>
    <n v="0.48105556325061399"/>
    <n v="0.86917017851439704"/>
    <n v="1.78268894454977"/>
    <n v="1.16347326669429"/>
    <n v="0.97878164633410503"/>
    <n v="0.85917444972438495"/>
    <n v="0.69409478161755001"/>
    <n v="0.93449927633367003"/>
    <s v="30-100"/>
    <s v="101-250"/>
    <s v="1k-10k"/>
    <s v="251-1000"/>
    <s v="101-250"/>
    <s v="1k-10k"/>
    <n v="1.7688851488702131"/>
    <n v="0.38811461526378305"/>
    <n v="6"/>
    <n v="12"/>
    <n v="50"/>
    <n v="25"/>
    <n v="12"/>
    <n v="50"/>
  </r>
  <r>
    <x v="0"/>
    <x v="1"/>
    <x v="1"/>
    <x v="2"/>
    <x v="2"/>
    <x v="2"/>
    <n v="2.5678369263982099"/>
    <n v="1.47294557995219"/>
    <n v="0.97835334647370997"/>
    <n v="0.76127022287347301"/>
    <n v="0.54020772173741505"/>
    <n v="0.90688901057655003"/>
    <n v="1.7279208434167601"/>
    <n v="2.13499373763955"/>
    <n v="1.03455873536708"/>
    <n v="0.89461706002696595"/>
    <n v="0.75663879415166002"/>
    <n v="1.15030558848579"/>
    <s v="30-100"/>
    <s v="1k-10k"/>
    <s v="1k-10k"/>
    <s v="251-1000"/>
    <s v="251-1000"/>
    <s v="1k-10k"/>
    <n v="1.66094791582166"/>
    <n v="0.36668128883913498"/>
    <n v="6"/>
    <n v="50"/>
    <n v="50"/>
    <n v="25"/>
    <n v="25"/>
    <n v="50"/>
  </r>
  <r>
    <x v="0"/>
    <x v="1"/>
    <x v="1"/>
    <x v="2"/>
    <x v="3"/>
    <x v="0"/>
    <n v="3.3663922032800802"/>
    <n v="2.0995795243181501"/>
    <n v="1.49355983598385"/>
    <n v="1.31839131226773"/>
    <n v="1.0136354086952799"/>
    <n v="1.5587206220807901"/>
    <n v="3.1791330874287"/>
    <n v="2.62644190320635"/>
    <n v="1.48775771627752"/>
    <n v="1.3637014885604799"/>
    <n v="1.01434768829058"/>
    <n v="2.0016163749389202"/>
    <s v="30-100"/>
    <s v="1k-10k"/>
    <s v="101-250"/>
    <s v="101-250"/>
    <s v="251-1000"/>
    <s v="1k-10k"/>
    <n v="1.8076715811992901"/>
    <n v="0.54508521338551019"/>
    <n v="6"/>
    <n v="50"/>
    <n v="12"/>
    <n v="12"/>
    <n v="25"/>
    <n v="50"/>
  </r>
  <r>
    <x v="0"/>
    <x v="1"/>
    <x v="1"/>
    <x v="2"/>
    <x v="3"/>
    <x v="1"/>
    <n v="1.93901214790891"/>
    <n v="1.2357618692210499"/>
    <n v="0.84111361644718097"/>
    <n v="0.66368477952974103"/>
    <n v="0.49016452322138299"/>
    <n v="0.81195085055229699"/>
    <n v="1.4917109924454"/>
    <n v="1.0094863009935799"/>
    <n v="0.95266729997423005"/>
    <n v="0.83825081538880797"/>
    <n v="0.74151309681658595"/>
    <n v="0.94881322108624799"/>
    <s v="251-1000"/>
    <s v="101-250"/>
    <s v="251-1000"/>
    <s v="251-1000"/>
    <s v="101-250"/>
    <s v="1k-10k"/>
    <n v="1.127061297356613"/>
    <n v="0.321786327330914"/>
    <n v="25"/>
    <n v="12"/>
    <n v="25"/>
    <n v="25"/>
    <n v="12"/>
    <n v="50"/>
  </r>
  <r>
    <x v="0"/>
    <x v="1"/>
    <x v="1"/>
    <x v="2"/>
    <x v="3"/>
    <x v="2"/>
    <n v="2.1170696848908399"/>
    <n v="1.38313082086157"/>
    <n v="0.92475180324967399"/>
    <n v="0.72535711115046697"/>
    <n v="0.49061686399235999"/>
    <n v="0.86942569502759603"/>
    <n v="2.4120284474202101"/>
    <n v="1.31239559078005"/>
    <n v="1.01833325524217"/>
    <n v="0.94669471455259002"/>
    <n v="0.74494894298827197"/>
    <n v="1.3328003195040701"/>
    <s v="1k-10k"/>
    <s v="251-1000"/>
    <s v="251-1000"/>
    <s v="251-1000"/>
    <s v="101-250"/>
    <s v="1k-10k"/>
    <n v="1.2476439898632439"/>
    <n v="0.37880883103523605"/>
    <n v="50"/>
    <n v="25"/>
    <n v="25"/>
    <n v="25"/>
    <n v="12"/>
    <n v="50"/>
  </r>
  <r>
    <x v="0"/>
    <x v="1"/>
    <x v="1"/>
    <x v="2"/>
    <x v="4"/>
    <x v="0"/>
    <n v="3.8031069161521298"/>
    <n v="1.93542583269839"/>
    <n v="1.4246359793829999"/>
    <n v="1.1287088689278999"/>
    <n v="0.90675900389664699"/>
    <n v="1.2899818246483601"/>
    <n v="3.32849567925606"/>
    <n v="2.4223872165897502"/>
    <n v="1.4077104111785801"/>
    <n v="1.17396082519894"/>
    <n v="0.919304323140128"/>
    <n v="1.6125385536141801"/>
    <s v="30-100"/>
    <s v="1k-10k"/>
    <s v="251-1000"/>
    <s v="1k-10k"/>
    <s v="251-1000"/>
    <s v="1k-10k"/>
    <n v="2.5131250915037695"/>
    <n v="0.3832228207517131"/>
    <n v="6"/>
    <n v="50"/>
    <n v="25"/>
    <n v="50"/>
    <n v="25"/>
    <n v="50"/>
  </r>
  <r>
    <x v="0"/>
    <x v="1"/>
    <x v="1"/>
    <x v="2"/>
    <x v="4"/>
    <x v="1"/>
    <n v="2.2427376702170698"/>
    <n v="1.3142392415902699"/>
    <n v="0.91063690458318003"/>
    <n v="0.73114647535479804"/>
    <n v="0.54391437988438696"/>
    <n v="0.85045123146102297"/>
    <n v="1.41834883299556"/>
    <n v="1.2823373543407399"/>
    <n v="0.93718342550352696"/>
    <n v="0.83067323666842396"/>
    <n v="0.76029644476940395"/>
    <n v="0.91732640961754996"/>
    <s v="101-250"/>
    <s v="251-1000"/>
    <s v="1k-10k"/>
    <s v="1k-10k"/>
    <s v="251-1000"/>
    <s v="1k-10k"/>
    <n v="1.392286438756047"/>
    <n v="0.30653685157663602"/>
    <n v="12"/>
    <n v="25"/>
    <n v="50"/>
    <n v="50"/>
    <n v="25"/>
    <n v="50"/>
  </r>
  <r>
    <x v="0"/>
    <x v="1"/>
    <x v="1"/>
    <x v="2"/>
    <x v="4"/>
    <x v="2"/>
    <n v="2.0225241081654501"/>
    <n v="1.39881437310089"/>
    <n v="0.96324084049039405"/>
    <n v="0.76276561993257896"/>
    <n v="0.546268993418208"/>
    <n v="0.89091992255419905"/>
    <n v="2.4009232562576401"/>
    <n v="1.3050872727868099"/>
    <n v="1.0283888260733001"/>
    <n v="0.90388299047731302"/>
    <n v="0.76580031433070905"/>
    <n v="1.1715888156363199"/>
    <s v="1k-10k"/>
    <s v="251-1000"/>
    <s v="1k-10k"/>
    <s v="1k-10k"/>
    <s v="251-1000"/>
    <s v="10k-100k"/>
    <n v="1.1316041856112511"/>
    <n v="0.34465092913599105"/>
    <n v="50"/>
    <n v="25"/>
    <n v="50"/>
    <n v="50"/>
    <n v="25"/>
    <n v="100"/>
  </r>
  <r>
    <x v="0"/>
    <x v="1"/>
    <x v="1"/>
    <x v="3"/>
    <x v="0"/>
    <x v="0"/>
    <s v="NULL"/>
    <s v="NULL"/>
    <s v="NULL"/>
    <s v="NULL"/>
    <s v="NULL"/>
    <s v="NULL"/>
    <s v="NULL"/>
    <s v="NULL"/>
    <s v="NULL"/>
    <s v="NULL"/>
    <s v="NULL"/>
    <s v="NULL"/>
    <s v="&lt;30"/>
    <s v="&lt;30"/>
    <s v="&lt;30"/>
    <s v="&lt;30"/>
    <s v="&lt;30"/>
    <s v="&lt;30"/>
    <e v="#VALUE!"/>
    <e v="#VALUE!"/>
    <s v="N/A"/>
    <s v="N/A"/>
    <s v="N/A"/>
    <s v="N/A"/>
    <s v="N/A"/>
    <s v="N/A"/>
  </r>
  <r>
    <x v="0"/>
    <x v="1"/>
    <x v="1"/>
    <x v="3"/>
    <x v="0"/>
    <x v="2"/>
    <s v="NULL"/>
    <s v="NULL"/>
    <s v="NULL"/>
    <s v="NULL"/>
    <s v="NULL"/>
    <s v="NULL"/>
    <s v="NULL"/>
    <s v="NULL"/>
    <s v="NULL"/>
    <s v="NULL"/>
    <s v="NULL"/>
    <s v="NULL"/>
    <s v="&lt;30"/>
    <s v="&lt;30"/>
    <s v="&lt;30"/>
    <s v="&lt;30"/>
    <s v="&lt;30"/>
    <s v="&lt;30"/>
    <e v="#VALUE!"/>
    <e v="#VALUE!"/>
    <s v="N/A"/>
    <s v="N/A"/>
    <s v="N/A"/>
    <s v="N/A"/>
    <s v="N/A"/>
    <s v="N/A"/>
  </r>
  <r>
    <x v="0"/>
    <x v="1"/>
    <x v="1"/>
    <x v="3"/>
    <x v="1"/>
    <x v="0"/>
    <s v="NULL"/>
    <n v="1.95330304788658"/>
    <n v="1.4253506870004999"/>
    <n v="1.0190601199957099"/>
    <n v="0.79424672540991703"/>
    <n v="1.3305989905360101"/>
    <s v="NULL"/>
    <n v="2.6029401965169701"/>
    <n v="1.5164863188069699"/>
    <n v="1.0260209308997501"/>
    <n v="0.908042172960427"/>
    <n v="1.6806843440136801"/>
    <s v="&lt;30"/>
    <s v="1k-10k"/>
    <s v="251-1000"/>
    <s v="251-1000"/>
    <s v="251-1000"/>
    <s v="1k-10k"/>
    <n v="0.62270405735056999"/>
    <n v="0.53635226512609302"/>
    <s v="N/A"/>
    <n v="50"/>
    <n v="25"/>
    <n v="25"/>
    <n v="25"/>
    <n v="50"/>
  </r>
  <r>
    <x v="0"/>
    <x v="1"/>
    <x v="1"/>
    <x v="3"/>
    <x v="1"/>
    <x v="1"/>
    <n v="1.33358591909262"/>
    <n v="0.90316360519861905"/>
    <n v="0.76026094398383304"/>
    <n v="0.68653265923482498"/>
    <n v="0.56944442497553904"/>
    <n v="0.78647948300550197"/>
    <n v="2.25114530339077"/>
    <n v="0.97207673225718005"/>
    <n v="0.76779571386197198"/>
    <n v="0.72635888423571304"/>
    <n v="0.67452341085623002"/>
    <n v="0.89334442266008596"/>
    <s v="1k-10k"/>
    <s v="1k-10k"/>
    <s v="1k-10k"/>
    <s v="251-1000"/>
    <s v="251-1000"/>
    <s v="1k-10k"/>
    <n v="0.54710643608711806"/>
    <n v="0.21703505802996292"/>
    <n v="50"/>
    <n v="50"/>
    <n v="50"/>
    <n v="25"/>
    <n v="25"/>
    <n v="50"/>
  </r>
  <r>
    <x v="0"/>
    <x v="1"/>
    <x v="1"/>
    <x v="3"/>
    <x v="1"/>
    <x v="2"/>
    <n v="1.4494731858701799"/>
    <n v="0.973667164517803"/>
    <n v="0.80006245602764803"/>
    <n v="0.72129186336330597"/>
    <n v="0.57399405236393497"/>
    <n v="0.81389194729954495"/>
    <n v="2.59163870184081"/>
    <n v="1.1480772217670101"/>
    <n v="0.88702956994915705"/>
    <n v="0.74239887395469595"/>
    <n v="0.68331187010632999"/>
    <n v="1.06709384366987"/>
    <s v="1k-10k"/>
    <s v="1k-10k"/>
    <s v="1k-10k"/>
    <s v="1k-10k"/>
    <s v="251-1000"/>
    <s v="10k-100k"/>
    <n v="0.63558123857063498"/>
    <n v="0.23989789493560998"/>
    <n v="50"/>
    <n v="50"/>
    <n v="50"/>
    <n v="50"/>
    <n v="25"/>
    <n v="100"/>
  </r>
  <r>
    <x v="0"/>
    <x v="1"/>
    <x v="1"/>
    <x v="3"/>
    <x v="2"/>
    <x v="0"/>
    <s v="NULL"/>
    <n v="1.87940733756858"/>
    <n v="1.5641807108900001"/>
    <n v="1.1942159259907901"/>
    <n v="0.96034484895071004"/>
    <n v="1.3103811254425799"/>
    <s v="NULL"/>
    <n v="2.6389724457813699"/>
    <n v="1.6188834553837499"/>
    <n v="1.1856456395680399"/>
    <n v="0.97990172626623495"/>
    <n v="1.6782375020075799"/>
    <s v="&lt;30"/>
    <s v="1k-10k"/>
    <s v="251-1000"/>
    <s v="251-1000"/>
    <s v="1k-10k"/>
    <s v="1k-10k"/>
    <n v="0.56902621212600013"/>
    <n v="0.35003627649186986"/>
    <s v="N/A"/>
    <n v="50"/>
    <n v="25"/>
    <n v="25"/>
    <n v="50"/>
    <n v="50"/>
  </r>
  <r>
    <x v="0"/>
    <x v="1"/>
    <x v="1"/>
    <x v="3"/>
    <x v="2"/>
    <x v="1"/>
    <n v="1.0993236373911099"/>
    <n v="0.84620753305662"/>
    <n v="0.72578070305571196"/>
    <n v="0.64360747656332995"/>
    <n v="0.54414040321685797"/>
    <n v="0.76915226770140499"/>
    <n v="1.6300293323159301"/>
    <n v="0.87685044938052403"/>
    <n v="0.77058406627144105"/>
    <n v="0.68486802449056705"/>
    <n v="0.66691671087876403"/>
    <n v="0.86687606666725803"/>
    <s v="1k-10k"/>
    <s v="1k-10k"/>
    <s v="1k-10k"/>
    <s v="1k-10k"/>
    <s v="251-1000"/>
    <s v="10k-100k"/>
    <n v="0.33017136968970495"/>
    <n v="0.22501186448454702"/>
    <n v="50"/>
    <n v="50"/>
    <n v="50"/>
    <n v="50"/>
    <n v="25"/>
    <n v="100"/>
  </r>
  <r>
    <x v="0"/>
    <x v="1"/>
    <x v="1"/>
    <x v="3"/>
    <x v="2"/>
    <x v="2"/>
    <n v="1.2203783021996999"/>
    <n v="0.86205225729423296"/>
    <n v="0.744705544083061"/>
    <n v="0.66406057939447705"/>
    <n v="0.55269058344307098"/>
    <n v="0.78345162757387898"/>
    <n v="2.158290527188"/>
    <n v="0.91614992158590103"/>
    <n v="0.80631161548821095"/>
    <n v="0.72393690921294795"/>
    <n v="0.68053587817047101"/>
    <n v="0.97867922647557504"/>
    <s v="1k-10k"/>
    <s v="1k-10k"/>
    <s v="1k-10k"/>
    <s v="1k-10k"/>
    <s v="251-1000"/>
    <s v="10k-100k"/>
    <n v="0.43692667462582091"/>
    <n v="0.230761044130808"/>
    <n v="50"/>
    <n v="50"/>
    <n v="50"/>
    <n v="50"/>
    <n v="25"/>
    <n v="100"/>
  </r>
  <r>
    <x v="0"/>
    <x v="1"/>
    <x v="1"/>
    <x v="3"/>
    <x v="3"/>
    <x v="0"/>
    <s v="NULL"/>
    <n v="2.0692601596651099"/>
    <n v="1.8964781444912"/>
    <n v="1.1818232911567601"/>
    <n v="0.84804943147540401"/>
    <n v="1.6794857024423"/>
    <s v="NULL"/>
    <n v="2.1224921899914002"/>
    <n v="2.5049315802391199"/>
    <n v="1.19146467537691"/>
    <n v="0.87165405942588503"/>
    <n v="2.1255959775562898"/>
    <s v="&lt;30"/>
    <s v="251-1000"/>
    <s v="1k-10k"/>
    <s v="251-1000"/>
    <s v="251-1000"/>
    <s v="1k-10k"/>
    <n v="0.3897744572228099"/>
    <n v="0.83143627096689598"/>
    <s v="N/A"/>
    <n v="25"/>
    <n v="50"/>
    <n v="25"/>
    <n v="25"/>
    <n v="50"/>
  </r>
  <r>
    <x v="0"/>
    <x v="1"/>
    <x v="1"/>
    <x v="3"/>
    <x v="3"/>
    <x v="1"/>
    <n v="1.2135288652731699"/>
    <n v="0.84876194537327898"/>
    <n v="0.75577742548958704"/>
    <n v="0.65673029933351301"/>
    <n v="0.516125609702896"/>
    <n v="0.76955728958784497"/>
    <n v="1.82621861693682"/>
    <n v="0.90410929329258105"/>
    <n v="0.80949779313288395"/>
    <n v="0.69983749202374901"/>
    <n v="0.60715706594063501"/>
    <n v="0.90760605802276195"/>
    <s v="1k-10k"/>
    <s v="1k-10k"/>
    <s v="1k-10k"/>
    <s v="1k-10k"/>
    <s v="1k-10k"/>
    <s v="10k-100k"/>
    <n v="0.44397157568532497"/>
    <n v="0.25343167988494897"/>
    <n v="50"/>
    <n v="50"/>
    <n v="50"/>
    <n v="50"/>
    <n v="50"/>
    <n v="100"/>
  </r>
  <r>
    <x v="0"/>
    <x v="1"/>
    <x v="1"/>
    <x v="3"/>
    <x v="3"/>
    <x v="2"/>
    <n v="1.3011971541913601"/>
    <n v="0.86236417483082495"/>
    <n v="0.76870802506181402"/>
    <n v="0.67541514698391503"/>
    <n v="0.51623360081431802"/>
    <n v="0.78584664124421499"/>
    <n v="2.1631430085096599"/>
    <n v="0.96381065252694498"/>
    <n v="0.837359772244337"/>
    <n v="0.73020050121554303"/>
    <n v="0.60806352714310696"/>
    <n v="1.06497775858271"/>
    <s v="10k-100k"/>
    <s v="1k-10k"/>
    <s v="1k-10k"/>
    <s v="1k-10k"/>
    <s v="1k-10k"/>
    <s v="10k-100k"/>
    <n v="0.51535051294714507"/>
    <n v="0.26961304042989698"/>
    <n v="100"/>
    <n v="50"/>
    <n v="50"/>
    <n v="50"/>
    <n v="50"/>
    <n v="100"/>
  </r>
  <r>
    <x v="0"/>
    <x v="1"/>
    <x v="1"/>
    <x v="3"/>
    <x v="4"/>
    <x v="0"/>
    <s v="NULL"/>
    <n v="1.95466323306692"/>
    <n v="1.5695086269340599"/>
    <n v="1.1110462279479101"/>
    <n v="0.87872209997422102"/>
    <n v="1.4498985344606801"/>
    <s v="NULL"/>
    <n v="2.6429938418849601"/>
    <n v="1.68158181055411"/>
    <n v="1.15303356687837"/>
    <n v="0.88925860012255298"/>
    <n v="1.8445792779060499"/>
    <s v="&lt;30"/>
    <s v="10k-100k"/>
    <s v="1k-10k"/>
    <s v="1k-10k"/>
    <s v="1k-10k"/>
    <s v="10k-100k"/>
    <n v="0.50476469860623996"/>
    <n v="0.57117643448645905"/>
    <s v="N/A"/>
    <n v="100"/>
    <n v="50"/>
    <n v="50"/>
    <n v="50"/>
    <n v="100"/>
  </r>
  <r>
    <x v="0"/>
    <x v="1"/>
    <x v="1"/>
    <x v="3"/>
    <x v="4"/>
    <x v="1"/>
    <n v="1.1653501674515301"/>
    <n v="0.84863745038935401"/>
    <n v="0.77687543786804603"/>
    <n v="0.68292044356931003"/>
    <n v="0.58553366071533097"/>
    <n v="0.77177850030491602"/>
    <n v="1.8611336352633301"/>
    <n v="0.88599997146912501"/>
    <n v="0.81899687721388803"/>
    <n v="0.72075673377421601"/>
    <n v="0.65673185150128"/>
    <n v="0.88980637528351603"/>
    <s v="1k-10k"/>
    <s v="10k-100k"/>
    <s v="10k-100k"/>
    <s v="10k-100k"/>
    <s v="1k-10k"/>
    <s v="10k-100k"/>
    <n v="0.39357166714661407"/>
    <n v="0.18624483958958504"/>
    <n v="50"/>
    <n v="100"/>
    <n v="100"/>
    <n v="100"/>
    <n v="50"/>
    <n v="100"/>
  </r>
  <r>
    <x v="0"/>
    <x v="1"/>
    <x v="1"/>
    <x v="3"/>
    <x v="4"/>
    <x v="2"/>
    <n v="1.2585758542747401"/>
    <n v="0.86311499211266796"/>
    <n v="0.79306469578845096"/>
    <n v="0.69224357471119202"/>
    <n v="0.58633528728029305"/>
    <n v="0.78904188728108204"/>
    <n v="2.2023984633620799"/>
    <n v="0.93320508485102704"/>
    <n v="0.87422632247726195"/>
    <n v="0.746010501809106"/>
    <n v="0.66113204298239503"/>
    <n v="1.03376100617948"/>
    <s v="10k-100k"/>
    <s v="10k-100k"/>
    <s v="10k-100k"/>
    <s v="10k-100k"/>
    <s v="1k-10k"/>
    <s v="10k-100k"/>
    <n v="0.46953396699365801"/>
    <n v="0.20270660000078899"/>
    <n v="100"/>
    <n v="100"/>
    <n v="100"/>
    <n v="100"/>
    <n v="50"/>
    <n v="100"/>
  </r>
  <r>
    <x v="0"/>
    <x v="2"/>
    <x v="0"/>
    <x v="0"/>
    <x v="0"/>
    <x v="0"/>
    <s v="NULL"/>
    <n v="2.0937822669666"/>
    <n v="1.57056502475725"/>
    <n v="0.95054429901453097"/>
    <n v="0.79687078578052195"/>
    <n v="1.21130353838071"/>
    <s v="NULL"/>
    <n v="2.2685913087271601"/>
    <n v="1.6514024268724199"/>
    <n v="0.99648360371737399"/>
    <n v="0.88936018370865999"/>
    <n v="1.2973769209332799"/>
    <s v="&lt;30"/>
    <s v="30-100"/>
    <s v="251-1000"/>
    <s v="251-1000"/>
    <s v="101-250"/>
    <s v="1k-10k"/>
    <n v="0.88247872858588994"/>
    <n v="0.41443275260018808"/>
    <s v="N/A"/>
    <n v="6"/>
    <n v="25"/>
    <n v="25"/>
    <n v="12"/>
    <n v="50"/>
  </r>
  <r>
    <x v="0"/>
    <x v="2"/>
    <x v="0"/>
    <x v="0"/>
    <x v="0"/>
    <x v="1"/>
    <s v="NULL"/>
    <s v="NULL"/>
    <n v="1.74640659277537"/>
    <s v="NULL"/>
    <s v="NULL"/>
    <n v="1.56779579915498"/>
    <s v="NULL"/>
    <s v="NULL"/>
    <n v="1.08432601989614"/>
    <s v="NULL"/>
    <s v="NULL"/>
    <n v="1.2394817077678699"/>
    <s v="&lt;30"/>
    <s v="&lt;30"/>
    <s v="30-100"/>
    <s v="&lt;30"/>
    <s v="&lt;30"/>
    <s v="30-100"/>
    <n v="0.17861079362039001"/>
    <n v="0.17861079362039001"/>
    <s v="N/A"/>
    <s v="N/A"/>
    <n v="6"/>
    <s v="N/A"/>
    <s v="N/A"/>
    <n v="6"/>
  </r>
  <r>
    <x v="0"/>
    <x v="2"/>
    <x v="0"/>
    <x v="0"/>
    <x v="0"/>
    <x v="2"/>
    <s v="NULL"/>
    <n v="2.3564732781877402"/>
    <n v="1.64927937827717"/>
    <n v="1.36258748655372"/>
    <n v="0.86943108181298001"/>
    <n v="1.3386697967644801"/>
    <s v="NULL"/>
    <n v="1.7464605629904499"/>
    <n v="1.6083153355028199"/>
    <n v="1.3439207340310999"/>
    <n v="0.91214727074243296"/>
    <n v="1.2929976889630601"/>
    <s v="&lt;30"/>
    <s v="30-100"/>
    <s v="101-250"/>
    <s v="251-1000"/>
    <s v="251-1000"/>
    <s v="1k-10k"/>
    <n v="1.0178034814232602"/>
    <n v="0.46923871495150005"/>
    <s v="N/A"/>
    <n v="6"/>
    <n v="12"/>
    <n v="25"/>
    <n v="25"/>
    <n v="50"/>
  </r>
  <r>
    <x v="0"/>
    <x v="2"/>
    <x v="0"/>
    <x v="0"/>
    <x v="1"/>
    <x v="0"/>
    <n v="3.05860176933589"/>
    <n v="1.83717475529248"/>
    <n v="1.4846202986195101"/>
    <n v="1.1959708859062399"/>
    <n v="0.90892454700421998"/>
    <n v="1.2941240055491401"/>
    <n v="3.0403910490387598"/>
    <n v="1.8304295666219801"/>
    <n v="1.60449625405431"/>
    <n v="1.2011375583611901"/>
    <n v="0.92920195617110901"/>
    <n v="1.3385284082848199"/>
    <s v="101-250"/>
    <s v="251-1000"/>
    <s v="1k-10k"/>
    <s v="251-1000"/>
    <s v="1k-10k"/>
    <s v="1k-10k"/>
    <n v="1.7644777637867499"/>
    <n v="0.3851994585449201"/>
    <n v="12"/>
    <n v="25"/>
    <n v="50"/>
    <n v="25"/>
    <n v="50"/>
    <n v="50"/>
  </r>
  <r>
    <x v="0"/>
    <x v="2"/>
    <x v="0"/>
    <x v="0"/>
    <x v="1"/>
    <x v="1"/>
    <n v="3.6196076035616298"/>
    <n v="1.62450981724185"/>
    <n v="1.23013531603049"/>
    <n v="0.91987604402308298"/>
    <n v="0.69710248881798198"/>
    <n v="1.16936580131296"/>
    <n v="2.44967558425498"/>
    <n v="1.47054746146954"/>
    <n v="1.22724359333822"/>
    <n v="1.05216768173287"/>
    <n v="0.92260188883334804"/>
    <n v="1.18469770687332"/>
    <s v="30-100"/>
    <s v="101-250"/>
    <s v="251-1000"/>
    <s v="251-1000"/>
    <s v="101-250"/>
    <s v="251-1000"/>
    <n v="2.4502418022486698"/>
    <n v="0.47226331249497799"/>
    <n v="6"/>
    <n v="12"/>
    <n v="25"/>
    <n v="25"/>
    <n v="12"/>
    <n v="25"/>
  </r>
  <r>
    <x v="0"/>
    <x v="2"/>
    <x v="0"/>
    <x v="0"/>
    <x v="1"/>
    <x v="2"/>
    <n v="3.7584135997880201"/>
    <n v="1.6792769406124199"/>
    <n v="1.37202053429115"/>
    <n v="1.0947001602019799"/>
    <n v="0.89752445028330896"/>
    <n v="1.22767476403203"/>
    <n v="2.53269651844453"/>
    <n v="1.6869014104576801"/>
    <n v="1.5110093465097501"/>
    <n v="1.3061107035902999"/>
    <n v="0.98673331425948096"/>
    <n v="1.3132706581789499"/>
    <s v="101-250"/>
    <s v="251-1000"/>
    <s v="1k-10k"/>
    <s v="251-1000"/>
    <s v="1k-10k"/>
    <s v="1k-10k"/>
    <n v="2.5307388357559901"/>
    <n v="0.33015031374872106"/>
    <n v="12"/>
    <n v="25"/>
    <n v="50"/>
    <n v="25"/>
    <n v="50"/>
    <n v="50"/>
  </r>
  <r>
    <x v="0"/>
    <x v="2"/>
    <x v="0"/>
    <x v="0"/>
    <x v="2"/>
    <x v="0"/>
    <n v="4.3090333502809699"/>
    <n v="2.6671382495382101"/>
    <n v="2.00226173363518"/>
    <n v="1.51487529367819"/>
    <n v="1.07108368649213"/>
    <n v="1.71908947884601"/>
    <n v="4.5636657257819904"/>
    <n v="2.8626211668376502"/>
    <n v="2.0855039031319098"/>
    <n v="1.54051306051631"/>
    <n v="1.1185385644565"/>
    <n v="1.77499637082727"/>
    <s v="251-1000"/>
    <s v="251-1000"/>
    <s v="251-1000"/>
    <s v="251-1000"/>
    <s v="251-1000"/>
    <s v="1k-10k"/>
    <n v="2.5899438714349596"/>
    <n v="0.64800579235388001"/>
    <n v="25"/>
    <n v="25"/>
    <n v="25"/>
    <n v="25"/>
    <n v="25"/>
    <n v="50"/>
  </r>
  <r>
    <x v="0"/>
    <x v="2"/>
    <x v="0"/>
    <x v="0"/>
    <x v="2"/>
    <x v="1"/>
    <n v="3.05931241177539"/>
    <n v="1.50231349685397"/>
    <n v="1.10294655642679"/>
    <n v="0.85888549728010799"/>
    <n v="0.61587757205418803"/>
    <n v="1.06774041523867"/>
    <n v="2.0351324072873398"/>
    <n v="1.21339202880551"/>
    <n v="1.22798584497154"/>
    <n v="1.09647405559405"/>
    <n v="0.83065121598483804"/>
    <n v="1.1375070340484701"/>
    <s v="30-100"/>
    <s v="251-1000"/>
    <s v="251-1000"/>
    <s v="251-1000"/>
    <s v="251-1000"/>
    <s v="1k-10k"/>
    <n v="1.99157199653672"/>
    <n v="0.451862843184482"/>
    <n v="6"/>
    <n v="25"/>
    <n v="25"/>
    <n v="25"/>
    <n v="25"/>
    <n v="50"/>
  </r>
  <r>
    <x v="0"/>
    <x v="2"/>
    <x v="0"/>
    <x v="0"/>
    <x v="2"/>
    <x v="2"/>
    <n v="3.1201990909392499"/>
    <n v="1.65261178431676"/>
    <n v="1.21081670270232"/>
    <n v="0.93158207613899402"/>
    <n v="0.678478813134198"/>
    <n v="1.12146274209424"/>
    <n v="2.4477036175007298"/>
    <n v="1.7004690766587001"/>
    <n v="1.43901014653808"/>
    <n v="1.5344495476128599"/>
    <n v="0.97332215405634903"/>
    <n v="1.41351741021456"/>
    <s v="101-250"/>
    <s v="251-1000"/>
    <s v="1k-10k"/>
    <s v="251-1000"/>
    <s v="251-1000"/>
    <s v="1k-10k"/>
    <n v="1.9987363488450098"/>
    <n v="0.44298392896004202"/>
    <n v="12"/>
    <n v="25"/>
    <n v="50"/>
    <n v="25"/>
    <n v="25"/>
    <n v="50"/>
  </r>
  <r>
    <x v="0"/>
    <x v="2"/>
    <x v="0"/>
    <x v="0"/>
    <x v="3"/>
    <x v="0"/>
    <n v="5.7505191453944704"/>
    <n v="3.9272528915154798"/>
    <n v="2.2748437629226701"/>
    <n v="1.6666483319063301"/>
    <n v="1.02701075619326"/>
    <n v="2.08823997495029"/>
    <n v="5.6133629673996301"/>
    <n v="4.0855936876306203"/>
    <n v="2.43026155159325"/>
    <n v="1.8165002454902699"/>
    <n v="1.08943880723421"/>
    <n v="2.2388938820311002"/>
    <s v="101-250"/>
    <s v="251-1000"/>
    <s v="1k-10k"/>
    <s v="251-1000"/>
    <s v="251-1000"/>
    <s v="1k-10k"/>
    <n v="3.6622791704441804"/>
    <n v="1.06122921875703"/>
    <n v="12"/>
    <n v="25"/>
    <n v="50"/>
    <n v="25"/>
    <n v="25"/>
    <n v="50"/>
  </r>
  <r>
    <x v="0"/>
    <x v="2"/>
    <x v="0"/>
    <x v="0"/>
    <x v="3"/>
    <x v="1"/>
    <n v="2.0022072105189999"/>
    <n v="1.23849504916251"/>
    <n v="1.0529364312439999"/>
    <n v="0.85594036129640305"/>
    <n v="0.69960572684662203"/>
    <n v="1.0342485537143"/>
    <n v="1.65129169436894"/>
    <n v="1.40930100630972"/>
    <n v="1.1434088046103901"/>
    <n v="0.96263363380857803"/>
    <n v="0.87399181505833301"/>
    <n v="1.1827189593454199"/>
    <s v="251-1000"/>
    <s v="1k-10k"/>
    <s v="1k-10k"/>
    <s v="1k-10k"/>
    <s v="251-1000"/>
    <s v="1k-10k"/>
    <n v="0.96795865680469984"/>
    <n v="0.33464282686767799"/>
    <n v="25"/>
    <n v="50"/>
    <n v="50"/>
    <n v="50"/>
    <n v="25"/>
    <n v="50"/>
  </r>
  <r>
    <x v="0"/>
    <x v="2"/>
    <x v="0"/>
    <x v="0"/>
    <x v="3"/>
    <x v="2"/>
    <n v="2.3020476306072299"/>
    <n v="1.3486142656904601"/>
    <n v="1.10804306685207"/>
    <n v="0.88967267331223798"/>
    <n v="0.71220052279317103"/>
    <n v="1.0598066198118601"/>
    <n v="2.7732734484563402"/>
    <n v="1.6982805654764399"/>
    <n v="1.4905305798883399"/>
    <n v="1.13797348428971"/>
    <n v="0.95291436092592596"/>
    <n v="1.41775748917362"/>
    <s v="251-1000"/>
    <s v="1k-10k"/>
    <s v="1k-10k"/>
    <s v="1k-10k"/>
    <s v="1k-10k"/>
    <s v="10k-100k"/>
    <n v="1.2422410107953699"/>
    <n v="0.34760609701868905"/>
    <n v="25"/>
    <n v="50"/>
    <n v="50"/>
    <n v="50"/>
    <n v="50"/>
    <n v="100"/>
  </r>
  <r>
    <x v="0"/>
    <x v="2"/>
    <x v="0"/>
    <x v="0"/>
    <x v="4"/>
    <x v="0"/>
    <n v="3.9900174240122501"/>
    <n v="2.6126406952271699"/>
    <n v="1.9954813469013"/>
    <n v="1.5444801234178001"/>
    <n v="0.98352444926986105"/>
    <n v="1.56437936807886"/>
    <n v="4.0975535532227001"/>
    <n v="2.7848286298443798"/>
    <n v="2.1039753062766602"/>
    <n v="1.63274814469314"/>
    <n v="1.00899925775749"/>
    <n v="1.60322807796901"/>
    <s v="1k-10k"/>
    <s v="251-1000"/>
    <s v="1k-10k"/>
    <s v="1k-10k"/>
    <s v="1k-10k"/>
    <s v="10k-100k"/>
    <n v="2.4256380559333901"/>
    <n v="0.58085491880899898"/>
    <n v="50"/>
    <n v="25"/>
    <n v="50"/>
    <n v="50"/>
    <n v="50"/>
    <n v="100"/>
  </r>
  <r>
    <x v="0"/>
    <x v="2"/>
    <x v="0"/>
    <x v="0"/>
    <x v="4"/>
    <x v="1"/>
    <n v="2.2598145153446998"/>
    <n v="1.3847609504313301"/>
    <n v="1.12861360133241"/>
    <n v="0.96719028401518503"/>
    <n v="0.77893907284425101"/>
    <n v="1.0467952789849699"/>
    <n v="2.0223168005279599"/>
    <n v="1.4986798580101399"/>
    <n v="1.2283468130098401"/>
    <n v="1.0710256208645901"/>
    <n v="0.91752582627953605"/>
    <n v="1.1749366733583899"/>
    <s v="251-1000"/>
    <s v="1k-10k"/>
    <s v="1k-10k"/>
    <s v="1k-10k"/>
    <s v="1k-10k"/>
    <s v="1k-10k"/>
    <n v="1.2130192363597299"/>
    <n v="0.26785620614071892"/>
    <n v="25"/>
    <n v="50"/>
    <n v="50"/>
    <n v="50"/>
    <n v="50"/>
    <n v="50"/>
  </r>
  <r>
    <x v="0"/>
    <x v="2"/>
    <x v="0"/>
    <x v="0"/>
    <x v="4"/>
    <x v="2"/>
    <n v="2.5554576711649402"/>
    <n v="1.4714831913192301"/>
    <n v="1.1799573067657401"/>
    <n v="1.00083257789647"/>
    <n v="0.81780321548687696"/>
    <n v="1.0837537392190799"/>
    <n v="2.4287581280582198"/>
    <n v="1.71662207657049"/>
    <n v="1.4838715792606301"/>
    <n v="1.1642985346471899"/>
    <n v="1.0735281927095901"/>
    <n v="1.37945101494629"/>
    <s v="251-1000"/>
    <s v="1k-10k"/>
    <s v="1k-10k"/>
    <s v="1k-10k"/>
    <s v="1k-10k"/>
    <s v="10k-100k"/>
    <n v="1.4717039319458602"/>
    <n v="0.26595052373220296"/>
    <n v="25"/>
    <n v="50"/>
    <n v="50"/>
    <n v="50"/>
    <n v="50"/>
    <n v="100"/>
  </r>
  <r>
    <x v="0"/>
    <x v="2"/>
    <x v="0"/>
    <x v="1"/>
    <x v="0"/>
    <x v="0"/>
    <n v="1.85809251464638"/>
    <n v="1.57275394533687"/>
    <n v="1.3476367665262201"/>
    <n v="1.2012649688747501"/>
    <n v="1.03276494775699"/>
    <n v="1.2914910118977401"/>
    <n v="1.9019076655098299"/>
    <n v="1.63839637905918"/>
    <n v="1.41741527455738"/>
    <n v="1.22225699888975"/>
    <n v="1.12046842471372"/>
    <n v="1.3605679846391301"/>
    <s v="1k-10k"/>
    <s v="1k-10k"/>
    <s v="1k-10k"/>
    <s v="1k-10k"/>
    <s v="1k-10k"/>
    <s v="10k-100k"/>
    <n v="0.56660150274863996"/>
    <n v="0.25872606414075006"/>
    <n v="50"/>
    <n v="50"/>
    <n v="50"/>
    <n v="50"/>
    <n v="50"/>
    <n v="100"/>
  </r>
  <r>
    <x v="0"/>
    <x v="2"/>
    <x v="0"/>
    <x v="1"/>
    <x v="0"/>
    <x v="1"/>
    <n v="1.5274549444554599"/>
    <n v="1.2667468807978599"/>
    <n v="1.10227110260254"/>
    <n v="0.95037015137475001"/>
    <n v="0.69670288462555996"/>
    <n v="1.0011391678627799"/>
    <n v="1.3382002526415799"/>
    <n v="1.2334354870876401"/>
    <n v="1.11369252757582"/>
    <n v="0.98126046178892101"/>
    <n v="0.76502346579208402"/>
    <n v="1.0272284494628701"/>
    <s v="251-1000"/>
    <s v="1k-10k"/>
    <s v="1k-10k"/>
    <s v="1k-10k"/>
    <s v="1k-10k"/>
    <s v="1k-10k"/>
    <n v="0.52631577659268003"/>
    <n v="0.30443628323721994"/>
    <n v="25"/>
    <n v="50"/>
    <n v="50"/>
    <n v="50"/>
    <n v="50"/>
    <n v="50"/>
  </r>
  <r>
    <x v="0"/>
    <x v="2"/>
    <x v="0"/>
    <x v="1"/>
    <x v="0"/>
    <x v="2"/>
    <n v="1.6525710439150101"/>
    <n v="1.33575709167454"/>
    <n v="1.1832118284931299"/>
    <n v="1.04708232334249"/>
    <n v="0.830682951743277"/>
    <n v="1.0832105357060999"/>
    <n v="1.65664023918262"/>
    <n v="1.40485130961766"/>
    <n v="1.31812223461491"/>
    <n v="1.17554554465256"/>
    <n v="0.99612823528507699"/>
    <n v="1.2428949812594901"/>
    <s v="1k-10k"/>
    <s v="1k-10k"/>
    <s v="1k-10k"/>
    <s v="1k-10k"/>
    <s v="1k-10k"/>
    <s v="10k-100k"/>
    <n v="0.56936050820891015"/>
    <n v="0.25252758396282293"/>
    <n v="50"/>
    <n v="50"/>
    <n v="50"/>
    <n v="50"/>
    <n v="50"/>
    <n v="100"/>
  </r>
  <r>
    <x v="0"/>
    <x v="2"/>
    <x v="0"/>
    <x v="1"/>
    <x v="1"/>
    <x v="0"/>
    <n v="1.81480687447955"/>
    <n v="1.52226162256842"/>
    <n v="1.3161757843683899"/>
    <n v="1.1967162471142501"/>
    <n v="0.95838821712148903"/>
    <n v="1.3431575799548701"/>
    <n v="1.9606947617521799"/>
    <n v="1.59856236274538"/>
    <n v="1.4468995773048099"/>
    <n v="1.3030810041741001"/>
    <n v="1.01545405521021"/>
    <n v="1.4540780864226099"/>
    <s v="10k-100k"/>
    <s v="10k-100k"/>
    <s v="10k-100k"/>
    <s v="10k-100k"/>
    <s v="1k-10k"/>
    <s v="10k-100k"/>
    <n v="0.47164929452467996"/>
    <n v="0.38476936283338103"/>
    <n v="100"/>
    <n v="100"/>
    <n v="100"/>
    <n v="100"/>
    <n v="50"/>
    <n v="100"/>
  </r>
  <r>
    <x v="0"/>
    <x v="2"/>
    <x v="0"/>
    <x v="1"/>
    <x v="1"/>
    <x v="1"/>
    <n v="1.3395111099832899"/>
    <n v="1.03820222109573"/>
    <n v="0.92008487524863003"/>
    <n v="0.82933034557774998"/>
    <n v="0.70921763082719302"/>
    <n v="0.86475632831955895"/>
    <n v="1.38034701004488"/>
    <n v="1.0275405394194801"/>
    <n v="0.98636662456901703"/>
    <n v="0.90216222642093202"/>
    <n v="0.77167726838905504"/>
    <n v="0.933657543552738"/>
    <s v="1k-10k"/>
    <s v="10k-100k"/>
    <s v="1k-10k"/>
    <s v="10k-100k"/>
    <s v="10k-100k"/>
    <s v="10k-100k"/>
    <n v="0.47475478166373097"/>
    <n v="0.15553869749236593"/>
    <n v="50"/>
    <n v="100"/>
    <n v="50"/>
    <n v="100"/>
    <n v="100"/>
    <n v="100"/>
  </r>
  <r>
    <x v="0"/>
    <x v="2"/>
    <x v="0"/>
    <x v="1"/>
    <x v="1"/>
    <x v="2"/>
    <n v="1.42738154750951"/>
    <n v="1.10207042072068"/>
    <n v="0.96630791068255795"/>
    <n v="0.88026527183931702"/>
    <n v="0.73851672562410797"/>
    <n v="0.912364306251635"/>
    <n v="1.6682479368761001"/>
    <n v="1.28786607749185"/>
    <n v="1.2089477825313599"/>
    <n v="1.03271066106765"/>
    <n v="0.90809933534384002"/>
    <n v="1.15526504660569"/>
    <s v="10k-100k"/>
    <s v="10k-100k"/>
    <s v="10k-100k"/>
    <s v="10k-100k"/>
    <s v="10k-100k"/>
    <s v="&gt;100k"/>
    <n v="0.51501724125787496"/>
    <n v="0.17384758062752703"/>
    <n v="100"/>
    <n v="100"/>
    <n v="100"/>
    <n v="100"/>
    <n v="100"/>
    <n v="200"/>
  </r>
  <r>
    <x v="0"/>
    <x v="2"/>
    <x v="0"/>
    <x v="1"/>
    <x v="2"/>
    <x v="0"/>
    <n v="2.0518151419516402"/>
    <n v="1.6778257950572999"/>
    <n v="1.33393814814425"/>
    <n v="1.1544389998737301"/>
    <n v="0.95143079358368798"/>
    <n v="1.40694922032082"/>
    <n v="2.1340095859332902"/>
    <n v="1.8417507491742799"/>
    <n v="1.46275031179669"/>
    <n v="1.1476567852463899"/>
    <n v="1.02983754324722"/>
    <n v="1.50777940597166"/>
    <s v="1k-10k"/>
    <s v="1k-10k"/>
    <s v="1k-10k"/>
    <s v="1k-10k"/>
    <s v="1k-10k"/>
    <s v="10k-100k"/>
    <n v="0.64486592163082013"/>
    <n v="0.45551842673713205"/>
    <n v="50"/>
    <n v="50"/>
    <n v="50"/>
    <n v="50"/>
    <n v="50"/>
    <n v="100"/>
  </r>
  <r>
    <x v="0"/>
    <x v="2"/>
    <x v="0"/>
    <x v="1"/>
    <x v="2"/>
    <x v="1"/>
    <n v="1.15040770925638"/>
    <n v="0.939462454933781"/>
    <n v="0.82974868779465205"/>
    <n v="0.71399659803656901"/>
    <n v="0.56482897415786903"/>
    <n v="0.825635923512817"/>
    <n v="1.19092468310059"/>
    <n v="0.96483406702501795"/>
    <n v="0.89011730473559103"/>
    <n v="0.78329567128342903"/>
    <n v="0.66722107540312203"/>
    <n v="0.89521570566887998"/>
    <s v="1k-10k"/>
    <s v="1k-10k"/>
    <s v="10k-100k"/>
    <s v="10k-100k"/>
    <s v="251-1000"/>
    <s v="10k-100k"/>
    <n v="0.32477178574356302"/>
    <n v="0.26080694935494797"/>
    <n v="50"/>
    <n v="50"/>
    <n v="100"/>
    <n v="100"/>
    <n v="25"/>
    <n v="100"/>
  </r>
  <r>
    <x v="0"/>
    <x v="2"/>
    <x v="0"/>
    <x v="1"/>
    <x v="2"/>
    <x v="2"/>
    <n v="1.1738278259159001"/>
    <n v="0.96925607207043296"/>
    <n v="0.85801180352998097"/>
    <n v="0.74539935292149695"/>
    <n v="0.56864943892180797"/>
    <n v="0.83525458932621299"/>
    <n v="1.3390788075019699"/>
    <n v="1.09649122914417"/>
    <n v="0.98241331595103298"/>
    <n v="0.85644189670269"/>
    <n v="0.70875926659238497"/>
    <n v="0.98276040525820896"/>
    <s v="1k-10k"/>
    <s v="1k-10k"/>
    <s v="10k-100k"/>
    <s v="10k-100k"/>
    <s v="251-1000"/>
    <s v="10k-100k"/>
    <n v="0.33857323658968708"/>
    <n v="0.26660515040440502"/>
    <n v="50"/>
    <n v="50"/>
    <n v="100"/>
    <n v="100"/>
    <n v="25"/>
    <n v="100"/>
  </r>
  <r>
    <x v="0"/>
    <x v="2"/>
    <x v="0"/>
    <x v="1"/>
    <x v="3"/>
    <x v="0"/>
    <n v="2.4972311698907199"/>
    <n v="1.8830565119104199"/>
    <n v="1.54506619496582"/>
    <n v="1.25251514481195"/>
    <n v="0.93097941066779899"/>
    <n v="1.6699315219768001"/>
    <n v="2.9047205268769098"/>
    <n v="2.00252605158486"/>
    <n v="1.73008980499637"/>
    <n v="1.2818694373413499"/>
    <n v="0.96350607914874098"/>
    <n v="1.86011441825358"/>
    <s v="1k-10k"/>
    <s v="1k-10k"/>
    <s v="1k-10k"/>
    <s v="1k-10k"/>
    <s v="1k-10k"/>
    <s v="10k-100k"/>
    <n v="0.82729964791391986"/>
    <n v="0.73895211130900107"/>
    <n v="50"/>
    <n v="50"/>
    <n v="50"/>
    <n v="50"/>
    <n v="50"/>
    <n v="100"/>
  </r>
  <r>
    <x v="0"/>
    <x v="2"/>
    <x v="0"/>
    <x v="1"/>
    <x v="3"/>
    <x v="1"/>
    <n v="1.2043753272459901"/>
    <n v="0.93632336179077502"/>
    <n v="0.84919310809335602"/>
    <n v="0.77321769778809502"/>
    <n v="0.66120675701753195"/>
    <n v="0.83875142562814298"/>
    <n v="1.3654785857549501"/>
    <n v="0.99545672169817401"/>
    <n v="0.90560228746796301"/>
    <n v="0.83427726358410403"/>
    <n v="0.73527787722710902"/>
    <n v="0.92676840693233298"/>
    <s v="1k-10k"/>
    <s v="10k-100k"/>
    <s v="10k-100k"/>
    <s v="10k-100k"/>
    <s v="1k-10k"/>
    <s v="10k-100k"/>
    <n v="0.36562390161784708"/>
    <n v="0.17754466861061102"/>
    <n v="50"/>
    <n v="100"/>
    <n v="100"/>
    <n v="100"/>
    <n v="50"/>
    <n v="100"/>
  </r>
  <r>
    <x v="0"/>
    <x v="2"/>
    <x v="0"/>
    <x v="1"/>
    <x v="3"/>
    <x v="2"/>
    <n v="1.2869758439243599"/>
    <n v="0.98956395445228496"/>
    <n v="0.86165624273025998"/>
    <n v="0.78807635926831598"/>
    <n v="0.67142828511001096"/>
    <n v="0.84914230390453305"/>
    <n v="1.7472077351739499"/>
    <n v="1.23512645154335"/>
    <n v="0.95581163560494498"/>
    <n v="0.92645770653398696"/>
    <n v="0.77098073428254099"/>
    <n v="1.0576319699930901"/>
    <s v="10k-100k"/>
    <s v="10k-100k"/>
    <s v="10k-100k"/>
    <s v="10k-100k"/>
    <s v="1k-10k"/>
    <s v="10k-100k"/>
    <n v="0.43783354001982688"/>
    <n v="0.17771401879452209"/>
    <n v="100"/>
    <n v="100"/>
    <n v="100"/>
    <n v="100"/>
    <n v="50"/>
    <n v="100"/>
  </r>
  <r>
    <x v="0"/>
    <x v="2"/>
    <x v="0"/>
    <x v="1"/>
    <x v="4"/>
    <x v="0"/>
    <n v="2.0221432230188099"/>
    <n v="1.6157501896952899"/>
    <n v="1.3683704830018599"/>
    <n v="1.2696292095000601"/>
    <n v="1.05373336602398"/>
    <n v="1.38457272812774"/>
    <n v="2.2249309495224998"/>
    <n v="1.73275828037595"/>
    <n v="1.4810059521196099"/>
    <n v="1.3883412102993999"/>
    <n v="1.1018680372029099"/>
    <n v="1.4990249134965501"/>
    <s v="10k-100k"/>
    <s v="10k-100k"/>
    <s v="10k-100k"/>
    <s v="10k-100k"/>
    <s v="10k-100k"/>
    <s v="&gt;100k"/>
    <n v="0.63757049489106987"/>
    <n v="0.33083936210375997"/>
    <n v="100"/>
    <n v="100"/>
    <n v="100"/>
    <n v="100"/>
    <n v="100"/>
    <n v="200"/>
  </r>
  <r>
    <x v="0"/>
    <x v="2"/>
    <x v="0"/>
    <x v="1"/>
    <x v="4"/>
    <x v="1"/>
    <n v="1.2058402030002999"/>
    <n v="0.98640241057932798"/>
    <n v="0.880763659187069"/>
    <n v="0.82224748247638801"/>
    <n v="0.70755004541065702"/>
    <n v="0.84390203766536698"/>
    <n v="1.3468563539592699"/>
    <n v="1.04254739826715"/>
    <n v="0.929562281113397"/>
    <n v="0.89899337401679202"/>
    <n v="0.758117861369347"/>
    <n v="0.92403568150927695"/>
    <s v="10k-100k"/>
    <s v="10k-100k"/>
    <s v="10k-100k"/>
    <s v="10k-100k"/>
    <s v="10k-100k"/>
    <s v="&gt;100k"/>
    <n v="0.36193816533493295"/>
    <n v="0.13635199225470995"/>
    <n v="100"/>
    <n v="100"/>
    <n v="100"/>
    <n v="100"/>
    <n v="100"/>
    <n v="200"/>
  </r>
  <r>
    <x v="0"/>
    <x v="2"/>
    <x v="0"/>
    <x v="1"/>
    <x v="4"/>
    <x v="2"/>
    <n v="1.2257438422047899"/>
    <n v="1.00206785327777"/>
    <n v="0.91165209526965796"/>
    <n v="0.84179601325044096"/>
    <n v="0.71519265922808894"/>
    <n v="0.86631979300668105"/>
    <n v="1.56302842885871"/>
    <n v="1.2384595745854099"/>
    <n v="1.08362315542633"/>
    <n v="1.01786699145919"/>
    <n v="0.80683746561580705"/>
    <n v="1.09258536912249"/>
    <s v="10k-100k"/>
    <s v="10k-100k"/>
    <s v="10k-100k"/>
    <s v="10k-100k"/>
    <s v="10k-100k"/>
    <s v="&gt;100k"/>
    <n v="0.35942404919810889"/>
    <n v="0.1511271337785921"/>
    <n v="100"/>
    <n v="100"/>
    <n v="100"/>
    <n v="100"/>
    <n v="100"/>
    <n v="200"/>
  </r>
  <r>
    <x v="0"/>
    <x v="2"/>
    <x v="0"/>
    <x v="2"/>
    <x v="0"/>
    <x v="0"/>
    <n v="1.64951114783719"/>
    <n v="1.43692303976962"/>
    <n v="1.2781881512126101"/>
    <n v="1.1285676682879699"/>
    <n v="0.93116157957816004"/>
    <n v="1.19433051427056"/>
    <n v="1.6583470583028801"/>
    <n v="1.40557003669265"/>
    <n v="1.27805122511141"/>
    <n v="1.19198812423981"/>
    <n v="0.95484684563340105"/>
    <n v="1.2362482204026"/>
    <s v="1k-10k"/>
    <s v="1k-10k"/>
    <s v="1k-10k"/>
    <s v="10k-100k"/>
    <s v="1k-10k"/>
    <s v="10k-100k"/>
    <n v="0.45518063356662997"/>
    <n v="0.26316893469239999"/>
    <n v="50"/>
    <n v="50"/>
    <n v="50"/>
    <n v="100"/>
    <n v="50"/>
    <n v="100"/>
  </r>
  <r>
    <x v="0"/>
    <x v="2"/>
    <x v="0"/>
    <x v="2"/>
    <x v="0"/>
    <x v="1"/>
    <n v="1.8266453823948201"/>
    <n v="1.3753299886582699"/>
    <n v="1.03309677385009"/>
    <n v="0.81912291144117799"/>
    <n v="0.57097553689407798"/>
    <n v="0.95798321957093902"/>
    <n v="1.3952053557321999"/>
    <n v="1.3052899545654999"/>
    <n v="1.06576590607304"/>
    <n v="0.89873074551066301"/>
    <n v="0.72835788665906598"/>
    <n v="1.0134692883843099"/>
    <s v="251-1000"/>
    <s v="251-1000"/>
    <s v="1k-10k"/>
    <s v="1k-10k"/>
    <s v="251-1000"/>
    <s v="1k-10k"/>
    <n v="0.86866216282388109"/>
    <n v="0.38700768267686103"/>
    <n v="25"/>
    <n v="25"/>
    <n v="50"/>
    <n v="50"/>
    <n v="25"/>
    <n v="50"/>
  </r>
  <r>
    <x v="0"/>
    <x v="2"/>
    <x v="0"/>
    <x v="2"/>
    <x v="0"/>
    <x v="2"/>
    <n v="1.6214420654005599"/>
    <n v="1.34519972562988"/>
    <n v="1.1438705131011599"/>
    <n v="0.982905876493676"/>
    <n v="0.76194907514563703"/>
    <n v="1.0396810074332199"/>
    <n v="1.53045620201563"/>
    <n v="1.3134158819317201"/>
    <n v="1.2421427001302601"/>
    <n v="1.1464046467472599"/>
    <n v="0.94012879767754098"/>
    <n v="1.18567817859707"/>
    <s v="1k-10k"/>
    <s v="1k-10k"/>
    <s v="1k-10k"/>
    <s v="10k-100k"/>
    <s v="1k-10k"/>
    <s v="10k-100k"/>
    <n v="0.58176105796734001"/>
    <n v="0.27773193228758286"/>
    <n v="50"/>
    <n v="50"/>
    <n v="50"/>
    <n v="100"/>
    <n v="50"/>
    <n v="100"/>
  </r>
  <r>
    <x v="0"/>
    <x v="2"/>
    <x v="0"/>
    <x v="2"/>
    <x v="1"/>
    <x v="0"/>
    <n v="1.4717679534774899"/>
    <n v="1.29024206521077"/>
    <n v="1.1899183923696299"/>
    <n v="1.0729285129380099"/>
    <n v="0.888945154655847"/>
    <n v="1.1769952351764801"/>
    <n v="1.48500765052866"/>
    <n v="1.40241490695978"/>
    <n v="1.24547044280286"/>
    <n v="1.1311203976864199"/>
    <n v="0.90482740926454497"/>
    <n v="1.24599057498662"/>
    <s v="1k-10k"/>
    <s v="10k-100k"/>
    <s v="10k-100k"/>
    <s v="10k-100k"/>
    <s v="1k-10k"/>
    <s v="10k-100k"/>
    <n v="0.29477271830100982"/>
    <n v="0.28805008052063308"/>
    <n v="50"/>
    <n v="100"/>
    <n v="100"/>
    <n v="100"/>
    <n v="50"/>
    <n v="100"/>
  </r>
  <r>
    <x v="0"/>
    <x v="2"/>
    <x v="0"/>
    <x v="2"/>
    <x v="1"/>
    <x v="1"/>
    <n v="1.31007131548158"/>
    <n v="1.1269033207243899"/>
    <n v="0.95648628996558804"/>
    <n v="0.85705991089592004"/>
    <n v="0.69412304493156796"/>
    <n v="0.95440986554936902"/>
    <n v="1.18452556787384"/>
    <n v="1.11102817747848"/>
    <n v="0.97277987577954295"/>
    <n v="0.94769950639573797"/>
    <n v="0.78425867634486401"/>
    <n v="0.98753240416483301"/>
    <s v="1k-10k"/>
    <s v="1k-10k"/>
    <s v="10k-100k"/>
    <s v="1k-10k"/>
    <s v="1k-10k"/>
    <s v="10k-100k"/>
    <n v="0.35566144993221094"/>
    <n v="0.26028682061780106"/>
    <n v="50"/>
    <n v="50"/>
    <n v="100"/>
    <n v="50"/>
    <n v="50"/>
    <n v="100"/>
  </r>
  <r>
    <x v="0"/>
    <x v="2"/>
    <x v="0"/>
    <x v="2"/>
    <x v="1"/>
    <x v="2"/>
    <n v="1.34516685968267"/>
    <n v="1.1666612923601201"/>
    <n v="1.00426239467137"/>
    <n v="0.93001389829999004"/>
    <n v="0.74977710848548895"/>
    <n v="0.99172013016910199"/>
    <n v="1.39234335983933"/>
    <n v="1.25159538537629"/>
    <n v="1.1262012723507699"/>
    <n v="1.1139178381771799"/>
    <n v="0.91703751528210098"/>
    <n v="1.1559276018148701"/>
    <s v="10k-100k"/>
    <s v="10k-100k"/>
    <s v="10k-100k"/>
    <s v="10k-100k"/>
    <s v="1k-10k"/>
    <s v="&gt;100k"/>
    <n v="0.35344672951356804"/>
    <n v="0.24194302168361304"/>
    <n v="100"/>
    <n v="100"/>
    <n v="100"/>
    <n v="100"/>
    <n v="50"/>
    <n v="200"/>
  </r>
  <r>
    <x v="0"/>
    <x v="2"/>
    <x v="0"/>
    <x v="2"/>
    <x v="2"/>
    <x v="0"/>
    <n v="1.7072452310144099"/>
    <n v="1.2919324676246"/>
    <n v="1.18540567604313"/>
    <n v="1.0175593180784901"/>
    <n v="0.87428259872693603"/>
    <n v="1.19192149241099"/>
    <n v="1.75247032459078"/>
    <n v="1.33978592938034"/>
    <n v="1.26780945822133"/>
    <n v="1.0428630536558801"/>
    <n v="0.93327083096154395"/>
    <n v="1.2604480694943101"/>
    <s v="1k-10k"/>
    <s v="1k-10k"/>
    <s v="1k-10k"/>
    <s v="1k-10k"/>
    <s v="251-1000"/>
    <s v="10k-100k"/>
    <n v="0.51532373860341996"/>
    <n v="0.31763889368405396"/>
    <n v="50"/>
    <n v="50"/>
    <n v="50"/>
    <n v="50"/>
    <n v="25"/>
    <n v="100"/>
  </r>
  <r>
    <x v="0"/>
    <x v="2"/>
    <x v="0"/>
    <x v="2"/>
    <x v="2"/>
    <x v="1"/>
    <n v="1.28867108964418"/>
    <n v="1.0178537497357101"/>
    <n v="0.89325812610890598"/>
    <n v="0.796649754518999"/>
    <n v="0.69533074365632597"/>
    <n v="0.889688429586175"/>
    <n v="1.1672099091755299"/>
    <n v="1.03914795318541"/>
    <n v="0.94248241199479899"/>
    <n v="0.91197057204621301"/>
    <n v="0.83217357372450496"/>
    <n v="0.95497468828568799"/>
    <s v="1k-10k"/>
    <s v="1k-10k"/>
    <s v="1k-10k"/>
    <s v="1k-10k"/>
    <s v="1k-10k"/>
    <s v="10k-100k"/>
    <n v="0.39898266005800498"/>
    <n v="0.19435768592984903"/>
    <n v="50"/>
    <n v="50"/>
    <n v="50"/>
    <n v="50"/>
    <n v="50"/>
    <n v="100"/>
  </r>
  <r>
    <x v="0"/>
    <x v="2"/>
    <x v="0"/>
    <x v="2"/>
    <x v="2"/>
    <x v="2"/>
    <n v="1.38673974939995"/>
    <n v="1.0537625724359201"/>
    <n v="0.92324995253494502"/>
    <n v="0.84796013819590499"/>
    <n v="0.73117863514358605"/>
    <n v="0.90373586443595799"/>
    <n v="1.4316817638254"/>
    <n v="1.1557349419629701"/>
    <n v="1.0349930150290301"/>
    <n v="0.96606324813479605"/>
    <n v="0.97067383162506304"/>
    <n v="1.07328403891363"/>
    <s v="1k-10k"/>
    <s v="10k-100k"/>
    <s v="10k-100k"/>
    <s v="1k-10k"/>
    <s v="1k-10k"/>
    <s v="10k-100k"/>
    <n v="0.48300388496399205"/>
    <n v="0.17255722929237194"/>
    <n v="50"/>
    <n v="100"/>
    <n v="100"/>
    <n v="50"/>
    <n v="50"/>
    <n v="100"/>
  </r>
  <r>
    <x v="0"/>
    <x v="2"/>
    <x v="0"/>
    <x v="2"/>
    <x v="3"/>
    <x v="0"/>
    <n v="2.20602387746447"/>
    <n v="1.5880146316714101"/>
    <n v="1.31471964915265"/>
    <n v="1.0801263280528599"/>
    <n v="0.84451768706346897"/>
    <n v="1.3434477543393"/>
    <n v="2.3736306138122001"/>
    <n v="1.68037965504014"/>
    <n v="1.4137857593391601"/>
    <n v="1.1485203888411499"/>
    <n v="0.884499021246269"/>
    <n v="1.46792954293545"/>
    <s v="1k-10k"/>
    <s v="1k-10k"/>
    <s v="1k-10k"/>
    <s v="1k-10k"/>
    <s v="251-1000"/>
    <s v="10k-100k"/>
    <n v="0.86257612312517007"/>
    <n v="0.498930067275831"/>
    <n v="50"/>
    <n v="50"/>
    <n v="50"/>
    <n v="50"/>
    <n v="25"/>
    <n v="100"/>
  </r>
  <r>
    <x v="0"/>
    <x v="2"/>
    <x v="0"/>
    <x v="2"/>
    <x v="3"/>
    <x v="1"/>
    <n v="1.46955610268746"/>
    <n v="0.93691130914095599"/>
    <n v="0.83059055495916501"/>
    <n v="0.71634884117798903"/>
    <n v="0.42006846872682702"/>
    <n v="0.78811132993921096"/>
    <n v="1.5460317759712101"/>
    <n v="1.0619755986530199"/>
    <n v="0.87044431522991095"/>
    <n v="0.873534594366564"/>
    <n v="0.71366600666876201"/>
    <n v="0.92974875991352601"/>
    <s v="251-1000"/>
    <s v="1k-10k"/>
    <s v="1k-10k"/>
    <s v="1k-10k"/>
    <s v="251-1000"/>
    <s v="10k-100k"/>
    <n v="0.68144477274824899"/>
    <n v="0.36804286121238394"/>
    <n v="25"/>
    <n v="50"/>
    <n v="50"/>
    <n v="50"/>
    <n v="25"/>
    <n v="100"/>
  </r>
  <r>
    <x v="0"/>
    <x v="2"/>
    <x v="0"/>
    <x v="2"/>
    <x v="3"/>
    <x v="2"/>
    <n v="1.5547893652873499"/>
    <n v="1.05539691997798"/>
    <n v="0.85950732227217896"/>
    <n v="0.73298911040624404"/>
    <n v="0.53424739725773895"/>
    <n v="0.80095706663229005"/>
    <n v="1.7994893562729899"/>
    <n v="1.3093630218505901"/>
    <n v="1.05491803126822"/>
    <n v="0.95498120687616095"/>
    <n v="0.90876964504896696"/>
    <n v="1.1208720152553"/>
    <s v="1k-10k"/>
    <s v="1k-10k"/>
    <s v="10k-100k"/>
    <s v="1k-10k"/>
    <s v="1k-10k"/>
    <s v="10k-100k"/>
    <n v="0.75383229865505985"/>
    <n v="0.26670966937455109"/>
    <n v="50"/>
    <n v="50"/>
    <n v="100"/>
    <n v="50"/>
    <n v="50"/>
    <n v="100"/>
  </r>
  <r>
    <x v="0"/>
    <x v="2"/>
    <x v="0"/>
    <x v="2"/>
    <x v="4"/>
    <x v="0"/>
    <n v="1.6106771969285101"/>
    <n v="1.3243128657140599"/>
    <n v="1.20626039965237"/>
    <n v="1.1114317234740001"/>
    <n v="0.99473677477049705"/>
    <n v="1.2021548040382"/>
    <n v="1.64737677716458"/>
    <n v="1.42959061705266"/>
    <n v="1.2628607280105799"/>
    <n v="1.16582637376455"/>
    <n v="1.01977011041652"/>
    <n v="1.2707008804926001"/>
    <s v="10k-100k"/>
    <s v="10k-100k"/>
    <s v="10k-100k"/>
    <s v="10k-100k"/>
    <s v="10k-100k"/>
    <s v="&gt;100k"/>
    <n v="0.40852239289031012"/>
    <n v="0.20741802926770292"/>
    <n v="100"/>
    <n v="100"/>
    <n v="100"/>
    <n v="100"/>
    <n v="100"/>
    <n v="200"/>
  </r>
  <r>
    <x v="0"/>
    <x v="2"/>
    <x v="0"/>
    <x v="2"/>
    <x v="4"/>
    <x v="1"/>
    <n v="1.21885928468991"/>
    <n v="0.98490263140025103"/>
    <n v="0.88186061591854403"/>
    <n v="0.79968485363045205"/>
    <n v="0.69986357109158004"/>
    <n v="0.86218814547130396"/>
    <n v="1.22547125119456"/>
    <n v="1.04335330955593"/>
    <n v="0.94208821954686195"/>
    <n v="0.93571105777808505"/>
    <n v="0.85063929068650002"/>
    <n v="0.96496085845414403"/>
    <s v="1k-10k"/>
    <s v="10k-100k"/>
    <s v="10k-100k"/>
    <s v="10k-100k"/>
    <s v="1k-10k"/>
    <s v="10k-100k"/>
    <n v="0.35667113921860605"/>
    <n v="0.16232457437972392"/>
    <n v="50"/>
    <n v="100"/>
    <n v="100"/>
    <n v="100"/>
    <n v="50"/>
    <n v="100"/>
  </r>
  <r>
    <x v="0"/>
    <x v="2"/>
    <x v="0"/>
    <x v="2"/>
    <x v="4"/>
    <x v="2"/>
    <n v="1.30828880199736"/>
    <n v="1.03133440393877"/>
    <n v="0.936778156800673"/>
    <n v="0.85067792934429598"/>
    <n v="0.73157869798326902"/>
    <n v="0.889517001883255"/>
    <n v="1.4865957684269899"/>
    <n v="1.19452820795239"/>
    <n v="1.0734534185428199"/>
    <n v="1.02793507571039"/>
    <n v="1.02838468538704"/>
    <n v="1.1355533260339601"/>
    <s v="10k-100k"/>
    <s v="10k-100k"/>
    <s v="10k-100k"/>
    <s v="10k-100k"/>
    <s v="10k-100k"/>
    <s v="&gt;100k"/>
    <n v="0.41877180011410498"/>
    <n v="0.15793830389998598"/>
    <n v="100"/>
    <n v="100"/>
    <n v="100"/>
    <n v="100"/>
    <n v="100"/>
    <n v="200"/>
  </r>
  <r>
    <x v="0"/>
    <x v="2"/>
    <x v="0"/>
    <x v="3"/>
    <x v="0"/>
    <x v="0"/>
    <n v="1.72690597540864"/>
    <n v="1.51636171256944"/>
    <n v="1.34126187231895"/>
    <n v="1.22716429771264"/>
    <n v="1.06235054332478"/>
    <n v="1.24472866876062"/>
    <n v="1.7480026261874699"/>
    <n v="1.52453753585409"/>
    <n v="1.3442681002786701"/>
    <n v="1.28722378111922"/>
    <n v="1.12398064755868"/>
    <n v="1.2951991781296299"/>
    <s v="1k-10k"/>
    <s v="1k-10k"/>
    <s v="1k-10k"/>
    <s v="10k-100k"/>
    <s v="10k-100k"/>
    <s v="10k-100k"/>
    <n v="0.48217730664801994"/>
    <n v="0.18237812543584009"/>
    <n v="50"/>
    <n v="50"/>
    <n v="50"/>
    <n v="100"/>
    <n v="100"/>
    <n v="100"/>
  </r>
  <r>
    <x v="0"/>
    <x v="2"/>
    <x v="0"/>
    <x v="3"/>
    <x v="0"/>
    <x v="1"/>
    <n v="1.5378227272537099"/>
    <n v="1.3043161388458999"/>
    <n v="1.18242341872443"/>
    <n v="0.93732412379681596"/>
    <n v="0.73336684910325001"/>
    <n v="0.98715728493231303"/>
    <n v="1.4066529452132699"/>
    <n v="1.24742635948685"/>
    <n v="1.1560158813980701"/>
    <n v="0.97787002471592399"/>
    <n v="0.81304480364926102"/>
    <n v="1.02337637993358"/>
    <s v="251-1000"/>
    <s v="1k-10k"/>
    <s v="1k-10k"/>
    <s v="1k-10k"/>
    <s v="1k-10k"/>
    <s v="10k-100k"/>
    <n v="0.55066544232139691"/>
    <n v="0.25379043582906302"/>
    <n v="25"/>
    <n v="50"/>
    <n v="50"/>
    <n v="50"/>
    <n v="50"/>
    <n v="100"/>
  </r>
  <r>
    <x v="0"/>
    <x v="2"/>
    <x v="0"/>
    <x v="3"/>
    <x v="0"/>
    <x v="2"/>
    <n v="1.58959708181812"/>
    <n v="1.3791321047826499"/>
    <n v="1.26526094680638"/>
    <n v="1.07010976399431"/>
    <n v="0.84735058386673101"/>
    <n v="1.0677814633998199"/>
    <n v="1.6721631486580499"/>
    <n v="1.42297126341497"/>
    <n v="1.29464048229887"/>
    <n v="1.1973949619450901"/>
    <n v="1.0338527516228599"/>
    <n v="1.2170838439427401"/>
    <s v="1k-10k"/>
    <s v="1k-10k"/>
    <s v="1k-10k"/>
    <s v="10k-100k"/>
    <s v="10k-100k"/>
    <s v="10k-100k"/>
    <n v="0.52181561841830004"/>
    <n v="0.22043087953308893"/>
    <n v="50"/>
    <n v="50"/>
    <n v="50"/>
    <n v="100"/>
    <n v="100"/>
    <n v="100"/>
  </r>
  <r>
    <x v="0"/>
    <x v="2"/>
    <x v="0"/>
    <x v="3"/>
    <x v="1"/>
    <x v="0"/>
    <n v="1.6369966537751"/>
    <n v="1.4055187491610499"/>
    <n v="1.2473595474002901"/>
    <n v="1.1383235014458599"/>
    <n v="0.965886426636415"/>
    <n v="1.25696530674992"/>
    <n v="1.7102565025600101"/>
    <n v="1.4685980931743501"/>
    <n v="1.3259858800608599"/>
    <n v="1.2125083318374501"/>
    <n v="1.0121161329907999"/>
    <n v="1.33057776708875"/>
    <s v="10k-100k"/>
    <s v="10k-100k"/>
    <s v="10k-100k"/>
    <s v="10k-100k"/>
    <s v="10k-100k"/>
    <s v="&gt;100k"/>
    <n v="0.38003134702517993"/>
    <n v="0.29107888011350502"/>
    <n v="100"/>
    <n v="100"/>
    <n v="100"/>
    <n v="100"/>
    <n v="100"/>
    <n v="200"/>
  </r>
  <r>
    <x v="0"/>
    <x v="2"/>
    <x v="0"/>
    <x v="3"/>
    <x v="1"/>
    <x v="1"/>
    <n v="1.2432774220515601"/>
    <n v="1.0395690909820501"/>
    <n v="0.93296065046644805"/>
    <n v="0.84781178967920301"/>
    <n v="0.73805992661877096"/>
    <n v="0.90032802273920698"/>
    <n v="1.2644669643606801"/>
    <n v="1.0510922618630201"/>
    <n v="0.96588494121928603"/>
    <n v="0.91687567857363705"/>
    <n v="0.80341419701197103"/>
    <n v="0.95553129854545105"/>
    <s v="1k-10k"/>
    <s v="10k-100k"/>
    <s v="10k-100k"/>
    <s v="10k-100k"/>
    <s v="10k-100k"/>
    <s v="10k-100k"/>
    <n v="0.34294939931235313"/>
    <n v="0.16226809612043602"/>
    <n v="50"/>
    <n v="100"/>
    <n v="100"/>
    <n v="100"/>
    <n v="100"/>
    <n v="100"/>
  </r>
  <r>
    <x v="0"/>
    <x v="2"/>
    <x v="0"/>
    <x v="3"/>
    <x v="1"/>
    <x v="2"/>
    <n v="1.3258474546376899"/>
    <n v="1.0827169587224901"/>
    <n v="0.99684750076537199"/>
    <n v="0.91776120032561104"/>
    <n v="0.78682492490663902"/>
    <n v="0.94664149571274403"/>
    <n v="1.49326568964261"/>
    <n v="1.23770646241949"/>
    <n v="1.19464811531596"/>
    <n v="1.06344717574382"/>
    <n v="0.96382533100224799"/>
    <n v="1.1594527285290599"/>
    <s v="10k-100k"/>
    <s v="10k-100k"/>
    <s v="10k-100k"/>
    <s v="10k-100k"/>
    <s v="10k-100k"/>
    <s v="&gt;100k"/>
    <n v="0.37920595892494591"/>
    <n v="0.15981657080610501"/>
    <n v="100"/>
    <n v="100"/>
    <n v="100"/>
    <n v="100"/>
    <n v="100"/>
    <n v="200"/>
  </r>
  <r>
    <x v="0"/>
    <x v="2"/>
    <x v="0"/>
    <x v="3"/>
    <x v="2"/>
    <x v="0"/>
    <n v="1.9232889178530099"/>
    <n v="1.4959924333174599"/>
    <n v="1.2919794023455899"/>
    <n v="1.13183352758443"/>
    <n v="0.955823579741231"/>
    <n v="1.29839852586858"/>
    <n v="1.95929827271629"/>
    <n v="1.5463991238464101"/>
    <n v="1.4133126987049001"/>
    <n v="1.1730771002525899"/>
    <n v="0.99337029161627999"/>
    <n v="1.37138605105589"/>
    <s v="1k-10k"/>
    <s v="1k-10k"/>
    <s v="1k-10k"/>
    <s v="1k-10k"/>
    <s v="1k-10k"/>
    <s v="10k-100k"/>
    <n v="0.62489039198442997"/>
    <n v="0.34257494612734896"/>
    <n v="50"/>
    <n v="50"/>
    <n v="50"/>
    <n v="50"/>
    <n v="50"/>
    <n v="100"/>
  </r>
  <r>
    <x v="0"/>
    <x v="2"/>
    <x v="0"/>
    <x v="3"/>
    <x v="2"/>
    <x v="1"/>
    <n v="1.1699509409801201"/>
    <n v="0.93330640453774705"/>
    <n v="0.86123302070227103"/>
    <n v="0.78160911328149296"/>
    <n v="0.70016115183830197"/>
    <n v="0.85072365676634498"/>
    <n v="1.1827229981913201"/>
    <n v="0.98662166815669805"/>
    <n v="0.91990799017254599"/>
    <n v="0.88133157433127396"/>
    <n v="0.751074655146028"/>
    <n v="0.91855285944443998"/>
    <s v="1k-10k"/>
    <s v="10k-100k"/>
    <s v="10k-100k"/>
    <s v="10k-100k"/>
    <s v="10k-100k"/>
    <s v="10k-100k"/>
    <n v="0.31922728421377511"/>
    <n v="0.15056250492804302"/>
    <n v="50"/>
    <n v="100"/>
    <n v="100"/>
    <n v="100"/>
    <n v="100"/>
    <n v="100"/>
  </r>
  <r>
    <x v="0"/>
    <x v="2"/>
    <x v="0"/>
    <x v="3"/>
    <x v="2"/>
    <x v="2"/>
    <n v="1.2193129078929501"/>
    <n v="0.95932115881584001"/>
    <n v="0.89190129810977403"/>
    <n v="0.80565484274789501"/>
    <n v="0.70455548489828401"/>
    <n v="0.86318184244200902"/>
    <n v="1.3928236788349699"/>
    <n v="1.0981540189861601"/>
    <n v="1.0257927564495699"/>
    <n v="0.97765644511850702"/>
    <n v="0.78914846022084895"/>
    <n v="1.0288826012640799"/>
    <s v="10k-100k"/>
    <s v="10k-100k"/>
    <s v="10k-100k"/>
    <s v="10k-100k"/>
    <s v="10k-100k"/>
    <s v="&gt;100k"/>
    <n v="0.35613106545094109"/>
    <n v="0.15862635754372501"/>
    <n v="100"/>
    <n v="100"/>
    <n v="100"/>
    <n v="100"/>
    <n v="100"/>
    <n v="200"/>
  </r>
  <r>
    <x v="0"/>
    <x v="2"/>
    <x v="0"/>
    <x v="3"/>
    <x v="3"/>
    <x v="0"/>
    <n v="2.3991882370908599"/>
    <n v="1.7696710896223899"/>
    <n v="1.4910971669883499"/>
    <n v="1.2230762038607199"/>
    <n v="0.941922622586438"/>
    <n v="1.5545078897575499"/>
    <n v="2.6249163322898799"/>
    <n v="1.85709993998853"/>
    <n v="1.6343537901223999"/>
    <n v="1.2518010169306"/>
    <n v="0.98449955325539895"/>
    <n v="1.7016090945334299"/>
    <s v="10k-100k"/>
    <s v="1k-10k"/>
    <s v="1k-10k"/>
    <s v="1k-10k"/>
    <s v="1k-10k"/>
    <s v="10k-100k"/>
    <n v="0.84468034733330999"/>
    <n v="0.61258526717111195"/>
    <n v="100"/>
    <n v="50"/>
    <n v="50"/>
    <n v="50"/>
    <n v="50"/>
    <n v="100"/>
  </r>
  <r>
    <x v="0"/>
    <x v="2"/>
    <x v="0"/>
    <x v="3"/>
    <x v="3"/>
    <x v="1"/>
    <n v="1.2248730070586999"/>
    <n v="0.96257031438032403"/>
    <n v="0.84675525000854501"/>
    <n v="0.76613767022027301"/>
    <n v="0.663024699418573"/>
    <n v="0.83284950750465603"/>
    <n v="1.4155418680196501"/>
    <n v="1.05917652896433"/>
    <n v="0.90860769340015801"/>
    <n v="0.85003731882085398"/>
    <n v="0.75509788583464899"/>
    <n v="0.94480102829058399"/>
    <s v="1k-10k"/>
    <s v="10k-100k"/>
    <s v="10k-100k"/>
    <s v="10k-100k"/>
    <s v="1k-10k"/>
    <s v="10k-100k"/>
    <n v="0.39202349955404392"/>
    <n v="0.16982480808608302"/>
    <n v="50"/>
    <n v="100"/>
    <n v="100"/>
    <n v="100"/>
    <n v="50"/>
    <n v="100"/>
  </r>
  <r>
    <x v="0"/>
    <x v="2"/>
    <x v="0"/>
    <x v="3"/>
    <x v="3"/>
    <x v="2"/>
    <n v="1.30319637137677"/>
    <n v="0.98899444432919703"/>
    <n v="0.86350254750494704"/>
    <n v="0.78318934262642603"/>
    <n v="0.67362720319460001"/>
    <n v="0.84484051092511603"/>
    <n v="1.7556627396414299"/>
    <n v="1.30098288978939"/>
    <n v="0.98622229829304597"/>
    <n v="0.93824769486873305"/>
    <n v="0.80755581556211797"/>
    <n v="1.1000321947245"/>
    <s v="10k-100k"/>
    <s v="10k-100k"/>
    <s v="10k-100k"/>
    <s v="10k-100k"/>
    <s v="1k-10k"/>
    <s v="&gt;100k"/>
    <n v="0.458355860451654"/>
    <n v="0.17121330773051602"/>
    <n v="100"/>
    <n v="100"/>
    <n v="100"/>
    <n v="100"/>
    <n v="50"/>
    <n v="200"/>
  </r>
  <r>
    <x v="0"/>
    <x v="2"/>
    <x v="0"/>
    <x v="3"/>
    <x v="4"/>
    <x v="0"/>
    <n v="1.8007875318736"/>
    <n v="1.46746400016548"/>
    <n v="1.2760756457401199"/>
    <n v="1.18415343874985"/>
    <n v="1.0239864806774099"/>
    <n v="1.3001007325065701"/>
    <n v="1.9068055065173899"/>
    <n v="1.54515794214517"/>
    <n v="1.3592922099245901"/>
    <n v="1.23691163708695"/>
    <n v="1.0657055547205001"/>
    <n v="1.37691242496411"/>
    <s v="10k-100k"/>
    <s v="10k-100k"/>
    <s v="10k-100k"/>
    <s v="10k-100k"/>
    <s v="10k-100k"/>
    <s v="&gt;100k"/>
    <n v="0.50068679936702987"/>
    <n v="0.27611425182916016"/>
    <n v="100"/>
    <n v="100"/>
    <n v="100"/>
    <n v="100"/>
    <n v="100"/>
    <n v="200"/>
  </r>
  <r>
    <x v="0"/>
    <x v="2"/>
    <x v="0"/>
    <x v="3"/>
    <x v="4"/>
    <x v="1"/>
    <n v="1.20275913129401"/>
    <n v="0.96709724496586302"/>
    <n v="0.89340322148546303"/>
    <n v="0.82713002880987996"/>
    <n v="0.73065538091941395"/>
    <n v="0.85639784992384005"/>
    <n v="1.34201290710076"/>
    <n v="1.03294560116718"/>
    <n v="0.94898193090604599"/>
    <n v="0.91702601837078701"/>
    <n v="0.79220971444028099"/>
    <n v="0.94435396615156697"/>
    <s v="10k-100k"/>
    <s v="10k-100k"/>
    <s v="10k-100k"/>
    <s v="10k-100k"/>
    <s v="10k-100k"/>
    <s v="&gt;100k"/>
    <n v="0.34636128137016997"/>
    <n v="0.12574246900442609"/>
    <n v="100"/>
    <n v="100"/>
    <n v="100"/>
    <n v="100"/>
    <n v="100"/>
    <n v="200"/>
  </r>
  <r>
    <x v="0"/>
    <x v="2"/>
    <x v="0"/>
    <x v="3"/>
    <x v="4"/>
    <x v="2"/>
    <n v="1.2502146776829"/>
    <n v="1.0133693447491501"/>
    <n v="0.92207768168947701"/>
    <n v="0.84745311311715898"/>
    <n v="0.73966922588410999"/>
    <n v="0.881260235345809"/>
    <n v="1.5522552686214599"/>
    <n v="1.24262042950681"/>
    <n v="1.0704936144741399"/>
    <n v="1.0591520520965501"/>
    <n v="0.861656019678958"/>
    <n v="1.12032576093323"/>
    <s v="10k-100k"/>
    <s v="&gt;100k"/>
    <s v="&gt;100k"/>
    <s v="&gt;100k"/>
    <s v="10k-100k"/>
    <s v="&gt;100k"/>
    <n v="0.36895444233709096"/>
    <n v="0.141591009461699"/>
    <n v="100"/>
    <n v="200"/>
    <n v="200"/>
    <n v="200"/>
    <n v="100"/>
    <n v="200"/>
  </r>
  <r>
    <x v="0"/>
    <x v="2"/>
    <x v="2"/>
    <x v="0"/>
    <x v="0"/>
    <x v="0"/>
    <s v="NULL"/>
    <n v="2.0937822669666"/>
    <n v="1.57056502475725"/>
    <n v="0.95054429901453097"/>
    <n v="0.79687078578052195"/>
    <n v="1.21130353838071"/>
    <s v="NULL"/>
    <n v="2.2685913087271601"/>
    <n v="1.6514024268724199"/>
    <n v="0.99648360371737399"/>
    <n v="0.88936018370865999"/>
    <n v="1.2973769209332799"/>
    <s v="&lt;30"/>
    <s v="30-100"/>
    <s v="251-1000"/>
    <s v="251-1000"/>
    <s v="101-250"/>
    <s v="1k-10k"/>
    <n v="0.88247872858588994"/>
    <n v="0.41443275260018808"/>
    <s v="N/A"/>
    <n v="6"/>
    <n v="25"/>
    <n v="25"/>
    <n v="12"/>
    <n v="50"/>
  </r>
  <r>
    <x v="0"/>
    <x v="2"/>
    <x v="2"/>
    <x v="0"/>
    <x v="0"/>
    <x v="1"/>
    <s v="NULL"/>
    <s v="NULL"/>
    <n v="1.74640659277537"/>
    <s v="NULL"/>
    <s v="NULL"/>
    <n v="1.56098657691245"/>
    <s v="NULL"/>
    <s v="NULL"/>
    <n v="1.08432601989614"/>
    <s v="NULL"/>
    <s v="NULL"/>
    <n v="1.22591040232366"/>
    <s v="&lt;30"/>
    <s v="&lt;30"/>
    <s v="30-100"/>
    <s v="&lt;30"/>
    <s v="&lt;30"/>
    <s v="30-100"/>
    <n v="0.18542001586292001"/>
    <n v="0.18542001586292001"/>
    <s v="N/A"/>
    <s v="N/A"/>
    <n v="6"/>
    <s v="N/A"/>
    <s v="N/A"/>
    <n v="6"/>
  </r>
  <r>
    <x v="0"/>
    <x v="2"/>
    <x v="2"/>
    <x v="0"/>
    <x v="0"/>
    <x v="2"/>
    <s v="NULL"/>
    <n v="2.2665898207924702"/>
    <n v="1.64927937827717"/>
    <n v="1.36258748655372"/>
    <n v="0.86943108181298001"/>
    <n v="1.3362353983970301"/>
    <s v="NULL"/>
    <n v="1.7201336272430701"/>
    <n v="1.6083153355028199"/>
    <n v="1.3439207340310999"/>
    <n v="0.91214727074243296"/>
    <n v="1.29197134774704"/>
    <s v="&lt;30"/>
    <s v="30-100"/>
    <s v="101-250"/>
    <s v="251-1000"/>
    <s v="251-1000"/>
    <s v="1k-10k"/>
    <n v="0.93035442239544008"/>
    <n v="0.46680431658405008"/>
    <s v="N/A"/>
    <n v="6"/>
    <n v="12"/>
    <n v="25"/>
    <n v="25"/>
    <n v="50"/>
  </r>
  <r>
    <x v="0"/>
    <x v="2"/>
    <x v="2"/>
    <x v="0"/>
    <x v="1"/>
    <x v="0"/>
    <n v="2.9094122224347698"/>
    <n v="1.7345168899036401"/>
    <n v="1.47324964954416"/>
    <n v="1.1770573523297301"/>
    <n v="0.90809766342960496"/>
    <n v="1.28102950902715"/>
    <n v="2.8645728092414098"/>
    <n v="1.8089625243245799"/>
    <n v="1.5915763623169901"/>
    <n v="1.1876756751736699"/>
    <n v="0.92807662583747697"/>
    <n v="1.3289230790420401"/>
    <s v="101-250"/>
    <s v="251-1000"/>
    <s v="1k-10k"/>
    <s v="251-1000"/>
    <s v="1k-10k"/>
    <s v="1k-10k"/>
    <n v="1.6283827134076199"/>
    <n v="0.372931845597545"/>
    <n v="12"/>
    <n v="25"/>
    <n v="50"/>
    <n v="25"/>
    <n v="50"/>
    <n v="50"/>
  </r>
  <r>
    <x v="0"/>
    <x v="2"/>
    <x v="2"/>
    <x v="0"/>
    <x v="1"/>
    <x v="1"/>
    <n v="4.1815209109104403"/>
    <n v="1.8035169601085199"/>
    <n v="1.2213786817361301"/>
    <n v="0.91392434209984497"/>
    <n v="0.70654222034446401"/>
    <n v="1.1610162357737399"/>
    <n v="2.6823706133726901"/>
    <n v="1.6631050226684201"/>
    <n v="1.2245202940890401"/>
    <n v="1.0539252317569401"/>
    <n v="0.85815865187284401"/>
    <n v="1.16985219353745"/>
    <s v="30-100"/>
    <s v="30-100"/>
    <s v="251-1000"/>
    <s v="251-1000"/>
    <s v="30-100"/>
    <s v="251-1000"/>
    <n v="3.0205046751367002"/>
    <n v="0.4544740154292759"/>
    <n v="6"/>
    <n v="6"/>
    <n v="25"/>
    <n v="25"/>
    <n v="6"/>
    <n v="25"/>
  </r>
  <r>
    <x v="0"/>
    <x v="2"/>
    <x v="2"/>
    <x v="0"/>
    <x v="1"/>
    <x v="2"/>
    <n v="3.8218477628274599"/>
    <n v="1.6056729458055099"/>
    <n v="1.34424391650886"/>
    <n v="1.1644670530900001"/>
    <n v="0.89367169987663897"/>
    <n v="1.2221630978004201"/>
    <n v="2.46022905742903"/>
    <n v="1.6387053605072699"/>
    <n v="1.5207991721769101"/>
    <n v="1.3174189075168199"/>
    <n v="0.97090181495108496"/>
    <n v="1.30564532458413"/>
    <s v="101-250"/>
    <s v="1k-10k"/>
    <s v="1k-10k"/>
    <s v="251-1000"/>
    <s v="1k-10k"/>
    <s v="1k-10k"/>
    <n v="2.5996846650270395"/>
    <n v="0.32849139792378113"/>
    <n v="12"/>
    <n v="50"/>
    <n v="50"/>
    <n v="25"/>
    <n v="50"/>
    <n v="50"/>
  </r>
  <r>
    <x v="0"/>
    <x v="2"/>
    <x v="2"/>
    <x v="0"/>
    <x v="2"/>
    <x v="0"/>
    <n v="4.5185836566056503"/>
    <n v="2.6253670445144102"/>
    <n v="1.9824446593904099"/>
    <n v="1.52622328068976"/>
    <n v="1.03668662472742"/>
    <n v="1.5995601788268199"/>
    <n v="4.8325831205791303"/>
    <n v="2.8207487011480699"/>
    <n v="2.0768565207872398"/>
    <n v="1.5452704448425101"/>
    <n v="1.09540190713509"/>
    <n v="1.6820042197846701"/>
    <s v="30-100"/>
    <s v="251-1000"/>
    <s v="251-1000"/>
    <s v="251-1000"/>
    <s v="251-1000"/>
    <s v="1k-10k"/>
    <n v="2.9190234777788304"/>
    <n v="0.56287355409939988"/>
    <n v="6"/>
    <n v="25"/>
    <n v="25"/>
    <n v="25"/>
    <n v="25"/>
    <n v="50"/>
  </r>
  <r>
    <x v="0"/>
    <x v="2"/>
    <x v="2"/>
    <x v="0"/>
    <x v="2"/>
    <x v="1"/>
    <n v="3.8827727902431501"/>
    <n v="1.7224728184949301"/>
    <n v="1.04365914403338"/>
    <n v="0.81112594121952797"/>
    <n v="0.60195065875944498"/>
    <n v="1.10111502094636"/>
    <n v="2.1650773174331501"/>
    <n v="1.3629383289252801"/>
    <n v="1.27630776777349"/>
    <n v="1.1567616953977999"/>
    <n v="0.85096212775601299"/>
    <n v="1.1806908401970999"/>
    <s v="30-100"/>
    <s v="101-250"/>
    <s v="101-250"/>
    <s v="101-250"/>
    <s v="101-250"/>
    <s v="251-1000"/>
    <n v="2.7816577692967899"/>
    <n v="0.49916436218691507"/>
    <n v="6"/>
    <n v="12"/>
    <n v="12"/>
    <n v="12"/>
    <n v="12"/>
    <n v="25"/>
  </r>
  <r>
    <x v="0"/>
    <x v="2"/>
    <x v="2"/>
    <x v="0"/>
    <x v="2"/>
    <x v="2"/>
    <n v="5.4531659929498204"/>
    <n v="2.0987659672511101"/>
    <n v="1.2873192087921199"/>
    <n v="0.989808875846238"/>
    <n v="0.68863326059255103"/>
    <n v="1.1964520156748299"/>
    <n v="4.0039344805061603"/>
    <n v="1.82392257794041"/>
    <n v="1.6191269604873"/>
    <n v="1.39996144208942"/>
    <n v="1.0273857768360799"/>
    <n v="1.4931531784674901"/>
    <s v="101-250"/>
    <s v="251-1000"/>
    <s v="251-1000"/>
    <s v="251-1000"/>
    <s v="251-1000"/>
    <s v="1k-10k"/>
    <n v="4.2567139772749902"/>
    <n v="0.50781875508227892"/>
    <n v="12"/>
    <n v="25"/>
    <n v="25"/>
    <n v="25"/>
    <n v="25"/>
    <n v="50"/>
  </r>
  <r>
    <x v="0"/>
    <x v="2"/>
    <x v="2"/>
    <x v="0"/>
    <x v="3"/>
    <x v="0"/>
    <n v="5.2147160132688199"/>
    <n v="3.2305954912822901"/>
    <n v="2.2526004955945398"/>
    <n v="1.5879087847123099"/>
    <n v="1.0136404858491599"/>
    <n v="1.85188480966082"/>
    <n v="4.51698215436467"/>
    <n v="3.3544453247327799"/>
    <n v="2.4191044995872901"/>
    <n v="1.6885949416135699"/>
    <n v="1.07601226675152"/>
    <n v="2.0181257986874099"/>
    <s v="251-1000"/>
    <s v="101-250"/>
    <s v="1k-10k"/>
    <s v="251-1000"/>
    <s v="251-1000"/>
    <s v="1k-10k"/>
    <n v="3.3628312036079997"/>
    <n v="0.83824432381166014"/>
    <n v="25"/>
    <n v="12"/>
    <n v="50"/>
    <n v="25"/>
    <n v="25"/>
    <n v="50"/>
  </r>
  <r>
    <x v="0"/>
    <x v="2"/>
    <x v="2"/>
    <x v="0"/>
    <x v="3"/>
    <x v="1"/>
    <n v="3.4289590729392101"/>
    <n v="1.90705919383269"/>
    <n v="1.30637273773235"/>
    <n v="0.82779880223025903"/>
    <n v="0.53333998243936498"/>
    <n v="1.1484708221681299"/>
    <n v="2.1351811830149301"/>
    <n v="1.40491250595531"/>
    <n v="1.24547158844872"/>
    <n v="0.97542704902056898"/>
    <n v="0.80731112825685603"/>
    <n v="1.1319933722979101"/>
    <s v="30-100"/>
    <s v="251-1000"/>
    <s v="251-1000"/>
    <s v="251-1000"/>
    <s v="101-250"/>
    <s v="1k-10k"/>
    <n v="2.2804882507710804"/>
    <n v="0.61513083972876492"/>
    <n v="6"/>
    <n v="25"/>
    <n v="25"/>
    <n v="25"/>
    <n v="12"/>
    <n v="50"/>
  </r>
  <r>
    <x v="0"/>
    <x v="2"/>
    <x v="2"/>
    <x v="0"/>
    <x v="3"/>
    <x v="2"/>
    <n v="4.0424193583357502"/>
    <n v="2.04292868139453"/>
    <n v="1.4797725593219799"/>
    <n v="0.96468064682981902"/>
    <n v="0.66645352228454702"/>
    <n v="1.2101114819772001"/>
    <n v="3.4692725399192899"/>
    <n v="2.1191729043801999"/>
    <n v="1.7077150387328801"/>
    <n v="1.2131396054963299"/>
    <n v="1.07226500667289"/>
    <n v="1.53681276746928"/>
    <s v="101-250"/>
    <s v="1k-10k"/>
    <s v="1k-10k"/>
    <s v="1k-10k"/>
    <s v="251-1000"/>
    <s v="1k-10k"/>
    <n v="2.8323078763585503"/>
    <n v="0.54365795969265307"/>
    <n v="12"/>
    <n v="50"/>
    <n v="50"/>
    <n v="50"/>
    <n v="25"/>
    <n v="50"/>
  </r>
  <r>
    <x v="0"/>
    <x v="2"/>
    <x v="2"/>
    <x v="0"/>
    <x v="4"/>
    <x v="0"/>
    <n v="3.8487719323257101"/>
    <n v="2.4601559609880401"/>
    <n v="1.8316937533519899"/>
    <n v="1.47759163835202"/>
    <n v="0.97248882341142295"/>
    <n v="1.4541627429000199"/>
    <n v="3.77693613428203"/>
    <n v="2.61717871740368"/>
    <n v="1.90817551500132"/>
    <n v="1.6166549250057101"/>
    <n v="0.99957050060744601"/>
    <n v="1.51454639761159"/>
    <s v="251-1000"/>
    <s v="251-1000"/>
    <s v="1k-10k"/>
    <s v="1k-10k"/>
    <s v="1k-10k"/>
    <s v="10k-100k"/>
    <n v="2.3946091894256902"/>
    <n v="0.48167391948859695"/>
    <n v="25"/>
    <n v="25"/>
    <n v="50"/>
    <n v="50"/>
    <n v="50"/>
    <n v="100"/>
  </r>
  <r>
    <x v="0"/>
    <x v="2"/>
    <x v="2"/>
    <x v="0"/>
    <x v="4"/>
    <x v="1"/>
    <n v="3.2378439409668101"/>
    <n v="1.80021157946604"/>
    <n v="1.35530382250388"/>
    <n v="1.02598827642851"/>
    <n v="0.77884846559192"/>
    <n v="1.14797465513563"/>
    <n v="2.0190718613873102"/>
    <n v="1.3225121725622"/>
    <n v="1.3712793614918699"/>
    <n v="1.1497581715090699"/>
    <n v="0.94557724811909305"/>
    <n v="1.1528638970818199"/>
    <s v="101-250"/>
    <s v="251-1000"/>
    <s v="251-1000"/>
    <s v="1k-10k"/>
    <s v="1k-10k"/>
    <s v="1k-10k"/>
    <n v="2.0898692858311803"/>
    <n v="0.36912618954371001"/>
    <n v="12"/>
    <n v="25"/>
    <n v="25"/>
    <n v="50"/>
    <n v="50"/>
    <n v="50"/>
  </r>
  <r>
    <x v="0"/>
    <x v="2"/>
    <x v="2"/>
    <x v="0"/>
    <x v="4"/>
    <x v="2"/>
    <n v="3.01886966220854"/>
    <n v="1.8767286063071"/>
    <n v="1.4810786514629699"/>
    <n v="1.12805743022466"/>
    <n v="0.84750193673049101"/>
    <n v="1.21475987674153"/>
    <n v="2.29362348449654"/>
    <n v="1.75496977108922"/>
    <n v="1.6759998044536499"/>
    <n v="1.4794453813219199"/>
    <n v="1.0288761440890499"/>
    <n v="1.4064130037917"/>
    <s v="251-1000"/>
    <s v="1k-10k"/>
    <s v="1k-10k"/>
    <s v="1k-10k"/>
    <s v="1k-10k"/>
    <s v="10k-100k"/>
    <n v="1.8041097854670101"/>
    <n v="0.36725794001103895"/>
    <n v="25"/>
    <n v="50"/>
    <n v="50"/>
    <n v="50"/>
    <n v="50"/>
    <n v="100"/>
  </r>
  <r>
    <x v="0"/>
    <x v="2"/>
    <x v="2"/>
    <x v="1"/>
    <x v="0"/>
    <x v="0"/>
    <n v="1.86862071982966"/>
    <n v="1.5812458178008899"/>
    <n v="1.35086760411596"/>
    <n v="1.20368129631763"/>
    <n v="1.02548501717341"/>
    <n v="1.2953518348006601"/>
    <n v="1.8952837674938201"/>
    <n v="1.6604985222056601"/>
    <n v="1.42362483290016"/>
    <n v="1.24301831044871"/>
    <n v="1.08733891105391"/>
    <n v="1.36339858394168"/>
    <s v="1k-10k"/>
    <s v="1k-10k"/>
    <s v="1k-10k"/>
    <s v="1k-10k"/>
    <s v="1k-10k"/>
    <s v="10k-100k"/>
    <n v="0.57326888502899997"/>
    <n v="0.26986681762725007"/>
    <n v="50"/>
    <n v="50"/>
    <n v="50"/>
    <n v="50"/>
    <n v="50"/>
    <n v="100"/>
  </r>
  <r>
    <x v="0"/>
    <x v="2"/>
    <x v="2"/>
    <x v="1"/>
    <x v="0"/>
    <x v="1"/>
    <n v="1.52522394919774"/>
    <n v="1.2667468807978599"/>
    <n v="1.10227110260254"/>
    <n v="0.95017025650697695"/>
    <n v="0.69620577906629599"/>
    <n v="1.0008085828795299"/>
    <n v="1.33339854274512"/>
    <n v="1.2334354870876401"/>
    <n v="1.11369252757582"/>
    <n v="0.98182995574112897"/>
    <n v="0.76348852154757896"/>
    <n v="1.0267059661978299"/>
    <s v="251-1000"/>
    <s v="1k-10k"/>
    <s v="1k-10k"/>
    <s v="1k-10k"/>
    <s v="1k-10k"/>
    <s v="1k-10k"/>
    <n v="0.52441536631821006"/>
    <n v="0.3046028038132339"/>
    <n v="25"/>
    <n v="50"/>
    <n v="50"/>
    <n v="50"/>
    <n v="50"/>
    <n v="50"/>
  </r>
  <r>
    <x v="0"/>
    <x v="2"/>
    <x v="2"/>
    <x v="1"/>
    <x v="0"/>
    <x v="2"/>
    <n v="1.6506094972135299"/>
    <n v="1.33584977575342"/>
    <n v="1.18312237367587"/>
    <n v="1.04971120359228"/>
    <n v="0.82840921998800399"/>
    <n v="1.08337986982787"/>
    <n v="1.65437621639532"/>
    <n v="1.4058558932183001"/>
    <n v="1.3205965881529"/>
    <n v="1.1789330101267801"/>
    <n v="0.992728455565275"/>
    <n v="1.2434277415617201"/>
    <s v="1k-10k"/>
    <s v="1k-10k"/>
    <s v="1k-10k"/>
    <s v="1k-10k"/>
    <s v="1k-10k"/>
    <s v="10k-100k"/>
    <n v="0.56722962738565985"/>
    <n v="0.25497064983986606"/>
    <n v="50"/>
    <n v="50"/>
    <n v="50"/>
    <n v="50"/>
    <n v="50"/>
    <n v="100"/>
  </r>
  <r>
    <x v="0"/>
    <x v="2"/>
    <x v="2"/>
    <x v="1"/>
    <x v="1"/>
    <x v="0"/>
    <n v="1.7471809657628601"/>
    <n v="1.5295190580006699"/>
    <n v="1.3238883257233001"/>
    <n v="1.21490515316516"/>
    <n v="0.96596969399890098"/>
    <n v="1.32936645902809"/>
    <n v="1.9080515036913199"/>
    <n v="1.6298354975563301"/>
    <n v="1.4492456405537999"/>
    <n v="1.30888121921878"/>
    <n v="1.0234792345468899"/>
    <n v="1.44337905938105"/>
    <s v="10k-100k"/>
    <s v="1k-10k"/>
    <s v="10k-100k"/>
    <s v="10k-100k"/>
    <s v="1k-10k"/>
    <s v="10k-100k"/>
    <n v="0.41781450673477005"/>
    <n v="0.36339676502918905"/>
    <n v="100"/>
    <n v="50"/>
    <n v="100"/>
    <n v="100"/>
    <n v="50"/>
    <n v="100"/>
  </r>
  <r>
    <x v="0"/>
    <x v="2"/>
    <x v="2"/>
    <x v="1"/>
    <x v="1"/>
    <x v="1"/>
    <n v="1.35176746135385"/>
    <n v="1.13592984332557"/>
    <n v="1.01029970030028"/>
    <n v="0.85318188884202195"/>
    <n v="0.70554384319518104"/>
    <n v="0.92222545990571503"/>
    <n v="1.2451221794776"/>
    <n v="1.1472361139253799"/>
    <n v="0.98256755724137901"/>
    <n v="0.93678940514945597"/>
    <n v="0.77876829034435502"/>
    <n v="0.97209107003516204"/>
    <s v="1k-10k"/>
    <s v="10k-100k"/>
    <s v="1k-10k"/>
    <s v="1k-10k"/>
    <s v="1k-10k"/>
    <s v="10k-100k"/>
    <n v="0.42954200144813492"/>
    <n v="0.21668161671053399"/>
    <n v="50"/>
    <n v="100"/>
    <n v="50"/>
    <n v="50"/>
    <n v="50"/>
    <n v="100"/>
  </r>
  <r>
    <x v="0"/>
    <x v="2"/>
    <x v="2"/>
    <x v="1"/>
    <x v="1"/>
    <x v="2"/>
    <n v="1.38715880985623"/>
    <n v="1.1570322765196499"/>
    <n v="1.03214431414527"/>
    <n v="0.91921438653096099"/>
    <n v="0.73701122861233903"/>
    <n v="0.98599405158516096"/>
    <n v="1.60974461606551"/>
    <n v="1.2932158360045201"/>
    <n v="1.2210962318006"/>
    <n v="1.15649276206401"/>
    <n v="0.92121666680357095"/>
    <n v="1.2189227409895"/>
    <s v="10k-100k"/>
    <s v="10k-100k"/>
    <s v="10k-100k"/>
    <s v="10k-100k"/>
    <s v="10k-100k"/>
    <s v="10k-100k"/>
    <n v="0.40116475827106901"/>
    <n v="0.24898282297282193"/>
    <n v="100"/>
    <n v="100"/>
    <n v="100"/>
    <n v="100"/>
    <n v="100"/>
    <n v="100"/>
  </r>
  <r>
    <x v="0"/>
    <x v="2"/>
    <x v="2"/>
    <x v="1"/>
    <x v="2"/>
    <x v="0"/>
    <n v="2.03059281284458"/>
    <n v="1.6632509771078701"/>
    <n v="1.35411929917991"/>
    <n v="1.16336232501562"/>
    <n v="0.93420839993429305"/>
    <n v="1.37635733747116"/>
    <n v="2.1511013127298999"/>
    <n v="1.8460253421002899"/>
    <n v="1.5017058036289901"/>
    <n v="1.11661541839098"/>
    <n v="1.0368595228524"/>
    <n v="1.4912116948308201"/>
    <s v="1k-10k"/>
    <s v="1k-10k"/>
    <s v="1k-10k"/>
    <s v="1k-10k"/>
    <s v="1k-10k"/>
    <s v="1k-10k"/>
    <n v="0.65423547537342008"/>
    <n v="0.4421489375368669"/>
    <n v="50"/>
    <n v="50"/>
    <n v="50"/>
    <n v="50"/>
    <n v="50"/>
    <n v="50"/>
  </r>
  <r>
    <x v="0"/>
    <x v="2"/>
    <x v="2"/>
    <x v="1"/>
    <x v="2"/>
    <x v="1"/>
    <n v="1.3871503673943699"/>
    <n v="1.0654264984425601"/>
    <n v="0.904983137758547"/>
    <n v="0.82661934139627802"/>
    <n v="0.69432774348694004"/>
    <n v="0.90500347605024101"/>
    <n v="1.0893426254106899"/>
    <n v="0.99552273592187701"/>
    <n v="1.0064636032337899"/>
    <n v="0.93653556612937505"/>
    <n v="0.77567579400820996"/>
    <n v="0.95363785325114603"/>
    <s v="1k-10k"/>
    <s v="1k-10k"/>
    <s v="1k-10k"/>
    <s v="1k-10k"/>
    <s v="1k-10k"/>
    <s v="10k-100k"/>
    <n v="0.48214689134412891"/>
    <n v="0.21067573256330097"/>
    <n v="50"/>
    <n v="50"/>
    <n v="50"/>
    <n v="50"/>
    <n v="50"/>
    <n v="100"/>
  </r>
  <r>
    <x v="0"/>
    <x v="2"/>
    <x v="2"/>
    <x v="1"/>
    <x v="2"/>
    <x v="2"/>
    <n v="1.4209893377428799"/>
    <n v="1.1135295518208299"/>
    <n v="0.94300619490522397"/>
    <n v="0.85645926077944101"/>
    <n v="0.72246552979850798"/>
    <n v="0.93059920218029402"/>
    <n v="1.3670918054354499"/>
    <n v="1.3418769100396299"/>
    <n v="1.1332356548240801"/>
    <n v="1.05220554811268"/>
    <n v="0.84325928215528201"/>
    <n v="1.14323700741309"/>
    <s v="1k-10k"/>
    <s v="1k-10k"/>
    <s v="1k-10k"/>
    <s v="1k-10k"/>
    <s v="1k-10k"/>
    <s v="10k-100k"/>
    <n v="0.49039013556258593"/>
    <n v="0.20813367238178604"/>
    <n v="50"/>
    <n v="50"/>
    <n v="50"/>
    <n v="50"/>
    <n v="50"/>
    <n v="100"/>
  </r>
  <r>
    <x v="0"/>
    <x v="2"/>
    <x v="2"/>
    <x v="1"/>
    <x v="3"/>
    <x v="0"/>
    <n v="2.77023964220048"/>
    <n v="1.79634365617106"/>
    <n v="1.5133604381338801"/>
    <n v="1.24137408933754"/>
    <n v="0.92841449812201005"/>
    <n v="1.5411758182626101"/>
    <n v="3.2051577882520399"/>
    <n v="2.0886188859662802"/>
    <n v="1.6057177011396"/>
    <n v="1.27691859560222"/>
    <n v="0.96487575650923396"/>
    <n v="1.7444211557139599"/>
    <s v="1k-10k"/>
    <s v="1k-10k"/>
    <s v="1k-10k"/>
    <s v="1k-10k"/>
    <s v="251-1000"/>
    <s v="10k-100k"/>
    <n v="1.2290638239378699"/>
    <n v="0.61276132014060003"/>
    <n v="50"/>
    <n v="50"/>
    <n v="50"/>
    <n v="50"/>
    <n v="25"/>
    <n v="100"/>
  </r>
  <r>
    <x v="0"/>
    <x v="2"/>
    <x v="2"/>
    <x v="1"/>
    <x v="3"/>
    <x v="1"/>
    <n v="1.7995306009707801"/>
    <n v="1.1730755877166601"/>
    <n v="0.92507209394109602"/>
    <n v="0.81862481502610196"/>
    <n v="0.66619463858670802"/>
    <n v="0.89301636612966795"/>
    <n v="1.6142813497214901"/>
    <n v="1.1076504764306601"/>
    <n v="0.98277593929336204"/>
    <n v="0.86526324691532397"/>
    <n v="0.75904804098331702"/>
    <n v="0.95758271814227003"/>
    <s v="1k-10k"/>
    <s v="1k-10k"/>
    <s v="1k-10k"/>
    <s v="1k-10k"/>
    <s v="1k-10k"/>
    <s v="10k-100k"/>
    <n v="0.90651423484111215"/>
    <n v="0.22682172754295993"/>
    <n v="50"/>
    <n v="50"/>
    <n v="50"/>
    <n v="50"/>
    <n v="50"/>
    <n v="100"/>
  </r>
  <r>
    <x v="0"/>
    <x v="2"/>
    <x v="2"/>
    <x v="1"/>
    <x v="3"/>
    <x v="2"/>
    <n v="1.95405304017582"/>
    <n v="1.3299117611783899"/>
    <n v="0.97941993520029802"/>
    <n v="0.85261533458433703"/>
    <n v="0.67571959703613904"/>
    <n v="0.91824607946181203"/>
    <n v="2.0771814553419201"/>
    <n v="1.4228771405099701"/>
    <n v="1.2801811629150901"/>
    <n v="1.04867367437165"/>
    <n v="0.84793610268853703"/>
    <n v="1.2167611744108999"/>
    <s v="1k-10k"/>
    <s v="1k-10k"/>
    <s v="1k-10k"/>
    <s v="1k-10k"/>
    <s v="1k-10k"/>
    <s v="10k-100k"/>
    <n v="1.0358069607140079"/>
    <n v="0.24252648242567298"/>
    <n v="50"/>
    <n v="50"/>
    <n v="50"/>
    <n v="50"/>
    <n v="50"/>
    <n v="100"/>
  </r>
  <r>
    <x v="0"/>
    <x v="2"/>
    <x v="2"/>
    <x v="1"/>
    <x v="4"/>
    <x v="0"/>
    <n v="1.8588800559127701"/>
    <n v="1.5682549048453001"/>
    <n v="1.35855989039669"/>
    <n v="1.2701246009542499"/>
    <n v="1.0522813223393701"/>
    <n v="1.34947178658131"/>
    <n v="2.0900646876426001"/>
    <n v="1.68796141374258"/>
    <n v="1.4817809716060399"/>
    <n v="1.3848820528621"/>
    <n v="1.10035058067358"/>
    <n v="1.46616710537892"/>
    <s v="10k-100k"/>
    <s v="10k-100k"/>
    <s v="10k-100k"/>
    <s v="10k-100k"/>
    <s v="10k-100k"/>
    <s v="10k-100k"/>
    <n v="0.50940826933146011"/>
    <n v="0.29719046424193984"/>
    <n v="100"/>
    <n v="100"/>
    <n v="100"/>
    <n v="100"/>
    <n v="100"/>
    <n v="100"/>
  </r>
  <r>
    <x v="0"/>
    <x v="2"/>
    <x v="2"/>
    <x v="1"/>
    <x v="4"/>
    <x v="1"/>
    <n v="1.3968034122458199"/>
    <n v="1.13314225406557"/>
    <n v="0.98521506482736099"/>
    <n v="0.88891881315648202"/>
    <n v="0.75763728978139999"/>
    <n v="0.91434363878204905"/>
    <n v="1.2634083479827301"/>
    <n v="1.16416632611328"/>
    <n v="1.0387938573607201"/>
    <n v="0.93004448665393602"/>
    <n v="0.82278470993769304"/>
    <n v="0.97170116977202803"/>
    <s v="1k-10k"/>
    <s v="1k-10k"/>
    <s v="10k-100k"/>
    <s v="10k-100k"/>
    <s v="10k-100k"/>
    <s v="10k-100k"/>
    <n v="0.48245977346377089"/>
    <n v="0.15670634900064906"/>
    <n v="50"/>
    <n v="50"/>
    <n v="100"/>
    <n v="100"/>
    <n v="100"/>
    <n v="100"/>
  </r>
  <r>
    <x v="0"/>
    <x v="2"/>
    <x v="2"/>
    <x v="1"/>
    <x v="4"/>
    <x v="2"/>
    <n v="1.4525062279621801"/>
    <n v="1.1831887115942501"/>
    <n v="1.0252807522187"/>
    <n v="0.92629970382571503"/>
    <n v="0.79538764487755798"/>
    <n v="0.96254656401873295"/>
    <n v="1.6286285473033999"/>
    <n v="1.4454007323037199"/>
    <n v="1.28112610139431"/>
    <n v="1.08682350120787"/>
    <n v="0.93996731476324502"/>
    <n v="1.2118849941976"/>
    <s v="10k-100k"/>
    <s v="10k-100k"/>
    <s v="10k-100k"/>
    <s v="10k-100k"/>
    <s v="10k-100k"/>
    <s v="&gt;100k"/>
    <n v="0.48995966394344714"/>
    <n v="0.16715891914117498"/>
    <n v="100"/>
    <n v="100"/>
    <n v="100"/>
    <n v="100"/>
    <n v="100"/>
    <n v="200"/>
  </r>
  <r>
    <x v="0"/>
    <x v="2"/>
    <x v="2"/>
    <x v="2"/>
    <x v="0"/>
    <x v="0"/>
    <n v="1.64901750173909"/>
    <n v="1.4363626031032199"/>
    <n v="1.2780741348603899"/>
    <n v="1.1284726446396101"/>
    <n v="0.93176439817396395"/>
    <n v="1.1943694955436699"/>
    <n v="1.6556961164601001"/>
    <n v="1.4054357773789099"/>
    <n v="1.2775574170589901"/>
    <n v="1.1914333078594399"/>
    <n v="0.95417301019687495"/>
    <n v="1.2356697077149801"/>
    <s v="1k-10k"/>
    <s v="1k-10k"/>
    <s v="1k-10k"/>
    <s v="10k-100k"/>
    <s v="1k-10k"/>
    <s v="10k-100k"/>
    <n v="0.45464800619542012"/>
    <n v="0.26260509736970594"/>
    <n v="50"/>
    <n v="50"/>
    <n v="50"/>
    <n v="100"/>
    <n v="50"/>
    <n v="100"/>
  </r>
  <r>
    <x v="0"/>
    <x v="2"/>
    <x v="2"/>
    <x v="2"/>
    <x v="0"/>
    <x v="1"/>
    <n v="1.8266453823948201"/>
    <n v="1.3753299886582699"/>
    <n v="1.03309677385009"/>
    <n v="0.817811699747095"/>
    <n v="0.57097553689407798"/>
    <n v="0.95762471244272895"/>
    <n v="1.3952053557321999"/>
    <n v="1.3052899545654999"/>
    <n v="1.06576590607304"/>
    <n v="0.89809826456231601"/>
    <n v="0.72835788665906598"/>
    <n v="1.01329776112592"/>
    <s v="251-1000"/>
    <s v="251-1000"/>
    <s v="1k-10k"/>
    <s v="1k-10k"/>
    <s v="251-1000"/>
    <s v="1k-10k"/>
    <n v="0.86902066995209115"/>
    <n v="0.38664917554865097"/>
    <n v="25"/>
    <n v="25"/>
    <n v="50"/>
    <n v="50"/>
    <n v="25"/>
    <n v="50"/>
  </r>
  <r>
    <x v="0"/>
    <x v="2"/>
    <x v="2"/>
    <x v="2"/>
    <x v="0"/>
    <x v="2"/>
    <n v="1.6459940520898499"/>
    <n v="1.35226758449484"/>
    <n v="1.1445564379284401"/>
    <n v="0.98257477393318804"/>
    <n v="0.76032259817812697"/>
    <n v="1.03946888224809"/>
    <n v="1.54471520855863"/>
    <n v="1.32472347661756"/>
    <n v="1.24205846681099"/>
    <n v="1.14575348694733"/>
    <n v="0.93970896445358099"/>
    <n v="1.1851542501507699"/>
    <s v="1k-10k"/>
    <s v="1k-10k"/>
    <s v="1k-10k"/>
    <s v="10k-100k"/>
    <s v="1k-10k"/>
    <s v="10k-100k"/>
    <n v="0.60652516984175997"/>
    <n v="0.279146284069963"/>
    <n v="50"/>
    <n v="50"/>
    <n v="50"/>
    <n v="100"/>
    <n v="50"/>
    <n v="100"/>
  </r>
  <r>
    <x v="0"/>
    <x v="2"/>
    <x v="2"/>
    <x v="2"/>
    <x v="1"/>
    <x v="0"/>
    <n v="1.4378300563756199"/>
    <n v="1.2880450054742001"/>
    <n v="1.1929151792531001"/>
    <n v="1.0725089837068"/>
    <n v="0.89040068127307803"/>
    <n v="1.17968322012511"/>
    <n v="1.5621323694726801"/>
    <n v="1.32920540525276"/>
    <n v="1.2473600489241501"/>
    <n v="1.13149298226275"/>
    <n v="0.90468848234588195"/>
    <n v="1.24679278392707"/>
    <s v="10k-100k"/>
    <s v="10k-100k"/>
    <s v="10k-100k"/>
    <s v="10k-100k"/>
    <s v="1k-10k"/>
    <s v="10k-100k"/>
    <n v="0.25814683625050994"/>
    <n v="0.28928253885203192"/>
    <n v="100"/>
    <n v="100"/>
    <n v="100"/>
    <n v="100"/>
    <n v="50"/>
    <n v="100"/>
  </r>
  <r>
    <x v="0"/>
    <x v="2"/>
    <x v="2"/>
    <x v="2"/>
    <x v="1"/>
    <x v="1"/>
    <n v="1.3684620952606901"/>
    <n v="1.16148643454917"/>
    <n v="0.96049667323586296"/>
    <n v="0.86353009328219399"/>
    <n v="0.68629957930919405"/>
    <n v="0.98163778983885197"/>
    <n v="1.2391094589577001"/>
    <n v="1.1332579960297"/>
    <n v="0.98938175437309395"/>
    <n v="0.95737780446207799"/>
    <n v="0.77497115750763301"/>
    <n v="1.0179641668215"/>
    <s v="1k-10k"/>
    <s v="1k-10k"/>
    <s v="1k-10k"/>
    <s v="1k-10k"/>
    <s v="1k-10k"/>
    <s v="10k-100k"/>
    <n v="0.3868243054218381"/>
    <n v="0.29533821052965792"/>
    <n v="50"/>
    <n v="50"/>
    <n v="50"/>
    <n v="50"/>
    <n v="50"/>
    <n v="100"/>
  </r>
  <r>
    <x v="0"/>
    <x v="2"/>
    <x v="2"/>
    <x v="2"/>
    <x v="1"/>
    <x v="2"/>
    <n v="1.37092071756667"/>
    <n v="1.1962724297588501"/>
    <n v="1.03354076507296"/>
    <n v="0.93079981663774702"/>
    <n v="0.72952200220219399"/>
    <n v="1.0203975205657601"/>
    <n v="1.3890433720161901"/>
    <n v="1.26598788184345"/>
    <n v="1.17464383176702"/>
    <n v="1.09379222374049"/>
    <n v="0.90798968196666996"/>
    <n v="1.17800041367775"/>
    <s v="10k-100k"/>
    <s v="10k-100k"/>
    <s v="10k-100k"/>
    <s v="10k-100k"/>
    <s v="1k-10k"/>
    <s v="10k-100k"/>
    <n v="0.35052319700090995"/>
    <n v="0.29087551836356607"/>
    <n v="100"/>
    <n v="100"/>
    <n v="100"/>
    <n v="100"/>
    <n v="50"/>
    <n v="100"/>
  </r>
  <r>
    <x v="0"/>
    <x v="2"/>
    <x v="2"/>
    <x v="2"/>
    <x v="2"/>
    <x v="0"/>
    <n v="1.55980224584424"/>
    <n v="1.27789956929219"/>
    <n v="1.2060630300569299"/>
    <n v="1.02893174451627"/>
    <n v="0.85881969599557995"/>
    <n v="1.16688169769033"/>
    <n v="1.6033334196945901"/>
    <n v="1.3413850005024099"/>
    <n v="1.2979352230044601"/>
    <n v="1.0594798953037301"/>
    <n v="0.90988953446056398"/>
    <n v="1.2362453590187801"/>
    <s v="1k-10k"/>
    <s v="1k-10k"/>
    <s v="1k-10k"/>
    <s v="1k-10k"/>
    <s v="251-1000"/>
    <s v="10k-100k"/>
    <n v="0.39292054815390998"/>
    <n v="0.30806200169475007"/>
    <n v="50"/>
    <n v="50"/>
    <n v="50"/>
    <n v="50"/>
    <n v="25"/>
    <n v="100"/>
  </r>
  <r>
    <x v="0"/>
    <x v="2"/>
    <x v="2"/>
    <x v="2"/>
    <x v="2"/>
    <x v="1"/>
    <n v="1.42150791840876"/>
    <n v="1.0542154384301501"/>
    <n v="0.88405094890680902"/>
    <n v="0.80459867984224998"/>
    <n v="0.67080987672010794"/>
    <n v="0.90081978550688802"/>
    <n v="1.13872328768523"/>
    <n v="1.0734909124623599"/>
    <n v="0.95331495195419602"/>
    <n v="0.91340949588254094"/>
    <n v="0.89089957765939498"/>
    <n v="0.98849125892884204"/>
    <s v="251-1000"/>
    <s v="1k-10k"/>
    <s v="1k-10k"/>
    <s v="1k-10k"/>
    <s v="1k-10k"/>
    <s v="10k-100k"/>
    <n v="0.52068813290187199"/>
    <n v="0.23000990878678007"/>
    <n v="25"/>
    <n v="50"/>
    <n v="50"/>
    <n v="50"/>
    <n v="50"/>
    <n v="100"/>
  </r>
  <r>
    <x v="0"/>
    <x v="2"/>
    <x v="2"/>
    <x v="2"/>
    <x v="2"/>
    <x v="2"/>
    <n v="1.38176928133362"/>
    <n v="1.0728041929991901"/>
    <n v="0.94096848948515699"/>
    <n v="0.86091920288240498"/>
    <n v="0.693117754315423"/>
    <n v="0.91417939236101797"/>
    <n v="1.2275217891021299"/>
    <n v="1.2046707432838299"/>
    <n v="1.08386801890762"/>
    <n v="0.99707902546735705"/>
    <n v="1.0366800261759299"/>
    <n v="1.1063382662674399"/>
    <s v="1k-10k"/>
    <s v="1k-10k"/>
    <s v="1k-10k"/>
    <s v="1k-10k"/>
    <s v="1k-10k"/>
    <s v="10k-100k"/>
    <n v="0.46758988897260201"/>
    <n v="0.22106163804559498"/>
    <n v="50"/>
    <n v="50"/>
    <n v="50"/>
    <n v="50"/>
    <n v="50"/>
    <n v="100"/>
  </r>
  <r>
    <x v="0"/>
    <x v="2"/>
    <x v="2"/>
    <x v="2"/>
    <x v="3"/>
    <x v="0"/>
    <n v="2.2353808067523899"/>
    <n v="1.6108181310584899"/>
    <n v="1.3125797157293699"/>
    <n v="1.07744104282236"/>
    <n v="0.81772120007055804"/>
    <n v="1.31837214757737"/>
    <n v="2.4809580049165998"/>
    <n v="1.7009927107685201"/>
    <n v="1.4166117859891301"/>
    <n v="1.14622774170415"/>
    <n v="0.89341614075910902"/>
    <n v="1.43806754288202"/>
    <s v="1k-10k"/>
    <s v="1k-10k"/>
    <s v="1k-10k"/>
    <s v="1k-10k"/>
    <s v="251-1000"/>
    <s v="10k-100k"/>
    <n v="0.91700865917501995"/>
    <n v="0.50065094750681194"/>
    <n v="50"/>
    <n v="50"/>
    <n v="50"/>
    <n v="50"/>
    <n v="25"/>
    <n v="100"/>
  </r>
  <r>
    <x v="0"/>
    <x v="2"/>
    <x v="2"/>
    <x v="2"/>
    <x v="3"/>
    <x v="1"/>
    <n v="1.4835876627947999"/>
    <n v="1.0274251724801"/>
    <n v="0.86466509407891201"/>
    <n v="0.72077599307703899"/>
    <n v="0.41690035885542898"/>
    <n v="0.78111797859383203"/>
    <n v="1.49631423822924"/>
    <n v="1.13345597836944"/>
    <n v="0.94084194608635596"/>
    <n v="0.85304737138548803"/>
    <n v="0.75997231147789401"/>
    <n v="0.94254941338930798"/>
    <s v="1k-10k"/>
    <s v="1k-10k"/>
    <s v="1k-10k"/>
    <s v="1k-10k"/>
    <s v="251-1000"/>
    <s v="10k-100k"/>
    <n v="0.70246968420096789"/>
    <n v="0.36421761973840305"/>
    <n v="50"/>
    <n v="50"/>
    <n v="50"/>
    <n v="50"/>
    <n v="25"/>
    <n v="100"/>
  </r>
  <r>
    <x v="0"/>
    <x v="2"/>
    <x v="2"/>
    <x v="2"/>
    <x v="3"/>
    <x v="2"/>
    <n v="1.60045791220446"/>
    <n v="1.1881197026525601"/>
    <n v="0.88216128289804496"/>
    <n v="0.738116783198695"/>
    <n v="0.52134385920603699"/>
    <n v="0.79372995172588701"/>
    <n v="1.63110658871053"/>
    <n v="1.41390199790787"/>
    <n v="1.10211614765096"/>
    <n v="0.98854329278822095"/>
    <n v="0.91710235554446196"/>
    <n v="1.15247316020003"/>
    <s v="1k-10k"/>
    <s v="1k-10k"/>
    <s v="1k-10k"/>
    <s v="1k-10k"/>
    <s v="1k-10k"/>
    <s v="10k-100k"/>
    <n v="0.80672796047857298"/>
    <n v="0.27238609251985002"/>
    <n v="50"/>
    <n v="50"/>
    <n v="50"/>
    <n v="50"/>
    <n v="50"/>
    <n v="100"/>
  </r>
  <r>
    <x v="0"/>
    <x v="2"/>
    <x v="2"/>
    <x v="2"/>
    <x v="4"/>
    <x v="0"/>
    <n v="1.54308439709793"/>
    <n v="1.3140212202647199"/>
    <n v="1.19406227688025"/>
    <n v="1.09838270658999"/>
    <n v="0.97390945612144897"/>
    <n v="1.1960945789419"/>
    <n v="1.5677295070878701"/>
    <n v="1.4169536721756499"/>
    <n v="1.25794152521823"/>
    <n v="1.1442030610482199"/>
    <n v="0.99738227098354404"/>
    <n v="1.2629969098198801"/>
    <s v="10k-100k"/>
    <s v="10k-100k"/>
    <s v="10k-100k"/>
    <s v="10k-100k"/>
    <s v="1k-10k"/>
    <s v="&gt;100k"/>
    <n v="0.34698981815603003"/>
    <n v="0.222185122820451"/>
    <n v="100"/>
    <n v="100"/>
    <n v="100"/>
    <n v="100"/>
    <n v="50"/>
    <n v="200"/>
  </r>
  <r>
    <x v="0"/>
    <x v="2"/>
    <x v="2"/>
    <x v="2"/>
    <x v="4"/>
    <x v="1"/>
    <n v="1.23307384218676"/>
    <n v="1.0040715762846899"/>
    <n v="0.90404540307885395"/>
    <n v="0.84406707274770099"/>
    <n v="0.70434836661730105"/>
    <n v="0.86561260381183802"/>
    <n v="1.20418785183524"/>
    <n v="1.0768234331901201"/>
    <n v="0.96736919937550603"/>
    <n v="0.94686018199390898"/>
    <n v="0.89627840024739402"/>
    <n v="0.99254492084017398"/>
    <s v="1k-10k"/>
    <s v="10k-100k"/>
    <s v="10k-100k"/>
    <s v="10k-100k"/>
    <s v="1k-10k"/>
    <s v="10k-100k"/>
    <n v="0.36746123837492195"/>
    <n v="0.16126423719453697"/>
    <n v="50"/>
    <n v="100"/>
    <n v="100"/>
    <n v="100"/>
    <n v="50"/>
    <n v="100"/>
  </r>
  <r>
    <x v="0"/>
    <x v="2"/>
    <x v="2"/>
    <x v="2"/>
    <x v="4"/>
    <x v="2"/>
    <n v="1.3014281450467799"/>
    <n v="1.04852327291724"/>
    <n v="0.950936417225831"/>
    <n v="0.86267083911688602"/>
    <n v="0.72943519137941304"/>
    <n v="0.89555627610892696"/>
    <n v="1.4115242534919099"/>
    <n v="1.2287961585115299"/>
    <n v="1.10262066782426"/>
    <n v="1.0517216952139199"/>
    <n v="1.1323639598476201"/>
    <n v="1.1623449386965901"/>
    <s v="10k-100k"/>
    <s v="10k-100k"/>
    <s v="10k-100k"/>
    <s v="10k-100k"/>
    <s v="10k-100k"/>
    <s v="&gt;100k"/>
    <n v="0.40587186893785299"/>
    <n v="0.16612108472951392"/>
    <n v="100"/>
    <n v="100"/>
    <n v="100"/>
    <n v="100"/>
    <n v="100"/>
    <n v="200"/>
  </r>
  <r>
    <x v="0"/>
    <x v="2"/>
    <x v="2"/>
    <x v="3"/>
    <x v="0"/>
    <x v="0"/>
    <n v="1.7280075046341099"/>
    <n v="1.51738944161861"/>
    <n v="1.3494694959861699"/>
    <n v="1.22293571333875"/>
    <n v="1.05441355907823"/>
    <n v="1.2464428575880699"/>
    <n v="1.75480892154803"/>
    <n v="1.5204917593103799"/>
    <n v="1.34634849467494"/>
    <n v="1.28823900618472"/>
    <n v="1.1032991154489999"/>
    <n v="1.29575885426333"/>
    <s v="1k-10k"/>
    <s v="1k-10k"/>
    <s v="1k-10k"/>
    <s v="10k-100k"/>
    <s v="10k-100k"/>
    <s v="10k-100k"/>
    <n v="0.48156464704603996"/>
    <n v="0.19202929850983996"/>
    <n v="50"/>
    <n v="50"/>
    <n v="50"/>
    <n v="100"/>
    <n v="100"/>
    <n v="100"/>
  </r>
  <r>
    <x v="0"/>
    <x v="2"/>
    <x v="2"/>
    <x v="3"/>
    <x v="0"/>
    <x v="1"/>
    <n v="1.53741961122728"/>
    <n v="1.3032676445168101"/>
    <n v="1.18242341872443"/>
    <n v="0.93900116909812603"/>
    <n v="0.73934925765107495"/>
    <n v="0.98678350962844996"/>
    <n v="1.4052792937362"/>
    <n v="1.24543597004942"/>
    <n v="1.1560158813980701"/>
    <n v="0.98675122365486001"/>
    <n v="0.79960958659879799"/>
    <n v="1.0229051128142801"/>
    <s v="251-1000"/>
    <s v="1k-10k"/>
    <s v="1k-10k"/>
    <s v="1k-10k"/>
    <s v="1k-10k"/>
    <s v="10k-100k"/>
    <n v="0.55063610159883003"/>
    <n v="0.24743425197737501"/>
    <n v="25"/>
    <n v="50"/>
    <n v="50"/>
    <n v="50"/>
    <n v="50"/>
    <n v="100"/>
  </r>
  <r>
    <x v="0"/>
    <x v="2"/>
    <x v="2"/>
    <x v="3"/>
    <x v="0"/>
    <x v="2"/>
    <n v="1.5892157277600401"/>
    <n v="1.37822355722156"/>
    <n v="1.2587446884084701"/>
    <n v="1.06906366762038"/>
    <n v="0.84574859575903105"/>
    <n v="1.06773747897699"/>
    <n v="1.67033792345276"/>
    <n v="1.42287948360066"/>
    <n v="1.2863085920499999"/>
    <n v="1.1994167563095"/>
    <n v="1.031962910469"/>
    <n v="1.2169587352078299"/>
    <s v="1k-10k"/>
    <s v="1k-10k"/>
    <s v="1k-10k"/>
    <s v="10k-100k"/>
    <s v="10k-100k"/>
    <s v="10k-100k"/>
    <n v="0.52147824878305005"/>
    <n v="0.22198888321795895"/>
    <n v="50"/>
    <n v="50"/>
    <n v="50"/>
    <n v="100"/>
    <n v="100"/>
    <n v="100"/>
  </r>
  <r>
    <x v="0"/>
    <x v="2"/>
    <x v="2"/>
    <x v="3"/>
    <x v="1"/>
    <x v="0"/>
    <n v="1.5605524725164299"/>
    <n v="1.39286808790519"/>
    <n v="1.24708076127935"/>
    <n v="1.1295573128507299"/>
    <n v="0.97220691317566299"/>
    <n v="1.25040181235704"/>
    <n v="1.64604826144425"/>
    <n v="1.4498387061056499"/>
    <n v="1.3281888311471599"/>
    <n v="1.1824065143293101"/>
    <n v="1.02075904812355"/>
    <n v="1.32492577859051"/>
    <s v="10k-100k"/>
    <s v="10k-100k"/>
    <s v="10k-100k"/>
    <s v="10k-100k"/>
    <s v="10k-100k"/>
    <s v="&gt;100k"/>
    <n v="0.31015066015938997"/>
    <n v="0.27819489918137696"/>
    <n v="100"/>
    <n v="100"/>
    <n v="100"/>
    <n v="100"/>
    <n v="100"/>
    <n v="200"/>
  </r>
  <r>
    <x v="0"/>
    <x v="2"/>
    <x v="2"/>
    <x v="3"/>
    <x v="1"/>
    <x v="1"/>
    <n v="1.2310028933805"/>
    <n v="1.1018697408784901"/>
    <n v="0.98021172061560602"/>
    <n v="0.89992091072646596"/>
    <n v="0.75697262973461998"/>
    <n v="0.95160435374259"/>
    <n v="1.2304900518423201"/>
    <n v="1.0937622944573899"/>
    <n v="1.0142131867053901"/>
    <n v="0.96115182045647096"/>
    <n v="0.81561491872760805"/>
    <n v="0.99327078674107305"/>
    <s v="1k-10k"/>
    <s v="10k-100k"/>
    <s v="10k-100k"/>
    <s v="10k-100k"/>
    <s v="10k-100k"/>
    <s v="10k-100k"/>
    <n v="0.27939853963790995"/>
    <n v="0.19463172400797002"/>
    <n v="50"/>
    <n v="100"/>
    <n v="100"/>
    <n v="100"/>
    <n v="100"/>
    <n v="100"/>
  </r>
  <r>
    <x v="0"/>
    <x v="2"/>
    <x v="2"/>
    <x v="3"/>
    <x v="1"/>
    <x v="2"/>
    <n v="1.29114098706879"/>
    <n v="1.14565501842507"/>
    <n v="1.0395718508471301"/>
    <n v="0.95658410431587604"/>
    <n v="0.80396661925861901"/>
    <n v="1.00526404560825"/>
    <n v="1.45843411053563"/>
    <n v="1.2669794571228501"/>
    <n v="1.21484131156207"/>
    <n v="1.1267123430432899"/>
    <n v="0.965683139904708"/>
    <n v="1.2002372752716299"/>
    <s v="10k-100k"/>
    <s v="10k-100k"/>
    <s v="10k-100k"/>
    <s v="10k-100k"/>
    <s v="10k-100k"/>
    <s v="&gt;100k"/>
    <n v="0.28587694146053999"/>
    <n v="0.20129742634963099"/>
    <n v="100"/>
    <n v="100"/>
    <n v="100"/>
    <n v="100"/>
    <n v="100"/>
    <n v="200"/>
  </r>
  <r>
    <x v="0"/>
    <x v="2"/>
    <x v="2"/>
    <x v="3"/>
    <x v="2"/>
    <x v="0"/>
    <n v="1.8612741970528499"/>
    <n v="1.5011251456467001"/>
    <n v="1.29066230826631"/>
    <n v="1.1389063809934099"/>
    <n v="0.939120138611509"/>
    <n v="1.2644036784491"/>
    <n v="1.77102125344117"/>
    <n v="1.60949182465733"/>
    <n v="1.40434951724529"/>
    <n v="1.19121496274379"/>
    <n v="0.98296030356424102"/>
    <n v="1.3431786037985001"/>
    <s v="1k-10k"/>
    <s v="1k-10k"/>
    <s v="1k-10k"/>
    <s v="1k-10k"/>
    <s v="1k-10k"/>
    <s v="10k-100k"/>
    <n v="0.59687051860374996"/>
    <n v="0.32528353983759095"/>
    <n v="50"/>
    <n v="50"/>
    <n v="50"/>
    <n v="50"/>
    <n v="50"/>
    <n v="100"/>
  </r>
  <r>
    <x v="0"/>
    <x v="2"/>
    <x v="2"/>
    <x v="3"/>
    <x v="2"/>
    <x v="1"/>
    <n v="1.3672518250232799"/>
    <n v="1.03518346945165"/>
    <n v="0.92053113423736099"/>
    <n v="0.82732334877144298"/>
    <n v="0.699246096556006"/>
    <n v="0.90487756634836602"/>
    <n v="1.13863816143176"/>
    <n v="1.05984154988724"/>
    <n v="0.98626339225015203"/>
    <n v="0.90601782589259305"/>
    <n v="0.85676771500517901"/>
    <n v="0.97751211683008998"/>
    <s v="1k-10k"/>
    <s v="1k-10k"/>
    <s v="1k-10k"/>
    <s v="1k-10k"/>
    <s v="1k-10k"/>
    <s v="10k-100k"/>
    <n v="0.46237425867491388"/>
    <n v="0.20563146979236002"/>
    <n v="50"/>
    <n v="50"/>
    <n v="50"/>
    <n v="50"/>
    <n v="50"/>
    <n v="100"/>
  </r>
  <r>
    <x v="0"/>
    <x v="2"/>
    <x v="2"/>
    <x v="3"/>
    <x v="2"/>
    <x v="2"/>
    <n v="1.3901792411442799"/>
    <n v="1.15461210618902"/>
    <n v="0.99482343375439197"/>
    <n v="0.85710877761219695"/>
    <n v="0.75297104426660799"/>
    <n v="0.92421368073813503"/>
    <n v="1.3386089124063201"/>
    <n v="1.3026885714162399"/>
    <n v="1.12933100252698"/>
    <n v="0.97997022501031805"/>
    <n v="1.0722524312658801"/>
    <n v="1.13561306413915"/>
    <s v="1k-10k"/>
    <s v="10k-100k"/>
    <s v="10k-100k"/>
    <s v="1k-10k"/>
    <s v="1k-10k"/>
    <s v="10k-100k"/>
    <n v="0.4659655604061449"/>
    <n v="0.17124263647152704"/>
    <n v="50"/>
    <n v="100"/>
    <n v="100"/>
    <n v="50"/>
    <n v="50"/>
    <n v="100"/>
  </r>
  <r>
    <x v="0"/>
    <x v="2"/>
    <x v="2"/>
    <x v="3"/>
    <x v="3"/>
    <x v="0"/>
    <n v="2.2894532063591502"/>
    <n v="1.66197771983841"/>
    <n v="1.46428223245718"/>
    <n v="1.20957106095436"/>
    <n v="0.94124942670600897"/>
    <n v="1.45383934560985"/>
    <n v="2.5058158801467001"/>
    <n v="1.78753820843721"/>
    <n v="1.62015513474342"/>
    <n v="1.24409461630049"/>
    <n v="0.98988359739224496"/>
    <n v="1.6071991889587001"/>
    <s v="1k-10k"/>
    <s v="1k-10k"/>
    <s v="1k-10k"/>
    <s v="1k-10k"/>
    <s v="1k-10k"/>
    <s v="10k-100k"/>
    <n v="0.83561386074930022"/>
    <n v="0.51258991890384098"/>
    <n v="50"/>
    <n v="50"/>
    <n v="50"/>
    <n v="50"/>
    <n v="50"/>
    <n v="100"/>
  </r>
  <r>
    <x v="0"/>
    <x v="2"/>
    <x v="2"/>
    <x v="3"/>
    <x v="3"/>
    <x v="1"/>
    <n v="1.6115731714370201"/>
    <n v="1.0517235812015"/>
    <n v="0.88586039044925702"/>
    <n v="0.78229554627739895"/>
    <n v="0.67032830445399405"/>
    <n v="0.82660247069298598"/>
    <n v="1.5482871913223999"/>
    <n v="1.06947642162936"/>
    <n v="0.96442537394070404"/>
    <n v="0.85518446346252797"/>
    <n v="0.83508768624462903"/>
    <n v="0.96083184434889901"/>
    <s v="1k-10k"/>
    <s v="1k-10k"/>
    <s v="10k-100k"/>
    <s v="1k-10k"/>
    <s v="1k-10k"/>
    <s v="10k-100k"/>
    <n v="0.78497070074403408"/>
    <n v="0.15627416623899193"/>
    <n v="50"/>
    <n v="50"/>
    <n v="100"/>
    <n v="50"/>
    <n v="50"/>
    <n v="100"/>
  </r>
  <r>
    <x v="0"/>
    <x v="2"/>
    <x v="2"/>
    <x v="3"/>
    <x v="3"/>
    <x v="2"/>
    <n v="1.6796693134504901"/>
    <n v="1.10961392496869"/>
    <n v="0.92267364764573701"/>
    <n v="0.80836132284278495"/>
    <n v="0.67989041648271997"/>
    <n v="0.84557682281467705"/>
    <n v="1.7864918611562399"/>
    <n v="1.55634035137394"/>
    <n v="1.14113436725447"/>
    <n v="1.0023638502760801"/>
    <n v="0.95635117985479001"/>
    <n v="1.2072874707087"/>
    <s v="1k-10k"/>
    <s v="10k-100k"/>
    <s v="10k-100k"/>
    <s v="10k-100k"/>
    <s v="1k-10k"/>
    <s v="10k-100k"/>
    <n v="0.83409249063581303"/>
    <n v="0.16568640633195708"/>
    <n v="50"/>
    <n v="100"/>
    <n v="100"/>
    <n v="100"/>
    <n v="50"/>
    <n v="100"/>
  </r>
  <r>
    <x v="0"/>
    <x v="2"/>
    <x v="2"/>
    <x v="3"/>
    <x v="4"/>
    <x v="0"/>
    <n v="1.63789369752387"/>
    <n v="1.4288852154267699"/>
    <n v="1.27002866056435"/>
    <n v="1.1725092975835301"/>
    <n v="1.0182757046861799"/>
    <n v="1.27487097663161"/>
    <n v="1.7477794744897099"/>
    <n v="1.50141659791953"/>
    <n v="1.3529799696679701"/>
    <n v="1.2306907274738099"/>
    <n v="1.0604620590593401"/>
    <n v="1.35333192238361"/>
    <s v="10k-100k"/>
    <s v="10k-100k"/>
    <s v="10k-100k"/>
    <s v="10k-100k"/>
    <s v="10k-100k"/>
    <s v="&gt;100k"/>
    <n v="0.36302272089226006"/>
    <n v="0.25659527194543008"/>
    <n v="100"/>
    <n v="100"/>
    <n v="100"/>
    <n v="100"/>
    <n v="100"/>
    <n v="200"/>
  </r>
  <r>
    <x v="0"/>
    <x v="2"/>
    <x v="2"/>
    <x v="3"/>
    <x v="4"/>
    <x v="1"/>
    <n v="1.2461456077111901"/>
    <n v="1.01128567244377"/>
    <n v="0.93727557229587499"/>
    <n v="0.87166788061622302"/>
    <n v="0.75781746088628898"/>
    <n v="0.88985434037806399"/>
    <n v="1.24051461167488"/>
    <n v="1.0953110590686901"/>
    <n v="0.98298251409367998"/>
    <n v="0.94972198995726598"/>
    <n v="0.872534174650062"/>
    <n v="0.98518000223283497"/>
    <s v="10k-100k"/>
    <s v="10k-100k"/>
    <s v="10k-100k"/>
    <s v="10k-100k"/>
    <s v="10k-100k"/>
    <s v="&gt;100k"/>
    <n v="0.3562912673331261"/>
    <n v="0.13203687949177501"/>
    <n v="100"/>
    <n v="100"/>
    <n v="100"/>
    <n v="100"/>
    <n v="100"/>
    <n v="200"/>
  </r>
  <r>
    <x v="0"/>
    <x v="2"/>
    <x v="2"/>
    <x v="3"/>
    <x v="4"/>
    <x v="2"/>
    <n v="1.33809366207773"/>
    <n v="1.06644743100618"/>
    <n v="0.99695747511285904"/>
    <n v="0.89956683026546902"/>
    <n v="0.80250425348118404"/>
    <n v="0.928823666934528"/>
    <n v="1.5032718217091099"/>
    <n v="1.2539985649576899"/>
    <n v="1.19542411889935"/>
    <n v="1.11785103131372"/>
    <n v="1.0265162691757601"/>
    <n v="1.1934529890689001"/>
    <s v="10k-100k"/>
    <s v="10k-100k"/>
    <s v="&gt;100k"/>
    <s v="10k-100k"/>
    <s v="10k-100k"/>
    <s v="&gt;100k"/>
    <n v="0.40926999514320195"/>
    <n v="0.12631941345334396"/>
    <n v="100"/>
    <n v="100"/>
    <n v="200"/>
    <n v="100"/>
    <n v="100"/>
    <n v="200"/>
  </r>
  <r>
    <x v="0"/>
    <x v="2"/>
    <x v="1"/>
    <x v="0"/>
    <x v="0"/>
    <x v="1"/>
    <s v="NULL"/>
    <s v="NULL"/>
    <s v="NULL"/>
    <s v="NULL"/>
    <s v="NULL"/>
    <s v="NULL"/>
    <s v="NULL"/>
    <s v="NULL"/>
    <s v="NULL"/>
    <s v="NULL"/>
    <s v="NULL"/>
    <s v="NULL"/>
    <s v="&lt;30"/>
    <s v="&lt;30"/>
    <s v="&lt;30"/>
    <s v="&lt;30"/>
    <s v="&lt;30"/>
    <s v="&lt;30"/>
    <e v="#VALUE!"/>
    <e v="#VALUE!"/>
    <s v="N/A"/>
    <s v="N/A"/>
    <s v="N/A"/>
    <s v="N/A"/>
    <s v="N/A"/>
    <s v="N/A"/>
  </r>
  <r>
    <x v="0"/>
    <x v="2"/>
    <x v="1"/>
    <x v="0"/>
    <x v="0"/>
    <x v="2"/>
    <s v="NULL"/>
    <s v="NULL"/>
    <s v="NULL"/>
    <s v="NULL"/>
    <s v="NULL"/>
    <s v="NULL"/>
    <s v="NULL"/>
    <s v="NULL"/>
    <s v="NULL"/>
    <s v="NULL"/>
    <s v="NULL"/>
    <s v="NULL"/>
    <s v="&lt;30"/>
    <s v="&lt;30"/>
    <s v="&lt;30"/>
    <s v="&lt;30"/>
    <s v="&lt;30"/>
    <s v="&lt;30"/>
    <e v="#VALUE!"/>
    <e v="#VALUE!"/>
    <s v="N/A"/>
    <s v="N/A"/>
    <s v="N/A"/>
    <s v="N/A"/>
    <s v="N/A"/>
    <s v="N/A"/>
  </r>
  <r>
    <x v="0"/>
    <x v="2"/>
    <x v="1"/>
    <x v="0"/>
    <x v="1"/>
    <x v="0"/>
    <s v="NULL"/>
    <n v="3.4522517863930999"/>
    <s v="NULL"/>
    <s v="NULL"/>
    <s v="NULL"/>
    <n v="2.4280401783008099"/>
    <s v="NULL"/>
    <n v="3.4914885234823299"/>
    <s v="NULL"/>
    <s v="NULL"/>
    <s v="NULL"/>
    <n v="2.5179513293860598"/>
    <s v="&lt;30"/>
    <s v="30-100"/>
    <s v="&lt;30"/>
    <s v="&lt;30"/>
    <s v="&lt;30"/>
    <s v="30-100"/>
    <n v="1.0242116080922901"/>
    <n v="1.0242116080922901"/>
    <s v="N/A"/>
    <n v="6"/>
    <s v="N/A"/>
    <s v="N/A"/>
    <s v="N/A"/>
    <n v="6"/>
  </r>
  <r>
    <x v="0"/>
    <x v="2"/>
    <x v="1"/>
    <x v="0"/>
    <x v="1"/>
    <x v="1"/>
    <s v="NULL"/>
    <n v="1.88103508015502"/>
    <n v="1.23524604495301"/>
    <n v="0.96226389928502398"/>
    <s v="NULL"/>
    <n v="1.2116584300292701"/>
    <s v="NULL"/>
    <n v="1.6524158621492699"/>
    <n v="1.3136473718658299"/>
    <n v="1.01731910972318"/>
    <s v="NULL"/>
    <n v="1.2802744698287101"/>
    <s v="&lt;30"/>
    <s v="30-100"/>
    <s v="30-100"/>
    <s v="30-100"/>
    <s v="&lt;30"/>
    <s v="101-250"/>
    <n v="0.66937665012574987"/>
    <n v="0.24939453074424611"/>
    <s v="N/A"/>
    <n v="6"/>
    <n v="6"/>
    <n v="6"/>
    <s v="N/A"/>
    <n v="12"/>
  </r>
  <r>
    <x v="0"/>
    <x v="2"/>
    <x v="1"/>
    <x v="0"/>
    <x v="1"/>
    <x v="2"/>
    <s v="NULL"/>
    <n v="1.8618372628561799"/>
    <n v="1.4412882332438599"/>
    <n v="1.0302296290841899"/>
    <s v="NULL"/>
    <n v="1.28133201777703"/>
    <s v="NULL"/>
    <n v="1.65608496970664"/>
    <n v="2.0173533971264299"/>
    <n v="1.17651870034015"/>
    <s v="NULL"/>
    <n v="1.5701716048523899"/>
    <s v="&lt;30"/>
    <s v="30-100"/>
    <s v="30-100"/>
    <s v="30-100"/>
    <s v="&lt;30"/>
    <s v="101-250"/>
    <n v="0.58050524507914991"/>
    <n v="0.25110238869284007"/>
    <s v="N/A"/>
    <n v="6"/>
    <n v="6"/>
    <n v="6"/>
    <s v="N/A"/>
    <n v="12"/>
  </r>
  <r>
    <x v="0"/>
    <x v="2"/>
    <x v="1"/>
    <x v="0"/>
    <x v="2"/>
    <x v="0"/>
    <s v="NULL"/>
    <n v="4.2018942290707297"/>
    <s v="NULL"/>
    <s v="NULL"/>
    <s v="NULL"/>
    <n v="3.0005434540886702"/>
    <s v="NULL"/>
    <n v="4.4116813792032996"/>
    <s v="NULL"/>
    <s v="NULL"/>
    <s v="NULL"/>
    <n v="3.0804524763669501"/>
    <s v="&lt;30"/>
    <s v="101-250"/>
    <s v="&lt;30"/>
    <s v="&lt;30"/>
    <s v="&lt;30"/>
    <s v="101-250"/>
    <n v="1.2013507749820596"/>
    <n v="1.2013507749820596"/>
    <s v="N/A"/>
    <n v="12"/>
    <s v="N/A"/>
    <s v="N/A"/>
    <s v="N/A"/>
    <n v="12"/>
  </r>
  <r>
    <x v="0"/>
    <x v="2"/>
    <x v="1"/>
    <x v="0"/>
    <x v="2"/>
    <x v="1"/>
    <n v="3.2156100673047199"/>
    <n v="1.4180145340932899"/>
    <n v="1.0651866469720901"/>
    <n v="0.72517169730856201"/>
    <n v="0.37222742472226"/>
    <n v="1.04995363783925"/>
    <n v="2.2402522167579102"/>
    <n v="1.22356223133765"/>
    <n v="1.18955104221277"/>
    <n v="0.86985197042152695"/>
    <n v="0.64981103339704704"/>
    <n v="1.1048227318670201"/>
    <s v="30-100"/>
    <s v="101-250"/>
    <s v="251-1000"/>
    <s v="101-250"/>
    <s v="30-100"/>
    <s v="251-1000"/>
    <n v="2.1656564294654697"/>
    <n v="0.67772621311699"/>
    <n v="6"/>
    <n v="12"/>
    <n v="25"/>
    <n v="12"/>
    <n v="6"/>
    <n v="25"/>
  </r>
  <r>
    <x v="0"/>
    <x v="2"/>
    <x v="1"/>
    <x v="0"/>
    <x v="2"/>
    <x v="2"/>
    <n v="3.2404511586537201"/>
    <n v="1.4115167175194601"/>
    <n v="1.0650129389508201"/>
    <n v="0.74026749914689904"/>
    <n v="0.37520151144375402"/>
    <n v="1.0726200163956201"/>
    <n v="2.3967395688237199"/>
    <n v="1.69067935798799"/>
    <n v="1.11300164848088"/>
    <n v="0.93914703913255604"/>
    <n v="0.66270896359943798"/>
    <n v="1.2666222585262801"/>
    <s v="30-100"/>
    <s v="251-1000"/>
    <s v="251-1000"/>
    <s v="101-250"/>
    <s v="30-100"/>
    <s v="1k-10k"/>
    <n v="2.1678311422581"/>
    <n v="0.69741850495186608"/>
    <n v="6"/>
    <n v="25"/>
    <n v="25"/>
    <n v="12"/>
    <n v="6"/>
    <n v="50"/>
  </r>
  <r>
    <x v="0"/>
    <x v="2"/>
    <x v="1"/>
    <x v="0"/>
    <x v="3"/>
    <x v="0"/>
    <s v="NULL"/>
    <n v="4.5403102459628197"/>
    <n v="3.0795039791700898"/>
    <n v="2.3574589609582302"/>
    <n v="1.6314066969435901"/>
    <n v="3.0201565974573401"/>
    <s v="NULL"/>
    <n v="5.3534220440106797"/>
    <n v="3.1182348203512502"/>
    <n v="2.5340507985994498"/>
    <n v="1.70724445830024"/>
    <n v="3.3285632176313298"/>
    <s v="&lt;30"/>
    <s v="251-1000"/>
    <s v="30-100"/>
    <s v="251-1000"/>
    <s v="30-100"/>
    <s v="251-1000"/>
    <n v="1.5201536485054796"/>
    <n v="1.38874990051375"/>
    <s v="N/A"/>
    <n v="25"/>
    <n v="6"/>
    <n v="25"/>
    <n v="6"/>
    <n v="25"/>
  </r>
  <r>
    <x v="0"/>
    <x v="2"/>
    <x v="1"/>
    <x v="0"/>
    <x v="3"/>
    <x v="1"/>
    <n v="1.6722797508993901"/>
    <n v="1.1474585795327299"/>
    <n v="0.96303759624308605"/>
    <n v="0.78165517724996803"/>
    <n v="0.49746230928268598"/>
    <n v="1.00454244053258"/>
    <n v="1.9052747450304099"/>
    <n v="1.2955761756084201"/>
    <n v="1.03516735276175"/>
    <n v="0.91048349489365599"/>
    <n v="0.79624289875338505"/>
    <n v="1.20273920334962"/>
    <s v="251-1000"/>
    <s v="1k-10k"/>
    <s v="251-1000"/>
    <s v="251-1000"/>
    <s v="101-250"/>
    <s v="1k-10k"/>
    <n v="0.66773731036681006"/>
    <n v="0.50708013124989404"/>
    <n v="25"/>
    <n v="50"/>
    <n v="25"/>
    <n v="25"/>
    <n v="12"/>
    <n v="50"/>
  </r>
  <r>
    <x v="0"/>
    <x v="2"/>
    <x v="1"/>
    <x v="0"/>
    <x v="3"/>
    <x v="2"/>
    <n v="1.8016236287551199"/>
    <n v="1.17861100823259"/>
    <n v="1.0142458659529701"/>
    <n v="0.809184585341717"/>
    <n v="0.50145941788182502"/>
    <n v="1.01723161557708"/>
    <n v="2.4965190033949098"/>
    <n v="1.4146791276191399"/>
    <n v="1.14265567235955"/>
    <n v="0.92833889514275603"/>
    <n v="0.834029364711391"/>
    <n v="1.3366998046273899"/>
    <s v="1k-10k"/>
    <s v="1k-10k"/>
    <s v="251-1000"/>
    <s v="1k-10k"/>
    <s v="101-250"/>
    <s v="1k-10k"/>
    <n v="0.78439201317803997"/>
    <n v="0.51577219769525495"/>
    <n v="50"/>
    <n v="50"/>
    <n v="25"/>
    <n v="50"/>
    <n v="12"/>
    <n v="50"/>
  </r>
  <r>
    <x v="0"/>
    <x v="2"/>
    <x v="1"/>
    <x v="0"/>
    <x v="4"/>
    <x v="0"/>
    <s v="NULL"/>
    <n v="4.3862068094798001"/>
    <n v="3.1718681985238399"/>
    <n v="2.2091479841917301"/>
    <n v="1.6093349996464099"/>
    <n v="2.9721626506026499"/>
    <s v="NULL"/>
    <n v="4.9846354931242702"/>
    <n v="3.2654681831274699"/>
    <n v="2.3683612247796599"/>
    <n v="1.6661500391836199"/>
    <n v="3.21607575785072"/>
    <s v="&lt;30"/>
    <s v="251-1000"/>
    <s v="101-250"/>
    <s v="251-1000"/>
    <s v="30-100"/>
    <s v="1k-10k"/>
    <n v="1.4140441588771502"/>
    <n v="1.36282765095624"/>
    <s v="N/A"/>
    <n v="25"/>
    <n v="12"/>
    <n v="25"/>
    <n v="6"/>
    <n v="50"/>
  </r>
  <r>
    <x v="0"/>
    <x v="2"/>
    <x v="1"/>
    <x v="0"/>
    <x v="4"/>
    <x v="1"/>
    <n v="1.9762775751719901"/>
    <n v="1.19467473449742"/>
    <n v="1.0177681229416899"/>
    <n v="0.82481686781393104"/>
    <n v="0.62706072814760805"/>
    <n v="1.0120475909811"/>
    <n v="1.7470101323323199"/>
    <n v="1.3612313981378401"/>
    <n v="1.13671776370934"/>
    <n v="0.92014237168064394"/>
    <n v="0.84391302181193595"/>
    <n v="1.1878696870279399"/>
    <s v="251-1000"/>
    <s v="1k-10k"/>
    <s v="251-1000"/>
    <s v="1k-10k"/>
    <s v="251-1000"/>
    <s v="1k-10k"/>
    <n v="0.96422998419089012"/>
    <n v="0.38498686283349193"/>
    <n v="25"/>
    <n v="50"/>
    <n v="25"/>
    <n v="50"/>
    <n v="25"/>
    <n v="50"/>
  </r>
  <r>
    <x v="0"/>
    <x v="2"/>
    <x v="1"/>
    <x v="0"/>
    <x v="4"/>
    <x v="2"/>
    <n v="2.13550656138076"/>
    <n v="1.26023331167271"/>
    <n v="1.0390082433366401"/>
    <n v="0.83148117686566603"/>
    <n v="0.62874144284754896"/>
    <n v="1.0266401849037501"/>
    <n v="2.04152858628622"/>
    <n v="1.6201154334371199"/>
    <n v="1.19721371327999"/>
    <n v="0.96523692265913297"/>
    <n v="0.86314862471015796"/>
    <n v="1.3303223240867099"/>
    <s v="251-1000"/>
    <s v="1k-10k"/>
    <s v="1k-10k"/>
    <s v="1k-10k"/>
    <s v="251-1000"/>
    <s v="1k-10k"/>
    <n v="1.1088663764770099"/>
    <n v="0.39789874205620113"/>
    <n v="25"/>
    <n v="50"/>
    <n v="50"/>
    <n v="50"/>
    <n v="25"/>
    <n v="50"/>
  </r>
  <r>
    <x v="0"/>
    <x v="2"/>
    <x v="1"/>
    <x v="1"/>
    <x v="0"/>
    <x v="0"/>
    <s v="NULL"/>
    <s v="NULL"/>
    <s v="NULL"/>
    <n v="0.90396067679574199"/>
    <n v="0.73027392967043103"/>
    <n v="0.99186735866192999"/>
    <s v="NULL"/>
    <s v="NULL"/>
    <s v="NULL"/>
    <n v="0.97467772372526895"/>
    <n v="1.16125217196352"/>
    <n v="1.18631840795751"/>
    <s v="&lt;30"/>
    <s v="&lt;30"/>
    <s v="&lt;30"/>
    <s v="30-100"/>
    <s v="30-100"/>
    <s v="251-1000"/>
    <n v="8.7906681866187997E-2"/>
    <n v="0.26159342899149896"/>
    <s v="N/A"/>
    <s v="N/A"/>
    <s v="N/A"/>
    <n v="6"/>
    <n v="6"/>
    <n v="25"/>
  </r>
  <r>
    <x v="0"/>
    <x v="2"/>
    <x v="1"/>
    <x v="1"/>
    <x v="0"/>
    <x v="1"/>
    <s v="NULL"/>
    <s v="NULL"/>
    <s v="NULL"/>
    <s v="NULL"/>
    <s v="NULL"/>
    <s v="NULL"/>
    <s v="NULL"/>
    <s v="NULL"/>
    <s v="NULL"/>
    <s v="NULL"/>
    <s v="NULL"/>
    <s v="NULL"/>
    <s v="&lt;30"/>
    <s v="&lt;30"/>
    <s v="&lt;30"/>
    <s v="&lt;30"/>
    <s v="&lt;30"/>
    <s v="&lt;30"/>
    <e v="#VALUE!"/>
    <e v="#VALUE!"/>
    <s v="N/A"/>
    <s v="N/A"/>
    <s v="N/A"/>
    <s v="N/A"/>
    <s v="N/A"/>
    <s v="N/A"/>
  </r>
  <r>
    <x v="0"/>
    <x v="2"/>
    <x v="1"/>
    <x v="1"/>
    <x v="0"/>
    <x v="2"/>
    <s v="NULL"/>
    <n v="2.0446306051110201"/>
    <n v="1.6265357116669701"/>
    <n v="0.95415586336451896"/>
    <n v="0.61700763156552096"/>
    <n v="1.0460267784731501"/>
    <s v="NULL"/>
    <n v="2.19319410215875"/>
    <n v="1.33726485813441"/>
    <n v="0.97145813463644104"/>
    <n v="1.0990171808453599"/>
    <n v="1.1946672184725999"/>
    <s v="&lt;30"/>
    <s v="30-100"/>
    <s v="30-100"/>
    <s v="101-250"/>
    <s v="30-100"/>
    <s v="251-1000"/>
    <n v="0.99860382663787006"/>
    <n v="0.4290191469076291"/>
    <s v="N/A"/>
    <n v="6"/>
    <n v="6"/>
    <n v="12"/>
    <n v="6"/>
    <n v="25"/>
  </r>
  <r>
    <x v="0"/>
    <x v="2"/>
    <x v="1"/>
    <x v="1"/>
    <x v="1"/>
    <x v="0"/>
    <n v="2.5713034505727799"/>
    <n v="1.5348395214833801"/>
    <n v="1.26343861185429"/>
    <n v="1.0769961180152801"/>
    <n v="0.796392748939319"/>
    <n v="1.52631725281018"/>
    <n v="2.3456880541338698"/>
    <n v="1.521631050444"/>
    <n v="1.31448386593422"/>
    <n v="1.1092434541830301"/>
    <n v="1.02576297161566"/>
    <n v="1.60155124736057"/>
    <s v="1k-10k"/>
    <s v="251-1000"/>
    <s v="251-1000"/>
    <s v="251-1000"/>
    <s v="251-1000"/>
    <s v="1k-10k"/>
    <n v="1.0449861977625998"/>
    <n v="0.72992450387086105"/>
    <n v="50"/>
    <n v="25"/>
    <n v="25"/>
    <n v="25"/>
    <n v="25"/>
    <n v="50"/>
  </r>
  <r>
    <x v="0"/>
    <x v="2"/>
    <x v="1"/>
    <x v="1"/>
    <x v="1"/>
    <x v="1"/>
    <n v="1.4199056920315301"/>
    <n v="1.00547434385111"/>
    <n v="0.84673663941407196"/>
    <n v="0.70865470674437803"/>
    <n v="0.56967189984418898"/>
    <n v="0.79354315280106302"/>
    <n v="1.5881856790995901"/>
    <n v="1.0478901335727899"/>
    <n v="0.86949346738366695"/>
    <n v="0.744179275144358"/>
    <n v="0.67525306536393204"/>
    <n v="0.86855804755444399"/>
    <s v="1k-10k"/>
    <s v="1k-10k"/>
    <s v="1k-10k"/>
    <s v="1k-10k"/>
    <s v="251-1000"/>
    <s v="10k-100k"/>
    <n v="0.62636253923046703"/>
    <n v="0.22387125295687405"/>
    <n v="50"/>
    <n v="50"/>
    <n v="50"/>
    <n v="50"/>
    <n v="25"/>
    <n v="100"/>
  </r>
  <r>
    <x v="0"/>
    <x v="2"/>
    <x v="1"/>
    <x v="1"/>
    <x v="1"/>
    <x v="2"/>
    <n v="1.5011563690811101"/>
    <n v="1.0322609469787201"/>
    <n v="0.85157887198269899"/>
    <n v="0.71047779181054105"/>
    <n v="0.57247814329188795"/>
    <n v="0.80602406038930197"/>
    <n v="1.88129885821259"/>
    <n v="1.17498890582982"/>
    <n v="0.92572055943535803"/>
    <n v="0.756504761224989"/>
    <n v="0.69350454055307498"/>
    <n v="0.95581904631271897"/>
    <s v="1k-10k"/>
    <s v="1k-10k"/>
    <s v="1k-10k"/>
    <s v="1k-10k"/>
    <s v="251-1000"/>
    <s v="10k-100k"/>
    <n v="0.69513230869180809"/>
    <n v="0.23354591709741401"/>
    <n v="50"/>
    <n v="50"/>
    <n v="50"/>
    <n v="50"/>
    <n v="25"/>
    <n v="100"/>
  </r>
  <r>
    <x v="0"/>
    <x v="2"/>
    <x v="1"/>
    <x v="1"/>
    <x v="2"/>
    <x v="0"/>
    <s v="NULL"/>
    <n v="2.0760739766702501"/>
    <n v="1.5216935619568399"/>
    <n v="1.17571513377449"/>
    <n v="0.91148704676641501"/>
    <n v="1.4901180137254899"/>
    <s v="NULL"/>
    <n v="2.1116875730285498"/>
    <n v="1.5359747505336701"/>
    <n v="1.2503996025153701"/>
    <n v="0.92308221492452902"/>
    <n v="1.56452067159023"/>
    <s v="&lt;30"/>
    <s v="1k-10k"/>
    <s v="251-1000"/>
    <s v="251-1000"/>
    <s v="251-1000"/>
    <s v="1k-10k"/>
    <n v="0.58595596294476016"/>
    <n v="0.5786309669590749"/>
    <s v="N/A"/>
    <n v="50"/>
    <n v="25"/>
    <n v="25"/>
    <n v="25"/>
    <n v="50"/>
  </r>
  <r>
    <x v="0"/>
    <x v="2"/>
    <x v="1"/>
    <x v="1"/>
    <x v="2"/>
    <x v="1"/>
    <n v="1.1670491688054501"/>
    <n v="0.93340346391928797"/>
    <n v="0.82219981362981298"/>
    <n v="0.69521886379325104"/>
    <n v="0.52497285659618498"/>
    <n v="0.80399926046315096"/>
    <n v="1.26082465616284"/>
    <n v="0.96453891413780501"/>
    <n v="0.877368976342082"/>
    <n v="0.75202506185590201"/>
    <n v="0.62887352663049401"/>
    <n v="0.87708201130660302"/>
    <s v="1k-10k"/>
    <s v="1k-10k"/>
    <s v="10k-100k"/>
    <s v="1k-10k"/>
    <s v="251-1000"/>
    <s v="10k-100k"/>
    <n v="0.36304990834229911"/>
    <n v="0.27902640386696598"/>
    <n v="50"/>
    <n v="50"/>
    <n v="100"/>
    <n v="50"/>
    <n v="25"/>
    <n v="100"/>
  </r>
  <r>
    <x v="0"/>
    <x v="2"/>
    <x v="1"/>
    <x v="1"/>
    <x v="2"/>
    <x v="2"/>
    <n v="1.18852882034241"/>
    <n v="0.93496242470617197"/>
    <n v="0.82475804416769904"/>
    <n v="0.69545506395488699"/>
    <n v="0.51326613218599604"/>
    <n v="0.80792722113155901"/>
    <n v="1.3879614975263499"/>
    <n v="0.97661102097313401"/>
    <n v="0.89800875265842395"/>
    <n v="0.76082408493128195"/>
    <n v="0.61766025453679496"/>
    <n v="0.90943107494008302"/>
    <s v="1k-10k"/>
    <s v="1k-10k"/>
    <s v="10k-100k"/>
    <s v="1k-10k"/>
    <s v="251-1000"/>
    <s v="10k-100k"/>
    <n v="0.38060159921085102"/>
    <n v="0.29466108894556298"/>
    <n v="50"/>
    <n v="50"/>
    <n v="100"/>
    <n v="50"/>
    <n v="25"/>
    <n v="100"/>
  </r>
  <r>
    <x v="0"/>
    <x v="2"/>
    <x v="1"/>
    <x v="1"/>
    <x v="3"/>
    <x v="0"/>
    <n v="5.4518680787170402"/>
    <n v="2.3469019261520798"/>
    <n v="2.0350977503376302"/>
    <n v="1.43091632413145"/>
    <n v="0.90992959256671202"/>
    <n v="1.9931602422969199"/>
    <n v="4.8452512010050901"/>
    <n v="2.57302949822376"/>
    <n v="2.0764278510812799"/>
    <n v="1.54643614422172"/>
    <n v="0.91802294983985699"/>
    <n v="2.20014754711947"/>
    <s v="30-100"/>
    <s v="1k-10k"/>
    <s v="251-1000"/>
    <s v="251-1000"/>
    <s v="251-1000"/>
    <s v="1k-10k"/>
    <n v="3.4587078364201203"/>
    <n v="1.0832306497302078"/>
    <n v="6"/>
    <n v="50"/>
    <n v="25"/>
    <n v="25"/>
    <n v="25"/>
    <n v="50"/>
  </r>
  <r>
    <x v="0"/>
    <x v="2"/>
    <x v="1"/>
    <x v="1"/>
    <x v="3"/>
    <x v="1"/>
    <n v="1.23159666062665"/>
    <n v="0.93289559547979894"/>
    <n v="0.83728289158352898"/>
    <n v="0.73897773200623096"/>
    <n v="0.57062622950644903"/>
    <n v="0.823129739151786"/>
    <n v="1.43479045627115"/>
    <n v="1.0022494136553599"/>
    <n v="0.89592268763914795"/>
    <n v="0.78814469251124897"/>
    <n v="0.71619824483060002"/>
    <n v="0.91662166472640005"/>
    <s v="1k-10k"/>
    <s v="1k-10k"/>
    <s v="10k-100k"/>
    <s v="10k-100k"/>
    <s v="1k-10k"/>
    <s v="10k-100k"/>
    <n v="0.40846692147486396"/>
    <n v="0.25250350964533697"/>
    <n v="50"/>
    <n v="50"/>
    <n v="100"/>
    <n v="100"/>
    <n v="50"/>
    <n v="100"/>
  </r>
  <r>
    <x v="0"/>
    <x v="2"/>
    <x v="1"/>
    <x v="1"/>
    <x v="3"/>
    <x v="2"/>
    <n v="1.2863578175764101"/>
    <n v="0.93710768352476903"/>
    <n v="0.83914324673011398"/>
    <n v="0.73936891770312496"/>
    <n v="0.57257827849001797"/>
    <n v="0.82853881594668199"/>
    <n v="1.76778915590564"/>
    <n v="1.04228103556703"/>
    <n v="0.91486455239303099"/>
    <n v="0.79029682672308599"/>
    <n v="0.72914466839189995"/>
    <n v="0.98357084079702595"/>
    <s v="1k-10k"/>
    <s v="1k-10k"/>
    <s v="10k-100k"/>
    <s v="10k-100k"/>
    <s v="1k-10k"/>
    <s v="10k-100k"/>
    <n v="0.45781900162972811"/>
    <n v="0.25596053745666403"/>
    <n v="50"/>
    <n v="50"/>
    <n v="100"/>
    <n v="100"/>
    <n v="50"/>
    <n v="100"/>
  </r>
  <r>
    <x v="0"/>
    <x v="2"/>
    <x v="1"/>
    <x v="1"/>
    <x v="4"/>
    <x v="0"/>
    <n v="3.2430172667872599"/>
    <n v="2.2865810228377002"/>
    <n v="1.46473841449688"/>
    <n v="1.2390590989155701"/>
    <n v="0.91192437871434195"/>
    <n v="1.6653844883015601"/>
    <n v="3.0616415122922702"/>
    <n v="2.3725575765797799"/>
    <n v="1.5195411148761799"/>
    <n v="1.3327625207871401"/>
    <n v="0.92256261176002097"/>
    <n v="1.78717667127929"/>
    <s v="30-100"/>
    <s v="1k-10k"/>
    <s v="1k-10k"/>
    <s v="1k-10k"/>
    <s v="251-1000"/>
    <s v="10k-100k"/>
    <n v="1.5776327784856998"/>
    <n v="0.7534601095872181"/>
    <n v="6"/>
    <n v="50"/>
    <n v="50"/>
    <n v="50"/>
    <n v="25"/>
    <n v="100"/>
  </r>
  <r>
    <x v="0"/>
    <x v="2"/>
    <x v="1"/>
    <x v="1"/>
    <x v="4"/>
    <x v="1"/>
    <n v="1.2154099738552799"/>
    <n v="0.88789472377970002"/>
    <n v="0.81516291555531595"/>
    <n v="0.712833104821333"/>
    <n v="0.57705417894964595"/>
    <n v="0.81245518594371202"/>
    <n v="1.38080553574253"/>
    <n v="0.93750725992565997"/>
    <n v="0.87430106133880903"/>
    <n v="0.75254593349019405"/>
    <n v="0.67912207386596302"/>
    <n v="0.89303215932486102"/>
    <s v="10k-100k"/>
    <s v="10k-100k"/>
    <s v="10k-100k"/>
    <s v="10k-100k"/>
    <s v="1k-10k"/>
    <s v="10k-100k"/>
    <n v="0.40295478791156791"/>
    <n v="0.23540100699406608"/>
    <n v="100"/>
    <n v="100"/>
    <n v="100"/>
    <n v="100"/>
    <n v="50"/>
    <n v="100"/>
  </r>
  <r>
    <x v="0"/>
    <x v="2"/>
    <x v="1"/>
    <x v="1"/>
    <x v="4"/>
    <x v="2"/>
    <n v="1.26589975290193"/>
    <n v="0.91276203434469005"/>
    <n v="0.82238575253431501"/>
    <n v="0.71351873077622097"/>
    <n v="0.577521048909864"/>
    <n v="0.81834365138666798"/>
    <n v="1.6432338842310501"/>
    <n v="1.02045539929363"/>
    <n v="0.89706672586833003"/>
    <n v="0.75801925028763995"/>
    <n v="0.68541425636666498"/>
    <n v="0.95157219842383001"/>
    <s v="10k-100k"/>
    <s v="10k-100k"/>
    <s v="10k-100k"/>
    <s v="10k-100k"/>
    <s v="1k-10k"/>
    <s v="&gt;100k"/>
    <n v="0.44755610151526204"/>
    <n v="0.24082260247680398"/>
    <n v="100"/>
    <n v="100"/>
    <n v="100"/>
    <n v="100"/>
    <n v="50"/>
    <n v="200"/>
  </r>
  <r>
    <x v="0"/>
    <x v="2"/>
    <x v="1"/>
    <x v="2"/>
    <x v="0"/>
    <x v="0"/>
    <s v="NULL"/>
    <s v="NULL"/>
    <s v="NULL"/>
    <s v="NULL"/>
    <s v="NULL"/>
    <n v="1.16200422263342"/>
    <s v="NULL"/>
    <s v="NULL"/>
    <s v="NULL"/>
    <s v="NULL"/>
    <s v="NULL"/>
    <n v="1.5840709513419"/>
    <s v="&lt;30"/>
    <s v="&lt;30"/>
    <s v="&lt;30"/>
    <s v="&lt;30"/>
    <s v="&lt;30"/>
    <s v="30-100"/>
    <n v="1.16200422263342"/>
    <n v="1.16200422263342"/>
    <s v="N/A"/>
    <s v="N/A"/>
    <s v="N/A"/>
    <s v="N/A"/>
    <s v="N/A"/>
    <n v="6"/>
  </r>
  <r>
    <x v="0"/>
    <x v="2"/>
    <x v="1"/>
    <x v="2"/>
    <x v="0"/>
    <x v="1"/>
    <s v="NULL"/>
    <s v="NULL"/>
    <s v="NULL"/>
    <s v="NULL"/>
    <s v="NULL"/>
    <s v="NULL"/>
    <s v="NULL"/>
    <s v="NULL"/>
    <s v="NULL"/>
    <s v="NULL"/>
    <s v="NULL"/>
    <s v="NULL"/>
    <s v="&lt;30"/>
    <s v="&lt;30"/>
    <s v="&lt;30"/>
    <s v="&lt;30"/>
    <s v="&lt;30"/>
    <s v="&lt;30"/>
    <e v="#VALUE!"/>
    <e v="#VALUE!"/>
    <s v="N/A"/>
    <s v="N/A"/>
    <s v="N/A"/>
    <s v="N/A"/>
    <s v="N/A"/>
    <s v="N/A"/>
  </r>
  <r>
    <x v="0"/>
    <x v="2"/>
    <x v="1"/>
    <x v="2"/>
    <x v="0"/>
    <x v="2"/>
    <s v="NULL"/>
    <s v="NULL"/>
    <s v="NULL"/>
    <s v="NULL"/>
    <s v="NULL"/>
    <n v="1.2008987849382999"/>
    <s v="NULL"/>
    <s v="NULL"/>
    <s v="NULL"/>
    <s v="NULL"/>
    <s v="NULL"/>
    <n v="1.54876813051038"/>
    <s v="&lt;30"/>
    <s v="&lt;30"/>
    <s v="&lt;30"/>
    <s v="&lt;30"/>
    <s v="&lt;30"/>
    <s v="30-100"/>
    <n v="1.2008987849382999"/>
    <n v="1.2008987849382999"/>
    <s v="N/A"/>
    <s v="N/A"/>
    <s v="N/A"/>
    <s v="N/A"/>
    <s v="N/A"/>
    <n v="6"/>
  </r>
  <r>
    <x v="0"/>
    <x v="2"/>
    <x v="1"/>
    <x v="2"/>
    <x v="1"/>
    <x v="0"/>
    <s v="NULL"/>
    <n v="1.8945748774475"/>
    <n v="1.17427772942611"/>
    <n v="1.0187166902428999"/>
    <n v="0.87117502705925298"/>
    <n v="1.10869726043863"/>
    <s v="NULL"/>
    <n v="1.76469572151983"/>
    <n v="1.28618710179888"/>
    <n v="1.07501538875588"/>
    <n v="0.91602133930476004"/>
    <n v="1.2235545587297001"/>
    <s v="&lt;30"/>
    <s v="251-1000"/>
    <s v="251-1000"/>
    <s v="251-1000"/>
    <s v="251-1000"/>
    <s v="1k-10k"/>
    <n v="0.78587761700886993"/>
    <n v="0.23752223337937706"/>
    <s v="N/A"/>
    <n v="25"/>
    <n v="25"/>
    <n v="25"/>
    <n v="25"/>
    <n v="50"/>
  </r>
  <r>
    <x v="0"/>
    <x v="2"/>
    <x v="1"/>
    <x v="2"/>
    <x v="1"/>
    <x v="1"/>
    <n v="1.3459020465862701"/>
    <n v="0.98024378385570099"/>
    <n v="0.80416651534353201"/>
    <n v="0.66328291109420601"/>
    <n v="0.44660531516985402"/>
    <n v="0.84801195882584701"/>
    <n v="1.1424758723228501"/>
    <n v="0.95973188513646901"/>
    <n v="0.86217468579027401"/>
    <n v="0.75225461904927504"/>
    <n v="0.62742752856923101"/>
    <n v="0.88212281308011198"/>
    <s v="101-250"/>
    <s v="1k-10k"/>
    <s v="1k-10k"/>
    <s v="1k-10k"/>
    <s v="30-100"/>
    <s v="1k-10k"/>
    <n v="0.49789008776042309"/>
    <n v="0.40140664365599299"/>
    <n v="12"/>
    <n v="50"/>
    <n v="50"/>
    <n v="50"/>
    <n v="6"/>
    <n v="50"/>
  </r>
  <r>
    <x v="0"/>
    <x v="2"/>
    <x v="1"/>
    <x v="2"/>
    <x v="1"/>
    <x v="2"/>
    <n v="1.8191108456449401"/>
    <n v="1.0059075000539"/>
    <n v="0.80971114771184705"/>
    <n v="0.68159466634820898"/>
    <n v="0.46190005983452398"/>
    <n v="0.85741573075439503"/>
    <n v="1.7740491411079999"/>
    <n v="1.0122282347279301"/>
    <n v="0.87633106303646502"/>
    <n v="0.809914509685283"/>
    <n v="0.70548350133634397"/>
    <n v="0.95849241990316203"/>
    <s v="251-1000"/>
    <s v="1k-10k"/>
    <s v="1k-10k"/>
    <s v="1k-10k"/>
    <s v="30-100"/>
    <s v="1k-10k"/>
    <n v="0.96169511489054504"/>
    <n v="0.39551567091987105"/>
    <n v="25"/>
    <n v="50"/>
    <n v="50"/>
    <n v="50"/>
    <n v="6"/>
    <n v="50"/>
  </r>
  <r>
    <x v="0"/>
    <x v="2"/>
    <x v="1"/>
    <x v="2"/>
    <x v="2"/>
    <x v="0"/>
    <s v="NULL"/>
    <n v="2.0425618751023502"/>
    <n v="1.55491562623901"/>
    <n v="1.15224676417917"/>
    <n v="0.97522079723566701"/>
    <n v="1.30180035793411"/>
    <s v="NULL"/>
    <n v="2.07749509051918"/>
    <n v="1.6199621685232299"/>
    <n v="1.1510109294264299"/>
    <n v="0.992730497658732"/>
    <n v="1.40252304505431"/>
    <s v="&lt;30"/>
    <s v="1k-10k"/>
    <s v="101-250"/>
    <s v="1k-10k"/>
    <s v="251-1000"/>
    <s v="1k-10k"/>
    <n v="0.74076151716824024"/>
    <n v="0.32657956069844296"/>
    <s v="N/A"/>
    <n v="50"/>
    <n v="12"/>
    <n v="50"/>
    <n v="25"/>
    <n v="50"/>
  </r>
  <r>
    <x v="0"/>
    <x v="2"/>
    <x v="1"/>
    <x v="2"/>
    <x v="2"/>
    <x v="1"/>
    <n v="1.2708375282143001"/>
    <n v="0.91564120804364102"/>
    <n v="0.79659538347737202"/>
    <n v="0.70370156850857901"/>
    <n v="0.41570496239825599"/>
    <n v="0.856133405380339"/>
    <n v="1.2407970333096801"/>
    <n v="0.96712160194742003"/>
    <n v="0.82626451901091003"/>
    <n v="0.77878083129949904"/>
    <n v="0.66381270994825803"/>
    <n v="0.90565647109301295"/>
    <s v="251-1000"/>
    <s v="1k-10k"/>
    <s v="1k-10k"/>
    <s v="1k-10k"/>
    <s v="101-250"/>
    <s v="1k-10k"/>
    <n v="0.41470412283396108"/>
    <n v="0.440428442982083"/>
    <n v="25"/>
    <n v="50"/>
    <n v="50"/>
    <n v="50"/>
    <n v="12"/>
    <n v="50"/>
  </r>
  <r>
    <x v="0"/>
    <x v="2"/>
    <x v="1"/>
    <x v="2"/>
    <x v="2"/>
    <x v="2"/>
    <n v="1.4966004303020599"/>
    <n v="0.955560818115049"/>
    <n v="0.83214172081037796"/>
    <n v="0.71858814925054004"/>
    <n v="0.45305013384989001"/>
    <n v="0.87175151067318701"/>
    <n v="1.8077119599092599"/>
    <n v="1.0008005793850501"/>
    <n v="0.90929018194159705"/>
    <n v="0.81184849443347695"/>
    <n v="0.71842605923176805"/>
    <n v="0.99770895700572204"/>
    <s v="1k-10k"/>
    <s v="1k-10k"/>
    <s v="1k-10k"/>
    <s v="1k-10k"/>
    <s v="101-250"/>
    <s v="10k-100k"/>
    <n v="0.6248489196288729"/>
    <n v="0.418701376823297"/>
    <n v="50"/>
    <n v="50"/>
    <n v="50"/>
    <n v="50"/>
    <n v="12"/>
    <n v="100"/>
  </r>
  <r>
    <x v="0"/>
    <x v="2"/>
    <x v="1"/>
    <x v="2"/>
    <x v="3"/>
    <x v="0"/>
    <s v="NULL"/>
    <n v="2.10195171737527"/>
    <n v="1.4029066464005999"/>
    <n v="1.1878294634423401"/>
    <n v="0.90827954675344402"/>
    <n v="1.52733671334361"/>
    <s v="NULL"/>
    <n v="2.1875916124105999"/>
    <n v="1.43819107295343"/>
    <n v="1.1893959936884499"/>
    <n v="0.91783046354932296"/>
    <n v="1.7034288603199299"/>
    <s v="&lt;30"/>
    <s v="1k-10k"/>
    <s v="101-250"/>
    <s v="251-1000"/>
    <s v="101-250"/>
    <s v="1k-10k"/>
    <n v="0.57461500403165999"/>
    <n v="0.61905716659016596"/>
    <s v="N/A"/>
    <n v="50"/>
    <n v="12"/>
    <n v="25"/>
    <n v="12"/>
    <n v="50"/>
  </r>
  <r>
    <x v="0"/>
    <x v="2"/>
    <x v="1"/>
    <x v="2"/>
    <x v="3"/>
    <x v="1"/>
    <n v="1.6012765864253"/>
    <n v="1.1203072430288901"/>
    <n v="0.86855582429181399"/>
    <n v="0.68715853697240403"/>
    <n v="0.38168590237338401"/>
    <n v="0.83362928039925799"/>
    <n v="1.6252635685527801"/>
    <n v="0.98801602820603796"/>
    <n v="0.92589136894078505"/>
    <n v="0.80608783488499602"/>
    <n v="0.58881167537972501"/>
    <n v="0.90435063245715497"/>
    <s v="251-1000"/>
    <s v="251-1000"/>
    <s v="1k-10k"/>
    <s v="1k-10k"/>
    <s v="101-250"/>
    <s v="1k-10k"/>
    <n v="0.76764730602604203"/>
    <n v="0.45194337802587398"/>
    <n v="25"/>
    <n v="25"/>
    <n v="50"/>
    <n v="50"/>
    <n v="12"/>
    <n v="50"/>
  </r>
  <r>
    <x v="0"/>
    <x v="2"/>
    <x v="1"/>
    <x v="2"/>
    <x v="3"/>
    <x v="2"/>
    <n v="1.8125247182420401"/>
    <n v="1.1255601727437601"/>
    <n v="0.87547374515074405"/>
    <n v="0.69293151381518403"/>
    <n v="0.39791283871047201"/>
    <n v="0.84812102514077103"/>
    <n v="2.0837377717491798"/>
    <n v="1.02614622942177"/>
    <n v="0.95588607352327704"/>
    <n v="0.82649173989097102"/>
    <n v="0.59318616856262196"/>
    <n v="1.02906221403233"/>
    <s v="1k-10k"/>
    <s v="251-1000"/>
    <s v="1k-10k"/>
    <s v="1k-10k"/>
    <s v="101-250"/>
    <s v="1k-10k"/>
    <n v="0.96440369310126905"/>
    <n v="0.45020818643029903"/>
    <n v="50"/>
    <n v="25"/>
    <n v="50"/>
    <n v="50"/>
    <n v="12"/>
    <n v="50"/>
  </r>
  <r>
    <x v="0"/>
    <x v="2"/>
    <x v="1"/>
    <x v="2"/>
    <x v="4"/>
    <x v="0"/>
    <s v="NULL"/>
    <n v="2.07151292628396"/>
    <n v="1.46019833248681"/>
    <n v="1.1314792644857501"/>
    <n v="0.91738481905172398"/>
    <n v="1.2885787343638899"/>
    <s v="NULL"/>
    <n v="2.0719935196814401"/>
    <n v="1.50703924701499"/>
    <n v="1.1788177511820701"/>
    <n v="0.95393594089947997"/>
    <n v="1.40465362326604"/>
    <s v="&lt;30"/>
    <s v="1k-10k"/>
    <s v="251-1000"/>
    <s v="1k-10k"/>
    <s v="1k-10k"/>
    <s v="1k-10k"/>
    <n v="0.78293419192007008"/>
    <n v="0.37119391531216595"/>
    <s v="N/A"/>
    <n v="50"/>
    <n v="25"/>
    <n v="50"/>
    <n v="50"/>
    <n v="50"/>
  </r>
  <r>
    <x v="0"/>
    <x v="2"/>
    <x v="1"/>
    <x v="2"/>
    <x v="4"/>
    <x v="1"/>
    <n v="1.5563001697782901"/>
    <n v="0.971305601788646"/>
    <n v="0.85657738625851598"/>
    <n v="0.73408268849523595"/>
    <n v="0.47425076732573601"/>
    <n v="0.84660227851478598"/>
    <n v="1.56382126760366"/>
    <n v="0.95806450762955397"/>
    <n v="0.91492301163095702"/>
    <n v="0.79329181827310402"/>
    <n v="0.67303014161063102"/>
    <n v="0.898227712353734"/>
    <s v="251-1000"/>
    <s v="1k-10k"/>
    <s v="1k-10k"/>
    <s v="1k-10k"/>
    <s v="251-1000"/>
    <s v="10k-100k"/>
    <n v="0.70969789126350413"/>
    <n v="0.37235151118904997"/>
    <n v="25"/>
    <n v="50"/>
    <n v="50"/>
    <n v="50"/>
    <n v="25"/>
    <n v="100"/>
  </r>
  <r>
    <x v="0"/>
    <x v="2"/>
    <x v="1"/>
    <x v="2"/>
    <x v="4"/>
    <x v="2"/>
    <n v="1.7041761388102501"/>
    <n v="1.03444382705366"/>
    <n v="0.889931116990204"/>
    <n v="0.74052954742670196"/>
    <n v="0.49411102846149202"/>
    <n v="0.86022310712343297"/>
    <n v="1.95261148766863"/>
    <n v="1.03878722410029"/>
    <n v="0.97375411302786197"/>
    <n v="0.82078823482192298"/>
    <n v="0.68860162496355604"/>
    <n v="0.994501273231441"/>
    <s v="1k-10k"/>
    <s v="1k-10k"/>
    <s v="10k-100k"/>
    <s v="1k-10k"/>
    <s v="251-1000"/>
    <s v="10k-100k"/>
    <n v="0.84395303168681712"/>
    <n v="0.36611207866194095"/>
    <n v="50"/>
    <n v="50"/>
    <n v="100"/>
    <n v="50"/>
    <n v="25"/>
    <n v="100"/>
  </r>
  <r>
    <x v="0"/>
    <x v="2"/>
    <x v="1"/>
    <x v="3"/>
    <x v="0"/>
    <x v="0"/>
    <s v="NULL"/>
    <n v="2.0601042376274998"/>
    <s v="NULL"/>
    <n v="0.958329861484711"/>
    <n v="0.71239626195653605"/>
    <n v="1.00520927651942"/>
    <s v="NULL"/>
    <n v="2.2568508362266502"/>
    <s v="NULL"/>
    <n v="1.0337128624673999"/>
    <n v="1.1591738854923599"/>
    <n v="1.22748059598603"/>
    <s v="&lt;30"/>
    <s v="30-100"/>
    <s v="&lt;30"/>
    <s v="101-250"/>
    <s v="101-250"/>
    <s v="251-1000"/>
    <n v="1.0548949611080798"/>
    <n v="0.292813014562884"/>
    <s v="N/A"/>
    <n v="6"/>
    <s v="N/A"/>
    <n v="12"/>
    <n v="12"/>
    <n v="25"/>
  </r>
  <r>
    <x v="0"/>
    <x v="2"/>
    <x v="1"/>
    <x v="3"/>
    <x v="0"/>
    <x v="1"/>
    <s v="NULL"/>
    <s v="NULL"/>
    <s v="NULL"/>
    <s v="NULL"/>
    <s v="NULL"/>
    <s v="NULL"/>
    <s v="NULL"/>
    <s v="NULL"/>
    <s v="NULL"/>
    <s v="NULL"/>
    <s v="NULL"/>
    <s v="NULL"/>
    <s v="&lt;30"/>
    <s v="&lt;30"/>
    <s v="&lt;30"/>
    <s v="&lt;30"/>
    <s v="&lt;30"/>
    <s v="&lt;30"/>
    <e v="#VALUE!"/>
    <e v="#VALUE!"/>
    <s v="N/A"/>
    <s v="N/A"/>
    <s v="N/A"/>
    <s v="N/A"/>
    <s v="N/A"/>
    <s v="N/A"/>
  </r>
  <r>
    <x v="0"/>
    <x v="2"/>
    <x v="1"/>
    <x v="3"/>
    <x v="0"/>
    <x v="2"/>
    <s v="NULL"/>
    <s v="NULL"/>
    <n v="1.48944448224996"/>
    <n v="1.02760466791212"/>
    <n v="0.608101623283266"/>
    <n v="1.0817683603669299"/>
    <s v="NULL"/>
    <s v="NULL"/>
    <n v="1.6935628249611201"/>
    <n v="1.03765539410023"/>
    <n v="1.1023595109914199"/>
    <n v="1.2371008822012199"/>
    <s v="&lt;30"/>
    <s v="&lt;30"/>
    <s v="30-100"/>
    <s v="101-250"/>
    <s v="101-250"/>
    <s v="251-1000"/>
    <n v="0.40767612188303004"/>
    <n v="0.47366673708366391"/>
    <s v="N/A"/>
    <s v="N/A"/>
    <n v="6"/>
    <n v="12"/>
    <n v="12"/>
    <n v="25"/>
  </r>
  <r>
    <x v="0"/>
    <x v="2"/>
    <x v="1"/>
    <x v="3"/>
    <x v="1"/>
    <x v="0"/>
    <n v="2.4621939402780599"/>
    <n v="1.49969030094948"/>
    <n v="1.2608178354219199"/>
    <n v="1.08087107277244"/>
    <n v="0.83237130139836502"/>
    <n v="1.3774651271378"/>
    <n v="2.1942121274993398"/>
    <n v="1.4679318025779"/>
    <n v="1.2845735386139201"/>
    <n v="1.10926556202223"/>
    <n v="0.98679170396791105"/>
    <n v="1.4466467399826299"/>
    <s v="1k-10k"/>
    <s v="1k-10k"/>
    <s v="251-1000"/>
    <s v="1k-10k"/>
    <s v="1k-10k"/>
    <s v="1k-10k"/>
    <n v="1.0847288131402599"/>
    <n v="0.54509382573943499"/>
    <n v="50"/>
    <n v="50"/>
    <n v="25"/>
    <n v="50"/>
    <n v="50"/>
    <n v="50"/>
  </r>
  <r>
    <x v="0"/>
    <x v="2"/>
    <x v="1"/>
    <x v="3"/>
    <x v="1"/>
    <x v="1"/>
    <n v="1.4201067190435499"/>
    <n v="1.00843786896497"/>
    <n v="0.883073314941903"/>
    <n v="0.72400471695158797"/>
    <n v="0.60442647021102103"/>
    <n v="0.80651931786285402"/>
    <n v="1.58967781368556"/>
    <n v="1.07612661337058"/>
    <n v="0.89593549409395301"/>
    <n v="0.768533319386003"/>
    <n v="0.69534681548172395"/>
    <n v="0.87362107351769602"/>
    <s v="1k-10k"/>
    <s v="1k-10k"/>
    <s v="1k-10k"/>
    <s v="1k-10k"/>
    <s v="1k-10k"/>
    <s v="10k-100k"/>
    <n v="0.61358740118069588"/>
    <n v="0.202092847651833"/>
    <n v="50"/>
    <n v="50"/>
    <n v="50"/>
    <n v="50"/>
    <n v="50"/>
    <n v="100"/>
  </r>
  <r>
    <x v="0"/>
    <x v="2"/>
    <x v="1"/>
    <x v="3"/>
    <x v="1"/>
    <x v="2"/>
    <n v="1.51485804429708"/>
    <n v="0.99460803192986103"/>
    <n v="0.88142891570942605"/>
    <n v="0.72369232014678997"/>
    <n v="0.59261744698368402"/>
    <n v="0.81870742844587996"/>
    <n v="1.88551544380295"/>
    <n v="1.1298594274721501"/>
    <n v="0.93991517270222902"/>
    <n v="0.77995320722503503"/>
    <n v="0.73918571844189995"/>
    <n v="0.95914322395468299"/>
    <s v="1k-10k"/>
    <s v="1k-10k"/>
    <s v="1k-10k"/>
    <s v="10k-100k"/>
    <s v="1k-10k"/>
    <s v="10k-100k"/>
    <n v="0.69615061585120008"/>
    <n v="0.22608998146219594"/>
    <n v="50"/>
    <n v="50"/>
    <n v="50"/>
    <n v="100"/>
    <n v="50"/>
    <n v="100"/>
  </r>
  <r>
    <x v="0"/>
    <x v="2"/>
    <x v="1"/>
    <x v="3"/>
    <x v="2"/>
    <x v="0"/>
    <s v="NULL"/>
    <n v="2.1271840782405902"/>
    <n v="1.5988663719205201"/>
    <n v="1.18610444107685"/>
    <n v="1.0007636172132699"/>
    <n v="1.4241931193763699"/>
    <s v="NULL"/>
    <n v="2.1747349753290099"/>
    <n v="1.56004619379125"/>
    <n v="1.18308221071508"/>
    <n v="1.0648155684884599"/>
    <n v="1.50939353462971"/>
    <s v="&lt;30"/>
    <s v="1k-10k"/>
    <s v="251-1000"/>
    <s v="1k-10k"/>
    <s v="1k-10k"/>
    <s v="1k-10k"/>
    <n v="0.70299095886422025"/>
    <n v="0.42342950216310005"/>
    <s v="N/A"/>
    <n v="50"/>
    <n v="25"/>
    <n v="50"/>
    <n v="50"/>
    <n v="50"/>
  </r>
  <r>
    <x v="0"/>
    <x v="2"/>
    <x v="1"/>
    <x v="3"/>
    <x v="2"/>
    <x v="1"/>
    <n v="1.2116308599796299"/>
    <n v="0.95474239573049402"/>
    <n v="0.84900701817086199"/>
    <n v="0.73751143850702505"/>
    <n v="0.61435737541130298"/>
    <n v="0.81514825256678203"/>
    <n v="1.3083828291801001"/>
    <n v="0.99002107244733795"/>
    <n v="0.89970068437619399"/>
    <n v="0.801868186368217"/>
    <n v="0.65264057138379505"/>
    <n v="0.88664611934253401"/>
    <s v="1k-10k"/>
    <s v="1k-10k"/>
    <s v="10k-100k"/>
    <s v="10k-100k"/>
    <s v="1k-10k"/>
    <s v="10k-100k"/>
    <n v="0.39648260741284791"/>
    <n v="0.20079087715547905"/>
    <n v="50"/>
    <n v="50"/>
    <n v="100"/>
    <n v="100"/>
    <n v="50"/>
    <n v="100"/>
  </r>
  <r>
    <x v="0"/>
    <x v="2"/>
    <x v="1"/>
    <x v="3"/>
    <x v="2"/>
    <x v="2"/>
    <n v="1.2461994441228399"/>
    <n v="0.95565259300837102"/>
    <n v="0.85444199873134197"/>
    <n v="0.73294721962380305"/>
    <n v="0.558324249410317"/>
    <n v="0.82123251241251904"/>
    <n v="1.53532091736531"/>
    <n v="0.99940633085670005"/>
    <n v="0.93063924227991701"/>
    <n v="0.802660090017703"/>
    <n v="0.64862421343365395"/>
    <n v="0.93503585290246105"/>
    <s v="1k-10k"/>
    <s v="1k-10k"/>
    <s v="10k-100k"/>
    <s v="10k-100k"/>
    <s v="251-1000"/>
    <s v="10k-100k"/>
    <n v="0.42496693171032085"/>
    <n v="0.26290826300220205"/>
    <n v="50"/>
    <n v="50"/>
    <n v="100"/>
    <n v="100"/>
    <n v="25"/>
    <n v="100"/>
  </r>
  <r>
    <x v="0"/>
    <x v="2"/>
    <x v="1"/>
    <x v="3"/>
    <x v="3"/>
    <x v="0"/>
    <n v="5.44753296553254"/>
    <n v="2.4260050357814902"/>
    <n v="2.0181535401828401"/>
    <n v="1.3788416660053"/>
    <n v="0.92824739968500702"/>
    <n v="1.9490864858824799"/>
    <n v="5.17971869933658"/>
    <n v="2.63081950725253"/>
    <n v="1.9496083161539199"/>
    <n v="1.4597091002314699"/>
    <n v="0.93903200161967804"/>
    <n v="2.1315719064361902"/>
    <s v="30-100"/>
    <s v="1k-10k"/>
    <s v="251-1000"/>
    <s v="1k-10k"/>
    <s v="251-1000"/>
    <s v="1k-10k"/>
    <n v="3.4984464796500601"/>
    <n v="1.0208390861974728"/>
    <n v="6"/>
    <n v="50"/>
    <n v="25"/>
    <n v="50"/>
    <n v="25"/>
    <n v="50"/>
  </r>
  <r>
    <x v="0"/>
    <x v="2"/>
    <x v="1"/>
    <x v="3"/>
    <x v="3"/>
    <x v="1"/>
    <n v="1.25796068294007"/>
    <n v="0.96362342799125"/>
    <n v="0.83293988181914702"/>
    <n v="0.738038026213933"/>
    <n v="0.60780231477381397"/>
    <n v="0.83759216854114404"/>
    <n v="1.49358633855599"/>
    <n v="1.0442556313903799"/>
    <n v="0.89894170736105095"/>
    <n v="0.77555395160569096"/>
    <n v="0.73671826333861501"/>
    <n v="0.93641978679887805"/>
    <s v="1k-10k"/>
    <s v="10k-100k"/>
    <s v="10k-100k"/>
    <s v="1k-10k"/>
    <s v="1k-10k"/>
    <s v="10k-100k"/>
    <n v="0.42036851439892597"/>
    <n v="0.22978985376733008"/>
    <n v="50"/>
    <n v="100"/>
    <n v="100"/>
    <n v="50"/>
    <n v="50"/>
    <n v="100"/>
  </r>
  <r>
    <x v="0"/>
    <x v="2"/>
    <x v="1"/>
    <x v="3"/>
    <x v="3"/>
    <x v="2"/>
    <n v="1.3281315883592999"/>
    <n v="0.97043284887702796"/>
    <n v="0.83834487999943896"/>
    <n v="0.74580479237478403"/>
    <n v="0.60875406228886597"/>
    <n v="0.84426753783560604"/>
    <n v="1.86233225919757"/>
    <n v="1.1033421248053299"/>
    <n v="0.91735569091538605"/>
    <n v="0.79708541302971503"/>
    <n v="0.74581631154587902"/>
    <n v="1.01538756599529"/>
    <s v="10k-100k"/>
    <s v="10k-100k"/>
    <s v="10k-100k"/>
    <s v="10k-100k"/>
    <s v="1k-10k"/>
    <s v="10k-100k"/>
    <n v="0.48386405052369386"/>
    <n v="0.23551347554674007"/>
    <n v="100"/>
    <n v="100"/>
    <n v="100"/>
    <n v="100"/>
    <n v="50"/>
    <n v="100"/>
  </r>
  <r>
    <x v="0"/>
    <x v="2"/>
    <x v="1"/>
    <x v="3"/>
    <x v="4"/>
    <x v="0"/>
    <n v="3.0790378157950302"/>
    <n v="2.2992930020237199"/>
    <n v="1.5112326245505301"/>
    <n v="1.2365136605417799"/>
    <n v="0.94080874654894098"/>
    <n v="1.56597611494883"/>
    <n v="2.8218064997258701"/>
    <n v="2.3353851355561099"/>
    <n v="1.5267787842971099"/>
    <n v="1.30328024953972"/>
    <n v="0.95849904928669405"/>
    <n v="1.67355534269011"/>
    <s v="101-250"/>
    <s v="10k-100k"/>
    <s v="1k-10k"/>
    <s v="1k-10k"/>
    <s v="1k-10k"/>
    <s v="10k-100k"/>
    <n v="1.5130617008462002"/>
    <n v="0.62516736839988907"/>
    <n v="12"/>
    <n v="100"/>
    <n v="50"/>
    <n v="50"/>
    <n v="50"/>
    <n v="100"/>
  </r>
  <r>
    <x v="0"/>
    <x v="2"/>
    <x v="1"/>
    <x v="3"/>
    <x v="4"/>
    <x v="1"/>
    <n v="1.2270937043652199"/>
    <n v="0.90518209734223098"/>
    <n v="0.82385591696103"/>
    <n v="0.73033122527543504"/>
    <n v="0.64438157557664399"/>
    <n v="0.82533726453414602"/>
    <n v="1.4092389192341499"/>
    <n v="0.95107389346604898"/>
    <n v="0.88866935037863004"/>
    <n v="0.77188654951368996"/>
    <n v="0.68822731860722997"/>
    <n v="0.90548914548931503"/>
    <s v="10k-100k"/>
    <s v="10k-100k"/>
    <s v="10k-100k"/>
    <s v="10k-100k"/>
    <s v="1k-10k"/>
    <s v="&gt;100k"/>
    <n v="0.4017564398310739"/>
    <n v="0.18095568895750203"/>
    <n v="100"/>
    <n v="100"/>
    <n v="100"/>
    <n v="100"/>
    <n v="50"/>
    <n v="200"/>
  </r>
  <r>
    <x v="0"/>
    <x v="2"/>
    <x v="1"/>
    <x v="3"/>
    <x v="4"/>
    <x v="2"/>
    <n v="1.28368388792368"/>
    <n v="0.91113294791198995"/>
    <n v="0.82626171633535395"/>
    <n v="0.73180004046399905"/>
    <n v="0.64477373378111802"/>
    <n v="0.83261289650750203"/>
    <n v="1.69314414517667"/>
    <n v="0.99391231249634004"/>
    <n v="0.91529746197967898"/>
    <n v="0.78339749666682501"/>
    <n v="0.69208069101513703"/>
    <n v="0.97440957310759602"/>
    <s v="10k-100k"/>
    <s v="10k-100k"/>
    <s v="10k-100k"/>
    <s v="10k-100k"/>
    <s v="1k-10k"/>
    <s v="&gt;100k"/>
    <n v="0.45107099141617801"/>
    <n v="0.18783916272638401"/>
    <n v="100"/>
    <n v="100"/>
    <n v="100"/>
    <n v="100"/>
    <n v="50"/>
    <n v="200"/>
  </r>
  <r>
    <x v="1"/>
    <x v="0"/>
    <x v="0"/>
    <x v="0"/>
    <x v="0"/>
    <x v="0"/>
    <s v="NULL"/>
    <n v="1.82998307753683"/>
    <n v="1.4417961560275201"/>
    <n v="0.88952311233093395"/>
    <n v="0.79493498859488998"/>
    <n v="1.1207598176123601"/>
    <s v="NULL"/>
    <n v="1.9455670647066501"/>
    <n v="1.5997354484728701"/>
    <n v="0.90624701915000505"/>
    <n v="0.89264782598724901"/>
    <n v="1.23375900927877"/>
    <s v="&lt;30"/>
    <s v="30-100"/>
    <s v="251-1000"/>
    <s v="101-250"/>
    <s v="101-250"/>
    <s v="251-1000"/>
    <n v="0.70922325992446988"/>
    <n v="0.32582482901747012"/>
    <s v="N/A"/>
    <n v="6"/>
    <n v="25"/>
    <n v="12"/>
    <n v="12"/>
    <n v="25"/>
  </r>
  <r>
    <x v="1"/>
    <x v="0"/>
    <x v="0"/>
    <x v="0"/>
    <x v="0"/>
    <x v="1"/>
    <s v="NULL"/>
    <s v="NULL"/>
    <n v="1.7387089849328501"/>
    <s v="NULL"/>
    <s v="NULL"/>
    <n v="1.4818715407783101"/>
    <s v="NULL"/>
    <s v="NULL"/>
    <n v="1.0701268780558999"/>
    <s v="NULL"/>
    <s v="NULL"/>
    <n v="1.1028942088776399"/>
    <s v="&lt;30"/>
    <s v="&lt;30"/>
    <s v="30-100"/>
    <s v="&lt;30"/>
    <s v="&lt;30"/>
    <s v="30-100"/>
    <n v="0.25683744415454002"/>
    <n v="0.25683744415454002"/>
    <s v="N/A"/>
    <s v="N/A"/>
    <n v="6"/>
    <s v="N/A"/>
    <s v="N/A"/>
    <n v="6"/>
  </r>
  <r>
    <x v="1"/>
    <x v="0"/>
    <x v="0"/>
    <x v="0"/>
    <x v="0"/>
    <x v="2"/>
    <s v="NULL"/>
    <n v="2.2016685717907301"/>
    <n v="1.3784979556514101"/>
    <n v="1.1009183620199501"/>
    <n v="0.81586157877356802"/>
    <n v="1.2613666910416499"/>
    <s v="NULL"/>
    <n v="1.7171265628008201"/>
    <n v="1.2999127999132001"/>
    <n v="1.5677445104875101"/>
    <n v="0.87035559577352095"/>
    <n v="1.2223919325528301"/>
    <s v="&lt;30"/>
    <s v="30-100"/>
    <s v="251-1000"/>
    <s v="30-100"/>
    <s v="101-250"/>
    <s v="251-1000"/>
    <n v="0.94030188074908017"/>
    <n v="0.44550511226808187"/>
    <s v="N/A"/>
    <n v="6"/>
    <n v="25"/>
    <n v="6"/>
    <n v="12"/>
    <n v="25"/>
  </r>
  <r>
    <x v="1"/>
    <x v="0"/>
    <x v="0"/>
    <x v="0"/>
    <x v="1"/>
    <x v="0"/>
    <n v="2.5008510551477601"/>
    <n v="1.8608099294482501"/>
    <n v="1.48222784421236"/>
    <n v="1.29587765189957"/>
    <n v="0.87781949189595398"/>
    <n v="1.1961328289237301"/>
    <n v="2.62321102185662"/>
    <n v="1.78504217394471"/>
    <n v="1.5304541938182801"/>
    <n v="1.4392640408662301"/>
    <n v="0.90466434783629301"/>
    <n v="1.2431132672662799"/>
    <s v="101-250"/>
    <s v="101-250"/>
    <s v="251-1000"/>
    <s v="1k-10k"/>
    <s v="1k-10k"/>
    <s v="1k-10k"/>
    <n v="1.30471822622403"/>
    <n v="0.31831333702777609"/>
    <n v="12"/>
    <n v="12"/>
    <n v="25"/>
    <n v="50"/>
    <n v="50"/>
    <n v="50"/>
  </r>
  <r>
    <x v="1"/>
    <x v="0"/>
    <x v="0"/>
    <x v="0"/>
    <x v="1"/>
    <x v="1"/>
    <n v="3.5315391062268202"/>
    <n v="1.4866143692762599"/>
    <n v="1.10505997404673"/>
    <n v="0.80851427947366605"/>
    <n v="0.64814673540106504"/>
    <n v="1.0065572877626201"/>
    <n v="2.35134498321935"/>
    <n v="1.4450895518986999"/>
    <n v="1.14904831940953"/>
    <n v="0.95431233482196898"/>
    <n v="0.79059326272580399"/>
    <n v="1.0838108908378099"/>
    <s v="30-100"/>
    <s v="101-250"/>
    <s v="251-1000"/>
    <s v="251-1000"/>
    <s v="101-250"/>
    <s v="1k-10k"/>
    <n v="2.5249818184641999"/>
    <n v="0.35841055236155506"/>
    <n v="6"/>
    <n v="12"/>
    <n v="25"/>
    <n v="25"/>
    <n v="12"/>
    <n v="50"/>
  </r>
  <r>
    <x v="1"/>
    <x v="0"/>
    <x v="0"/>
    <x v="0"/>
    <x v="1"/>
    <x v="2"/>
    <n v="3.1782259865353"/>
    <n v="1.5787574617332101"/>
    <n v="1.2514331036625399"/>
    <n v="1.0067692699427"/>
    <n v="0.82997018888403795"/>
    <n v="1.0871941387817701"/>
    <n v="2.371592896458"/>
    <n v="1.5038302731803901"/>
    <n v="1.4404133204062901"/>
    <n v="1.2277077950462101"/>
    <n v="0.94678328892619601"/>
    <n v="1.21154378478626"/>
    <s v="101-250"/>
    <s v="251-1000"/>
    <s v="1k-10k"/>
    <s v="251-1000"/>
    <s v="1k-10k"/>
    <s v="1k-10k"/>
    <n v="2.0910318477535297"/>
    <n v="0.25722394989773212"/>
    <n v="12"/>
    <n v="25"/>
    <n v="50"/>
    <n v="25"/>
    <n v="50"/>
    <n v="50"/>
  </r>
  <r>
    <x v="1"/>
    <x v="0"/>
    <x v="0"/>
    <x v="0"/>
    <x v="2"/>
    <x v="0"/>
    <n v="4.3052726753672896"/>
    <n v="2.5334133824311702"/>
    <n v="1.89952196180706"/>
    <n v="1.42153748009528"/>
    <n v="0.97632481596258802"/>
    <n v="1.5930676844690099"/>
    <n v="4.5837371470833004"/>
    <n v="2.7328401432084499"/>
    <n v="2.1042379684668102"/>
    <n v="1.4820199585218199"/>
    <n v="1.01841191301672"/>
    <n v="1.64398308808742"/>
    <s v="251-1000"/>
    <s v="251-1000"/>
    <s v="251-1000"/>
    <s v="251-1000"/>
    <s v="251-1000"/>
    <s v="1k-10k"/>
    <n v="2.7122049908982797"/>
    <n v="0.6167428685064219"/>
    <n v="25"/>
    <n v="25"/>
    <n v="25"/>
    <n v="25"/>
    <n v="25"/>
    <n v="50"/>
  </r>
  <r>
    <x v="1"/>
    <x v="0"/>
    <x v="0"/>
    <x v="0"/>
    <x v="2"/>
    <x v="1"/>
    <n v="2.1087395024819999"/>
    <n v="1.2281270266190401"/>
    <n v="1.0044321847555699"/>
    <n v="0.79975575072626903"/>
    <n v="0.64108940022302296"/>
    <n v="0.96433001546451302"/>
    <n v="1.6868688910815"/>
    <n v="1.2800255933109801"/>
    <n v="1.0744225421906799"/>
    <n v="0.92350913478754004"/>
    <n v="0.83728378894024202"/>
    <n v="1.0565056803031401"/>
    <s v="101-250"/>
    <s v="251-1000"/>
    <s v="251-1000"/>
    <s v="251-1000"/>
    <s v="251-1000"/>
    <s v="1k-10k"/>
    <n v="1.1444094870174868"/>
    <n v="0.32324061524149006"/>
    <n v="12"/>
    <n v="25"/>
    <n v="25"/>
    <n v="25"/>
    <n v="25"/>
    <n v="50"/>
  </r>
  <r>
    <x v="1"/>
    <x v="0"/>
    <x v="0"/>
    <x v="0"/>
    <x v="2"/>
    <x v="2"/>
    <n v="2.7414538165676801"/>
    <n v="1.41649292291178"/>
    <n v="1.10341170262988"/>
    <n v="0.86139464916707298"/>
    <n v="0.69389488854991599"/>
    <n v="1.0058170461918701"/>
    <n v="2.5908484916040102"/>
    <n v="1.4205823706790599"/>
    <n v="1.37577113300419"/>
    <n v="1.2320801788021201"/>
    <n v="0.93206984816443605"/>
    <n v="1.2634384994174099"/>
    <s v="101-250"/>
    <s v="251-1000"/>
    <s v="1k-10k"/>
    <s v="1k-10k"/>
    <s v="251-1000"/>
    <s v="1k-10k"/>
    <n v="1.73563677037581"/>
    <n v="0.31192215764195408"/>
    <n v="12"/>
    <n v="25"/>
    <n v="50"/>
    <n v="50"/>
    <n v="25"/>
    <n v="50"/>
  </r>
  <r>
    <x v="1"/>
    <x v="0"/>
    <x v="0"/>
    <x v="0"/>
    <x v="3"/>
    <x v="0"/>
    <n v="4.3082345763547902"/>
    <n v="2.9367422446212599"/>
    <n v="2.0484800197524899"/>
    <n v="1.72073670647739"/>
    <n v="0.94267399535250596"/>
    <n v="1.90219412889359"/>
    <n v="4.5712694659189603"/>
    <n v="3.19283966861886"/>
    <n v="2.1848400449890799"/>
    <n v="1.89739449240152"/>
    <n v="1.0080047246425701"/>
    <n v="2.0724060001192801"/>
    <s v="251-1000"/>
    <s v="251-1000"/>
    <s v="1k-10k"/>
    <s v="251-1000"/>
    <s v="251-1000"/>
    <s v="1k-10k"/>
    <n v="2.4060404474612005"/>
    <n v="0.95952013354108401"/>
    <n v="25"/>
    <n v="25"/>
    <n v="50"/>
    <n v="25"/>
    <n v="25"/>
    <n v="50"/>
  </r>
  <r>
    <x v="1"/>
    <x v="0"/>
    <x v="0"/>
    <x v="0"/>
    <x v="3"/>
    <x v="1"/>
    <n v="1.7676246399933799"/>
    <n v="1.1482123727670801"/>
    <n v="0.95193477852605002"/>
    <n v="0.78981001940838802"/>
    <n v="0.63259251528328997"/>
    <n v="0.92484476175317298"/>
    <n v="1.5543197787410801"/>
    <n v="1.3523503136708599"/>
    <n v="1.0483527577869201"/>
    <n v="0.86155918416923805"/>
    <n v="0.78694079782259796"/>
    <n v="1.0592099480753101"/>
    <s v="251-1000"/>
    <s v="1k-10k"/>
    <s v="1k-10k"/>
    <s v="1k-10k"/>
    <s v="251-1000"/>
    <s v="1k-10k"/>
    <n v="0.84277987824020695"/>
    <n v="0.29225224646988301"/>
    <n v="25"/>
    <n v="50"/>
    <n v="50"/>
    <n v="50"/>
    <n v="25"/>
    <n v="50"/>
  </r>
  <r>
    <x v="1"/>
    <x v="0"/>
    <x v="0"/>
    <x v="0"/>
    <x v="3"/>
    <x v="2"/>
    <n v="2.0331139620825498"/>
    <n v="1.2475828946373499"/>
    <n v="0.99460419327152805"/>
    <n v="0.80959857941548397"/>
    <n v="0.64076584985941398"/>
    <n v="0.944200172589854"/>
    <n v="2.5423587766571498"/>
    <n v="1.6031446842430901"/>
    <n v="1.3097756937477101"/>
    <n v="0.96586217452173795"/>
    <n v="0.85702667162757196"/>
    <n v="1.24173981658612"/>
    <s v="251-1000"/>
    <s v="1k-10k"/>
    <s v="1k-10k"/>
    <s v="1k-10k"/>
    <s v="251-1000"/>
    <s v="10k-100k"/>
    <n v="1.0889137894926959"/>
    <n v="0.30343432273044002"/>
    <n v="25"/>
    <n v="50"/>
    <n v="50"/>
    <n v="50"/>
    <n v="25"/>
    <n v="100"/>
  </r>
  <r>
    <x v="1"/>
    <x v="0"/>
    <x v="0"/>
    <x v="0"/>
    <x v="4"/>
    <x v="0"/>
    <n v="3.7241849529307598"/>
    <n v="2.2436380971886898"/>
    <n v="1.77180418125613"/>
    <n v="1.48250114933163"/>
    <n v="0.97265006897318096"/>
    <n v="1.45751369435133"/>
    <n v="3.9090440143837801"/>
    <n v="2.3975352031875001"/>
    <n v="1.86229135061365"/>
    <n v="1.6288170342159101"/>
    <n v="1.00485317890793"/>
    <n v="1.51348094594813"/>
    <s v="1k-10k"/>
    <s v="1k-10k"/>
    <s v="1k-10k"/>
    <s v="1k-10k"/>
    <s v="1k-10k"/>
    <s v="10k-100k"/>
    <n v="2.2666712585794295"/>
    <n v="0.48486362537814909"/>
    <n v="50"/>
    <n v="50"/>
    <n v="50"/>
    <n v="50"/>
    <n v="50"/>
    <n v="100"/>
  </r>
  <r>
    <x v="1"/>
    <x v="0"/>
    <x v="0"/>
    <x v="0"/>
    <x v="4"/>
    <x v="1"/>
    <n v="1.98676250691878"/>
    <n v="1.18167625728246"/>
    <n v="0.99489342134768499"/>
    <n v="0.85301353100333499"/>
    <n v="0.72424597722103001"/>
    <n v="0.93527450791456401"/>
    <n v="1.85325828028044"/>
    <n v="1.3754168389579899"/>
    <n v="1.0800910168622"/>
    <n v="0.93478050384807398"/>
    <n v="0.83137366891001296"/>
    <n v="1.0608424029102299"/>
    <s v="251-1000"/>
    <s v="1k-10k"/>
    <s v="1k-10k"/>
    <s v="1k-10k"/>
    <s v="1k-10k"/>
    <s v="10k-100k"/>
    <n v="1.0514879990042161"/>
    <n v="0.211028530693534"/>
    <n v="25"/>
    <n v="50"/>
    <n v="50"/>
    <n v="50"/>
    <n v="50"/>
    <n v="100"/>
  </r>
  <r>
    <x v="1"/>
    <x v="0"/>
    <x v="0"/>
    <x v="0"/>
    <x v="4"/>
    <x v="2"/>
    <n v="2.0512647682080298"/>
    <n v="1.2986210065083701"/>
    <n v="1.05587195885397"/>
    <n v="0.90139359480682602"/>
    <n v="0.75071479305037703"/>
    <n v="0.96429099747164104"/>
    <n v="2.2196892225956"/>
    <n v="1.70750417849058"/>
    <n v="1.3177545777822599"/>
    <n v="1.1452929398725"/>
    <n v="0.90486569392961202"/>
    <n v="1.23777659560437"/>
    <s v="251-1000"/>
    <s v="1k-10k"/>
    <s v="1k-10k"/>
    <s v="1k-10k"/>
    <s v="1k-10k"/>
    <s v="10k-100k"/>
    <n v="1.0869737707363889"/>
    <n v="0.21357620442126402"/>
    <n v="25"/>
    <n v="50"/>
    <n v="50"/>
    <n v="50"/>
    <n v="50"/>
    <n v="100"/>
  </r>
  <r>
    <x v="1"/>
    <x v="0"/>
    <x v="0"/>
    <x v="1"/>
    <x v="0"/>
    <x v="0"/>
    <n v="1.994683007398"/>
    <n v="1.6106191381658801"/>
    <n v="1.3416257863363801"/>
    <n v="1.18827694407539"/>
    <n v="1.0037926532081201"/>
    <n v="1.27796708092129"/>
    <n v="2.0492062222890302"/>
    <n v="1.6405536284962601"/>
    <n v="1.41782389173759"/>
    <n v="1.2198424602579201"/>
    <n v="1.0857701888309701"/>
    <n v="1.3506628119592501"/>
    <s v="1k-10k"/>
    <s v="1k-10k"/>
    <s v="1k-10k"/>
    <s v="1k-10k"/>
    <s v="1k-10k"/>
    <s v="10k-100k"/>
    <n v="0.71671592647671001"/>
    <n v="0.27417442771316991"/>
    <n v="50"/>
    <n v="50"/>
    <n v="50"/>
    <n v="50"/>
    <n v="50"/>
    <n v="100"/>
  </r>
  <r>
    <x v="1"/>
    <x v="0"/>
    <x v="0"/>
    <x v="1"/>
    <x v="0"/>
    <x v="1"/>
    <n v="1.66713634061855"/>
    <n v="1.27991210126676"/>
    <n v="1.1013949703289501"/>
    <n v="0.93252952151186197"/>
    <n v="0.68176771262820302"/>
    <n v="0.98317598937972694"/>
    <n v="1.3969852968721701"/>
    <n v="1.24250555935399"/>
    <n v="1.0600975030375099"/>
    <n v="0.96417281136275801"/>
    <n v="0.76807363035910903"/>
    <n v="1.0093198195362301"/>
    <s v="251-1000"/>
    <s v="1k-10k"/>
    <s v="251-1000"/>
    <s v="1k-10k"/>
    <s v="1k-10k"/>
    <s v="1k-10k"/>
    <n v="0.68396035123882304"/>
    <n v="0.30140827675152393"/>
    <n v="25"/>
    <n v="50"/>
    <n v="25"/>
    <n v="50"/>
    <n v="50"/>
    <n v="50"/>
  </r>
  <r>
    <x v="1"/>
    <x v="0"/>
    <x v="0"/>
    <x v="1"/>
    <x v="0"/>
    <x v="2"/>
    <n v="1.73302585188022"/>
    <n v="1.3360804909611399"/>
    <n v="1.16170608879129"/>
    <n v="0.987041673116273"/>
    <n v="0.74895099439842305"/>
    <n v="1.0557166809424099"/>
    <n v="1.7009867526945099"/>
    <n v="1.40956238426336"/>
    <n v="1.2827998345270999"/>
    <n v="1.1232784170544201"/>
    <n v="0.92838219296286095"/>
    <n v="1.2118281978924501"/>
    <s v="1k-10k"/>
    <s v="1k-10k"/>
    <s v="1k-10k"/>
    <s v="1k-10k"/>
    <s v="1k-10k"/>
    <s v="10k-100k"/>
    <n v="0.67730917093781007"/>
    <n v="0.30676568654398684"/>
    <n v="50"/>
    <n v="50"/>
    <n v="50"/>
    <n v="50"/>
    <n v="50"/>
    <n v="100"/>
  </r>
  <r>
    <x v="1"/>
    <x v="0"/>
    <x v="0"/>
    <x v="1"/>
    <x v="1"/>
    <x v="0"/>
    <n v="1.8459716638360499"/>
    <n v="1.49302733171474"/>
    <n v="1.2833155752696701"/>
    <n v="1.1304390849722701"/>
    <n v="0.88251243445384397"/>
    <n v="1.31548444444701"/>
    <n v="2.1368759233503098"/>
    <n v="1.5695544401370001"/>
    <n v="1.3851147675164499"/>
    <n v="1.2217864466950501"/>
    <n v="0.93032391097747902"/>
    <n v="1.4390260007781801"/>
    <s v="10k-100k"/>
    <s v="10k-100k"/>
    <s v="10k-100k"/>
    <s v="10k-100k"/>
    <s v="1k-10k"/>
    <s v="10k-100k"/>
    <n v="0.53048721938903998"/>
    <n v="0.43297200999316598"/>
    <n v="100"/>
    <n v="100"/>
    <n v="100"/>
    <n v="100"/>
    <n v="50"/>
    <n v="100"/>
  </r>
  <r>
    <x v="1"/>
    <x v="0"/>
    <x v="0"/>
    <x v="1"/>
    <x v="1"/>
    <x v="1"/>
    <n v="1.3426920623665499"/>
    <n v="1.02368884504654"/>
    <n v="0.91998057238665298"/>
    <n v="0.82831658050356005"/>
    <n v="0.70652423413642296"/>
    <n v="0.85539031920618502"/>
    <n v="1.5807022461637701"/>
    <n v="1.00150306111694"/>
    <n v="0.97094190274678305"/>
    <n v="0.86204740010023395"/>
    <n v="0.746775490296546"/>
    <n v="0.91823184808247804"/>
    <s v="1k-10k"/>
    <s v="10k-100k"/>
    <s v="10k-100k"/>
    <s v="10k-100k"/>
    <s v="10k-100k"/>
    <s v="10k-100k"/>
    <n v="0.4873017431603649"/>
    <n v="0.14886608506976207"/>
    <n v="50"/>
    <n v="100"/>
    <n v="100"/>
    <n v="100"/>
    <n v="100"/>
    <n v="100"/>
  </r>
  <r>
    <x v="1"/>
    <x v="0"/>
    <x v="0"/>
    <x v="1"/>
    <x v="1"/>
    <x v="2"/>
    <n v="1.4236744190852499"/>
    <n v="1.06901083109803"/>
    <n v="0.96167797247998699"/>
    <n v="0.87178457849402102"/>
    <n v="0.72542643729484901"/>
    <n v="0.89684528714274103"/>
    <n v="1.84083913900699"/>
    <n v="1.2356105505708399"/>
    <n v="1.1463415025936201"/>
    <n v="1.0188305096847601"/>
    <n v="0.85429680742231495"/>
    <n v="1.12284265437793"/>
    <s v="10k-100k"/>
    <s v="10k-100k"/>
    <s v="10k-100k"/>
    <s v="10k-100k"/>
    <s v="10k-100k"/>
    <s v="&gt;100k"/>
    <n v="0.52682913194250891"/>
    <n v="0.17141884984789202"/>
    <n v="100"/>
    <n v="100"/>
    <n v="100"/>
    <n v="100"/>
    <n v="100"/>
    <n v="200"/>
  </r>
  <r>
    <x v="1"/>
    <x v="0"/>
    <x v="0"/>
    <x v="1"/>
    <x v="2"/>
    <x v="0"/>
    <n v="1.9721178689285701"/>
    <n v="1.57428046174605"/>
    <n v="1.3312743902467301"/>
    <n v="1.10703871766614"/>
    <n v="0.86131239190386699"/>
    <n v="1.38751631132137"/>
    <n v="2.3566820074815999"/>
    <n v="1.6638041621611099"/>
    <n v="1.4854284378209499"/>
    <n v="1.1541142962572399"/>
    <n v="0.88562743859121096"/>
    <n v="1.5588028318570699"/>
    <s v="1k-10k"/>
    <s v="1k-10k"/>
    <s v="1k-10k"/>
    <s v="1k-10k"/>
    <s v="1k-10k"/>
    <s v="10k-100k"/>
    <n v="0.58460155760720012"/>
    <n v="0.526203919417503"/>
    <n v="50"/>
    <n v="50"/>
    <n v="50"/>
    <n v="50"/>
    <n v="50"/>
    <n v="100"/>
  </r>
  <r>
    <x v="1"/>
    <x v="0"/>
    <x v="0"/>
    <x v="1"/>
    <x v="2"/>
    <x v="1"/>
    <n v="1.1526801598897001"/>
    <n v="0.92630363195068799"/>
    <n v="0.81841183442133503"/>
    <n v="0.72294031426678396"/>
    <n v="0.63921917600980105"/>
    <n v="0.81348495267484899"/>
    <n v="1.3345878860079801"/>
    <n v="0.94935663065109399"/>
    <n v="0.86393237655200295"/>
    <n v="0.78284791110739504"/>
    <n v="0.66010930608810303"/>
    <n v="0.87994194677800197"/>
    <s v="1k-10k"/>
    <s v="10k-100k"/>
    <s v="10k-100k"/>
    <s v="10k-100k"/>
    <s v="1k-10k"/>
    <s v="10k-100k"/>
    <n v="0.33919520721485108"/>
    <n v="0.17426577666504794"/>
    <n v="50"/>
    <n v="100"/>
    <n v="100"/>
    <n v="100"/>
    <n v="50"/>
    <n v="100"/>
  </r>
  <r>
    <x v="1"/>
    <x v="0"/>
    <x v="0"/>
    <x v="1"/>
    <x v="2"/>
    <x v="2"/>
    <n v="1.19221255220306"/>
    <n v="0.961966197126639"/>
    <n v="0.84390135019532198"/>
    <n v="0.73498307742767999"/>
    <n v="0.59587589142713904"/>
    <n v="0.823481799803362"/>
    <n v="1.60063068409746"/>
    <n v="1.06316419567442"/>
    <n v="0.95191741684419995"/>
    <n v="0.82537961860787601"/>
    <n v="0.68578170795440996"/>
    <n v="0.97514503249143003"/>
    <s v="10k-100k"/>
    <s v="10k-100k"/>
    <s v="10k-100k"/>
    <s v="10k-100k"/>
    <s v="1k-10k"/>
    <s v="10k-100k"/>
    <n v="0.36873075239969799"/>
    <n v="0.22760590837622297"/>
    <n v="100"/>
    <n v="100"/>
    <n v="100"/>
    <n v="100"/>
    <n v="50"/>
    <n v="100"/>
  </r>
  <r>
    <x v="1"/>
    <x v="0"/>
    <x v="0"/>
    <x v="1"/>
    <x v="3"/>
    <x v="0"/>
    <n v="2.5244873704334201"/>
    <n v="1.80034140626371"/>
    <n v="1.4560153297087499"/>
    <n v="1.1439072409078599"/>
    <n v="0.86125356516531004"/>
    <n v="1.64199121042596"/>
    <n v="3.2020405239116401"/>
    <n v="1.97690193386279"/>
    <n v="1.54891312769798"/>
    <n v="1.2179844477539199"/>
    <n v="0.88206081857339003"/>
    <n v="1.8960432659886599"/>
    <s v="1k-10k"/>
    <s v="1k-10k"/>
    <s v="1k-10k"/>
    <s v="1k-10k"/>
    <s v="1k-10k"/>
    <s v="10k-100k"/>
    <n v="0.88249616000746012"/>
    <n v="0.78073764526064993"/>
    <n v="50"/>
    <n v="50"/>
    <n v="50"/>
    <n v="50"/>
    <n v="50"/>
    <n v="100"/>
  </r>
  <r>
    <x v="1"/>
    <x v="0"/>
    <x v="0"/>
    <x v="1"/>
    <x v="3"/>
    <x v="1"/>
    <n v="1.18437283781259"/>
    <n v="0.93209237414671198"/>
    <n v="0.82759799043450299"/>
    <n v="0.74752767598869096"/>
    <n v="0.65309315875495899"/>
    <n v="0.82136122767618702"/>
    <n v="1.5037595490299001"/>
    <n v="0.99692325312582897"/>
    <n v="0.87659694341373495"/>
    <n v="0.78706005039316396"/>
    <n v="0.71797591355511303"/>
    <n v="0.91474932191997405"/>
    <s v="10k-100k"/>
    <s v="10k-100k"/>
    <s v="10k-100k"/>
    <s v="10k-100k"/>
    <s v="1k-10k"/>
    <s v="10k-100k"/>
    <n v="0.36301161013640293"/>
    <n v="0.16826806892122803"/>
    <n v="100"/>
    <n v="100"/>
    <n v="100"/>
    <n v="100"/>
    <n v="50"/>
    <n v="100"/>
  </r>
  <r>
    <x v="1"/>
    <x v="0"/>
    <x v="0"/>
    <x v="1"/>
    <x v="3"/>
    <x v="2"/>
    <n v="1.27337677578757"/>
    <n v="0.96982874618270998"/>
    <n v="0.83787703114672396"/>
    <n v="0.76525925775311499"/>
    <n v="0.65664562723096698"/>
    <n v="0.83274319817150599"/>
    <n v="1.92269490976048"/>
    <n v="1.2097473894750499"/>
    <n v="0.94457343405062699"/>
    <n v="0.874688896499625"/>
    <n v="0.73264665643800697"/>
    <n v="1.0533902320195601"/>
    <s v="10k-100k"/>
    <s v="10k-100k"/>
    <s v="10k-100k"/>
    <s v="10k-100k"/>
    <s v="1k-10k"/>
    <s v="10k-100k"/>
    <n v="0.44063357761606403"/>
    <n v="0.17609757094053902"/>
    <n v="100"/>
    <n v="100"/>
    <n v="100"/>
    <n v="100"/>
    <n v="50"/>
    <n v="100"/>
  </r>
  <r>
    <x v="1"/>
    <x v="0"/>
    <x v="0"/>
    <x v="1"/>
    <x v="4"/>
    <x v="0"/>
    <n v="2.02202881030773"/>
    <n v="1.57202502106973"/>
    <n v="1.32098605632171"/>
    <n v="1.2349083076465499"/>
    <n v="0.99219164163450002"/>
    <n v="1.38077683182662"/>
    <n v="2.4248044451081401"/>
    <n v="1.70961756650834"/>
    <n v="1.43904009467435"/>
    <n v="1.31222918702145"/>
    <n v="1.0551932956471901"/>
    <n v="1.53126488091062"/>
    <s v="10k-100k"/>
    <s v="10k-100k"/>
    <s v="10k-100k"/>
    <s v="10k-100k"/>
    <s v="10k-100k"/>
    <s v="&gt;100k"/>
    <n v="0.64125197848110993"/>
    <n v="0.38858519019212001"/>
    <n v="100"/>
    <n v="100"/>
    <n v="100"/>
    <n v="100"/>
    <n v="100"/>
    <n v="200"/>
  </r>
  <r>
    <x v="1"/>
    <x v="0"/>
    <x v="0"/>
    <x v="1"/>
    <x v="4"/>
    <x v="1"/>
    <n v="1.16262802134635"/>
    <n v="0.95405670799685605"/>
    <n v="0.85709312193478404"/>
    <n v="0.80271907230359996"/>
    <n v="0.69477239026021997"/>
    <n v="0.82814519203513204"/>
    <n v="1.4354347260315501"/>
    <n v="0.99950157818621099"/>
    <n v="0.89811271060834996"/>
    <n v="0.86351406367540195"/>
    <n v="0.73513813666598804"/>
    <n v="0.90769859428639099"/>
    <s v="10k-100k"/>
    <s v="10k-100k"/>
    <s v="10k-100k"/>
    <s v="10k-100k"/>
    <s v="10k-100k"/>
    <s v="&gt;100k"/>
    <n v="0.33448282931121798"/>
    <n v="0.13337280177491206"/>
    <n v="100"/>
    <n v="100"/>
    <n v="100"/>
    <n v="100"/>
    <n v="100"/>
    <n v="200"/>
  </r>
  <r>
    <x v="1"/>
    <x v="0"/>
    <x v="0"/>
    <x v="1"/>
    <x v="4"/>
    <x v="2"/>
    <n v="1.19570067228924"/>
    <n v="0.98077251478758398"/>
    <n v="0.88190777728795999"/>
    <n v="0.81698779908262298"/>
    <n v="0.69962685802826396"/>
    <n v="0.84775989054563805"/>
    <n v="1.60227715007127"/>
    <n v="1.16207390149743"/>
    <n v="1.0774075407869901"/>
    <n v="0.949180169169903"/>
    <n v="0.76965327881275103"/>
    <n v="1.0646140984841801"/>
    <s v="10k-100k"/>
    <s v="10k-100k"/>
    <s v="10k-100k"/>
    <s v="10k-100k"/>
    <s v="10k-100k"/>
    <s v="&gt;100k"/>
    <n v="0.34794078174360199"/>
    <n v="0.14813303251737409"/>
    <n v="100"/>
    <n v="100"/>
    <n v="100"/>
    <n v="100"/>
    <n v="100"/>
    <n v="200"/>
  </r>
  <r>
    <x v="1"/>
    <x v="0"/>
    <x v="0"/>
    <x v="2"/>
    <x v="0"/>
    <x v="0"/>
    <n v="1.6522972262275399"/>
    <n v="1.4295840429682201"/>
    <n v="1.2524338382462901"/>
    <n v="1.0891153640625599"/>
    <n v="0.85954879213632296"/>
    <n v="1.17479188224705"/>
    <n v="1.67925033012547"/>
    <n v="1.40517935802622"/>
    <n v="1.23981399285733"/>
    <n v="1.14719770289644"/>
    <n v="0.89461362373695696"/>
    <n v="1.2136637856983401"/>
    <s v="1k-10k"/>
    <s v="1k-10k"/>
    <s v="1k-10k"/>
    <s v="1k-10k"/>
    <s v="251-1000"/>
    <s v="10k-100k"/>
    <n v="0.47750534398048994"/>
    <n v="0.31524309011072704"/>
    <n v="50"/>
    <n v="50"/>
    <n v="50"/>
    <n v="50"/>
    <n v="25"/>
    <n v="100"/>
  </r>
  <r>
    <x v="1"/>
    <x v="0"/>
    <x v="0"/>
    <x v="2"/>
    <x v="0"/>
    <x v="1"/>
    <n v="1.7126418618074399"/>
    <n v="1.2375277710816499"/>
    <n v="0.97557951930314302"/>
    <n v="0.81333085409584804"/>
    <n v="0.57663961236750505"/>
    <n v="0.94841865469372599"/>
    <n v="1.40467141805689"/>
    <n v="1.20248043691271"/>
    <n v="1.0333094241563301"/>
    <n v="0.90649725918128399"/>
    <n v="0.718656632534038"/>
    <n v="1.0030316916982001"/>
    <s v="251-1000"/>
    <s v="251-1000"/>
    <s v="251-1000"/>
    <s v="1k-10k"/>
    <s v="251-1000"/>
    <s v="1k-10k"/>
    <n v="0.76422320711371394"/>
    <n v="0.37177904232622094"/>
    <n v="25"/>
    <n v="25"/>
    <n v="25"/>
    <n v="50"/>
    <n v="25"/>
    <n v="50"/>
  </r>
  <r>
    <x v="1"/>
    <x v="0"/>
    <x v="0"/>
    <x v="2"/>
    <x v="0"/>
    <x v="2"/>
    <n v="1.6528381653214601"/>
    <n v="1.30147350933706"/>
    <n v="1.09437005742275"/>
    <n v="0.94205417205761599"/>
    <n v="0.70145505881080406"/>
    <n v="1.0194045950272801"/>
    <n v="1.5054876372941599"/>
    <n v="1.29863220826877"/>
    <n v="1.1903078749548599"/>
    <n v="1.09831542674656"/>
    <n v="0.914366642626808"/>
    <n v="1.15826822990055"/>
    <s v="1k-10k"/>
    <s v="1k-10k"/>
    <s v="1k-10k"/>
    <s v="1k-10k"/>
    <s v="1k-10k"/>
    <s v="10k-100k"/>
    <n v="0.63343357029418002"/>
    <n v="0.31794953621647604"/>
    <n v="50"/>
    <n v="50"/>
    <n v="50"/>
    <n v="50"/>
    <n v="50"/>
    <n v="100"/>
  </r>
  <r>
    <x v="1"/>
    <x v="0"/>
    <x v="0"/>
    <x v="2"/>
    <x v="1"/>
    <x v="0"/>
    <n v="1.3947819947310001"/>
    <n v="1.21411132154793"/>
    <n v="1.1555561832855801"/>
    <n v="1.0542453503790301"/>
    <n v="0.87865677637140405"/>
    <n v="1.1415308130789701"/>
    <n v="1.5170598736096901"/>
    <n v="1.25736919532129"/>
    <n v="1.21473204348991"/>
    <n v="1.10803741449034"/>
    <n v="0.92612974503626899"/>
    <n v="1.22230859860074"/>
    <s v="10k-100k"/>
    <s v="10k-100k"/>
    <s v="10k-100k"/>
    <s v="10k-100k"/>
    <s v="1k-10k"/>
    <s v="10k-100k"/>
    <n v="0.25325118165202998"/>
    <n v="0.26287403670756604"/>
    <n v="100"/>
    <n v="100"/>
    <n v="100"/>
    <n v="100"/>
    <n v="50"/>
    <n v="100"/>
  </r>
  <r>
    <x v="1"/>
    <x v="0"/>
    <x v="0"/>
    <x v="2"/>
    <x v="1"/>
    <x v="1"/>
    <n v="1.30500350389841"/>
    <n v="1.1302437159464001"/>
    <n v="0.97914394838346697"/>
    <n v="0.86188590116326702"/>
    <n v="0.68279306167159104"/>
    <n v="0.956697071941088"/>
    <n v="1.1732508390040901"/>
    <n v="1.08853844072565"/>
    <n v="0.97405195892628804"/>
    <n v="0.92530285847861404"/>
    <n v="0.77638906421503795"/>
    <n v="0.97114747781535404"/>
    <s v="1k-10k"/>
    <s v="1k-10k"/>
    <s v="10k-100k"/>
    <s v="1k-10k"/>
    <s v="1k-10k"/>
    <s v="10k-100k"/>
    <n v="0.34830643195732203"/>
    <n v="0.27390401026949696"/>
    <n v="50"/>
    <n v="50"/>
    <n v="100"/>
    <n v="50"/>
    <n v="50"/>
    <n v="100"/>
  </r>
  <r>
    <x v="1"/>
    <x v="0"/>
    <x v="0"/>
    <x v="2"/>
    <x v="1"/>
    <x v="2"/>
    <n v="1.3288928966423701"/>
    <n v="1.1446654633395299"/>
    <n v="1.0090486438670501"/>
    <n v="0.92067919058782199"/>
    <n v="0.75389836622755202"/>
    <n v="0.98544402856569002"/>
    <n v="1.36106193773276"/>
    <n v="1.2142543972903601"/>
    <n v="1.07512135848743"/>
    <n v="1.12304007211475"/>
    <n v="0.93547357405470799"/>
    <n v="1.13430213070206"/>
    <s v="10k-100k"/>
    <s v="10k-100k"/>
    <s v="10k-100k"/>
    <s v="10k-100k"/>
    <s v="10k-100k"/>
    <s v="&gt;100k"/>
    <n v="0.34344886807668007"/>
    <n v="0.231545662338138"/>
    <n v="100"/>
    <n v="100"/>
    <n v="100"/>
    <n v="100"/>
    <n v="100"/>
    <n v="200"/>
  </r>
  <r>
    <x v="1"/>
    <x v="0"/>
    <x v="0"/>
    <x v="2"/>
    <x v="2"/>
    <x v="0"/>
    <n v="1.7117954834513001"/>
    <n v="1.2630188656081001"/>
    <n v="1.1064421653043099"/>
    <n v="1.0001515248617701"/>
    <n v="0.90443148813901197"/>
    <n v="1.1359613379587601"/>
    <n v="1.8087476343053299"/>
    <n v="1.3729418917007099"/>
    <n v="1.1966317559558799"/>
    <n v="1.0405938730566699"/>
    <n v="0.977437118492825"/>
    <n v="1.23087466395036"/>
    <s v="1k-10k"/>
    <s v="1k-10k"/>
    <s v="10k-100k"/>
    <s v="1k-10k"/>
    <s v="1k-10k"/>
    <s v="10k-100k"/>
    <n v="0.57583414549253997"/>
    <n v="0.23152984981974811"/>
    <n v="50"/>
    <n v="50"/>
    <n v="100"/>
    <n v="50"/>
    <n v="50"/>
    <n v="100"/>
  </r>
  <r>
    <x v="1"/>
    <x v="0"/>
    <x v="0"/>
    <x v="2"/>
    <x v="2"/>
    <x v="1"/>
    <n v="1.2947091468951599"/>
    <n v="1.0546870341919099"/>
    <n v="0.91022528783549606"/>
    <n v="0.82089535677666503"/>
    <n v="0.70617520538970602"/>
    <n v="0.90046870617743402"/>
    <n v="1.2189223359157499"/>
    <n v="1.02356881811863"/>
    <n v="0.951538770556423"/>
    <n v="0.91046443665452503"/>
    <n v="0.81057488089315799"/>
    <n v="0.94653318865955105"/>
    <s v="1k-10k"/>
    <s v="1k-10k"/>
    <s v="1k-10k"/>
    <s v="1k-10k"/>
    <s v="1k-10k"/>
    <s v="10k-100k"/>
    <n v="0.3942404407177259"/>
    <n v="0.194293500787728"/>
    <n v="50"/>
    <n v="50"/>
    <n v="50"/>
    <n v="50"/>
    <n v="50"/>
    <n v="100"/>
  </r>
  <r>
    <x v="1"/>
    <x v="0"/>
    <x v="0"/>
    <x v="2"/>
    <x v="2"/>
    <x v="2"/>
    <n v="1.2813630878548601"/>
    <n v="1.0648190156889601"/>
    <n v="0.95232738347990298"/>
    <n v="0.85107387405996104"/>
    <n v="0.75476179841491298"/>
    <n v="0.911529969577481"/>
    <n v="1.5798922824868999"/>
    <n v="1.1269377940747101"/>
    <n v="1.06323504456752"/>
    <n v="1.0169245321378799"/>
    <n v="0.90793596168750601"/>
    <n v="1.0659576292316399"/>
    <s v="1k-10k"/>
    <s v="10k-100k"/>
    <s v="10k-100k"/>
    <s v="10k-100k"/>
    <s v="1k-10k"/>
    <s v="10k-100k"/>
    <n v="0.36983311827737908"/>
    <n v="0.15676817116256803"/>
    <n v="50"/>
    <n v="100"/>
    <n v="100"/>
    <n v="100"/>
    <n v="50"/>
    <n v="100"/>
  </r>
  <r>
    <x v="1"/>
    <x v="0"/>
    <x v="0"/>
    <x v="2"/>
    <x v="3"/>
    <x v="0"/>
    <n v="2.2006181633872299"/>
    <n v="1.5446070733627"/>
    <n v="1.30564919646677"/>
    <n v="1.1244808776436199"/>
    <n v="0.89990563694440995"/>
    <n v="1.28313444968938"/>
    <n v="2.5589005851561502"/>
    <n v="1.57601036152899"/>
    <n v="1.3869570912904201"/>
    <n v="1.2164944382789"/>
    <n v="0.94046614437995701"/>
    <n v="1.4252447136375599"/>
    <s v="1k-10k"/>
    <s v="1k-10k"/>
    <s v="10k-100k"/>
    <s v="1k-10k"/>
    <s v="1k-10k"/>
    <s v="10k-100k"/>
    <n v="0.91748371369784998"/>
    <n v="0.38322881274497"/>
    <n v="50"/>
    <n v="50"/>
    <n v="100"/>
    <n v="50"/>
    <n v="50"/>
    <n v="100"/>
  </r>
  <r>
    <x v="1"/>
    <x v="0"/>
    <x v="0"/>
    <x v="2"/>
    <x v="3"/>
    <x v="1"/>
    <n v="1.46110427589129"/>
    <n v="1.0012788438636799"/>
    <n v="0.85171783841139903"/>
    <n v="0.72522438801116995"/>
    <n v="0.53151150361879296"/>
    <n v="0.81007704838697303"/>
    <n v="1.4393316540138501"/>
    <n v="1.04123330745779"/>
    <n v="0.90342045332099097"/>
    <n v="0.85580534946244902"/>
    <n v="0.76376292617685604"/>
    <n v="0.920196152754575"/>
    <s v="1k-10k"/>
    <s v="1k-10k"/>
    <s v="10k-100k"/>
    <s v="1k-10k"/>
    <s v="1k-10k"/>
    <s v="10k-100k"/>
    <n v="0.65102722750431696"/>
    <n v="0.27856554476818007"/>
    <n v="50"/>
    <n v="50"/>
    <n v="100"/>
    <n v="50"/>
    <n v="50"/>
    <n v="100"/>
  </r>
  <r>
    <x v="1"/>
    <x v="0"/>
    <x v="0"/>
    <x v="2"/>
    <x v="3"/>
    <x v="2"/>
    <n v="1.5968386946100199"/>
    <n v="1.0724647029140599"/>
    <n v="0.860645124310217"/>
    <n v="0.74384807481674398"/>
    <n v="0.62369337282855797"/>
    <n v="0.82139589447238304"/>
    <n v="1.82864048820175"/>
    <n v="1.35101587746208"/>
    <n v="0.99592549711871403"/>
    <n v="0.91862814128962"/>
    <n v="0.98624178132768303"/>
    <n v="1.1103291717722801"/>
    <s v="1k-10k"/>
    <s v="10k-100k"/>
    <s v="10k-100k"/>
    <s v="10k-100k"/>
    <s v="1k-10k"/>
    <s v="10k-100k"/>
    <n v="0.77544280013763689"/>
    <n v="0.19770252164382507"/>
    <n v="50"/>
    <n v="100"/>
    <n v="100"/>
    <n v="100"/>
    <n v="50"/>
    <n v="100"/>
  </r>
  <r>
    <x v="1"/>
    <x v="0"/>
    <x v="0"/>
    <x v="2"/>
    <x v="4"/>
    <x v="0"/>
    <n v="1.59620354151859"/>
    <n v="1.27812393978461"/>
    <n v="1.16957101620211"/>
    <n v="1.10352956055711"/>
    <n v="0.99173706125007399"/>
    <n v="1.16951015740696"/>
    <n v="1.6999620184998401"/>
    <n v="1.4102116145971899"/>
    <n v="1.24274876782522"/>
    <n v="1.14683785635879"/>
    <n v="1.0436430245144901"/>
    <n v="1.25624808198885"/>
    <s v="10k-100k"/>
    <s v="10k-100k"/>
    <s v="10k-100k"/>
    <s v="10k-100k"/>
    <s v="10k-100k"/>
    <s v="&gt;100k"/>
    <n v="0.42669338411163005"/>
    <n v="0.17777309615688597"/>
    <n v="100"/>
    <n v="100"/>
    <n v="100"/>
    <n v="100"/>
    <n v="100"/>
    <n v="200"/>
  </r>
  <r>
    <x v="1"/>
    <x v="0"/>
    <x v="0"/>
    <x v="2"/>
    <x v="4"/>
    <x v="1"/>
    <n v="1.2768562789576201"/>
    <n v="1.01023311421815"/>
    <n v="0.92063435889074796"/>
    <n v="0.81943078263857905"/>
    <n v="0.71666997102179297"/>
    <n v="0.86603446258651195"/>
    <n v="1.25121584305223"/>
    <n v="1.01501272380657"/>
    <n v="0.97385694065210304"/>
    <n v="0.89566786999433401"/>
    <n v="0.84868095322312398"/>
    <n v="0.94869169613604298"/>
    <s v="1k-10k"/>
    <s v="10k-100k"/>
    <s v="10k-100k"/>
    <s v="10k-100k"/>
    <s v="10k-100k"/>
    <s v="10k-100k"/>
    <n v="0.41082181637110815"/>
    <n v="0.14936449156471898"/>
    <n v="50"/>
    <n v="100"/>
    <n v="100"/>
    <n v="100"/>
    <n v="100"/>
    <n v="100"/>
  </r>
  <r>
    <x v="1"/>
    <x v="0"/>
    <x v="0"/>
    <x v="2"/>
    <x v="4"/>
    <x v="2"/>
    <n v="1.3362471941524701"/>
    <n v="1.0664542122833101"/>
    <n v="0.94398135899268298"/>
    <n v="0.84090003521703205"/>
    <n v="0.73306113757203395"/>
    <n v="0.88517159748076601"/>
    <n v="1.4912718806322101"/>
    <n v="1.20559661956904"/>
    <n v="1.0725906905790801"/>
    <n v="1.0410601599273599"/>
    <n v="0.97474481843147098"/>
    <n v="1.1122894185277199"/>
    <s v="10k-100k"/>
    <s v="10k-100k"/>
    <s v="10k-100k"/>
    <s v="10k-100k"/>
    <s v="10k-100k"/>
    <s v="&gt;100k"/>
    <n v="0.45107559667170405"/>
    <n v="0.15211045990873207"/>
    <n v="100"/>
    <n v="100"/>
    <n v="100"/>
    <n v="100"/>
    <n v="100"/>
    <n v="200"/>
  </r>
  <r>
    <x v="1"/>
    <x v="0"/>
    <x v="0"/>
    <x v="3"/>
    <x v="0"/>
    <x v="0"/>
    <n v="1.85268261567559"/>
    <n v="1.55825614722785"/>
    <n v="1.3020059583527801"/>
    <n v="1.1966120984712201"/>
    <n v="1.03186905105162"/>
    <n v="1.2244467074365299"/>
    <n v="1.9042257391363"/>
    <n v="1.56489351288936"/>
    <n v="1.3035931420456801"/>
    <n v="1.2595008483793999"/>
    <n v="1.0952774651817001"/>
    <n v="1.2743502498864601"/>
    <s v="1k-10k"/>
    <s v="1k-10k"/>
    <s v="1k-10k"/>
    <s v="1k-10k"/>
    <s v="1k-10k"/>
    <s v="10k-100k"/>
    <n v="0.62823590823906006"/>
    <n v="0.19257765638490998"/>
    <n v="50"/>
    <n v="50"/>
    <n v="50"/>
    <n v="50"/>
    <n v="50"/>
    <n v="100"/>
  </r>
  <r>
    <x v="1"/>
    <x v="0"/>
    <x v="0"/>
    <x v="3"/>
    <x v="0"/>
    <x v="1"/>
    <n v="1.5986100487035"/>
    <n v="1.3056654810386901"/>
    <n v="1.1547206491206401"/>
    <n v="0.92760119059759005"/>
    <n v="0.72024664678675199"/>
    <n v="0.97224370490915402"/>
    <n v="1.3842918292622"/>
    <n v="1.2519636716567299"/>
    <n v="1.1432746043636199"/>
    <n v="0.96128451226701495"/>
    <n v="0.80216416685782299"/>
    <n v="1.0075365933129701"/>
    <s v="251-1000"/>
    <s v="1k-10k"/>
    <s v="1k-10k"/>
    <s v="1k-10k"/>
    <s v="1k-10k"/>
    <s v="10k-100k"/>
    <n v="0.62636634379434597"/>
    <n v="0.25199705812240203"/>
    <n v="25"/>
    <n v="50"/>
    <n v="50"/>
    <n v="50"/>
    <n v="50"/>
    <n v="100"/>
  </r>
  <r>
    <x v="1"/>
    <x v="0"/>
    <x v="0"/>
    <x v="3"/>
    <x v="0"/>
    <x v="2"/>
    <n v="1.63799712202776"/>
    <n v="1.36413177828808"/>
    <n v="1.2073303489795899"/>
    <n v="1.0384387191559299"/>
    <n v="0.83074832926233"/>
    <n v="1.0426583912187799"/>
    <n v="1.64341979932963"/>
    <n v="1.43351055608346"/>
    <n v="1.2028125091706801"/>
    <n v="1.1709848139664401"/>
    <n v="1.01540691258672"/>
    <n v="1.18639307126579"/>
    <s v="1k-10k"/>
    <s v="1k-10k"/>
    <s v="1k-10k"/>
    <s v="10k-100k"/>
    <s v="10k-100k"/>
    <s v="10k-100k"/>
    <n v="0.59533873080898014"/>
    <n v="0.2119100619564499"/>
    <n v="50"/>
    <n v="50"/>
    <n v="50"/>
    <n v="100"/>
    <n v="100"/>
    <n v="100"/>
  </r>
  <r>
    <x v="1"/>
    <x v="0"/>
    <x v="0"/>
    <x v="3"/>
    <x v="1"/>
    <x v="0"/>
    <n v="1.62564941791929"/>
    <n v="1.3317251312173199"/>
    <n v="1.2026079470187001"/>
    <n v="1.08350328434265"/>
    <n v="0.89910184860151399"/>
    <n v="1.2199609523142001"/>
    <n v="1.7622267049206599"/>
    <n v="1.3880713963979601"/>
    <n v="1.27252430430154"/>
    <n v="1.12439273647909"/>
    <n v="0.94736428934635297"/>
    <n v="1.30167463880578"/>
    <s v="10k-100k"/>
    <s v="10k-100k"/>
    <s v="10k-100k"/>
    <s v="10k-100k"/>
    <s v="1k-10k"/>
    <s v="&gt;100k"/>
    <n v="0.40568846560508987"/>
    <n v="0.32085910371268611"/>
    <n v="100"/>
    <n v="100"/>
    <n v="100"/>
    <n v="100"/>
    <n v="50"/>
    <n v="200"/>
  </r>
  <r>
    <x v="1"/>
    <x v="0"/>
    <x v="0"/>
    <x v="3"/>
    <x v="1"/>
    <x v="1"/>
    <n v="1.24111925995557"/>
    <n v="1.0404021690530501"/>
    <n v="0.96413000224977397"/>
    <n v="0.85113914575012195"/>
    <n v="0.730575413640973"/>
    <n v="0.89571755160660405"/>
    <n v="1.3533980508141099"/>
    <n v="1.02721914659642"/>
    <n v="0.98603278976815301"/>
    <n v="0.88544187142957698"/>
    <n v="0.78517536614150196"/>
    <n v="0.93907768832878402"/>
    <s v="1k-10k"/>
    <s v="10k-100k"/>
    <s v="10k-100k"/>
    <s v="10k-100k"/>
    <s v="10k-100k"/>
    <s v="10k-100k"/>
    <n v="0.345401708348966"/>
    <n v="0.16514213796563104"/>
    <n v="50"/>
    <n v="100"/>
    <n v="100"/>
    <n v="100"/>
    <n v="100"/>
    <n v="100"/>
  </r>
  <r>
    <x v="1"/>
    <x v="0"/>
    <x v="0"/>
    <x v="3"/>
    <x v="1"/>
    <x v="2"/>
    <n v="1.2893822052856601"/>
    <n v="1.09383087862154"/>
    <n v="0.998925034385727"/>
    <n v="0.90757042694491497"/>
    <n v="0.77699690123700904"/>
    <n v="0.93461024876346999"/>
    <n v="1.50247348150061"/>
    <n v="1.2470031349602699"/>
    <n v="1.1247449430699601"/>
    <n v="1.065221074026"/>
    <n v="0.93829291333996401"/>
    <n v="1.1305402114391501"/>
    <s v="10k-100k"/>
    <s v="10k-100k"/>
    <s v="10k-100k"/>
    <s v="10k-100k"/>
    <s v="10k-100k"/>
    <s v="&gt;100k"/>
    <n v="0.35477195652219007"/>
    <n v="0.15761334752646095"/>
    <n v="100"/>
    <n v="100"/>
    <n v="100"/>
    <n v="100"/>
    <n v="100"/>
    <n v="200"/>
  </r>
  <r>
    <x v="1"/>
    <x v="0"/>
    <x v="0"/>
    <x v="3"/>
    <x v="2"/>
    <x v="0"/>
    <n v="1.8559681409753299"/>
    <n v="1.4265769757872999"/>
    <n v="1.2241568690290801"/>
    <n v="1.08867856442735"/>
    <n v="0.92374139766751995"/>
    <n v="1.23525542553204"/>
    <n v="2.0314585420794402"/>
    <n v="1.5515425626270201"/>
    <n v="1.30964049214137"/>
    <n v="1.1481410157270699"/>
    <n v="0.98172328772998996"/>
    <n v="1.3412290956198001"/>
    <s v="1k-10k"/>
    <s v="10k-100k"/>
    <s v="10k-100k"/>
    <s v="10k-100k"/>
    <s v="1k-10k"/>
    <s v="10k-100k"/>
    <n v="0.62071271544328988"/>
    <n v="0.31151402786452009"/>
    <n v="50"/>
    <n v="100"/>
    <n v="100"/>
    <n v="100"/>
    <n v="50"/>
    <n v="100"/>
  </r>
  <r>
    <x v="1"/>
    <x v="0"/>
    <x v="0"/>
    <x v="3"/>
    <x v="2"/>
    <x v="1"/>
    <n v="1.1287068256928301"/>
    <n v="0.95739423257477696"/>
    <n v="0.86942123295995299"/>
    <n v="0.79263691564111005"/>
    <n v="0.69375976151010799"/>
    <n v="0.85095939311810898"/>
    <n v="1.2540343092215001"/>
    <n v="0.96303585934813696"/>
    <n v="0.90924528632270096"/>
    <n v="0.870456993563412"/>
    <n v="0.73519006825835598"/>
    <n v="0.90624400894249602"/>
    <s v="10k-100k"/>
    <s v="10k-100k"/>
    <s v="10k-100k"/>
    <s v="10k-100k"/>
    <s v="10k-100k"/>
    <s v="10k-100k"/>
    <n v="0.27774743257472112"/>
    <n v="0.15719963160800099"/>
    <n v="100"/>
    <n v="100"/>
    <n v="100"/>
    <n v="100"/>
    <n v="100"/>
    <n v="100"/>
  </r>
  <r>
    <x v="1"/>
    <x v="0"/>
    <x v="0"/>
    <x v="3"/>
    <x v="2"/>
    <x v="2"/>
    <n v="1.1767509763627899"/>
    <n v="0.97957553008596499"/>
    <n v="0.88757213139969704"/>
    <n v="0.80818890949278999"/>
    <n v="0.70010147687449098"/>
    <n v="0.86262003196869297"/>
    <n v="1.53052114960407"/>
    <n v="1.0890528443779599"/>
    <n v="1.00516403124903"/>
    <n v="0.96861150207756697"/>
    <n v="0.77467770047461804"/>
    <n v="1.02116078221243"/>
    <s v="10k-100k"/>
    <s v="10k-100k"/>
    <s v="10k-100k"/>
    <s v="10k-100k"/>
    <s v="10k-100k"/>
    <s v="&gt;100k"/>
    <n v="0.31413094439409694"/>
    <n v="0.16251855509420199"/>
    <n v="100"/>
    <n v="100"/>
    <n v="100"/>
    <n v="100"/>
    <n v="100"/>
    <n v="200"/>
  </r>
  <r>
    <x v="1"/>
    <x v="0"/>
    <x v="0"/>
    <x v="3"/>
    <x v="3"/>
    <x v="0"/>
    <n v="2.3852143171341398"/>
    <n v="1.6543711929145899"/>
    <n v="1.3620733699668299"/>
    <n v="1.14541047151752"/>
    <n v="0.90180221780604797"/>
    <n v="1.46686808732631"/>
    <n v="2.8359346685377198"/>
    <n v="1.7062516906091001"/>
    <n v="1.4916964713954199"/>
    <n v="1.20435108832663"/>
    <n v="0.92789374642999101"/>
    <n v="1.6433018629193601"/>
    <s v="10k-100k"/>
    <s v="10k-100k"/>
    <s v="10k-100k"/>
    <s v="1k-10k"/>
    <s v="1k-10k"/>
    <s v="10k-100k"/>
    <n v="0.91834622980782976"/>
    <n v="0.56506586952026205"/>
    <n v="100"/>
    <n v="100"/>
    <n v="100"/>
    <n v="50"/>
    <n v="50"/>
    <n v="100"/>
  </r>
  <r>
    <x v="1"/>
    <x v="0"/>
    <x v="0"/>
    <x v="3"/>
    <x v="3"/>
    <x v="1"/>
    <n v="1.1565935731752599"/>
    <n v="0.92190808564412097"/>
    <n v="0.82982519879852901"/>
    <n v="0.76072623916890703"/>
    <n v="0.66855320671010399"/>
    <n v="0.82236889870888896"/>
    <n v="1.4671116508417501"/>
    <n v="0.98889659568210497"/>
    <n v="0.88377112515408196"/>
    <n v="0.84597359415944895"/>
    <n v="0.73725954171528096"/>
    <n v="0.92636316527823703"/>
    <s v="10k-100k"/>
    <s v="10k-100k"/>
    <s v="10k-100k"/>
    <s v="10k-100k"/>
    <s v="10k-100k"/>
    <s v="&gt;100k"/>
    <n v="0.33422467446637094"/>
    <n v="0.15381569199878498"/>
    <n v="100"/>
    <n v="100"/>
    <n v="100"/>
    <n v="100"/>
    <n v="100"/>
    <n v="200"/>
  </r>
  <r>
    <x v="1"/>
    <x v="0"/>
    <x v="0"/>
    <x v="3"/>
    <x v="3"/>
    <x v="2"/>
    <n v="1.29673865041341"/>
    <n v="0.98835762149628203"/>
    <n v="0.84297486933950805"/>
    <n v="0.77266636275169798"/>
    <n v="0.67648261749178695"/>
    <n v="0.83413576829885605"/>
    <n v="1.88807253588625"/>
    <n v="1.25336993268849"/>
    <n v="0.95481030306799397"/>
    <n v="0.94853195096652898"/>
    <n v="0.77498732054504005"/>
    <n v="1.08462537455699"/>
    <s v="10k-100k"/>
    <s v="10k-100k"/>
    <s v="10k-100k"/>
    <s v="10k-100k"/>
    <s v="10k-100k"/>
    <s v="&gt;100k"/>
    <n v="0.46260288211455391"/>
    <n v="0.1576531508070691"/>
    <n v="100"/>
    <n v="100"/>
    <n v="100"/>
    <n v="100"/>
    <n v="100"/>
    <n v="200"/>
  </r>
  <r>
    <x v="1"/>
    <x v="0"/>
    <x v="0"/>
    <x v="3"/>
    <x v="4"/>
    <x v="0"/>
    <n v="1.78729759981925"/>
    <n v="1.38809575500161"/>
    <n v="1.25208582265644"/>
    <n v="1.1686058113066899"/>
    <n v="1.0136344895878899"/>
    <n v="1.26938706527465"/>
    <n v="2.0057211610386099"/>
    <n v="1.4433744171879299"/>
    <n v="1.3387901693647899"/>
    <n v="1.2198169810189601"/>
    <n v="1.0657860254948099"/>
    <n v="1.36579582817365"/>
    <s v="10k-100k"/>
    <s v="10k-100k"/>
    <s v="10k-100k"/>
    <s v="10k-100k"/>
    <s v="10k-100k"/>
    <s v="&gt;100k"/>
    <n v="0.51791053454460001"/>
    <n v="0.25575257568676002"/>
    <n v="100"/>
    <n v="100"/>
    <n v="100"/>
    <n v="100"/>
    <n v="100"/>
    <n v="200"/>
  </r>
  <r>
    <x v="1"/>
    <x v="0"/>
    <x v="0"/>
    <x v="3"/>
    <x v="4"/>
    <x v="1"/>
    <n v="1.1538609479359301"/>
    <n v="0.95654062011861896"/>
    <n v="0.88943278050214303"/>
    <n v="0.81600113381275896"/>
    <n v="0.71125929256160003"/>
    <n v="0.84681775405300297"/>
    <n v="1.37888461310121"/>
    <n v="0.98913661609930503"/>
    <n v="0.94754970197569399"/>
    <n v="0.88471720196834203"/>
    <n v="0.759081042304387"/>
    <n v="0.92626019387036196"/>
    <s v="10k-100k"/>
    <s v="10k-100k"/>
    <s v="10k-100k"/>
    <s v="10k-100k"/>
    <s v="10k-100k"/>
    <s v="&gt;100k"/>
    <n v="0.30704319388292711"/>
    <n v="0.13555846149140294"/>
    <n v="100"/>
    <n v="100"/>
    <n v="100"/>
    <n v="100"/>
    <n v="100"/>
    <n v="200"/>
  </r>
  <r>
    <x v="1"/>
    <x v="0"/>
    <x v="0"/>
    <x v="3"/>
    <x v="4"/>
    <x v="2"/>
    <n v="1.23747940705155"/>
    <n v="0.98693765924349097"/>
    <n v="0.91412760619358102"/>
    <n v="0.83681604221913797"/>
    <n v="0.72739058154915603"/>
    <n v="0.86683405591769902"/>
    <n v="1.5370083684652001"/>
    <n v="1.1829107592254899"/>
    <n v="1.0719573753812699"/>
    <n v="1.0004693665239599"/>
    <n v="0.82352294125120895"/>
    <n v="1.09123502292367"/>
    <s v="10k-100k"/>
    <s v="&gt;100k"/>
    <s v="&gt;100k"/>
    <s v="&gt;100k"/>
    <s v="10k-100k"/>
    <s v="&gt;100k"/>
    <n v="0.370645351133851"/>
    <n v="0.13944347436854299"/>
    <n v="100"/>
    <n v="200"/>
    <n v="200"/>
    <n v="200"/>
    <n v="100"/>
    <n v="200"/>
  </r>
  <r>
    <x v="1"/>
    <x v="0"/>
    <x v="2"/>
    <x v="0"/>
    <x v="0"/>
    <x v="0"/>
    <s v="NULL"/>
    <n v="1.82998307753683"/>
    <n v="1.4417961560275201"/>
    <n v="0.88952311233093395"/>
    <n v="0.79493498859488998"/>
    <n v="1.1207598176123601"/>
    <s v="NULL"/>
    <n v="1.9455670647066501"/>
    <n v="1.5997354484728701"/>
    <n v="0.90624701915000505"/>
    <n v="0.89264782598724901"/>
    <n v="1.23375900927877"/>
    <s v="&lt;30"/>
    <s v="30-100"/>
    <s v="251-1000"/>
    <s v="101-250"/>
    <s v="101-250"/>
    <s v="251-1000"/>
    <n v="0.70922325992446988"/>
    <n v="0.32582482901747012"/>
    <s v="N/A"/>
    <n v="6"/>
    <n v="25"/>
    <n v="12"/>
    <n v="12"/>
    <n v="25"/>
  </r>
  <r>
    <x v="1"/>
    <x v="0"/>
    <x v="2"/>
    <x v="0"/>
    <x v="0"/>
    <x v="1"/>
    <s v="NULL"/>
    <s v="NULL"/>
    <n v="1.7387089849328501"/>
    <s v="NULL"/>
    <s v="NULL"/>
    <n v="1.47466546832111"/>
    <s v="NULL"/>
    <s v="NULL"/>
    <n v="1.0701268780558999"/>
    <s v="NULL"/>
    <s v="NULL"/>
    <n v="1.0882362705962101"/>
    <s v="&lt;30"/>
    <s v="&lt;30"/>
    <s v="30-100"/>
    <s v="&lt;30"/>
    <s v="&lt;30"/>
    <s v="30-100"/>
    <n v="0.26404351661174008"/>
    <n v="0.26404351661174008"/>
    <s v="N/A"/>
    <s v="N/A"/>
    <n v="6"/>
    <s v="N/A"/>
    <s v="N/A"/>
    <n v="6"/>
  </r>
  <r>
    <x v="1"/>
    <x v="0"/>
    <x v="2"/>
    <x v="0"/>
    <x v="0"/>
    <x v="2"/>
    <s v="NULL"/>
    <n v="2.2016685717907301"/>
    <n v="1.3784979556514101"/>
    <n v="1.1009183620199501"/>
    <n v="0.81586157877356802"/>
    <n v="1.2585590458395599"/>
    <s v="NULL"/>
    <n v="1.7171265628008201"/>
    <n v="1.2999127999132001"/>
    <n v="1.5677445104875101"/>
    <n v="0.87035559577352095"/>
    <n v="1.22111922797068"/>
    <s v="&lt;30"/>
    <s v="30-100"/>
    <s v="251-1000"/>
    <s v="30-100"/>
    <s v="101-250"/>
    <s v="251-1000"/>
    <n v="0.94310952595117015"/>
    <n v="0.44269746706599189"/>
    <s v="N/A"/>
    <n v="6"/>
    <n v="25"/>
    <n v="6"/>
    <n v="12"/>
    <n v="25"/>
  </r>
  <r>
    <x v="1"/>
    <x v="0"/>
    <x v="2"/>
    <x v="0"/>
    <x v="1"/>
    <x v="0"/>
    <n v="2.40970999591188"/>
    <n v="1.80432541334878"/>
    <n v="1.3956965492350999"/>
    <n v="1.12994510101904"/>
    <n v="0.87650931594619197"/>
    <n v="1.1809369691960601"/>
    <n v="2.4658510018903201"/>
    <n v="1.7402754230709201"/>
    <n v="1.5106050736946299"/>
    <n v="1.2627871305893299"/>
    <n v="0.90277328322543204"/>
    <n v="1.2300943056848199"/>
    <s v="101-250"/>
    <s v="101-250"/>
    <s v="1k-10k"/>
    <s v="251-1000"/>
    <s v="1k-10k"/>
    <s v="1k-10k"/>
    <n v="1.2287730267158199"/>
    <n v="0.30442765324986809"/>
    <n v="12"/>
    <n v="12"/>
    <n v="50"/>
    <n v="25"/>
    <n v="50"/>
    <n v="50"/>
  </r>
  <r>
    <x v="1"/>
    <x v="0"/>
    <x v="2"/>
    <x v="0"/>
    <x v="1"/>
    <x v="1"/>
    <n v="3.5067721888008498"/>
    <n v="1.4959884600548301"/>
    <n v="1.0960398897979999"/>
    <n v="0.84012805189960105"/>
    <n v="0.61679660929165203"/>
    <n v="0.99874118623213104"/>
    <n v="2.1667063679551899"/>
    <n v="1.4213016213274201"/>
    <n v="1.1993284623210201"/>
    <n v="0.96341103065196099"/>
    <n v="0.729761892357779"/>
    <n v="1.0684301331308701"/>
    <s v="30-100"/>
    <s v="101-250"/>
    <s v="101-250"/>
    <s v="251-1000"/>
    <s v="30-100"/>
    <s v="251-1000"/>
    <n v="2.5080310025687189"/>
    <n v="0.38194457694047901"/>
    <n v="6"/>
    <n v="12"/>
    <n v="12"/>
    <n v="25"/>
    <n v="6"/>
    <n v="25"/>
  </r>
  <r>
    <x v="1"/>
    <x v="0"/>
    <x v="2"/>
    <x v="0"/>
    <x v="1"/>
    <x v="2"/>
    <n v="3.4137645451653702"/>
    <n v="1.94643518874472"/>
    <n v="1.2691255965352499"/>
    <n v="1.0735811963798201"/>
    <n v="0.82429407097329199"/>
    <n v="1.0867158098426599"/>
    <n v="2.3779329463474399"/>
    <n v="1.8644773566622299"/>
    <n v="1.45573974726692"/>
    <n v="1.14659151199599"/>
    <n v="0.93628742667648701"/>
    <n v="1.20294915291729"/>
    <s v="30-100"/>
    <s v="101-250"/>
    <s v="1k-10k"/>
    <s v="251-1000"/>
    <s v="1k-10k"/>
    <s v="1k-10k"/>
    <n v="2.3270487353227103"/>
    <n v="0.26242173886936793"/>
    <n v="6"/>
    <n v="12"/>
    <n v="50"/>
    <n v="25"/>
    <n v="50"/>
    <n v="50"/>
  </r>
  <r>
    <x v="1"/>
    <x v="0"/>
    <x v="2"/>
    <x v="0"/>
    <x v="2"/>
    <x v="0"/>
    <n v="4.7553969694421196"/>
    <n v="2.40514221643445"/>
    <n v="1.80491910848838"/>
    <n v="1.4194341998278199"/>
    <n v="0.96226882194363095"/>
    <n v="1.4500451440853099"/>
    <n v="4.7819815834045203"/>
    <n v="2.5877236747708601"/>
    <n v="2.0331155153090998"/>
    <n v="1.47842091542564"/>
    <n v="1.01451283246463"/>
    <n v="1.5277962705751"/>
    <s v="30-100"/>
    <s v="251-1000"/>
    <s v="251-1000"/>
    <s v="251-1000"/>
    <s v="251-1000"/>
    <s v="1k-10k"/>
    <n v="3.3053518253568095"/>
    <n v="0.48777632214167899"/>
    <n v="6"/>
    <n v="25"/>
    <n v="25"/>
    <n v="25"/>
    <n v="25"/>
    <n v="50"/>
  </r>
  <r>
    <x v="1"/>
    <x v="0"/>
    <x v="2"/>
    <x v="0"/>
    <x v="2"/>
    <x v="1"/>
    <n v="4.4168353594691903"/>
    <n v="1.54848172835812"/>
    <n v="1.1051110950718499"/>
    <n v="0.85830874562798198"/>
    <n v="0.64082382319267395"/>
    <n v="1.0113695438624899"/>
    <n v="2.71592129649737"/>
    <n v="1.2138497955294001"/>
    <n v="1.2860140149830299"/>
    <n v="1.0363367591539501"/>
    <n v="0.84707676342983496"/>
    <n v="1.08141356661941"/>
    <s v="30-100"/>
    <s v="101-250"/>
    <s v="101-250"/>
    <s v="251-1000"/>
    <s v="101-250"/>
    <s v="251-1000"/>
    <n v="3.4054658156067004"/>
    <n v="0.37054572066981595"/>
    <n v="6"/>
    <n v="12"/>
    <n v="12"/>
    <n v="25"/>
    <n v="12"/>
    <n v="25"/>
  </r>
  <r>
    <x v="1"/>
    <x v="0"/>
    <x v="2"/>
    <x v="0"/>
    <x v="2"/>
    <x v="2"/>
    <n v="4.4263387075344003"/>
    <n v="1.7509243739710001"/>
    <n v="1.2610053890522099"/>
    <n v="0.96421654874653095"/>
    <n v="0.69950897792472"/>
    <n v="1.0859172757939499"/>
    <n v="3.2521154547326998"/>
    <n v="1.67621076584234"/>
    <n v="1.4202276112079799"/>
    <n v="1.32962280219812"/>
    <n v="0.97124773876159198"/>
    <n v="1.3346184894268101"/>
    <s v="101-250"/>
    <s v="251-1000"/>
    <s v="251-1000"/>
    <s v="251-1000"/>
    <s v="251-1000"/>
    <s v="1k-10k"/>
    <n v="3.3404214317404506"/>
    <n v="0.38640829786922992"/>
    <n v="12"/>
    <n v="25"/>
    <n v="25"/>
    <n v="25"/>
    <n v="25"/>
    <n v="50"/>
  </r>
  <r>
    <x v="1"/>
    <x v="0"/>
    <x v="2"/>
    <x v="0"/>
    <x v="3"/>
    <x v="0"/>
    <n v="5.4138968251569297"/>
    <n v="2.8705182964330298"/>
    <n v="1.88829267945622"/>
    <n v="1.51499453543067"/>
    <n v="0.92761742758477905"/>
    <n v="1.68883186842407"/>
    <n v="4.7022924397769401"/>
    <n v="3.1686216527288802"/>
    <n v="2.0246168940811802"/>
    <n v="1.7667809547500599"/>
    <n v="0.98264890499478696"/>
    <n v="1.86735867554833"/>
    <s v="251-1000"/>
    <s v="251-1000"/>
    <s v="1k-10k"/>
    <s v="101-250"/>
    <s v="251-1000"/>
    <s v="1k-10k"/>
    <n v="3.7250649567328598"/>
    <n v="0.76121444083929091"/>
    <n v="25"/>
    <n v="25"/>
    <n v="50"/>
    <n v="12"/>
    <n v="25"/>
    <n v="50"/>
  </r>
  <r>
    <x v="1"/>
    <x v="0"/>
    <x v="2"/>
    <x v="0"/>
    <x v="3"/>
    <x v="1"/>
    <n v="2.5444371586512502"/>
    <n v="1.5265087392228001"/>
    <n v="1.0993570628307101"/>
    <n v="0.85041785700986605"/>
    <n v="0.58816664952760001"/>
    <n v="1.01824984931477"/>
    <n v="1.3095389271545901"/>
    <n v="1.29239382614042"/>
    <n v="1.11013789558285"/>
    <n v="0.91422348639183704"/>
    <n v="0.81465315382445502"/>
    <n v="1.0156355798800301"/>
    <s v="101-250"/>
    <s v="251-1000"/>
    <s v="251-1000"/>
    <s v="251-1000"/>
    <s v="251-1000"/>
    <s v="1k-10k"/>
    <n v="1.5261873093364802"/>
    <n v="0.43008319978717002"/>
    <n v="12"/>
    <n v="25"/>
    <n v="25"/>
    <n v="25"/>
    <n v="25"/>
    <n v="50"/>
  </r>
  <r>
    <x v="1"/>
    <x v="0"/>
    <x v="2"/>
    <x v="0"/>
    <x v="3"/>
    <x v="2"/>
    <n v="3.4730541420248402"/>
    <n v="1.8401259742412199"/>
    <n v="1.2278039947483099"/>
    <n v="0.89067293430584105"/>
    <n v="0.65112372059647206"/>
    <n v="1.06975056794128"/>
    <n v="3.3558106524887399"/>
    <n v="1.9997879422945899"/>
    <n v="1.5637400413060001"/>
    <n v="1.0368580321149901"/>
    <n v="1.0840353548786399"/>
    <n v="1.36420226267536"/>
    <s v="101-250"/>
    <s v="251-1000"/>
    <s v="1k-10k"/>
    <s v="1k-10k"/>
    <s v="251-1000"/>
    <s v="1k-10k"/>
    <n v="2.4033035740835604"/>
    <n v="0.41862684734480793"/>
    <n v="12"/>
    <n v="25"/>
    <n v="50"/>
    <n v="50"/>
    <n v="25"/>
    <n v="50"/>
  </r>
  <r>
    <x v="1"/>
    <x v="0"/>
    <x v="2"/>
    <x v="0"/>
    <x v="4"/>
    <x v="0"/>
    <n v="3.4348000017021398"/>
    <n v="2.1549502383834902"/>
    <n v="1.71822644983691"/>
    <n v="1.48773028654553"/>
    <n v="0.95807345284374301"/>
    <n v="1.3464023276674"/>
    <n v="3.4211496450135099"/>
    <n v="2.3242121678714698"/>
    <n v="1.83319115468966"/>
    <n v="1.6334287906959399"/>
    <n v="0.99307235334834998"/>
    <n v="1.41878157708451"/>
    <s v="251-1000"/>
    <s v="1k-10k"/>
    <s v="1k-10k"/>
    <s v="1k-10k"/>
    <s v="1k-10k"/>
    <s v="10k-100k"/>
    <n v="2.0883976740347396"/>
    <n v="0.38832887482365697"/>
    <n v="25"/>
    <n v="50"/>
    <n v="50"/>
    <n v="50"/>
    <n v="50"/>
    <n v="100"/>
  </r>
  <r>
    <x v="1"/>
    <x v="0"/>
    <x v="2"/>
    <x v="0"/>
    <x v="4"/>
    <x v="1"/>
    <n v="2.9556267484630698"/>
    <n v="1.67412133387762"/>
    <n v="1.12818796317198"/>
    <n v="0.87735332353753503"/>
    <n v="0.713311249515171"/>
    <n v="1.02002549489539"/>
    <n v="1.7661276557979899"/>
    <n v="1.2372364182700399"/>
    <n v="1.14206418319536"/>
    <n v="0.96534039093024704"/>
    <n v="0.89609939236720304"/>
    <n v="1.0418009593339399"/>
    <s v="101-250"/>
    <s v="251-1000"/>
    <s v="1k-10k"/>
    <s v="1k-10k"/>
    <s v="251-1000"/>
    <s v="1k-10k"/>
    <n v="1.9356012535676799"/>
    <n v="0.30671424538021896"/>
    <n v="12"/>
    <n v="25"/>
    <n v="50"/>
    <n v="50"/>
    <n v="25"/>
    <n v="50"/>
  </r>
  <r>
    <x v="1"/>
    <x v="0"/>
    <x v="2"/>
    <x v="0"/>
    <x v="4"/>
    <x v="2"/>
    <n v="2.9049347662501601"/>
    <n v="1.8098455772642601"/>
    <n v="1.2710061635810801"/>
    <n v="1.0410778199394499"/>
    <n v="0.81192353923710203"/>
    <n v="1.0808749707601599"/>
    <n v="2.24930093681371"/>
    <n v="2.0564861495835101"/>
    <n v="1.4971598475330601"/>
    <n v="1.3844345687326201"/>
    <n v="0.964001001463064"/>
    <n v="1.284233339944"/>
    <s v="251-1000"/>
    <s v="251-1000"/>
    <s v="1k-10k"/>
    <s v="1k-10k"/>
    <s v="1k-10k"/>
    <s v="10k-100k"/>
    <n v="1.8240597954900002"/>
    <n v="0.26895143152305789"/>
    <n v="25"/>
    <n v="25"/>
    <n v="50"/>
    <n v="50"/>
    <n v="50"/>
    <n v="100"/>
  </r>
  <r>
    <x v="1"/>
    <x v="0"/>
    <x v="2"/>
    <x v="1"/>
    <x v="0"/>
    <x v="0"/>
    <n v="1.9960662100142901"/>
    <n v="1.61066408379191"/>
    <n v="1.3453681232749399"/>
    <n v="1.1770091334461801"/>
    <n v="0.96857479203444896"/>
    <n v="1.2821372125797701"/>
    <n v="2.04976869648821"/>
    <n v="1.6431890098831099"/>
    <n v="1.4244169764438099"/>
    <n v="1.2261275000290599"/>
    <n v="1.0336603686697301"/>
    <n v="1.35337632198154"/>
    <s v="1k-10k"/>
    <s v="1k-10k"/>
    <s v="1k-10k"/>
    <s v="1k-10k"/>
    <s v="1k-10k"/>
    <s v="10k-100k"/>
    <n v="0.71392899743451999"/>
    <n v="0.31356242054532113"/>
    <n v="50"/>
    <n v="50"/>
    <n v="50"/>
    <n v="50"/>
    <n v="50"/>
    <n v="100"/>
  </r>
  <r>
    <x v="1"/>
    <x v="0"/>
    <x v="2"/>
    <x v="1"/>
    <x v="0"/>
    <x v="1"/>
    <n v="1.58652325325861"/>
    <n v="1.2548399044291001"/>
    <n v="1.09490183637174"/>
    <n v="0.93161769818138096"/>
    <n v="0.68123935104636801"/>
    <n v="0.98285003488504596"/>
    <n v="1.3606482048187201"/>
    <n v="1.23383001630888"/>
    <n v="1.05601429408071"/>
    <n v="0.96565897625879704"/>
    <n v="0.76641450287250801"/>
    <n v="1.0087961901501901"/>
    <s v="251-1000"/>
    <s v="1k-10k"/>
    <s v="251-1000"/>
    <s v="1k-10k"/>
    <s v="1k-10k"/>
    <s v="1k-10k"/>
    <n v="0.60367321837356402"/>
    <n v="0.30161068383867795"/>
    <n v="25"/>
    <n v="50"/>
    <n v="25"/>
    <n v="50"/>
    <n v="50"/>
    <n v="50"/>
  </r>
  <r>
    <x v="1"/>
    <x v="0"/>
    <x v="2"/>
    <x v="1"/>
    <x v="0"/>
    <x v="2"/>
    <n v="1.7326624825266399"/>
    <n v="1.33521608383201"/>
    <n v="1.1621887178564201"/>
    <n v="0.98976674875880699"/>
    <n v="0.74555567341098705"/>
    <n v="1.05582744454004"/>
    <n v="1.6998891917682999"/>
    <n v="1.4091268951498801"/>
    <n v="1.2870469634400701"/>
    <n v="1.12371780295714"/>
    <n v="0.92359182049233901"/>
    <n v="1.21198939791621"/>
    <s v="1k-10k"/>
    <s v="1k-10k"/>
    <s v="1k-10k"/>
    <s v="1k-10k"/>
    <s v="1k-10k"/>
    <s v="10k-100k"/>
    <n v="0.67683503798659994"/>
    <n v="0.31027177112905291"/>
    <n v="50"/>
    <n v="50"/>
    <n v="50"/>
    <n v="50"/>
    <n v="50"/>
    <n v="100"/>
  </r>
  <r>
    <x v="1"/>
    <x v="0"/>
    <x v="2"/>
    <x v="1"/>
    <x v="1"/>
    <x v="0"/>
    <n v="1.7547473325251299"/>
    <n v="1.50105498629562"/>
    <n v="1.3301015201900199"/>
    <n v="1.1741616253274301"/>
    <n v="0.88746845803707297"/>
    <n v="1.29538251065767"/>
    <n v="1.9626523453092799"/>
    <n v="1.59091075550186"/>
    <n v="1.4299914001869201"/>
    <n v="1.26329820993348"/>
    <n v="0.93627404790542301"/>
    <n v="1.4064124195563299"/>
    <s v="1k-10k"/>
    <s v="1k-10k"/>
    <s v="1k-10k"/>
    <s v="10k-100k"/>
    <s v="1k-10k"/>
    <s v="10k-100k"/>
    <n v="0.45936482186745997"/>
    <n v="0.40791405262059699"/>
    <n v="50"/>
    <n v="50"/>
    <n v="50"/>
    <n v="100"/>
    <n v="50"/>
    <n v="100"/>
  </r>
  <r>
    <x v="1"/>
    <x v="0"/>
    <x v="2"/>
    <x v="1"/>
    <x v="1"/>
    <x v="1"/>
    <n v="1.34435347174868"/>
    <n v="1.1251825283761301"/>
    <n v="1.0008941213373701"/>
    <n v="0.83856472208675004"/>
    <n v="0.69881756517877303"/>
    <n v="0.934209948192121"/>
    <n v="1.26573205269891"/>
    <n v="1.1076660913423799"/>
    <n v="0.97085346439078102"/>
    <n v="0.89101058512574305"/>
    <n v="0.76809108908532797"/>
    <n v="0.96129754006330004"/>
    <s v="1k-10k"/>
    <s v="1k-10k"/>
    <s v="1k-10k"/>
    <s v="1k-10k"/>
    <s v="1k-10k"/>
    <s v="10k-100k"/>
    <n v="0.41014352355655903"/>
    <n v="0.23539238301334797"/>
    <n v="50"/>
    <n v="50"/>
    <n v="50"/>
    <n v="50"/>
    <n v="50"/>
    <n v="100"/>
  </r>
  <r>
    <x v="1"/>
    <x v="0"/>
    <x v="2"/>
    <x v="1"/>
    <x v="1"/>
    <x v="2"/>
    <n v="1.39429333840506"/>
    <n v="1.1642098892431401"/>
    <n v="1.0452039223820999"/>
    <n v="0.91093594118802002"/>
    <n v="0.75725700586829603"/>
    <n v="0.98922778528014199"/>
    <n v="1.61551249982427"/>
    <n v="1.2906746475419699"/>
    <n v="1.18837060223196"/>
    <n v="1.06905172059206"/>
    <n v="0.90537560969675301"/>
    <n v="1.1897410077202899"/>
    <s v="10k-100k"/>
    <s v="10k-100k"/>
    <s v="10k-100k"/>
    <s v="1k-10k"/>
    <s v="10k-100k"/>
    <s v="10k-100k"/>
    <n v="0.40506555312491799"/>
    <n v="0.23197077941184596"/>
    <n v="100"/>
    <n v="100"/>
    <n v="100"/>
    <n v="50"/>
    <n v="100"/>
    <n v="100"/>
  </r>
  <r>
    <x v="1"/>
    <x v="0"/>
    <x v="2"/>
    <x v="1"/>
    <x v="2"/>
    <x v="0"/>
    <n v="1.9288710846655299"/>
    <n v="1.5921047788229901"/>
    <n v="1.3291987713382001"/>
    <n v="1.07831295062298"/>
    <n v="0.80954306137597898"/>
    <n v="1.3493266529955701"/>
    <n v="2.17721969332844"/>
    <n v="1.6438482504204299"/>
    <n v="1.4752303756901699"/>
    <n v="1.13649725578248"/>
    <n v="0.85848584601880096"/>
    <n v="1.47795900771803"/>
    <s v="1k-10k"/>
    <s v="1k-10k"/>
    <s v="1k-10k"/>
    <s v="1k-10k"/>
    <s v="251-1000"/>
    <s v="10k-100k"/>
    <n v="0.57954443166995984"/>
    <n v="0.53978359161959111"/>
    <n v="50"/>
    <n v="50"/>
    <n v="50"/>
    <n v="50"/>
    <n v="25"/>
    <n v="100"/>
  </r>
  <r>
    <x v="1"/>
    <x v="0"/>
    <x v="2"/>
    <x v="1"/>
    <x v="2"/>
    <x v="1"/>
    <n v="1.3547246375428701"/>
    <n v="1.0793466855963201"/>
    <n v="0.89975414235686002"/>
    <n v="0.80152437571131896"/>
    <n v="0.70724071333744198"/>
    <n v="0.91566584177921995"/>
    <n v="1.0824634920544001"/>
    <n v="0.98396555829131604"/>
    <n v="0.968859593982064"/>
    <n v="0.92030703713760598"/>
    <n v="0.76716937113247097"/>
    <n v="0.94789617020136097"/>
    <s v="1k-10k"/>
    <s v="1k-10k"/>
    <s v="1k-10k"/>
    <s v="1k-10k"/>
    <s v="1k-10k"/>
    <s v="10k-100k"/>
    <n v="0.43905879576365014"/>
    <n v="0.20842512844177796"/>
    <n v="50"/>
    <n v="50"/>
    <n v="50"/>
    <n v="50"/>
    <n v="50"/>
    <n v="100"/>
  </r>
  <r>
    <x v="1"/>
    <x v="0"/>
    <x v="2"/>
    <x v="1"/>
    <x v="2"/>
    <x v="2"/>
    <n v="1.4823020019401301"/>
    <n v="1.1233349001467801"/>
    <n v="0.94988406733602504"/>
    <n v="0.84361100990465898"/>
    <n v="0.74353932820337898"/>
    <n v="0.94077716924118304"/>
    <n v="1.41947381645009"/>
    <n v="1.25189264803346"/>
    <n v="1.1714245827426599"/>
    <n v="1.05328217717147"/>
    <n v="0.83758287181407998"/>
    <n v="1.13740832793803"/>
    <s v="1k-10k"/>
    <s v="1k-10k"/>
    <s v="1k-10k"/>
    <s v="1k-10k"/>
    <s v="1k-10k"/>
    <s v="10k-100k"/>
    <n v="0.54152483269894702"/>
    <n v="0.19723784103780406"/>
    <n v="50"/>
    <n v="50"/>
    <n v="50"/>
    <n v="50"/>
    <n v="50"/>
    <n v="100"/>
  </r>
  <r>
    <x v="1"/>
    <x v="0"/>
    <x v="2"/>
    <x v="1"/>
    <x v="3"/>
    <x v="0"/>
    <n v="2.7938100041967902"/>
    <n v="1.78241936689764"/>
    <n v="1.4741401580128699"/>
    <n v="1.1480247091389699"/>
    <n v="0.87965605867018604"/>
    <n v="1.5003088694331399"/>
    <n v="3.3221581767617399"/>
    <n v="2.1208972156012602"/>
    <n v="1.56670408823401"/>
    <n v="1.22290735935432"/>
    <n v="0.90631067851323099"/>
    <n v="1.71411818326961"/>
    <s v="1k-10k"/>
    <s v="1k-10k"/>
    <s v="1k-10k"/>
    <s v="1k-10k"/>
    <s v="1k-10k"/>
    <s v="10k-100k"/>
    <n v="1.2935011347636503"/>
    <n v="0.62065281076295387"/>
    <n v="50"/>
    <n v="50"/>
    <n v="50"/>
    <n v="50"/>
    <n v="50"/>
    <n v="100"/>
  </r>
  <r>
    <x v="1"/>
    <x v="0"/>
    <x v="2"/>
    <x v="1"/>
    <x v="3"/>
    <x v="1"/>
    <n v="1.5832637809287"/>
    <n v="1.0176896465901"/>
    <n v="0.87492391979511097"/>
    <n v="0.77160282189096896"/>
    <n v="0.66385598506177401"/>
    <n v="0.85949719667354196"/>
    <n v="1.4621232164815701"/>
    <n v="1.0443490545371501"/>
    <n v="0.91669641441514704"/>
    <n v="0.85769806972720897"/>
    <n v="0.74493085140374804"/>
    <n v="0.92992626180057802"/>
    <s v="1k-10k"/>
    <s v="1k-10k"/>
    <s v="1k-10k"/>
    <s v="1k-10k"/>
    <s v="1k-10k"/>
    <s v="10k-100k"/>
    <n v="0.72376658425515805"/>
    <n v="0.19564121161176795"/>
    <n v="50"/>
    <n v="50"/>
    <n v="50"/>
    <n v="50"/>
    <n v="50"/>
    <n v="100"/>
  </r>
  <r>
    <x v="1"/>
    <x v="0"/>
    <x v="2"/>
    <x v="1"/>
    <x v="3"/>
    <x v="2"/>
    <n v="1.8260355744902901"/>
    <n v="1.30200958602059"/>
    <n v="0.94888467863068404"/>
    <n v="0.81389159722594995"/>
    <n v="0.67494477213161097"/>
    <n v="0.88549603198428195"/>
    <n v="2.1533820514833302"/>
    <n v="1.4133674773032301"/>
    <n v="1.28013322613498"/>
    <n v="1.01265714517991"/>
    <n v="0.80755859495378302"/>
    <n v="1.1816346719851401"/>
    <s v="1k-10k"/>
    <s v="1k-10k"/>
    <s v="10k-100k"/>
    <s v="1k-10k"/>
    <s v="1k-10k"/>
    <s v="10k-100k"/>
    <n v="0.94053954250600813"/>
    <n v="0.21055125985267098"/>
    <n v="50"/>
    <n v="50"/>
    <n v="100"/>
    <n v="50"/>
    <n v="50"/>
    <n v="100"/>
  </r>
  <r>
    <x v="1"/>
    <x v="0"/>
    <x v="2"/>
    <x v="1"/>
    <x v="4"/>
    <x v="0"/>
    <n v="1.81149639352521"/>
    <n v="1.4949047059288201"/>
    <n v="1.32015231280878"/>
    <n v="1.2253963225993301"/>
    <n v="0.99989642189433903"/>
    <n v="1.3312982313594699"/>
    <n v="2.06544817887765"/>
    <n v="1.5810575885676099"/>
    <n v="1.4384367227972901"/>
    <n v="1.30859189240193"/>
    <n v="1.0672513554438401"/>
    <n v="1.45722515381058"/>
    <s v="10k-100k"/>
    <s v="10k-100k"/>
    <s v="10k-100k"/>
    <s v="10k-100k"/>
    <s v="10k-100k"/>
    <s v="10k-100k"/>
    <n v="0.48019816216574007"/>
    <n v="0.33140180946513087"/>
    <n v="100"/>
    <n v="100"/>
    <n v="100"/>
    <n v="100"/>
    <n v="100"/>
    <n v="100"/>
  </r>
  <r>
    <x v="1"/>
    <x v="0"/>
    <x v="2"/>
    <x v="1"/>
    <x v="4"/>
    <x v="1"/>
    <n v="1.37633755257157"/>
    <n v="1.0907107195247701"/>
    <n v="0.95609180184564502"/>
    <n v="0.87842710659704204"/>
    <n v="0.75329462634016398"/>
    <n v="0.90364278279236998"/>
    <n v="1.2754043252232601"/>
    <n v="1.089687591104"/>
    <n v="1.0017791422964799"/>
    <n v="0.91119232703182995"/>
    <n v="0.81247377828614797"/>
    <n v="0.95388954427517103"/>
    <s v="1k-10k"/>
    <s v="10k-100k"/>
    <s v="10k-100k"/>
    <s v="10k-100k"/>
    <s v="10k-100k"/>
    <s v="10k-100k"/>
    <n v="0.4726947697792"/>
    <n v="0.15034815645220601"/>
    <n v="50"/>
    <n v="100"/>
    <n v="100"/>
    <n v="100"/>
    <n v="100"/>
    <n v="100"/>
  </r>
  <r>
    <x v="1"/>
    <x v="0"/>
    <x v="2"/>
    <x v="1"/>
    <x v="4"/>
    <x v="2"/>
    <n v="1.42119067369805"/>
    <n v="1.1293436553574601"/>
    <n v="1.00618523711573"/>
    <n v="0.91433100280221302"/>
    <n v="0.77342079169856703"/>
    <n v="0.94526138312373398"/>
    <n v="1.6054971220260501"/>
    <n v="1.3499704488615101"/>
    <n v="1.24645746231472"/>
    <n v="1.0373675073055899"/>
    <n v="0.89839510606734096"/>
    <n v="1.18165615812974"/>
    <s v="10k-100k"/>
    <s v="10k-100k"/>
    <s v="10k-100k"/>
    <s v="10k-100k"/>
    <s v="10k-100k"/>
    <s v="&gt;100k"/>
    <n v="0.47592929057431599"/>
    <n v="0.17184059142516694"/>
    <n v="100"/>
    <n v="100"/>
    <n v="100"/>
    <n v="100"/>
    <n v="100"/>
    <n v="200"/>
  </r>
  <r>
    <x v="1"/>
    <x v="0"/>
    <x v="2"/>
    <x v="2"/>
    <x v="0"/>
    <x v="0"/>
    <n v="1.65199826325595"/>
    <n v="1.42823358202866"/>
    <n v="1.25285731336507"/>
    <n v="1.0887946923688301"/>
    <n v="0.86034901567555"/>
    <n v="1.17479044440739"/>
    <n v="1.67683001670314"/>
    <n v="1.4028225822759399"/>
    <n v="1.2405298935348299"/>
    <n v="1.14647328287414"/>
    <n v="0.89295075099424603"/>
    <n v="1.2129792969842801"/>
    <s v="1k-10k"/>
    <s v="1k-10k"/>
    <s v="1k-10k"/>
    <s v="1k-10k"/>
    <s v="251-1000"/>
    <s v="10k-100k"/>
    <n v="0.47720781884856001"/>
    <n v="0.31444142873184"/>
    <n v="50"/>
    <n v="50"/>
    <n v="50"/>
    <n v="50"/>
    <n v="25"/>
    <n v="100"/>
  </r>
  <r>
    <x v="1"/>
    <x v="0"/>
    <x v="2"/>
    <x v="2"/>
    <x v="0"/>
    <x v="1"/>
    <n v="1.7126418618074399"/>
    <n v="1.2375277710816499"/>
    <n v="0.97557951930314302"/>
    <n v="0.81161702856661999"/>
    <n v="0.57663961236750505"/>
    <n v="0.94798628011427499"/>
    <n v="1.40467141805689"/>
    <n v="1.20248043691271"/>
    <n v="1.0333094241563301"/>
    <n v="0.905721923603649"/>
    <n v="0.718656632534038"/>
    <n v="1.00282202201378"/>
    <s v="251-1000"/>
    <s v="251-1000"/>
    <s v="251-1000"/>
    <s v="1k-10k"/>
    <s v="251-1000"/>
    <s v="1k-10k"/>
    <n v="0.76465558169316494"/>
    <n v="0.37134666774676994"/>
    <n v="25"/>
    <n v="25"/>
    <n v="25"/>
    <n v="50"/>
    <n v="25"/>
    <n v="50"/>
  </r>
  <r>
    <x v="1"/>
    <x v="0"/>
    <x v="2"/>
    <x v="2"/>
    <x v="0"/>
    <x v="2"/>
    <n v="1.6527187365953"/>
    <n v="1.3015263726731301"/>
    <n v="1.0950529084434899"/>
    <n v="0.94163421027893202"/>
    <n v="0.69871855861946697"/>
    <n v="1.01911850127855"/>
    <n v="1.5034023374340399"/>
    <n v="1.2982577420219501"/>
    <n v="1.19059306126774"/>
    <n v="1.0974992594850099"/>
    <n v="0.91358735313940798"/>
    <n v="1.1576664000344401"/>
    <s v="1k-10k"/>
    <s v="1k-10k"/>
    <s v="1k-10k"/>
    <s v="1k-10k"/>
    <s v="1k-10k"/>
    <s v="10k-100k"/>
    <n v="0.63360023531675003"/>
    <n v="0.320399942659083"/>
    <n v="50"/>
    <n v="50"/>
    <n v="50"/>
    <n v="50"/>
    <n v="50"/>
    <n v="100"/>
  </r>
  <r>
    <x v="1"/>
    <x v="0"/>
    <x v="2"/>
    <x v="2"/>
    <x v="1"/>
    <x v="0"/>
    <n v="1.38150277057788"/>
    <n v="1.21401721264132"/>
    <n v="1.1571494237248601"/>
    <n v="1.05633463216914"/>
    <n v="0.86695795210512705"/>
    <n v="1.14466371354767"/>
    <n v="1.5049287262088"/>
    <n v="1.25597213690902"/>
    <n v="1.21600268154144"/>
    <n v="1.1100491574024201"/>
    <n v="0.92423773146324795"/>
    <n v="1.22247684204759"/>
    <s v="10k-100k"/>
    <s v="1k-10k"/>
    <s v="10k-100k"/>
    <s v="10k-100k"/>
    <s v="1k-10k"/>
    <s v="10k-100k"/>
    <n v="0.23683905703020991"/>
    <n v="0.277705761442543"/>
    <n v="100"/>
    <n v="50"/>
    <n v="100"/>
    <n v="100"/>
    <n v="50"/>
    <n v="100"/>
  </r>
  <r>
    <x v="1"/>
    <x v="0"/>
    <x v="2"/>
    <x v="2"/>
    <x v="1"/>
    <x v="1"/>
    <n v="1.3578872878988499"/>
    <n v="1.16089336711515"/>
    <n v="1.00263526830747"/>
    <n v="0.867734084534177"/>
    <n v="0.67301366258747097"/>
    <n v="0.983862874043817"/>
    <n v="1.2232017008273699"/>
    <n v="1.10856563140428"/>
    <n v="1.0207101956000999"/>
    <n v="0.94099546698325398"/>
    <n v="0.76482273463651496"/>
    <n v="1.00418656436144"/>
    <s v="1k-10k"/>
    <s v="1k-10k"/>
    <s v="1k-10k"/>
    <s v="1k-10k"/>
    <s v="1k-10k"/>
    <s v="10k-100k"/>
    <n v="0.37402441385503293"/>
    <n v="0.31084921145634603"/>
    <n v="50"/>
    <n v="50"/>
    <n v="50"/>
    <n v="50"/>
    <n v="50"/>
    <n v="100"/>
  </r>
  <r>
    <x v="1"/>
    <x v="0"/>
    <x v="2"/>
    <x v="2"/>
    <x v="1"/>
    <x v="2"/>
    <n v="1.33840965190603"/>
    <n v="1.1697581658237199"/>
    <n v="1.0388551756420501"/>
    <n v="0.92092437622992396"/>
    <n v="0.74008165088921696"/>
    <n v="1.0128819395691"/>
    <n v="1.3274696853502299"/>
    <n v="1.22600061073621"/>
    <n v="1.17025613970777"/>
    <n v="1.0882482890154801"/>
    <n v="0.91904042012697995"/>
    <n v="1.15704358801006"/>
    <s v="10k-100k"/>
    <s v="10k-100k"/>
    <s v="10k-100k"/>
    <s v="10k-100k"/>
    <s v="1k-10k"/>
    <s v="10k-100k"/>
    <n v="0.32552771233693001"/>
    <n v="0.27280028867988304"/>
    <n v="100"/>
    <n v="100"/>
    <n v="100"/>
    <n v="100"/>
    <n v="50"/>
    <n v="100"/>
  </r>
  <r>
    <x v="1"/>
    <x v="0"/>
    <x v="2"/>
    <x v="2"/>
    <x v="2"/>
    <x v="0"/>
    <n v="1.57015347476937"/>
    <n v="1.24616498388075"/>
    <n v="1.1247761712476601"/>
    <n v="1.0064248705868799"/>
    <n v="0.87097548211270504"/>
    <n v="1.10854225693115"/>
    <n v="1.50763337526997"/>
    <n v="1.3756820736487101"/>
    <n v="1.19927025252708"/>
    <n v="1.07605087044199"/>
    <n v="0.90376292059929797"/>
    <n v="1.1951805828472399"/>
    <s v="1k-10k"/>
    <s v="1k-10k"/>
    <s v="1k-10k"/>
    <s v="1k-10k"/>
    <s v="1k-10k"/>
    <s v="10k-100k"/>
    <n v="0.4616112178382199"/>
    <n v="0.23756677481844501"/>
    <n v="50"/>
    <n v="50"/>
    <n v="50"/>
    <n v="50"/>
    <n v="50"/>
    <n v="100"/>
  </r>
  <r>
    <x v="1"/>
    <x v="0"/>
    <x v="2"/>
    <x v="2"/>
    <x v="2"/>
    <x v="1"/>
    <n v="1.4447184933649599"/>
    <n v="1.07448027649291"/>
    <n v="0.91344296336383901"/>
    <n v="0.83607062847986002"/>
    <n v="0.69520611817460698"/>
    <n v="0.91032048862617898"/>
    <n v="1.14736933908715"/>
    <n v="1.0375316374504999"/>
    <n v="0.96719030977870901"/>
    <n v="0.91940988976002802"/>
    <n v="0.83512926403360299"/>
    <n v="0.96604379712167099"/>
    <s v="251-1000"/>
    <s v="1k-10k"/>
    <s v="1k-10k"/>
    <s v="1k-10k"/>
    <s v="1k-10k"/>
    <s v="10k-100k"/>
    <n v="0.53439800473878096"/>
    <n v="0.215114370451572"/>
    <n v="25"/>
    <n v="50"/>
    <n v="50"/>
    <n v="50"/>
    <n v="50"/>
    <n v="100"/>
  </r>
  <r>
    <x v="1"/>
    <x v="0"/>
    <x v="2"/>
    <x v="2"/>
    <x v="2"/>
    <x v="2"/>
    <n v="1.4273466811126101"/>
    <n v="1.08607664541237"/>
    <n v="0.976763418779799"/>
    <n v="0.86136323596159203"/>
    <n v="0.75276048692914799"/>
    <n v="0.91987058650231501"/>
    <n v="1.28760098881495"/>
    <n v="1.14670308041029"/>
    <n v="1.0753547328392501"/>
    <n v="0.96931746881295"/>
    <n v="1.0358955054607799"/>
    <n v="1.07789993775059"/>
    <s v="1k-10k"/>
    <s v="10k-100k"/>
    <s v="10k-100k"/>
    <s v="1k-10k"/>
    <s v="1k-10k"/>
    <s v="10k-100k"/>
    <n v="0.50747609461029508"/>
    <n v="0.16711009957316703"/>
    <n v="50"/>
    <n v="100"/>
    <n v="100"/>
    <n v="50"/>
    <n v="50"/>
    <n v="100"/>
  </r>
  <r>
    <x v="1"/>
    <x v="0"/>
    <x v="2"/>
    <x v="2"/>
    <x v="3"/>
    <x v="0"/>
    <n v="1.92061314679948"/>
    <n v="1.52809135337809"/>
    <n v="1.30962913140435"/>
    <n v="1.09697388982624"/>
    <n v="0.83861566750804994"/>
    <n v="1.25075160997921"/>
    <n v="2.10729970955631"/>
    <n v="1.56575651716515"/>
    <n v="1.3983409149684001"/>
    <n v="1.18437424187343"/>
    <n v="0.90748866689176499"/>
    <n v="1.3715200388065401"/>
    <s v="1k-10k"/>
    <s v="1k-10k"/>
    <s v="1k-10k"/>
    <s v="1k-10k"/>
    <s v="1k-10k"/>
    <s v="10k-100k"/>
    <n v="0.66986153682027005"/>
    <n v="0.41213594247116003"/>
    <n v="50"/>
    <n v="50"/>
    <n v="50"/>
    <n v="50"/>
    <n v="50"/>
    <n v="100"/>
  </r>
  <r>
    <x v="1"/>
    <x v="0"/>
    <x v="2"/>
    <x v="2"/>
    <x v="3"/>
    <x v="1"/>
    <n v="1.49267831340908"/>
    <n v="1.0445462330403601"/>
    <n v="0.85371276464521295"/>
    <n v="0.72251119227340299"/>
    <n v="0.58115940129385901"/>
    <n v="0.80879314332903895"/>
    <n v="1.43902146464936"/>
    <n v="1.1058685276289499"/>
    <n v="0.90311286547420699"/>
    <n v="0.84064196893887999"/>
    <n v="0.77318705720323999"/>
    <n v="0.92458170707857901"/>
    <s v="1k-10k"/>
    <s v="1k-10k"/>
    <s v="10k-100k"/>
    <s v="1k-10k"/>
    <s v="1k-10k"/>
    <s v="10k-100k"/>
    <n v="0.68388517008004102"/>
    <n v="0.22763374203517994"/>
    <n v="50"/>
    <n v="50"/>
    <n v="100"/>
    <n v="50"/>
    <n v="50"/>
    <n v="100"/>
  </r>
  <r>
    <x v="1"/>
    <x v="0"/>
    <x v="2"/>
    <x v="2"/>
    <x v="3"/>
    <x v="2"/>
    <n v="1.58612902113877"/>
    <n v="1.1235569906446301"/>
    <n v="0.86332128840653"/>
    <n v="0.73144716851922398"/>
    <n v="0.59971762631941306"/>
    <n v="0.81923497474949103"/>
    <n v="1.61704293374367"/>
    <n v="1.3810725362033101"/>
    <n v="1.0047135418569899"/>
    <n v="0.93168319117779597"/>
    <n v="1.0035791512821099"/>
    <n v="1.11264015120848"/>
    <s v="1k-10k"/>
    <s v="10k-100k"/>
    <s v="10k-100k"/>
    <s v="1k-10k"/>
    <s v="1k-10k"/>
    <s v="10k-100k"/>
    <n v="0.76689404638927894"/>
    <n v="0.21951734843007797"/>
    <n v="50"/>
    <n v="100"/>
    <n v="100"/>
    <n v="50"/>
    <n v="50"/>
    <n v="100"/>
  </r>
  <r>
    <x v="1"/>
    <x v="0"/>
    <x v="2"/>
    <x v="2"/>
    <x v="4"/>
    <x v="0"/>
    <n v="1.49444321496272"/>
    <n v="1.2506582376727799"/>
    <n v="1.1626653919472201"/>
    <n v="1.0975580235542099"/>
    <n v="0.98193182629657805"/>
    <n v="1.1594636431321499"/>
    <n v="1.53318355576855"/>
    <n v="1.3695218087690899"/>
    <n v="1.2420961894974301"/>
    <n v="1.1470174041813599"/>
    <n v="1.04074890785672"/>
    <n v="1.23946116755474"/>
    <s v="10k-100k"/>
    <s v="10k-100k"/>
    <s v="10k-100k"/>
    <s v="10k-100k"/>
    <s v="10k-100k"/>
    <s v="&gt;100k"/>
    <n v="0.33497957183057014"/>
    <n v="0.17753181683557184"/>
    <n v="100"/>
    <n v="100"/>
    <n v="100"/>
    <n v="100"/>
    <n v="100"/>
    <n v="200"/>
  </r>
  <r>
    <x v="1"/>
    <x v="0"/>
    <x v="2"/>
    <x v="2"/>
    <x v="4"/>
    <x v="1"/>
    <n v="1.2408681153277601"/>
    <n v="1.00936695234602"/>
    <n v="0.93035887371939696"/>
    <n v="0.82963341309559901"/>
    <n v="0.71151786850129495"/>
    <n v="0.86963285427903803"/>
    <n v="1.1818330375600901"/>
    <n v="1.0166702488153601"/>
    <n v="0.99338334971101405"/>
    <n v="0.92641239372713102"/>
    <n v="0.85416355805002098"/>
    <n v="0.96800280922656501"/>
    <s v="1k-10k"/>
    <s v="10k-100k"/>
    <s v="10k-100k"/>
    <s v="10k-100k"/>
    <s v="1k-10k"/>
    <s v="10k-100k"/>
    <n v="0.37123526104872206"/>
    <n v="0.15811498577774308"/>
    <n v="50"/>
    <n v="100"/>
    <n v="100"/>
    <n v="100"/>
    <n v="50"/>
    <n v="100"/>
  </r>
  <r>
    <x v="1"/>
    <x v="0"/>
    <x v="2"/>
    <x v="2"/>
    <x v="4"/>
    <x v="2"/>
    <n v="1.2877204864660601"/>
    <n v="1.0435282886516399"/>
    <n v="0.94696094515953999"/>
    <n v="0.853585615140662"/>
    <n v="0.73891062941086205"/>
    <n v="0.88907480011828299"/>
    <n v="1.35820763363132"/>
    <n v="1.17221968527469"/>
    <n v="1.10200965753999"/>
    <n v="1.01254790257414"/>
    <n v="1.1192456965153299"/>
    <n v="1.12857059527036"/>
    <s v="10k-100k"/>
    <s v="10k-100k"/>
    <s v="10k-100k"/>
    <s v="10k-100k"/>
    <s v="10k-100k"/>
    <s v="&gt;100k"/>
    <n v="0.39864568634777708"/>
    <n v="0.15016417070742094"/>
    <n v="100"/>
    <n v="100"/>
    <n v="100"/>
    <n v="100"/>
    <n v="100"/>
    <n v="200"/>
  </r>
  <r>
    <x v="1"/>
    <x v="0"/>
    <x v="2"/>
    <x v="3"/>
    <x v="0"/>
    <x v="0"/>
    <n v="1.85220879357974"/>
    <n v="1.5591532187664801"/>
    <n v="1.3011883572719101"/>
    <n v="1.1968808516032901"/>
    <n v="1.03474898469384"/>
    <n v="1.22617133579208"/>
    <n v="1.9004955303295901"/>
    <n v="1.56606615207205"/>
    <n v="1.3031008911373101"/>
    <n v="1.2605302542039201"/>
    <n v="1.0945382225853599"/>
    <n v="1.2746662591435101"/>
    <s v="1k-10k"/>
    <s v="1k-10k"/>
    <s v="1k-10k"/>
    <s v="1k-10k"/>
    <s v="1k-10k"/>
    <s v="10k-100k"/>
    <n v="0.62603745778765996"/>
    <n v="0.19142235109824002"/>
    <n v="50"/>
    <n v="50"/>
    <n v="50"/>
    <n v="50"/>
    <n v="50"/>
    <n v="100"/>
  </r>
  <r>
    <x v="1"/>
    <x v="0"/>
    <x v="2"/>
    <x v="3"/>
    <x v="0"/>
    <x v="1"/>
    <n v="1.5686735186793901"/>
    <n v="1.2886902223526899"/>
    <n v="1.10470726374414"/>
    <n v="0.91555461174936204"/>
    <n v="0.71984573105332605"/>
    <n v="0.971836681877844"/>
    <n v="1.34682787281066"/>
    <n v="1.25308950289224"/>
    <n v="1.08227911965652"/>
    <n v="0.95949161270973704"/>
    <n v="0.80113861274249698"/>
    <n v="1.0070381659390799"/>
    <s v="251-1000"/>
    <s v="1k-10k"/>
    <s v="1k-10k"/>
    <s v="1k-10k"/>
    <s v="1k-10k"/>
    <s v="10k-100k"/>
    <n v="0.59683683680154609"/>
    <n v="0.25199095082451795"/>
    <n v="25"/>
    <n v="50"/>
    <n v="50"/>
    <n v="50"/>
    <n v="50"/>
    <n v="100"/>
  </r>
  <r>
    <x v="1"/>
    <x v="0"/>
    <x v="2"/>
    <x v="3"/>
    <x v="0"/>
    <x v="2"/>
    <n v="1.6374961321739101"/>
    <n v="1.3632819656052499"/>
    <n v="1.2078516332423801"/>
    <n v="1.0332515727895599"/>
    <n v="0.81339405522137997"/>
    <n v="1.04254783060365"/>
    <n v="1.6421267734577101"/>
    <n v="1.4324969683962701"/>
    <n v="1.19494610247154"/>
    <n v="1.16975784447172"/>
    <n v="0.99133407576699895"/>
    <n v="1.1860372238080501"/>
    <s v="1k-10k"/>
    <s v="1k-10k"/>
    <s v="1k-10k"/>
    <s v="10k-100k"/>
    <s v="1k-10k"/>
    <s v="10k-100k"/>
    <n v="0.59494830157026013"/>
    <n v="0.22915377538227"/>
    <n v="50"/>
    <n v="50"/>
    <n v="50"/>
    <n v="100"/>
    <n v="50"/>
    <n v="100"/>
  </r>
  <r>
    <x v="1"/>
    <x v="0"/>
    <x v="2"/>
    <x v="3"/>
    <x v="1"/>
    <x v="0"/>
    <n v="1.5585727279149899"/>
    <n v="1.2979463865820999"/>
    <n v="1.1946565742236299"/>
    <n v="1.07744536093895"/>
    <n v="0.89974892771855897"/>
    <n v="1.2104158997249199"/>
    <n v="1.68134965841177"/>
    <n v="1.3473524791771301"/>
    <n v="1.2694992906034099"/>
    <n v="1.12126241084414"/>
    <n v="0.95154062327417099"/>
    <n v="1.2873007478902001"/>
    <s v="10k-100k"/>
    <s v="10k-100k"/>
    <s v="10k-100k"/>
    <s v="10k-100k"/>
    <s v="1k-10k"/>
    <s v="&gt;100k"/>
    <n v="0.34815682819006999"/>
    <n v="0.31066697200636095"/>
    <n v="100"/>
    <n v="100"/>
    <n v="100"/>
    <n v="100"/>
    <n v="50"/>
    <n v="200"/>
  </r>
  <r>
    <x v="1"/>
    <x v="0"/>
    <x v="2"/>
    <x v="3"/>
    <x v="1"/>
    <x v="1"/>
    <n v="1.19374352249542"/>
    <n v="1.09533990573299"/>
    <n v="1.0018028712414599"/>
    <n v="0.88823459311613595"/>
    <n v="0.75089181995304599"/>
    <n v="0.95963837921783401"/>
    <n v="1.17355365578717"/>
    <n v="1.06928791392476"/>
    <n v="1.0015628600824"/>
    <n v="0.93799281589181804"/>
    <n v="0.81187649437380305"/>
    <n v="0.98129327991125903"/>
    <s v="1k-10k"/>
    <s v="10k-100k"/>
    <s v="10k-100k"/>
    <s v="10k-100k"/>
    <s v="10k-100k"/>
    <s v="10k-100k"/>
    <n v="0.23410514327758603"/>
    <n v="0.20874655926478802"/>
    <n v="50"/>
    <n v="100"/>
    <n v="100"/>
    <n v="100"/>
    <n v="100"/>
    <n v="100"/>
  </r>
  <r>
    <x v="1"/>
    <x v="0"/>
    <x v="2"/>
    <x v="3"/>
    <x v="1"/>
    <x v="2"/>
    <n v="1.30400711388278"/>
    <n v="1.14263537740355"/>
    <n v="1.0426683749508801"/>
    <n v="0.97710673340855603"/>
    <n v="0.80050269313077305"/>
    <n v="1.0025224658040801"/>
    <n v="1.4322111286363199"/>
    <n v="1.2830380467736999"/>
    <n v="1.1620455034802699"/>
    <n v="1.11893221218977"/>
    <n v="0.93412483393052004"/>
    <n v="1.1722918681702601"/>
    <s v="10k-100k"/>
    <s v="10k-100k"/>
    <s v="10k-100k"/>
    <s v="10k-100k"/>
    <s v="10k-100k"/>
    <s v="&gt;100k"/>
    <n v="0.3014846480786999"/>
    <n v="0.20201977267330706"/>
    <n v="100"/>
    <n v="100"/>
    <n v="100"/>
    <n v="100"/>
    <n v="100"/>
    <n v="200"/>
  </r>
  <r>
    <x v="1"/>
    <x v="0"/>
    <x v="2"/>
    <x v="3"/>
    <x v="2"/>
    <x v="0"/>
    <n v="1.7109856542190101"/>
    <n v="1.41286306989773"/>
    <n v="1.2244765963508299"/>
    <n v="1.08600745672611"/>
    <n v="0.92376817325439398"/>
    <n v="1.1932428232696599"/>
    <n v="1.6455640331738499"/>
    <n v="1.5385723419562201"/>
    <n v="1.3110770455043801"/>
    <n v="1.15283983002164"/>
    <n v="0.99381410895626199"/>
    <n v="1.2824446212110201"/>
    <s v="1k-10k"/>
    <s v="10k-100k"/>
    <s v="10k-100k"/>
    <s v="1k-10k"/>
    <s v="1k-10k"/>
    <s v="10k-100k"/>
    <n v="0.51774283094935014"/>
    <n v="0.26947465001526594"/>
    <n v="50"/>
    <n v="100"/>
    <n v="100"/>
    <n v="50"/>
    <n v="50"/>
    <n v="100"/>
  </r>
  <r>
    <x v="1"/>
    <x v="0"/>
    <x v="2"/>
    <x v="3"/>
    <x v="2"/>
    <x v="1"/>
    <n v="1.34735833337545"/>
    <n v="1.05732774759223"/>
    <n v="0.92259011726914897"/>
    <n v="0.83867662103066198"/>
    <n v="0.73256065124967795"/>
    <n v="0.91284342865504897"/>
    <n v="1.0931497856719901"/>
    <n v="1.03958130254037"/>
    <n v="0.972241461696711"/>
    <n v="0.91008111621485299"/>
    <n v="0.84744598763952605"/>
    <n v="0.96185356765877295"/>
    <s v="1k-10k"/>
    <s v="10k-100k"/>
    <s v="10k-100k"/>
    <s v="1k-10k"/>
    <s v="1k-10k"/>
    <s v="10k-100k"/>
    <n v="0.434514904720401"/>
    <n v="0.18028277740537102"/>
    <n v="50"/>
    <n v="100"/>
    <n v="100"/>
    <n v="50"/>
    <n v="50"/>
    <n v="100"/>
  </r>
  <r>
    <x v="1"/>
    <x v="0"/>
    <x v="2"/>
    <x v="3"/>
    <x v="2"/>
    <x v="2"/>
    <n v="1.3389725668368999"/>
    <n v="1.0878320028953601"/>
    <n v="0.993889908839105"/>
    <n v="0.87798311989429501"/>
    <n v="0.78659108885379103"/>
    <n v="0.92750574842248901"/>
    <n v="1.26284383129768"/>
    <n v="1.2071100324169699"/>
    <n v="1.10208476207006"/>
    <n v="1.0087725970768699"/>
    <n v="1.0619609725989301"/>
    <n v="1.1053366533020601"/>
    <s v="1k-10k"/>
    <s v="10k-100k"/>
    <s v="10k-100k"/>
    <s v="10k-100k"/>
    <s v="10k-100k"/>
    <s v="10k-100k"/>
    <n v="0.41146681841441091"/>
    <n v="0.14091465956869798"/>
    <n v="50"/>
    <n v="100"/>
    <n v="100"/>
    <n v="100"/>
    <n v="100"/>
    <n v="100"/>
  </r>
  <r>
    <x v="1"/>
    <x v="0"/>
    <x v="2"/>
    <x v="3"/>
    <x v="3"/>
    <x v="0"/>
    <n v="2.4618192051071301"/>
    <n v="1.6249712942878201"/>
    <n v="1.3518830120016301"/>
    <n v="1.14297058916967"/>
    <n v="0.90840714987850502"/>
    <n v="1.36553349774782"/>
    <n v="2.9888550268424101"/>
    <n v="1.69887062697139"/>
    <n v="1.4794863330386501"/>
    <n v="1.2019452550979199"/>
    <n v="0.95290081069840604"/>
    <n v="1.51641869380353"/>
    <s v="1k-10k"/>
    <s v="10k-100k"/>
    <s v="10k-100k"/>
    <s v="1k-10k"/>
    <s v="1k-10k"/>
    <s v="10k-100k"/>
    <n v="1.0962857073593102"/>
    <n v="0.45712634786931494"/>
    <n v="50"/>
    <n v="100"/>
    <n v="100"/>
    <n v="50"/>
    <n v="50"/>
    <n v="100"/>
  </r>
  <r>
    <x v="1"/>
    <x v="0"/>
    <x v="2"/>
    <x v="3"/>
    <x v="3"/>
    <x v="1"/>
    <n v="1.36697618199601"/>
    <n v="0.99966459344338898"/>
    <n v="0.85844434001457004"/>
    <n v="0.74644632164031299"/>
    <n v="0.65723768368573798"/>
    <n v="0.82606853009088699"/>
    <n v="1.2962286863639401"/>
    <n v="1.0578742493620701"/>
    <n v="0.922144016598611"/>
    <n v="0.84853548247906696"/>
    <n v="0.79140641508913001"/>
    <n v="0.93137464000844805"/>
    <s v="1k-10k"/>
    <s v="1k-10k"/>
    <s v="10k-100k"/>
    <s v="1k-10k"/>
    <s v="1k-10k"/>
    <s v="10k-100k"/>
    <n v="0.54090765190512302"/>
    <n v="0.168830846405149"/>
    <n v="50"/>
    <n v="50"/>
    <n v="100"/>
    <n v="50"/>
    <n v="50"/>
    <n v="100"/>
  </r>
  <r>
    <x v="1"/>
    <x v="0"/>
    <x v="2"/>
    <x v="3"/>
    <x v="3"/>
    <x v="2"/>
    <n v="1.5567374073947999"/>
    <n v="1.10478889677185"/>
    <n v="0.88494422175677401"/>
    <n v="0.78770402059988398"/>
    <n v="0.68010194374368804"/>
    <n v="0.84179915631538804"/>
    <n v="1.7430763471469799"/>
    <n v="1.43470321713701"/>
    <n v="1.10362589863256"/>
    <n v="0.90723970566332701"/>
    <n v="0.98098454601794605"/>
    <n v="1.15348232859198"/>
    <s v="1k-10k"/>
    <s v="10k-100k"/>
    <s v="10k-100k"/>
    <s v="10k-100k"/>
    <s v="10k-100k"/>
    <s v="10k-100k"/>
    <n v="0.71493825107941189"/>
    <n v="0.1616972125717"/>
    <n v="50"/>
    <n v="100"/>
    <n v="100"/>
    <n v="100"/>
    <n v="100"/>
    <n v="100"/>
  </r>
  <r>
    <x v="1"/>
    <x v="0"/>
    <x v="2"/>
    <x v="3"/>
    <x v="4"/>
    <x v="0"/>
    <n v="1.6193570049836401"/>
    <n v="1.3040347641013299"/>
    <n v="1.2306872940092"/>
    <n v="1.15835243612105"/>
    <n v="1.0143747164247101"/>
    <n v="1.2358747269972601"/>
    <n v="1.75677003550802"/>
    <n v="1.3716694224673001"/>
    <n v="1.3117303526344699"/>
    <n v="1.2107573475034199"/>
    <n v="1.06983084076849"/>
    <n v="1.32161600163509"/>
    <s v="10k-100k"/>
    <s v="10k-100k"/>
    <s v="10k-100k"/>
    <s v="10k-100k"/>
    <s v="10k-100k"/>
    <s v="&gt;100k"/>
    <n v="0.38348227798638002"/>
    <n v="0.22150001057254998"/>
    <n v="100"/>
    <n v="100"/>
    <n v="100"/>
    <n v="100"/>
    <n v="100"/>
    <n v="200"/>
  </r>
  <r>
    <x v="1"/>
    <x v="0"/>
    <x v="2"/>
    <x v="3"/>
    <x v="4"/>
    <x v="1"/>
    <n v="1.2285013531225899"/>
    <n v="0.98681735766523304"/>
    <n v="0.93402217026895595"/>
    <n v="0.86202059670821396"/>
    <n v="0.75855774562644995"/>
    <n v="0.88273164108286395"/>
    <n v="1.2028898159011101"/>
    <n v="1.0625161582032201"/>
    <n v="0.96812478079478803"/>
    <n v="0.922661204572224"/>
    <n v="0.85709937153302296"/>
    <n v="0.96310895323067203"/>
    <s v="1k-10k"/>
    <s v="10k-100k"/>
    <s v="10k-100k"/>
    <s v="10k-100k"/>
    <s v="10k-100k"/>
    <s v="&gt;100k"/>
    <n v="0.34576971203972595"/>
    <n v="0.124173895456414"/>
    <n v="50"/>
    <n v="100"/>
    <n v="100"/>
    <n v="100"/>
    <n v="100"/>
    <n v="200"/>
  </r>
  <r>
    <x v="1"/>
    <x v="0"/>
    <x v="2"/>
    <x v="3"/>
    <x v="4"/>
    <x v="2"/>
    <n v="1.29673709557885"/>
    <n v="1.0512996048863199"/>
    <n v="0.96886558266098"/>
    <n v="0.89287026428069705"/>
    <n v="0.798134969616761"/>
    <n v="0.91061009299160001"/>
    <n v="1.4388891004516"/>
    <n v="1.2449037221286701"/>
    <n v="1.12574491837658"/>
    <n v="1.02508519931424"/>
    <n v="1.06349466408064"/>
    <n v="1.1554569879551799"/>
    <s v="10k-100k"/>
    <s v="10k-100k"/>
    <s v="&gt;100k"/>
    <s v="10k-100k"/>
    <s v="10k-100k"/>
    <s v="&gt;100k"/>
    <n v="0.38612700258724997"/>
    <n v="0.112475123374839"/>
    <n v="100"/>
    <n v="100"/>
    <n v="200"/>
    <n v="100"/>
    <n v="100"/>
    <n v="200"/>
  </r>
  <r>
    <x v="1"/>
    <x v="0"/>
    <x v="1"/>
    <x v="0"/>
    <x v="0"/>
    <x v="1"/>
    <s v="NULL"/>
    <s v="NULL"/>
    <s v="NULL"/>
    <s v="NULL"/>
    <s v="NULL"/>
    <s v="NULL"/>
    <s v="NULL"/>
    <s v="NULL"/>
    <s v="NULL"/>
    <s v="NULL"/>
    <s v="NULL"/>
    <s v="NULL"/>
    <s v="&lt;30"/>
    <s v="&lt;30"/>
    <s v="&lt;30"/>
    <s v="&lt;30"/>
    <s v="&lt;30"/>
    <s v="&lt;30"/>
    <e v="#VALUE!"/>
    <e v="#VALUE!"/>
    <s v="N/A"/>
    <s v="N/A"/>
    <s v="N/A"/>
    <s v="N/A"/>
    <s v="N/A"/>
    <s v="N/A"/>
  </r>
  <r>
    <x v="1"/>
    <x v="0"/>
    <x v="1"/>
    <x v="0"/>
    <x v="0"/>
    <x v="2"/>
    <s v="NULL"/>
    <s v="NULL"/>
    <s v="NULL"/>
    <s v="NULL"/>
    <s v="NULL"/>
    <s v="NULL"/>
    <s v="NULL"/>
    <s v="NULL"/>
    <s v="NULL"/>
    <s v="NULL"/>
    <s v="NULL"/>
    <s v="NULL"/>
    <s v="&lt;30"/>
    <s v="&lt;30"/>
    <s v="&lt;30"/>
    <s v="&lt;30"/>
    <s v="&lt;30"/>
    <s v="&lt;30"/>
    <e v="#VALUE!"/>
    <e v="#VALUE!"/>
    <s v="N/A"/>
    <s v="N/A"/>
    <s v="N/A"/>
    <s v="N/A"/>
    <s v="N/A"/>
    <s v="N/A"/>
  </r>
  <r>
    <x v="1"/>
    <x v="0"/>
    <x v="1"/>
    <x v="0"/>
    <x v="1"/>
    <x v="0"/>
    <s v="NULL"/>
    <n v="2.8394250727892598"/>
    <s v="NULL"/>
    <s v="NULL"/>
    <s v="NULL"/>
    <n v="2.28490774085946"/>
    <s v="NULL"/>
    <n v="3.3842909701596899"/>
    <s v="NULL"/>
    <s v="NULL"/>
    <s v="NULL"/>
    <n v="2.5607360737053102"/>
    <s v="&lt;30"/>
    <s v="30-100"/>
    <s v="&lt;30"/>
    <s v="&lt;30"/>
    <s v="&lt;30"/>
    <s v="30-100"/>
    <n v="0.55451733192979979"/>
    <n v="0.55451733192979979"/>
    <s v="N/A"/>
    <n v="6"/>
    <s v="N/A"/>
    <s v="N/A"/>
    <s v="N/A"/>
    <n v="6"/>
  </r>
  <r>
    <x v="1"/>
    <x v="0"/>
    <x v="1"/>
    <x v="0"/>
    <x v="1"/>
    <x v="1"/>
    <s v="NULL"/>
    <n v="1.4781152557895101"/>
    <n v="1.1983864518664"/>
    <n v="0.825945282333714"/>
    <n v="0.64037383610713206"/>
    <n v="1.03457006986746"/>
    <s v="NULL"/>
    <n v="1.2508174256904101"/>
    <n v="1.3420494120622299"/>
    <n v="1.03312094943171"/>
    <n v="0.76802227486059704"/>
    <n v="1.1487425751926299"/>
    <s v="&lt;30"/>
    <s v="30-100"/>
    <s v="30-100"/>
    <s v="30-100"/>
    <s v="30-100"/>
    <s v="101-250"/>
    <n v="0.44354518592205006"/>
    <n v="0.39419623376032797"/>
    <s v="N/A"/>
    <n v="6"/>
    <n v="6"/>
    <n v="6"/>
    <n v="6"/>
    <n v="12"/>
  </r>
  <r>
    <x v="1"/>
    <x v="0"/>
    <x v="1"/>
    <x v="0"/>
    <x v="1"/>
    <x v="2"/>
    <s v="NULL"/>
    <n v="1.4288193551456401"/>
    <n v="1.2004252013284"/>
    <n v="0.83998240204094299"/>
    <n v="0.64554976582138801"/>
    <n v="1.09036121371233"/>
    <s v="NULL"/>
    <n v="1.8349697901617701"/>
    <n v="1.40867614795925"/>
    <n v="0.99352124662372598"/>
    <n v="0.94851182662898703"/>
    <n v="1.3906150122388801"/>
    <s v="&lt;30"/>
    <s v="101-250"/>
    <s v="30-100"/>
    <s v="30-100"/>
    <s v="30-100"/>
    <s v="251-1000"/>
    <n v="0.3384581414333101"/>
    <n v="0.44481144789094196"/>
    <s v="N/A"/>
    <n v="12"/>
    <n v="6"/>
    <n v="6"/>
    <n v="6"/>
    <n v="25"/>
  </r>
  <r>
    <x v="1"/>
    <x v="0"/>
    <x v="1"/>
    <x v="0"/>
    <x v="2"/>
    <x v="0"/>
    <s v="NULL"/>
    <n v="4.1679275417772601"/>
    <s v="NULL"/>
    <s v="NULL"/>
    <s v="NULL"/>
    <n v="3.0750700106442102"/>
    <s v="NULL"/>
    <n v="4.47143817359468"/>
    <s v="NULL"/>
    <s v="NULL"/>
    <s v="NULL"/>
    <n v="3.1715165917302399"/>
    <s v="&lt;30"/>
    <s v="101-250"/>
    <s v="&lt;30"/>
    <s v="&lt;30"/>
    <s v="&lt;30"/>
    <s v="251-1000"/>
    <n v="1.09285753113305"/>
    <n v="1.09285753113305"/>
    <s v="N/A"/>
    <n v="12"/>
    <s v="N/A"/>
    <s v="N/A"/>
    <s v="N/A"/>
    <n v="25"/>
  </r>
  <r>
    <x v="1"/>
    <x v="0"/>
    <x v="1"/>
    <x v="0"/>
    <x v="2"/>
    <x v="1"/>
    <n v="2.2642883379752599"/>
    <n v="1.13972404561489"/>
    <n v="0.90629850003502299"/>
    <n v="0.73995111878034403"/>
    <n v="0.44843698064255799"/>
    <n v="0.94272872698073296"/>
    <n v="1.81464802067715"/>
    <n v="1.20874369429093"/>
    <n v="0.96605034060753803"/>
    <n v="0.81322772637330398"/>
    <n v="0.73650857929168001"/>
    <n v="1.0408772151293399"/>
    <s v="30-100"/>
    <s v="251-1000"/>
    <s v="101-250"/>
    <s v="251-1000"/>
    <s v="30-100"/>
    <s v="1k-10k"/>
    <n v="1.3215596109945269"/>
    <n v="0.49429174633817496"/>
    <n v="6"/>
    <n v="25"/>
    <n v="12"/>
    <n v="25"/>
    <n v="6"/>
    <n v="50"/>
  </r>
  <r>
    <x v="1"/>
    <x v="0"/>
    <x v="1"/>
    <x v="0"/>
    <x v="2"/>
    <x v="2"/>
    <n v="2.3363683194761098"/>
    <n v="1.24296193731141"/>
    <n v="0.94316377995495904"/>
    <n v="0.74368885726297496"/>
    <n v="0.44875729658876101"/>
    <n v="0.96190158820782201"/>
    <n v="2.0642810951786301"/>
    <n v="1.6038590654065601"/>
    <n v="1.0040615106178199"/>
    <n v="0.83952961620885602"/>
    <n v="0.74172711250688605"/>
    <n v="1.1663123367081001"/>
    <s v="30-100"/>
    <s v="251-1000"/>
    <s v="251-1000"/>
    <s v="251-1000"/>
    <s v="30-100"/>
    <s v="1k-10k"/>
    <n v="1.3744667312682877"/>
    <n v="0.51314429161906094"/>
    <n v="6"/>
    <n v="25"/>
    <n v="25"/>
    <n v="25"/>
    <n v="6"/>
    <n v="50"/>
  </r>
  <r>
    <x v="1"/>
    <x v="0"/>
    <x v="1"/>
    <x v="0"/>
    <x v="3"/>
    <x v="0"/>
    <s v="NULL"/>
    <n v="3.9938810443188801"/>
    <n v="2.6901558849615701"/>
    <n v="2.3122371889786701"/>
    <n v="1.2135591527829901"/>
    <n v="2.78195726588257"/>
    <s v="NULL"/>
    <n v="4.9275488395231397"/>
    <n v="2.66242444290824"/>
    <n v="2.5184974277524899"/>
    <n v="1.2583762207129101"/>
    <n v="3.1253284166043498"/>
    <s v="&lt;30"/>
    <s v="251-1000"/>
    <s v="101-250"/>
    <s v="251-1000"/>
    <s v="30-100"/>
    <s v="251-1000"/>
    <n v="1.2119237784363102"/>
    <n v="1.5683981130995799"/>
    <s v="N/A"/>
    <n v="25"/>
    <n v="12"/>
    <n v="25"/>
    <n v="6"/>
    <n v="25"/>
  </r>
  <r>
    <x v="1"/>
    <x v="0"/>
    <x v="1"/>
    <x v="0"/>
    <x v="3"/>
    <x v="1"/>
    <n v="1.4927106685435501"/>
    <n v="1.0146569522486999"/>
    <n v="0.80480482860212799"/>
    <n v="0.69987195414422898"/>
    <n v="0.52252488017461096"/>
    <n v="0.90215157012335701"/>
    <n v="1.9652593598218799"/>
    <n v="1.09552200239431"/>
    <n v="0.86244126979719904"/>
    <n v="0.82147766355208596"/>
    <n v="0.71136111522669798"/>
    <n v="1.0749601105025901"/>
    <s v="1k-10k"/>
    <s v="1k-10k"/>
    <s v="1k-10k"/>
    <s v="251-1000"/>
    <s v="251-1000"/>
    <s v="1k-10k"/>
    <n v="0.59055909842019305"/>
    <n v="0.37962668994874604"/>
    <n v="50"/>
    <n v="50"/>
    <n v="50"/>
    <n v="25"/>
    <n v="25"/>
    <n v="50"/>
  </r>
  <r>
    <x v="1"/>
    <x v="0"/>
    <x v="1"/>
    <x v="0"/>
    <x v="3"/>
    <x v="2"/>
    <n v="1.5482193923930201"/>
    <n v="1.0339675264372801"/>
    <n v="0.83457002780034195"/>
    <n v="0.72412696890936901"/>
    <n v="0.55831770930160296"/>
    <n v="0.91132077962096703"/>
    <n v="2.31484428736821"/>
    <n v="1.1810111225573701"/>
    <n v="0.94152831457321395"/>
    <n v="0.81252777487257"/>
    <n v="0.76099134840338101"/>
    <n v="1.1702943410897"/>
    <s v="1k-10k"/>
    <s v="1k-10k"/>
    <s v="1k-10k"/>
    <s v="251-1000"/>
    <s v="251-1000"/>
    <s v="1k-10k"/>
    <n v="0.63689861277205306"/>
    <n v="0.35300307031936407"/>
    <n v="50"/>
    <n v="50"/>
    <n v="50"/>
    <n v="25"/>
    <n v="25"/>
    <n v="50"/>
  </r>
  <r>
    <x v="1"/>
    <x v="0"/>
    <x v="1"/>
    <x v="0"/>
    <x v="4"/>
    <x v="0"/>
    <s v="NULL"/>
    <n v="3.9348682354564599"/>
    <n v="2.90426058121946"/>
    <n v="2.24612570671444"/>
    <n v="1.4274047270822801"/>
    <n v="2.7995212440144601"/>
    <s v="NULL"/>
    <n v="4.6619562594220101"/>
    <n v="3.2886638597990401"/>
    <n v="2.3715217040721299"/>
    <n v="1.43175581594065"/>
    <n v="3.0871300422866201"/>
    <s v="&lt;30"/>
    <s v="251-1000"/>
    <s v="101-250"/>
    <s v="251-1000"/>
    <s v="30-100"/>
    <s v="1k-10k"/>
    <n v="1.1353469914419998"/>
    <n v="1.3721165169321801"/>
    <s v="N/A"/>
    <n v="25"/>
    <n v="12"/>
    <n v="25"/>
    <n v="6"/>
    <n v="50"/>
  </r>
  <r>
    <x v="1"/>
    <x v="0"/>
    <x v="1"/>
    <x v="0"/>
    <x v="4"/>
    <x v="1"/>
    <n v="1.6411332739072999"/>
    <n v="1.0909280692515599"/>
    <n v="0.88038212930880899"/>
    <n v="0.739595551983247"/>
    <n v="0.60523950084450395"/>
    <n v="0.90893680498062501"/>
    <n v="1.48427840588983"/>
    <n v="1.29040608726374"/>
    <n v="0.96794903856461401"/>
    <n v="0.81718992457931305"/>
    <n v="0.75791114456257003"/>
    <n v="1.07047574045366"/>
    <s v="251-1000"/>
    <s v="1k-10k"/>
    <s v="1k-10k"/>
    <s v="251-1000"/>
    <s v="251-1000"/>
    <s v="1k-10k"/>
    <n v="0.73219646892667489"/>
    <n v="0.30369730413612106"/>
    <n v="25"/>
    <n v="50"/>
    <n v="50"/>
    <n v="25"/>
    <n v="25"/>
    <n v="50"/>
  </r>
  <r>
    <x v="1"/>
    <x v="0"/>
    <x v="1"/>
    <x v="0"/>
    <x v="4"/>
    <x v="2"/>
    <n v="1.65832923943365"/>
    <n v="1.13323376715461"/>
    <n v="0.90644471190620102"/>
    <n v="0.75481484126718701"/>
    <n v="0.60904045155323205"/>
    <n v="0.92001903273136199"/>
    <n v="1.6311084584762101"/>
    <n v="1.5300134431316901"/>
    <n v="1.00426330053152"/>
    <n v="0.85801050337870399"/>
    <n v="0.78751587456204297"/>
    <n v="1.1753494793644701"/>
    <s v="251-1000"/>
    <s v="1k-10k"/>
    <s v="1k-10k"/>
    <s v="1k-10k"/>
    <s v="251-1000"/>
    <s v="1k-10k"/>
    <n v="0.73831020670228797"/>
    <n v="0.31097858117812993"/>
    <n v="25"/>
    <n v="50"/>
    <n v="50"/>
    <n v="50"/>
    <n v="25"/>
    <n v="50"/>
  </r>
  <r>
    <x v="1"/>
    <x v="0"/>
    <x v="1"/>
    <x v="1"/>
    <x v="0"/>
    <x v="0"/>
    <s v="NULL"/>
    <s v="NULL"/>
    <s v="NULL"/>
    <n v="0.88605494108399496"/>
    <n v="0.71050735840699197"/>
    <n v="0.97159979610635305"/>
    <s v="NULL"/>
    <s v="NULL"/>
    <s v="NULL"/>
    <n v="0.99628608243780703"/>
    <n v="1.16011842037623"/>
    <n v="1.1896521634630299"/>
    <s v="&lt;30"/>
    <s v="&lt;30"/>
    <s v="&lt;30"/>
    <s v="30-100"/>
    <s v="30-100"/>
    <s v="101-250"/>
    <n v="8.5544855022358091E-2"/>
    <n v="0.26109243769936108"/>
    <s v="N/A"/>
    <s v="N/A"/>
    <s v="N/A"/>
    <n v="6"/>
    <n v="6"/>
    <n v="12"/>
  </r>
  <r>
    <x v="1"/>
    <x v="0"/>
    <x v="1"/>
    <x v="1"/>
    <x v="0"/>
    <x v="1"/>
    <s v="NULL"/>
    <s v="NULL"/>
    <s v="NULL"/>
    <s v="NULL"/>
    <s v="NULL"/>
    <s v="NULL"/>
    <s v="NULL"/>
    <s v="NULL"/>
    <s v="NULL"/>
    <s v="NULL"/>
    <s v="NULL"/>
    <s v="NULL"/>
    <s v="&lt;30"/>
    <s v="&lt;30"/>
    <s v="&lt;30"/>
    <s v="&lt;30"/>
    <s v="&lt;30"/>
    <s v="&lt;30"/>
    <e v="#VALUE!"/>
    <e v="#VALUE!"/>
    <s v="N/A"/>
    <s v="N/A"/>
    <s v="N/A"/>
    <s v="N/A"/>
    <s v="N/A"/>
    <s v="N/A"/>
  </r>
  <r>
    <x v="1"/>
    <x v="0"/>
    <x v="1"/>
    <x v="1"/>
    <x v="0"/>
    <x v="2"/>
    <s v="NULL"/>
    <s v="NULL"/>
    <s v="NULL"/>
    <s v="NULL"/>
    <n v="0.66874898761627799"/>
    <n v="1.03051453098654"/>
    <s v="NULL"/>
    <s v="NULL"/>
    <s v="NULL"/>
    <s v="NULL"/>
    <n v="1.0226973270181201"/>
    <n v="1.1967721121331101"/>
    <s v="&lt;30"/>
    <s v="&lt;30"/>
    <s v="&lt;30"/>
    <s v="&lt;30"/>
    <s v="101-250"/>
    <s v="101-250"/>
    <n v="0.36176554337026201"/>
    <n v="0.36176554337026201"/>
    <s v="N/A"/>
    <s v="N/A"/>
    <s v="N/A"/>
    <s v="N/A"/>
    <n v="12"/>
    <n v="12"/>
  </r>
  <r>
    <x v="1"/>
    <x v="0"/>
    <x v="1"/>
    <x v="1"/>
    <x v="1"/>
    <x v="0"/>
    <n v="2.3615972524995601"/>
    <n v="1.5905334479326401"/>
    <n v="1.19157238835755"/>
    <n v="0.92530004838163205"/>
    <n v="0.79515184624988999"/>
    <n v="1.5155852700291499"/>
    <n v="2.7486880672901299"/>
    <n v="1.6145319053331699"/>
    <n v="1.2514685897757101"/>
    <n v="1.1119459203965001"/>
    <n v="0.81531278161853904"/>
    <n v="1.78232868540784"/>
    <s v="1k-10k"/>
    <s v="251-1000"/>
    <s v="251-1000"/>
    <s v="251-1000"/>
    <s v="251-1000"/>
    <s v="1k-10k"/>
    <n v="0.84601198247041021"/>
    <n v="0.7204334237792599"/>
    <n v="50"/>
    <n v="25"/>
    <n v="25"/>
    <n v="25"/>
    <n v="25"/>
    <n v="50"/>
  </r>
  <r>
    <x v="1"/>
    <x v="0"/>
    <x v="1"/>
    <x v="1"/>
    <x v="1"/>
    <x v="1"/>
    <n v="1.3528888262687699"/>
    <n v="0.90439276215487796"/>
    <n v="0.78575931040594005"/>
    <n v="0.67926496077251597"/>
    <n v="0.52080323493768399"/>
    <n v="0.77634140280195096"/>
    <n v="1.7578618564094299"/>
    <n v="0.97256868210115399"/>
    <n v="0.81849330364291895"/>
    <n v="0.70327108777309"/>
    <n v="0.59052696156039997"/>
    <n v="0.86330302489549104"/>
    <s v="1k-10k"/>
    <s v="1k-10k"/>
    <s v="1k-10k"/>
    <s v="1k-10k"/>
    <s v="251-1000"/>
    <s v="10k-100k"/>
    <n v="0.57654742346681898"/>
    <n v="0.25553816786426697"/>
    <n v="50"/>
    <n v="50"/>
    <n v="50"/>
    <n v="50"/>
    <n v="25"/>
    <n v="100"/>
  </r>
  <r>
    <x v="1"/>
    <x v="0"/>
    <x v="1"/>
    <x v="1"/>
    <x v="1"/>
    <x v="2"/>
    <n v="1.4834940675805"/>
    <n v="0.97863763262001002"/>
    <n v="0.83633699613559898"/>
    <n v="0.69444064941089501"/>
    <n v="0.52247467702474204"/>
    <n v="0.78948783604710104"/>
    <n v="2.2301799256103001"/>
    <n v="1.1382313605896599"/>
    <n v="0.88497505260740195"/>
    <n v="0.73176011292443399"/>
    <n v="0.60158168602210904"/>
    <n v="0.96741036861060403"/>
    <s v="1k-10k"/>
    <s v="1k-10k"/>
    <s v="1k-10k"/>
    <s v="1k-10k"/>
    <s v="251-1000"/>
    <s v="10k-100k"/>
    <n v="0.69400623153339891"/>
    <n v="0.267013159022359"/>
    <n v="50"/>
    <n v="50"/>
    <n v="50"/>
    <n v="50"/>
    <n v="25"/>
    <n v="100"/>
  </r>
  <r>
    <x v="1"/>
    <x v="0"/>
    <x v="1"/>
    <x v="1"/>
    <x v="2"/>
    <x v="0"/>
    <s v="NULL"/>
    <n v="2.3294017692217599"/>
    <n v="1.9090161816254001"/>
    <n v="1.18098693037059"/>
    <n v="0.94280650312790804"/>
    <n v="1.4857745853442299"/>
    <s v="NULL"/>
    <n v="2.2069158096815902"/>
    <n v="2.5269721499448998"/>
    <n v="1.3014814573533999"/>
    <n v="0.94047239791373205"/>
    <n v="1.8136241171912899"/>
    <s v="&lt;30"/>
    <s v="251-1000"/>
    <s v="1k-10k"/>
    <s v="251-1000"/>
    <s v="251-1000"/>
    <s v="1k-10k"/>
    <n v="0.84362718387753"/>
    <n v="0.54296808221632187"/>
    <s v="N/A"/>
    <n v="25"/>
    <n v="50"/>
    <n v="25"/>
    <n v="25"/>
    <n v="50"/>
  </r>
  <r>
    <x v="1"/>
    <x v="0"/>
    <x v="1"/>
    <x v="1"/>
    <x v="2"/>
    <x v="1"/>
    <n v="1.1534969931330901"/>
    <n v="0.87851836646419001"/>
    <n v="0.79743116530666902"/>
    <n v="0.68404239759379304"/>
    <n v="0.54558754674225796"/>
    <n v="0.78670635457468496"/>
    <n v="1.4140790444920099"/>
    <n v="0.89675201924098502"/>
    <n v="0.837874397538931"/>
    <n v="0.72638334666665205"/>
    <n v="0.61103877690255104"/>
    <n v="0.86049311491484803"/>
    <s v="1k-10k"/>
    <s v="1k-10k"/>
    <s v="10k-100k"/>
    <s v="10k-100k"/>
    <s v="251-1000"/>
    <s v="10k-100k"/>
    <n v="0.3667906385584051"/>
    <n v="0.24111880783242701"/>
    <n v="50"/>
    <n v="50"/>
    <n v="100"/>
    <n v="100"/>
    <n v="25"/>
    <n v="100"/>
  </r>
  <r>
    <x v="1"/>
    <x v="0"/>
    <x v="1"/>
    <x v="1"/>
    <x v="2"/>
    <x v="2"/>
    <n v="1.18259713131899"/>
    <n v="0.88049469129418501"/>
    <n v="0.80067113514496802"/>
    <n v="0.68633317487006595"/>
    <n v="0.54584906064650496"/>
    <n v="0.79105574987529803"/>
    <n v="1.65090774985361"/>
    <n v="0.91171323191249798"/>
    <n v="0.85721715027666201"/>
    <n v="0.72738862012906103"/>
    <n v="0.61324626304867502"/>
    <n v="0.90633769018471499"/>
    <s v="1k-10k"/>
    <s v="1k-10k"/>
    <s v="10k-100k"/>
    <s v="10k-100k"/>
    <s v="251-1000"/>
    <s v="10k-100k"/>
    <n v="0.39154138144369199"/>
    <n v="0.24520668922879307"/>
    <n v="50"/>
    <n v="50"/>
    <n v="100"/>
    <n v="100"/>
    <n v="25"/>
    <n v="100"/>
  </r>
  <r>
    <x v="1"/>
    <x v="0"/>
    <x v="1"/>
    <x v="1"/>
    <x v="3"/>
    <x v="0"/>
    <n v="4.76924024638123"/>
    <n v="2.3785165739487901"/>
    <n v="1.8919964082077101"/>
    <n v="1.2902090137840601"/>
    <n v="0.83279830073745398"/>
    <n v="1.9951834825891099"/>
    <n v="4.1337593985804801"/>
    <n v="2.95131652793921"/>
    <n v="1.9925712276832499"/>
    <n v="1.31332309906914"/>
    <n v="0.84303794313076197"/>
    <n v="2.4096763745110201"/>
    <s v="30-100"/>
    <s v="1k-10k"/>
    <s v="1k-10k"/>
    <s v="251-1000"/>
    <s v="251-1000"/>
    <s v="1k-10k"/>
    <n v="2.7740567637921201"/>
    <n v="1.162385181851656"/>
    <n v="6"/>
    <n v="50"/>
    <n v="50"/>
    <n v="25"/>
    <n v="25"/>
    <n v="50"/>
  </r>
  <r>
    <x v="1"/>
    <x v="0"/>
    <x v="1"/>
    <x v="1"/>
    <x v="3"/>
    <x v="1"/>
    <n v="1.2329763395795701"/>
    <n v="0.92039718108270596"/>
    <n v="0.82597356368487995"/>
    <n v="0.71617398476616101"/>
    <n v="0.57658314852440795"/>
    <n v="0.80949079781617395"/>
    <n v="1.6386966879726601"/>
    <n v="0.98172836619117099"/>
    <n v="0.86395837533671205"/>
    <n v="0.75791743742194095"/>
    <n v="0.71650923784755804"/>
    <n v="0.90949908440825"/>
    <s v="1k-10k"/>
    <s v="10k-100k"/>
    <s v="10k-100k"/>
    <s v="10k-100k"/>
    <s v="1k-10k"/>
    <s v="10k-100k"/>
    <n v="0.42348554176339614"/>
    <n v="0.23290764929176599"/>
    <n v="50"/>
    <n v="100"/>
    <n v="100"/>
    <n v="100"/>
    <n v="50"/>
    <n v="100"/>
  </r>
  <r>
    <x v="1"/>
    <x v="0"/>
    <x v="1"/>
    <x v="1"/>
    <x v="3"/>
    <x v="2"/>
    <n v="1.2978934337166499"/>
    <n v="0.91138975441697501"/>
    <n v="0.82512895118546603"/>
    <n v="0.71752548129382399"/>
    <n v="0.59110200332347695"/>
    <n v="0.81571856238212603"/>
    <n v="2.0071618328677898"/>
    <n v="1.01563463784787"/>
    <n v="0.86599361683400999"/>
    <n v="0.75984987982721297"/>
    <n v="0.72636064211647"/>
    <n v="0.99163172317825499"/>
    <s v="10k-100k"/>
    <s v="10k-100k"/>
    <s v="10k-100k"/>
    <s v="10k-100k"/>
    <s v="1k-10k"/>
    <s v="10k-100k"/>
    <n v="0.48217487133452386"/>
    <n v="0.22461655905864908"/>
    <n v="100"/>
    <n v="100"/>
    <n v="100"/>
    <n v="100"/>
    <n v="50"/>
    <n v="100"/>
  </r>
  <r>
    <x v="1"/>
    <x v="0"/>
    <x v="1"/>
    <x v="1"/>
    <x v="4"/>
    <x v="0"/>
    <n v="2.8283733562860802"/>
    <n v="2.24801321513704"/>
    <n v="1.50550906504195"/>
    <n v="1.1916892190385999"/>
    <n v="0.85715399642924905"/>
    <n v="1.67389065608143"/>
    <n v="1.7815766611987101"/>
    <n v="2.8469488341153899"/>
    <n v="1.5812751603817901"/>
    <n v="1.2862440190266999"/>
    <n v="0.860208527900862"/>
    <n v="2.0110476247211002"/>
    <s v="251-1000"/>
    <s v="10k-100k"/>
    <s v="1k-10k"/>
    <s v="1k-10k"/>
    <s v="1k-10k"/>
    <s v="10k-100k"/>
    <n v="1.1544827002046503"/>
    <n v="0.8167366596521809"/>
    <n v="25"/>
    <n v="100"/>
    <n v="50"/>
    <n v="50"/>
    <n v="50"/>
    <n v="100"/>
  </r>
  <r>
    <x v="1"/>
    <x v="0"/>
    <x v="1"/>
    <x v="1"/>
    <x v="4"/>
    <x v="1"/>
    <n v="1.189842182237"/>
    <n v="0.875025269470872"/>
    <n v="0.80373254098761304"/>
    <n v="0.69798463697873003"/>
    <n v="0.57467098923742999"/>
    <n v="0.797001932969997"/>
    <n v="1.5440393673619499"/>
    <n v="0.93014293663543002"/>
    <n v="0.84185219056892002"/>
    <n v="0.726951486680533"/>
    <n v="0.66050817104043003"/>
    <n v="0.88255851097837201"/>
    <s v="10k-100k"/>
    <s v="10k-100k"/>
    <s v="10k-100k"/>
    <s v="10k-100k"/>
    <s v="1k-10k"/>
    <s v="&gt;100k"/>
    <n v="0.39284024926700301"/>
    <n v="0.22233094373256701"/>
    <n v="100"/>
    <n v="100"/>
    <n v="100"/>
    <n v="100"/>
    <n v="50"/>
    <n v="200"/>
  </r>
  <r>
    <x v="1"/>
    <x v="0"/>
    <x v="1"/>
    <x v="1"/>
    <x v="4"/>
    <x v="2"/>
    <n v="1.24628005056249"/>
    <n v="0.90013874184378895"/>
    <n v="0.80962440988052897"/>
    <n v="0.698604576561771"/>
    <n v="0.57506292782038804"/>
    <n v="0.80353575288388801"/>
    <n v="1.87352377055979"/>
    <n v="0.99069406403115601"/>
    <n v="0.86060615740409396"/>
    <n v="0.73138307887878895"/>
    <n v="0.66591661522534995"/>
    <n v="0.95581371060406195"/>
    <s v="10k-100k"/>
    <s v="10k-100k"/>
    <s v="10k-100k"/>
    <s v="10k-100k"/>
    <s v="1k-10k"/>
    <s v="&gt;100k"/>
    <n v="0.44274429767860202"/>
    <n v="0.22847282506349997"/>
    <n v="100"/>
    <n v="100"/>
    <n v="100"/>
    <n v="100"/>
    <n v="50"/>
    <n v="200"/>
  </r>
  <r>
    <x v="1"/>
    <x v="0"/>
    <x v="1"/>
    <x v="2"/>
    <x v="0"/>
    <x v="0"/>
    <s v="NULL"/>
    <s v="NULL"/>
    <s v="NULL"/>
    <s v="NULL"/>
    <s v="NULL"/>
    <n v="1.1758416787442401"/>
    <s v="NULL"/>
    <s v="NULL"/>
    <s v="NULL"/>
    <s v="NULL"/>
    <s v="NULL"/>
    <n v="1.5834532682101701"/>
    <s v="&lt;30"/>
    <s v="&lt;30"/>
    <s v="&lt;30"/>
    <s v="&lt;30"/>
    <s v="&lt;30"/>
    <s v="30-100"/>
    <n v="1.1758416787442401"/>
    <n v="1.1758416787442401"/>
    <s v="N/A"/>
    <s v="N/A"/>
    <s v="N/A"/>
    <s v="N/A"/>
    <s v="N/A"/>
    <n v="6"/>
  </r>
  <r>
    <x v="1"/>
    <x v="0"/>
    <x v="1"/>
    <x v="2"/>
    <x v="0"/>
    <x v="1"/>
    <s v="NULL"/>
    <s v="NULL"/>
    <s v="NULL"/>
    <s v="NULL"/>
    <s v="NULL"/>
    <s v="NULL"/>
    <s v="NULL"/>
    <s v="NULL"/>
    <s v="NULL"/>
    <s v="NULL"/>
    <s v="NULL"/>
    <s v="NULL"/>
    <s v="&lt;30"/>
    <s v="&lt;30"/>
    <s v="&lt;30"/>
    <s v="&lt;30"/>
    <s v="&lt;30"/>
    <s v="&lt;30"/>
    <e v="#VALUE!"/>
    <e v="#VALUE!"/>
    <s v="N/A"/>
    <s v="N/A"/>
    <s v="N/A"/>
    <s v="N/A"/>
    <s v="N/A"/>
    <s v="N/A"/>
  </r>
  <r>
    <x v="1"/>
    <x v="0"/>
    <x v="1"/>
    <x v="2"/>
    <x v="0"/>
    <x v="2"/>
    <s v="NULL"/>
    <s v="NULL"/>
    <s v="NULL"/>
    <s v="NULL"/>
    <s v="NULL"/>
    <n v="1.20681063158026"/>
    <s v="NULL"/>
    <s v="NULL"/>
    <s v="NULL"/>
    <s v="NULL"/>
    <s v="NULL"/>
    <n v="1.5396678472184999"/>
    <s v="&lt;30"/>
    <s v="&lt;30"/>
    <s v="&lt;30"/>
    <s v="&lt;30"/>
    <s v="&lt;30"/>
    <s v="30-100"/>
    <n v="1.20681063158026"/>
    <n v="1.20681063158026"/>
    <s v="N/A"/>
    <s v="N/A"/>
    <s v="N/A"/>
    <s v="N/A"/>
    <s v="N/A"/>
    <n v="6"/>
  </r>
  <r>
    <x v="1"/>
    <x v="0"/>
    <x v="1"/>
    <x v="2"/>
    <x v="1"/>
    <x v="0"/>
    <n v="3.8506561772439798"/>
    <n v="1.7936019604304401"/>
    <n v="1.0682821326805301"/>
    <n v="0.89723307396004004"/>
    <n v="0.72707506380090803"/>
    <n v="1.0765881360216301"/>
    <n v="3.1629386987105401"/>
    <n v="1.8244605807689001"/>
    <n v="1.1862024376918101"/>
    <n v="0.92222076736154501"/>
    <n v="0.85168017967291998"/>
    <n v="1.2182517835384401"/>
    <s v="30-100"/>
    <s v="251-1000"/>
    <s v="1k-10k"/>
    <s v="251-1000"/>
    <s v="30-100"/>
    <s v="1k-10k"/>
    <n v="2.7740680412223497"/>
    <n v="0.34951307222072203"/>
    <n v="6"/>
    <n v="25"/>
    <n v="50"/>
    <n v="25"/>
    <n v="6"/>
    <n v="50"/>
  </r>
  <r>
    <x v="1"/>
    <x v="0"/>
    <x v="1"/>
    <x v="2"/>
    <x v="1"/>
    <x v="1"/>
    <n v="1.76912924124933"/>
    <n v="0.99784310747896798"/>
    <n v="0.83077986482185695"/>
    <n v="0.67513806995459202"/>
    <n v="0.399442999034263"/>
    <n v="0.84945984463600299"/>
    <n v="1.94620723553501"/>
    <n v="0.933524563253332"/>
    <n v="0.86363340613405304"/>
    <n v="0.74122793946579402"/>
    <n v="0.62084801923272004"/>
    <n v="0.865371474754831"/>
    <s v="30-100"/>
    <s v="1k-10k"/>
    <s v="1k-10k"/>
    <s v="1k-10k"/>
    <s v="30-100"/>
    <s v="1k-10k"/>
    <n v="0.91966939661332703"/>
    <n v="0.45001684560173999"/>
    <n v="6"/>
    <n v="50"/>
    <n v="50"/>
    <n v="50"/>
    <n v="6"/>
    <n v="50"/>
  </r>
  <r>
    <x v="1"/>
    <x v="0"/>
    <x v="1"/>
    <x v="2"/>
    <x v="1"/>
    <x v="2"/>
    <n v="1.8641158009538601"/>
    <n v="1.0034654473971301"/>
    <n v="0.83643137730271999"/>
    <n v="0.69229985105113101"/>
    <n v="0.42424799660201601"/>
    <n v="0.85860094552377697"/>
    <n v="1.9575484158607099"/>
    <n v="1.0021294681041"/>
    <n v="0.88871201672125699"/>
    <n v="0.79014138448641502"/>
    <n v="0.68725397520765996"/>
    <n v="0.94891233089639704"/>
    <s v="251-1000"/>
    <s v="1k-10k"/>
    <s v="1k-10k"/>
    <s v="1k-10k"/>
    <s v="30-100"/>
    <s v="10k-100k"/>
    <n v="1.005514855430083"/>
    <n v="0.43435294892176096"/>
    <n v="25"/>
    <n v="50"/>
    <n v="50"/>
    <n v="50"/>
    <n v="6"/>
    <n v="100"/>
  </r>
  <r>
    <x v="1"/>
    <x v="0"/>
    <x v="1"/>
    <x v="2"/>
    <x v="2"/>
    <x v="0"/>
    <s v="NULL"/>
    <n v="2.00374153547018"/>
    <n v="1.3929335569446399"/>
    <n v="1.1125487183709599"/>
    <n v="0.92247136700791399"/>
    <n v="1.2857364307827299"/>
    <s v="NULL"/>
    <n v="2.28844896578144"/>
    <n v="1.40430069823493"/>
    <n v="1.1122718354437899"/>
    <n v="0.93947727365952105"/>
    <n v="1.48198397749928"/>
    <s v="&lt;30"/>
    <s v="1k-10k"/>
    <s v="251-1000"/>
    <s v="1k-10k"/>
    <s v="251-1000"/>
    <s v="1k-10k"/>
    <n v="0.71800510468745005"/>
    <n v="0.36326506377481593"/>
    <s v="N/A"/>
    <n v="50"/>
    <n v="25"/>
    <n v="50"/>
    <n v="25"/>
    <n v="50"/>
  </r>
  <r>
    <x v="1"/>
    <x v="0"/>
    <x v="1"/>
    <x v="2"/>
    <x v="2"/>
    <x v="1"/>
    <n v="1.5322742979289701"/>
    <n v="0.95173596508604996"/>
    <n v="0.84492800374432797"/>
    <n v="0.72853041442511501"/>
    <n v="0.47352927481368601"/>
    <n v="0.85465451869596998"/>
    <n v="1.43960474461891"/>
    <n v="0.97100742911698301"/>
    <n v="0.91035062397129995"/>
    <n v="0.80183012270841103"/>
    <n v="0.64858793339901999"/>
    <n v="0.90784277880925901"/>
    <s v="251-1000"/>
    <s v="1k-10k"/>
    <s v="1k-10k"/>
    <s v="1k-10k"/>
    <s v="101-250"/>
    <s v="10k-100k"/>
    <n v="0.6776197792330001"/>
    <n v="0.38112524388228397"/>
    <n v="25"/>
    <n v="50"/>
    <n v="50"/>
    <n v="50"/>
    <n v="12"/>
    <n v="100"/>
  </r>
  <r>
    <x v="1"/>
    <x v="0"/>
    <x v="1"/>
    <x v="2"/>
    <x v="2"/>
    <x v="2"/>
    <n v="1.64139242188107"/>
    <n v="0.96563373533744401"/>
    <n v="0.87630795087131597"/>
    <n v="0.749910794006586"/>
    <n v="0.50676023965137895"/>
    <n v="0.87246340106595899"/>
    <n v="2.09577009452885"/>
    <n v="1.0098790098808901"/>
    <n v="0.95599993079516399"/>
    <n v="0.85061457651920902"/>
    <n v="0.71501651386402898"/>
    <n v="1.0294922069513299"/>
    <s v="1k-10k"/>
    <s v="1k-10k"/>
    <s v="1k-10k"/>
    <s v="1k-10k"/>
    <s v="101-250"/>
    <s v="10k-100k"/>
    <n v="0.76892902081511105"/>
    <n v="0.36570316141458004"/>
    <n v="50"/>
    <n v="50"/>
    <n v="50"/>
    <n v="50"/>
    <n v="12"/>
    <n v="100"/>
  </r>
  <r>
    <x v="1"/>
    <x v="0"/>
    <x v="1"/>
    <x v="2"/>
    <x v="3"/>
    <x v="0"/>
    <s v="NULL"/>
    <n v="2.30405897752552"/>
    <n v="1.56399076677461"/>
    <n v="1.1964379939449299"/>
    <n v="0.96241859705840405"/>
    <n v="1.5726371151421199"/>
    <s v="NULL"/>
    <n v="2.6601785237550502"/>
    <n v="1.59294231776133"/>
    <n v="1.20358489462759"/>
    <n v="0.96029701630392095"/>
    <n v="1.9106559649372901"/>
    <s v="&lt;30"/>
    <s v="1k-10k"/>
    <s v="251-1000"/>
    <s v="251-1000"/>
    <s v="251-1000"/>
    <s v="1k-10k"/>
    <n v="0.73142186238340012"/>
    <n v="0.61021851808371586"/>
    <s v="N/A"/>
    <n v="50"/>
    <n v="25"/>
    <n v="25"/>
    <n v="25"/>
    <n v="50"/>
  </r>
  <r>
    <x v="1"/>
    <x v="0"/>
    <x v="1"/>
    <x v="2"/>
    <x v="3"/>
    <x v="1"/>
    <n v="1.57224847512897"/>
    <n v="1.07836781411434"/>
    <n v="0.86125389709597699"/>
    <n v="0.68824452853604201"/>
    <n v="0.45369535770529101"/>
    <n v="0.823239353923365"/>
    <n v="1.52477318054328"/>
    <n v="1.0271116053212901"/>
    <n v="0.93876707745337296"/>
    <n v="0.79862573132348602"/>
    <n v="0.63945977742904803"/>
    <n v="0.90715740546238"/>
    <s v="251-1000"/>
    <s v="251-1000"/>
    <s v="1k-10k"/>
    <s v="1k-10k"/>
    <s v="101-250"/>
    <s v="1k-10k"/>
    <n v="0.74900912120560503"/>
    <n v="0.36954399621807399"/>
    <n v="25"/>
    <n v="25"/>
    <n v="50"/>
    <n v="50"/>
    <n v="12"/>
    <n v="50"/>
  </r>
  <r>
    <x v="1"/>
    <x v="0"/>
    <x v="1"/>
    <x v="2"/>
    <x v="3"/>
    <x v="2"/>
    <n v="1.79754422423882"/>
    <n v="1.0987366742267299"/>
    <n v="0.87929778286348703"/>
    <n v="0.69764291003699297"/>
    <n v="0.45507828124367"/>
    <n v="0.84347262349965402"/>
    <n v="2.37327286821216"/>
    <n v="1.08025670526208"/>
    <n v="0.98588695413320504"/>
    <n v="0.81509169773638501"/>
    <n v="0.65299160903337405"/>
    <n v="1.1007556537565999"/>
    <s v="1k-10k"/>
    <s v="251-1000"/>
    <s v="1k-10k"/>
    <s v="1k-10k"/>
    <s v="101-250"/>
    <s v="10k-100k"/>
    <n v="0.95407160073916597"/>
    <n v="0.38839434225598402"/>
    <n v="50"/>
    <n v="25"/>
    <n v="50"/>
    <n v="50"/>
    <n v="12"/>
    <n v="100"/>
  </r>
  <r>
    <x v="1"/>
    <x v="0"/>
    <x v="1"/>
    <x v="2"/>
    <x v="4"/>
    <x v="0"/>
    <s v="NULL"/>
    <n v="2.1037208444921598"/>
    <n v="1.4818904123335199"/>
    <n v="1.1242467553242901"/>
    <n v="0.91670700953323003"/>
    <n v="1.2923284174521299"/>
    <s v="NULL"/>
    <n v="2.3578277826625702"/>
    <n v="1.51067241618202"/>
    <n v="1.16288708928788"/>
    <n v="0.94442255779683304"/>
    <n v="1.5029085061557199"/>
    <s v="&lt;30"/>
    <s v="1k-10k"/>
    <s v="251-1000"/>
    <s v="1k-10k"/>
    <s v="1k-10k"/>
    <s v="10k-100k"/>
    <n v="0.8113924270400299"/>
    <n v="0.37562140791889986"/>
    <s v="N/A"/>
    <n v="50"/>
    <n v="25"/>
    <n v="50"/>
    <n v="50"/>
    <n v="100"/>
  </r>
  <r>
    <x v="1"/>
    <x v="0"/>
    <x v="1"/>
    <x v="2"/>
    <x v="4"/>
    <x v="1"/>
    <n v="1.42360629326781"/>
    <n v="1.0161303357136799"/>
    <n v="0.89102617596707101"/>
    <n v="0.74306732295732802"/>
    <n v="0.52162961229514204"/>
    <n v="0.84292798724055995"/>
    <n v="1.46039815223859"/>
    <n v="0.96898437732032305"/>
    <n v="0.93676636673626501"/>
    <n v="0.80321727233037099"/>
    <n v="0.69870084802086896"/>
    <n v="0.89517998946677602"/>
    <s v="251-1000"/>
    <s v="1k-10k"/>
    <s v="10k-100k"/>
    <s v="1k-10k"/>
    <s v="251-1000"/>
    <s v="10k-100k"/>
    <n v="0.58067830602725001"/>
    <n v="0.32129837494541791"/>
    <n v="25"/>
    <n v="50"/>
    <n v="100"/>
    <n v="50"/>
    <n v="25"/>
    <n v="100"/>
  </r>
  <r>
    <x v="1"/>
    <x v="0"/>
    <x v="1"/>
    <x v="2"/>
    <x v="4"/>
    <x v="2"/>
    <n v="1.70939118352797"/>
    <n v="1.02787015638045"/>
    <n v="0.89144227380990904"/>
    <n v="0.73779913204103198"/>
    <n v="0.52631116898216301"/>
    <n v="0.85928340841265205"/>
    <n v="2.2026596471360298"/>
    <n v="1.0090608765153299"/>
    <n v="0.97884719564560396"/>
    <n v="0.81413792745414904"/>
    <n v="0.70437810186546201"/>
    <n v="1.02553671539492"/>
    <s v="1k-10k"/>
    <s v="1k-10k"/>
    <s v="10k-100k"/>
    <s v="1k-10k"/>
    <s v="251-1000"/>
    <s v="10k-100k"/>
    <n v="0.85010777511531799"/>
    <n v="0.33297223943048904"/>
    <n v="50"/>
    <n v="50"/>
    <n v="100"/>
    <n v="50"/>
    <n v="25"/>
    <n v="100"/>
  </r>
  <r>
    <x v="1"/>
    <x v="0"/>
    <x v="1"/>
    <x v="3"/>
    <x v="0"/>
    <x v="0"/>
    <s v="NULL"/>
    <s v="NULL"/>
    <s v="NULL"/>
    <n v="0.93787268430647797"/>
    <n v="0.69019239176157399"/>
    <n v="0.98993837550827102"/>
    <s v="NULL"/>
    <s v="NULL"/>
    <s v="NULL"/>
    <n v="1.0529220949357601"/>
    <n v="1.15205978339602"/>
    <n v="1.23628120283649"/>
    <s v="&lt;30"/>
    <s v="&lt;30"/>
    <s v="&lt;30"/>
    <s v="30-100"/>
    <s v="30-100"/>
    <s v="101-250"/>
    <n v="5.2065691201793052E-2"/>
    <n v="0.29974598374669703"/>
    <s v="N/A"/>
    <s v="N/A"/>
    <s v="N/A"/>
    <n v="6"/>
    <n v="6"/>
    <n v="12"/>
  </r>
  <r>
    <x v="1"/>
    <x v="0"/>
    <x v="1"/>
    <x v="3"/>
    <x v="0"/>
    <x v="1"/>
    <s v="NULL"/>
    <s v="NULL"/>
    <s v="NULL"/>
    <s v="NULL"/>
    <s v="NULL"/>
    <s v="NULL"/>
    <s v="NULL"/>
    <s v="NULL"/>
    <s v="NULL"/>
    <s v="NULL"/>
    <s v="NULL"/>
    <s v="NULL"/>
    <s v="&lt;30"/>
    <s v="&lt;30"/>
    <s v="&lt;30"/>
    <s v="&lt;30"/>
    <s v="&lt;30"/>
    <s v="&lt;30"/>
    <e v="#VALUE!"/>
    <e v="#VALUE!"/>
    <s v="N/A"/>
    <s v="N/A"/>
    <s v="N/A"/>
    <s v="N/A"/>
    <s v="N/A"/>
    <s v="N/A"/>
  </r>
  <r>
    <x v="1"/>
    <x v="0"/>
    <x v="1"/>
    <x v="3"/>
    <x v="0"/>
    <x v="2"/>
    <s v="NULL"/>
    <n v="2.15117795364297"/>
    <n v="1.42605915907807"/>
    <n v="1.0189077016583501"/>
    <n v="0.58403551931853204"/>
    <n v="1.0781290587793999"/>
    <s v="NULL"/>
    <n v="2.20324118736914"/>
    <n v="1.2034675046941601"/>
    <n v="1.07614193647691"/>
    <n v="1.08055611211832"/>
    <n v="1.2453680726673999"/>
    <s v="&lt;30"/>
    <s v="30-100"/>
    <s v="30-100"/>
    <s v="30-100"/>
    <s v="30-100"/>
    <s v="101-250"/>
    <n v="1.0730488948635701"/>
    <n v="0.49409353946086787"/>
    <s v="N/A"/>
    <n v="6"/>
    <n v="6"/>
    <n v="6"/>
    <n v="6"/>
    <n v="12"/>
  </r>
  <r>
    <x v="1"/>
    <x v="0"/>
    <x v="1"/>
    <x v="3"/>
    <x v="1"/>
    <x v="0"/>
    <n v="2.68873827328453"/>
    <n v="2.1570011788775498"/>
    <n v="1.29870718961581"/>
    <n v="1.0068620368485801"/>
    <n v="0.84441978489897296"/>
    <n v="1.3577797957044999"/>
    <n v="1.6067293229485999"/>
    <n v="2.6132820357121802"/>
    <n v="1.33617750593503"/>
    <n v="1.01549459845824"/>
    <n v="0.95635794919524797"/>
    <n v="1.54503533932531"/>
    <s v="251-1000"/>
    <s v="1k-10k"/>
    <s v="1k-10k"/>
    <s v="1k-10k"/>
    <s v="1k-10k"/>
    <s v="1k-10k"/>
    <n v="1.3309584775800301"/>
    <n v="0.51336001080552696"/>
    <n v="25"/>
    <n v="50"/>
    <n v="50"/>
    <n v="50"/>
    <n v="50"/>
    <n v="50"/>
  </r>
  <r>
    <x v="1"/>
    <x v="0"/>
    <x v="1"/>
    <x v="3"/>
    <x v="1"/>
    <x v="1"/>
    <n v="1.3328584567966399"/>
    <n v="0.888613377942988"/>
    <n v="0.78608990505410103"/>
    <n v="0.68977037367258798"/>
    <n v="0.51543978089453402"/>
    <n v="0.7923295822566"/>
    <n v="1.7250496293513999"/>
    <n v="0.89220815738250503"/>
    <n v="0.82626453230549601"/>
    <n v="0.72045754755208502"/>
    <n v="0.59294618661389897"/>
    <n v="0.86528453355303003"/>
    <s v="1k-10k"/>
    <s v="1k-10k"/>
    <s v="1k-10k"/>
    <s v="1k-10k"/>
    <s v="251-1000"/>
    <s v="10k-100k"/>
    <n v="0.54052887454003995"/>
    <n v="0.27688980136206598"/>
    <n v="50"/>
    <n v="50"/>
    <n v="50"/>
    <n v="50"/>
    <n v="25"/>
    <n v="100"/>
  </r>
  <r>
    <x v="1"/>
    <x v="0"/>
    <x v="1"/>
    <x v="3"/>
    <x v="1"/>
    <x v="2"/>
    <n v="1.49054334826739"/>
    <n v="0.99644574879476699"/>
    <n v="0.85381515718471801"/>
    <n v="0.70648577535909796"/>
    <n v="0.51831964189058899"/>
    <n v="0.80510060979182496"/>
    <n v="2.1980715231694199"/>
    <n v="1.1647224871127499"/>
    <n v="0.90818574665991503"/>
    <n v="0.74955928771607605"/>
    <n v="0.610277846666051"/>
    <n v="0.96477642766956095"/>
    <s v="1k-10k"/>
    <s v="1k-10k"/>
    <s v="10k-100k"/>
    <s v="10k-100k"/>
    <s v="251-1000"/>
    <s v="10k-100k"/>
    <n v="0.68544273847556503"/>
    <n v="0.28678096790123597"/>
    <n v="50"/>
    <n v="50"/>
    <n v="100"/>
    <n v="100"/>
    <n v="25"/>
    <n v="100"/>
  </r>
  <r>
    <x v="1"/>
    <x v="0"/>
    <x v="1"/>
    <x v="3"/>
    <x v="2"/>
    <x v="0"/>
    <s v="NULL"/>
    <n v="2.4600933457586698"/>
    <n v="2.0213286884241399"/>
    <n v="1.22891556272095"/>
    <n v="1.02376257245161"/>
    <n v="1.41035608465563"/>
    <s v="NULL"/>
    <n v="2.4897872870789399"/>
    <n v="2.4253374563690202"/>
    <n v="1.29395059718093"/>
    <n v="1.0231355359098899"/>
    <n v="1.65786330712602"/>
    <s v="&lt;30"/>
    <s v="101-250"/>
    <s v="1k-10k"/>
    <s v="251-1000"/>
    <s v="1k-10k"/>
    <s v="1k-10k"/>
    <n v="1.0497372611030398"/>
    <n v="0.38659351220402005"/>
    <s v="N/A"/>
    <n v="12"/>
    <n v="50"/>
    <n v="25"/>
    <n v="50"/>
    <n v="50"/>
  </r>
  <r>
    <x v="1"/>
    <x v="0"/>
    <x v="1"/>
    <x v="3"/>
    <x v="2"/>
    <x v="1"/>
    <n v="1.14570308788396"/>
    <n v="0.89792244680267996"/>
    <n v="0.82453809409867895"/>
    <n v="0.71681936244619304"/>
    <n v="0.60455239772786296"/>
    <n v="0.798794052097339"/>
    <n v="1.40596463642249"/>
    <n v="0.92876958131097498"/>
    <n v="0.87055675083245998"/>
    <n v="0.76422655414317797"/>
    <n v="0.62281475219625804"/>
    <n v="0.87305112368468196"/>
    <s v="1k-10k"/>
    <s v="1k-10k"/>
    <s v="10k-100k"/>
    <s v="10k-100k"/>
    <s v="1k-10k"/>
    <s v="10k-100k"/>
    <n v="0.34690903578662102"/>
    <n v="0.19424165436947605"/>
    <n v="50"/>
    <n v="50"/>
    <n v="100"/>
    <n v="100"/>
    <n v="50"/>
    <n v="100"/>
  </r>
  <r>
    <x v="1"/>
    <x v="0"/>
    <x v="1"/>
    <x v="3"/>
    <x v="2"/>
    <x v="2"/>
    <n v="1.2344521897456"/>
    <n v="0.90988608397916204"/>
    <n v="0.83635740981948103"/>
    <n v="0.72665038462601605"/>
    <n v="0.605178944403437"/>
    <n v="0.80554347436352203"/>
    <n v="1.80561950180505"/>
    <n v="0.95616571605384604"/>
    <n v="0.89952901353791304"/>
    <n v="0.78565387137704301"/>
    <n v="0.627919628515897"/>
    <n v="0.93770450441865105"/>
    <s v="10k-100k"/>
    <s v="1k-10k"/>
    <s v="10k-100k"/>
    <s v="10k-100k"/>
    <s v="1k-10k"/>
    <s v="10k-100k"/>
    <n v="0.42890871538207798"/>
    <n v="0.20036452996008502"/>
    <n v="100"/>
    <n v="50"/>
    <n v="100"/>
    <n v="100"/>
    <n v="50"/>
    <n v="100"/>
  </r>
  <r>
    <x v="1"/>
    <x v="0"/>
    <x v="1"/>
    <x v="3"/>
    <x v="3"/>
    <x v="0"/>
    <n v="4.7943376283600703"/>
    <n v="2.4139505937903101"/>
    <n v="1.8612144472074199"/>
    <n v="1.28427991337671"/>
    <n v="0.89492832248979504"/>
    <n v="1.92069171748667"/>
    <n v="4.3540781159230102"/>
    <n v="2.9022554076695202"/>
    <n v="1.9038896343854499"/>
    <n v="1.2947582112374501"/>
    <n v="0.90188016261033099"/>
    <n v="2.2811125708796798"/>
    <s v="30-100"/>
    <s v="1k-10k"/>
    <s v="1k-10k"/>
    <s v="1k-10k"/>
    <s v="251-1000"/>
    <s v="10k-100k"/>
    <n v="2.8736459108734005"/>
    <n v="1.025763394996875"/>
    <n v="6"/>
    <n v="50"/>
    <n v="50"/>
    <n v="50"/>
    <n v="25"/>
    <n v="100"/>
  </r>
  <r>
    <x v="1"/>
    <x v="0"/>
    <x v="1"/>
    <x v="3"/>
    <x v="3"/>
    <x v="1"/>
    <n v="1.24999205296709"/>
    <n v="0.93822671413558001"/>
    <n v="0.82933634113977905"/>
    <n v="0.727043306354339"/>
    <n v="0.60959405472657502"/>
    <n v="0.81857717514256301"/>
    <n v="1.6781281119501501"/>
    <n v="1.00204868489099"/>
    <n v="0.88102300433420899"/>
    <n v="0.76363143206121897"/>
    <n v="0.73190426212140203"/>
    <n v="0.92321144002282896"/>
    <s v="1k-10k"/>
    <s v="10k-100k"/>
    <s v="10k-100k"/>
    <s v="10k-100k"/>
    <s v="1k-10k"/>
    <s v="10k-100k"/>
    <n v="0.43141487782452703"/>
    <n v="0.20898312041598799"/>
    <n v="50"/>
    <n v="100"/>
    <n v="100"/>
    <n v="100"/>
    <n v="50"/>
    <n v="100"/>
  </r>
  <r>
    <x v="1"/>
    <x v="0"/>
    <x v="1"/>
    <x v="3"/>
    <x v="3"/>
    <x v="2"/>
    <n v="1.32606495053527"/>
    <n v="0.94647128176701301"/>
    <n v="0.83127239088345695"/>
    <n v="0.72781875625179504"/>
    <n v="0.61043154184233706"/>
    <n v="0.82610094604804596"/>
    <n v="2.1026234830341699"/>
    <n v="1.0578704547322499"/>
    <n v="0.89991456300431405"/>
    <n v="0.77024668871123902"/>
    <n v="0.73815133565505398"/>
    <n v="1.0197845400271299"/>
    <s v="10k-100k"/>
    <s v="10k-100k"/>
    <s v="10k-100k"/>
    <s v="10k-100k"/>
    <s v="1k-10k"/>
    <s v="10k-100k"/>
    <n v="0.499964004487224"/>
    <n v="0.2156694042057089"/>
    <n v="100"/>
    <n v="100"/>
    <n v="100"/>
    <n v="100"/>
    <n v="50"/>
    <n v="100"/>
  </r>
  <r>
    <x v="1"/>
    <x v="0"/>
    <x v="1"/>
    <x v="3"/>
    <x v="4"/>
    <x v="0"/>
    <n v="6.9532515078156898"/>
    <n v="2.2477529800226099"/>
    <n v="1.5084707724539299"/>
    <n v="1.1621701463126199"/>
    <n v="0.908728400357116"/>
    <n v="1.55646808959868"/>
    <n v="6.5267967052814102"/>
    <n v="2.63326204439567"/>
    <n v="1.67237332973787"/>
    <n v="1.18924682418316"/>
    <n v="0.91972737538377702"/>
    <n v="1.8192730694827799"/>
    <s v="30-100"/>
    <s v="10k-100k"/>
    <s v="1k-10k"/>
    <s v="1k-10k"/>
    <s v="1k-10k"/>
    <s v="10k-100k"/>
    <n v="5.3967834182170096"/>
    <n v="0.647739689241564"/>
    <n v="6"/>
    <n v="100"/>
    <n v="50"/>
    <n v="50"/>
    <n v="50"/>
    <n v="100"/>
  </r>
  <r>
    <x v="1"/>
    <x v="0"/>
    <x v="1"/>
    <x v="3"/>
    <x v="4"/>
    <x v="1"/>
    <n v="1.20387158094056"/>
    <n v="0.90305664133720698"/>
    <n v="0.81895421687116898"/>
    <n v="0.71260610162316196"/>
    <n v="0.63070821437273195"/>
    <n v="0.80799013481539494"/>
    <n v="1.57029445546646"/>
    <n v="0.95491258240943799"/>
    <n v="0.865017341047013"/>
    <n v="0.74730572764223102"/>
    <n v="0.65601976210249502"/>
    <n v="0.893190173995839"/>
    <s v="10k-100k"/>
    <s v="10k-100k"/>
    <s v="10k-100k"/>
    <s v="10k-100k"/>
    <s v="1k-10k"/>
    <s v="&gt;100k"/>
    <n v="0.39588144612516507"/>
    <n v="0.177281920442663"/>
    <n v="100"/>
    <n v="100"/>
    <n v="100"/>
    <n v="100"/>
    <n v="50"/>
    <n v="200"/>
  </r>
  <r>
    <x v="1"/>
    <x v="0"/>
    <x v="1"/>
    <x v="3"/>
    <x v="4"/>
    <x v="2"/>
    <n v="1.27405175751769"/>
    <n v="0.91335437902808903"/>
    <n v="0.82317040666803898"/>
    <n v="0.71525943020027705"/>
    <n v="0.631793913945629"/>
    <n v="0.81599984570369299"/>
    <n v="1.9431682704137301"/>
    <n v="1.0168573781644299"/>
    <n v="0.886398497156205"/>
    <n v="0.75778031318114603"/>
    <n v="0.66476886842555505"/>
    <n v="0.97830824527669302"/>
    <s v="10k-100k"/>
    <s v="10k-100k"/>
    <s v="10k-100k"/>
    <s v="10k-100k"/>
    <s v="1k-10k"/>
    <s v="&gt;100k"/>
    <n v="0.45805191181399696"/>
    <n v="0.18420593175806399"/>
    <n v="100"/>
    <n v="100"/>
    <n v="100"/>
    <n v="100"/>
    <n v="50"/>
    <n v="200"/>
  </r>
  <r>
    <x v="1"/>
    <x v="1"/>
    <x v="0"/>
    <x v="0"/>
    <x v="0"/>
    <x v="0"/>
    <s v="NULL"/>
    <s v="NULL"/>
    <s v="NULL"/>
    <s v="NULL"/>
    <s v="NULL"/>
    <s v="NULL"/>
    <s v="NULL"/>
    <s v="NULL"/>
    <s v="NULL"/>
    <s v="NULL"/>
    <s v="NULL"/>
    <s v="NULL"/>
    <s v="&lt;30"/>
    <s v="&lt;30"/>
    <s v="&lt;30"/>
    <s v="&lt;30"/>
    <s v="&lt;30"/>
    <s v="&lt;30"/>
    <e v="#VALUE!"/>
    <e v="#VALUE!"/>
    <s v="N/A"/>
    <s v="N/A"/>
    <s v="N/A"/>
    <s v="N/A"/>
    <s v="N/A"/>
    <s v="N/A"/>
  </r>
  <r>
    <x v="1"/>
    <x v="1"/>
    <x v="0"/>
    <x v="0"/>
    <x v="0"/>
    <x v="2"/>
    <s v="NULL"/>
    <s v="NULL"/>
    <s v="NULL"/>
    <s v="NULL"/>
    <s v="NULL"/>
    <s v="NULL"/>
    <s v="NULL"/>
    <s v="NULL"/>
    <s v="NULL"/>
    <s v="NULL"/>
    <s v="NULL"/>
    <s v="NULL"/>
    <s v="&lt;30"/>
    <s v="&lt;30"/>
    <s v="&lt;30"/>
    <s v="&lt;30"/>
    <s v="&lt;30"/>
    <s v="&lt;30"/>
    <e v="#VALUE!"/>
    <e v="#VALUE!"/>
    <s v="N/A"/>
    <s v="N/A"/>
    <s v="N/A"/>
    <s v="N/A"/>
    <s v="N/A"/>
    <s v="N/A"/>
  </r>
  <r>
    <x v="1"/>
    <x v="1"/>
    <x v="0"/>
    <x v="0"/>
    <x v="1"/>
    <x v="0"/>
    <n v="3.0282194228219899"/>
    <n v="1.92667805401381"/>
    <n v="1.4592673896391699"/>
    <n v="1.0673788779333"/>
    <n v="0.701861991558691"/>
    <n v="1.1355631573909299"/>
    <n v="2.8609032153388099"/>
    <n v="2.0117835333619301"/>
    <n v="1.55164833223128"/>
    <n v="1.16438559334916"/>
    <n v="0.82127868374409096"/>
    <n v="1.2248662362624201"/>
    <s v="30-100"/>
    <s v="101-250"/>
    <s v="101-250"/>
    <s v="251-1000"/>
    <s v="101-250"/>
    <s v="1k-10k"/>
    <n v="1.8926562654310599"/>
    <n v="0.43370116583223894"/>
    <n v="6"/>
    <n v="12"/>
    <n v="12"/>
    <n v="25"/>
    <n v="12"/>
    <n v="50"/>
  </r>
  <r>
    <x v="1"/>
    <x v="1"/>
    <x v="0"/>
    <x v="0"/>
    <x v="1"/>
    <x v="1"/>
    <n v="1.696884008616"/>
    <n v="1.1832375768146799"/>
    <n v="0.82768408112430203"/>
    <n v="0.58631651729142498"/>
    <n v="0.37926209560145102"/>
    <n v="0.80659024011069902"/>
    <n v="1.6344170332531101"/>
    <n v="1.3086035826306699"/>
    <n v="1.01257634963642"/>
    <n v="0.69891721912977001"/>
    <n v="0.56773050668472003"/>
    <n v="0.98481486726196299"/>
    <s v="30-100"/>
    <s v="101-250"/>
    <s v="30-100"/>
    <s v="30-100"/>
    <s v="30-100"/>
    <s v="251-1000"/>
    <n v="0.89029376850530095"/>
    <n v="0.427328144509248"/>
    <n v="6"/>
    <n v="12"/>
    <n v="6"/>
    <n v="6"/>
    <n v="6"/>
    <n v="25"/>
  </r>
  <r>
    <x v="1"/>
    <x v="1"/>
    <x v="0"/>
    <x v="0"/>
    <x v="1"/>
    <x v="2"/>
    <n v="2.84662995881604"/>
    <n v="1.3766635346638401"/>
    <n v="1.0868816167066699"/>
    <n v="0.83526468290092903"/>
    <n v="0.50469137981227497"/>
    <n v="0.93184359207850498"/>
    <n v="2.2671156616983099"/>
    <n v="1.70704839106735"/>
    <n v="1.2978674656806399"/>
    <n v="1.0244980031240201"/>
    <n v="0.778744583505245"/>
    <n v="1.16529877816247"/>
    <s v="30-100"/>
    <s v="101-250"/>
    <s v="251-1000"/>
    <s v="251-1000"/>
    <s v="101-250"/>
    <s v="1k-10k"/>
    <n v="1.9147863667375349"/>
    <n v="0.42715221226623001"/>
    <n v="6"/>
    <n v="12"/>
    <n v="25"/>
    <n v="25"/>
    <n v="12"/>
    <n v="50"/>
  </r>
  <r>
    <x v="1"/>
    <x v="1"/>
    <x v="0"/>
    <x v="0"/>
    <x v="2"/>
    <x v="0"/>
    <n v="5.47665398503477"/>
    <n v="2.7959866813601599"/>
    <n v="1.74047313386956"/>
    <n v="1.2673077909529"/>
    <n v="0.82556468952802897"/>
    <n v="1.4908639937096899"/>
    <n v="4.7612401195432401"/>
    <n v="3.0406328346509999"/>
    <n v="1.86098090343614"/>
    <n v="1.31305319780051"/>
    <n v="0.88747222586896701"/>
    <n v="1.53455706779448"/>
    <s v="30-100"/>
    <s v="101-250"/>
    <s v="101-250"/>
    <s v="101-250"/>
    <s v="101-250"/>
    <s v="251-1000"/>
    <n v="3.9857899913250803"/>
    <n v="0.66529930418166094"/>
    <n v="6"/>
    <n v="12"/>
    <n v="12"/>
    <n v="12"/>
    <n v="12"/>
    <n v="25"/>
  </r>
  <r>
    <x v="1"/>
    <x v="1"/>
    <x v="0"/>
    <x v="0"/>
    <x v="2"/>
    <x v="1"/>
    <n v="1.6859235733307301"/>
    <n v="1.0127347323605"/>
    <n v="0.810533140753947"/>
    <n v="0.67576049099832303"/>
    <n v="0.48293860758648899"/>
    <n v="0.82091344827874002"/>
    <n v="1.4529402763196"/>
    <n v="1.4278667300342101"/>
    <n v="0.875445633823006"/>
    <n v="0.75222936141335495"/>
    <n v="0.65768207497429798"/>
    <n v="0.95829256004914498"/>
    <s v="30-100"/>
    <s v="251-1000"/>
    <s v="251-1000"/>
    <s v="101-250"/>
    <s v="30-100"/>
    <s v="1k-10k"/>
    <n v="0.86501012505199004"/>
    <n v="0.33797484069225103"/>
    <n v="6"/>
    <n v="25"/>
    <n v="25"/>
    <n v="12"/>
    <n v="6"/>
    <n v="50"/>
  </r>
  <r>
    <x v="1"/>
    <x v="1"/>
    <x v="0"/>
    <x v="0"/>
    <x v="2"/>
    <x v="2"/>
    <n v="2.1549567092638"/>
    <n v="1.1770221573009201"/>
    <n v="0.87543783960171495"/>
    <n v="0.74058445875129997"/>
    <n v="0.55389879978886503"/>
    <n v="0.866446320809237"/>
    <n v="2.2818260984382102"/>
    <n v="1.7951396723278701"/>
    <n v="1.0804376444762001"/>
    <n v="0.920210572018067"/>
    <n v="0.76282347188111699"/>
    <n v="1.1437247655779299"/>
    <s v="101-250"/>
    <s v="251-1000"/>
    <s v="251-1000"/>
    <s v="251-1000"/>
    <s v="101-250"/>
    <s v="1k-10k"/>
    <n v="1.288510388454563"/>
    <n v="0.31254752102037198"/>
    <n v="12"/>
    <n v="25"/>
    <n v="25"/>
    <n v="25"/>
    <n v="12"/>
    <n v="50"/>
  </r>
  <r>
    <x v="1"/>
    <x v="1"/>
    <x v="0"/>
    <x v="0"/>
    <x v="3"/>
    <x v="0"/>
    <n v="4.5810786785772803"/>
    <n v="2.6928922825556998"/>
    <n v="1.91897435056489"/>
    <n v="1.5853479974973499"/>
    <n v="0.76667325254612795"/>
    <n v="1.64346805949271"/>
    <n v="4.4522271739674997"/>
    <n v="3.1678651241597899"/>
    <n v="2.1035745315594498"/>
    <n v="1.7005291196436401"/>
    <n v="0.81779580944700503"/>
    <n v="1.8194364328011099"/>
    <s v="101-250"/>
    <s v="251-1000"/>
    <s v="101-250"/>
    <s v="251-1000"/>
    <s v="101-250"/>
    <s v="1k-10k"/>
    <n v="2.9376106190845706"/>
    <n v="0.87679480694658207"/>
    <n v="12"/>
    <n v="25"/>
    <n v="12"/>
    <n v="25"/>
    <n v="12"/>
    <n v="50"/>
  </r>
  <r>
    <x v="1"/>
    <x v="1"/>
    <x v="0"/>
    <x v="0"/>
    <x v="3"/>
    <x v="1"/>
    <n v="1.5245223727600601"/>
    <n v="0.91574081178942501"/>
    <n v="0.74779885327126205"/>
    <n v="0.60575950565912895"/>
    <n v="0.42924840202854903"/>
    <n v="0.748635190965938"/>
    <n v="1.6285467568298999"/>
    <n v="1.1618683703246799"/>
    <n v="0.80548328115757595"/>
    <n v="0.703394363584254"/>
    <n v="0.65941363978187095"/>
    <n v="0.93114593044861604"/>
    <s v="101-250"/>
    <s v="1k-10k"/>
    <s v="251-1000"/>
    <s v="251-1000"/>
    <s v="101-250"/>
    <s v="1k-10k"/>
    <n v="0.77588718179412208"/>
    <n v="0.31938678893738898"/>
    <n v="12"/>
    <n v="50"/>
    <n v="25"/>
    <n v="25"/>
    <n v="12"/>
    <n v="50"/>
  </r>
  <r>
    <x v="1"/>
    <x v="1"/>
    <x v="0"/>
    <x v="0"/>
    <x v="3"/>
    <x v="2"/>
    <n v="1.5852855198231799"/>
    <n v="0.97965050828218703"/>
    <n v="0.78181645432262903"/>
    <n v="0.62520600313341601"/>
    <n v="0.45299802335223199"/>
    <n v="0.76813392160340899"/>
    <n v="1.9183764040622"/>
    <n v="1.39751358443215"/>
    <n v="0.94950242608250701"/>
    <n v="0.84500493698802104"/>
    <n v="0.67520432473305902"/>
    <n v="1.07857106037841"/>
    <s v="251-1000"/>
    <s v="1k-10k"/>
    <s v="1k-10k"/>
    <s v="251-1000"/>
    <s v="101-250"/>
    <s v="1k-10k"/>
    <n v="0.8171515982197709"/>
    <n v="0.31513589825117699"/>
    <n v="25"/>
    <n v="50"/>
    <n v="50"/>
    <n v="25"/>
    <n v="12"/>
    <n v="50"/>
  </r>
  <r>
    <x v="1"/>
    <x v="1"/>
    <x v="0"/>
    <x v="0"/>
    <x v="4"/>
    <x v="0"/>
    <n v="4.5271663838830296"/>
    <n v="2.8568723531210098"/>
    <n v="1.8264386498857099"/>
    <n v="1.3890977985441"/>
    <n v="0.82465575037513605"/>
    <n v="1.40430825865916"/>
    <n v="4.1757494645588897"/>
    <n v="3.2942949463656301"/>
    <n v="2.00133787132979"/>
    <n v="1.48180358465943"/>
    <n v="0.88572349938652495"/>
    <n v="1.4973977754898899"/>
    <s v="101-250"/>
    <s v="251-1000"/>
    <s v="251-1000"/>
    <s v="1k-10k"/>
    <s v="251-1000"/>
    <s v="1k-10k"/>
    <n v="3.1228581252238694"/>
    <n v="0.57965250828402393"/>
    <n v="12"/>
    <n v="25"/>
    <n v="25"/>
    <n v="50"/>
    <n v="25"/>
    <n v="50"/>
  </r>
  <r>
    <x v="1"/>
    <x v="1"/>
    <x v="0"/>
    <x v="0"/>
    <x v="4"/>
    <x v="1"/>
    <n v="1.4765662474297601"/>
    <n v="1.0192585096961599"/>
    <n v="0.79268898740190596"/>
    <n v="0.65894174440784903"/>
    <n v="0.51717036757275803"/>
    <n v="0.76219738295809403"/>
    <n v="1.58911781920385"/>
    <n v="1.5143283669140699"/>
    <n v="0.86022222606625598"/>
    <n v="0.75140549568438497"/>
    <n v="0.70151301559936097"/>
    <n v="0.94026007743848505"/>
    <s v="251-1000"/>
    <s v="1k-10k"/>
    <s v="1k-10k"/>
    <s v="1k-10k"/>
    <s v="251-1000"/>
    <s v="1k-10k"/>
    <n v="0.71436886447166603"/>
    <n v="0.245027015385336"/>
    <n v="25"/>
    <n v="50"/>
    <n v="50"/>
    <n v="50"/>
    <n v="25"/>
    <n v="50"/>
  </r>
  <r>
    <x v="1"/>
    <x v="1"/>
    <x v="0"/>
    <x v="0"/>
    <x v="4"/>
    <x v="2"/>
    <n v="1.7813339525757901"/>
    <n v="1.0887021477900301"/>
    <n v="0.83773301645938603"/>
    <n v="0.68318637923008996"/>
    <n v="0.53149613515014005"/>
    <n v="0.79245260235038195"/>
    <n v="2.1064687286419499"/>
    <n v="1.65257482977395"/>
    <n v="1.08044389173182"/>
    <n v="0.86441466138485901"/>
    <n v="0.79124607084471699"/>
    <n v="1.1083179830327801"/>
    <s v="251-1000"/>
    <s v="1k-10k"/>
    <s v="1k-10k"/>
    <s v="1k-10k"/>
    <s v="251-1000"/>
    <s v="1k-10k"/>
    <n v="0.98888135022540813"/>
    <n v="0.2609564672002419"/>
    <n v="25"/>
    <n v="50"/>
    <n v="50"/>
    <n v="50"/>
    <n v="25"/>
    <n v="50"/>
  </r>
  <r>
    <x v="1"/>
    <x v="1"/>
    <x v="0"/>
    <x v="1"/>
    <x v="0"/>
    <x v="0"/>
    <s v="NULL"/>
    <s v="NULL"/>
    <n v="1.11117391856343"/>
    <s v="NULL"/>
    <s v="NULL"/>
    <n v="1.10926051653004"/>
    <s v="NULL"/>
    <s v="NULL"/>
    <n v="1.2452720160022599"/>
    <s v="NULL"/>
    <s v="NULL"/>
    <n v="1.2470946748873"/>
    <s v="&lt;30"/>
    <s v="&lt;30"/>
    <s v="30-100"/>
    <s v="&lt;30"/>
    <s v="&lt;30"/>
    <s v="101-250"/>
    <n v="1.913402033389966E-3"/>
    <n v="1.913402033389966E-3"/>
    <s v="N/A"/>
    <s v="N/A"/>
    <n v="6"/>
    <s v="N/A"/>
    <s v="N/A"/>
    <n v="12"/>
  </r>
  <r>
    <x v="1"/>
    <x v="1"/>
    <x v="0"/>
    <x v="1"/>
    <x v="0"/>
    <x v="1"/>
    <s v="NULL"/>
    <s v="NULL"/>
    <s v="NULL"/>
    <s v="NULL"/>
    <s v="NULL"/>
    <s v="NULL"/>
    <s v="NULL"/>
    <s v="NULL"/>
    <s v="NULL"/>
    <s v="NULL"/>
    <s v="NULL"/>
    <s v="NULL"/>
    <s v="&lt;30"/>
    <s v="&lt;30"/>
    <s v="&lt;30"/>
    <s v="&lt;30"/>
    <s v="&lt;30"/>
    <s v="&lt;30"/>
    <e v="#VALUE!"/>
    <e v="#VALUE!"/>
    <s v="N/A"/>
    <s v="N/A"/>
    <s v="N/A"/>
    <s v="N/A"/>
    <s v="N/A"/>
    <s v="N/A"/>
  </r>
  <r>
    <x v="1"/>
    <x v="1"/>
    <x v="0"/>
    <x v="1"/>
    <x v="0"/>
    <x v="2"/>
    <s v="NULL"/>
    <s v="NULL"/>
    <n v="1.07169547008185"/>
    <s v="NULL"/>
    <s v="NULL"/>
    <n v="1.04189780256621"/>
    <s v="NULL"/>
    <s v="NULL"/>
    <n v="1.2517789323158"/>
    <s v="NULL"/>
    <s v="NULL"/>
    <n v="1.2301004498036601"/>
    <s v="&lt;30"/>
    <s v="&lt;30"/>
    <s v="101-250"/>
    <s v="&lt;30"/>
    <s v="&lt;30"/>
    <s v="101-250"/>
    <n v="2.9797667515639947E-2"/>
    <n v="2.9797667515639947E-2"/>
    <s v="N/A"/>
    <s v="N/A"/>
    <n v="12"/>
    <s v="N/A"/>
    <s v="N/A"/>
    <n v="12"/>
  </r>
  <r>
    <x v="1"/>
    <x v="1"/>
    <x v="0"/>
    <x v="1"/>
    <x v="1"/>
    <x v="0"/>
    <n v="1.78592196449632"/>
    <n v="1.43861317551058"/>
    <n v="1.2224185886032699"/>
    <n v="1.08429849546625"/>
    <n v="0.84506481823522095"/>
    <n v="1.2324795291262201"/>
    <n v="2.3226576769106901"/>
    <n v="1.5063494605468299"/>
    <n v="1.3054019138209001"/>
    <n v="1.1978888146943401"/>
    <n v="0.88852915298506296"/>
    <n v="1.3832187595649501"/>
    <s v="1k-10k"/>
    <s v="1k-10k"/>
    <s v="1k-10k"/>
    <s v="1k-10k"/>
    <s v="1k-10k"/>
    <s v="10k-100k"/>
    <n v="0.55344243537009996"/>
    <n v="0.3874147108909991"/>
    <n v="50"/>
    <n v="50"/>
    <n v="50"/>
    <n v="50"/>
    <n v="50"/>
    <n v="100"/>
  </r>
  <r>
    <x v="1"/>
    <x v="1"/>
    <x v="0"/>
    <x v="1"/>
    <x v="1"/>
    <x v="1"/>
    <n v="1.37431575717361"/>
    <n v="1.00520657446735"/>
    <n v="0.87857276273399199"/>
    <n v="0.73926062234912304"/>
    <n v="0.58966449225967499"/>
    <n v="0.83403474175829395"/>
    <n v="1.8662658527924401"/>
    <n v="0.97682760698288096"/>
    <n v="0.91341611636919096"/>
    <n v="0.76461545524463903"/>
    <n v="0.70342824183765296"/>
    <n v="0.90522437073370199"/>
    <s v="1k-10k"/>
    <s v="1k-10k"/>
    <s v="1k-10k"/>
    <s v="1k-10k"/>
    <s v="251-1000"/>
    <s v="10k-100k"/>
    <n v="0.54028101541531603"/>
    <n v="0.24437024949861896"/>
    <n v="50"/>
    <n v="50"/>
    <n v="50"/>
    <n v="50"/>
    <n v="25"/>
    <n v="100"/>
  </r>
  <r>
    <x v="1"/>
    <x v="1"/>
    <x v="0"/>
    <x v="1"/>
    <x v="1"/>
    <x v="2"/>
    <n v="1.4538972332375"/>
    <n v="1.09882294120539"/>
    <n v="0.95497927442892305"/>
    <n v="0.78280757245691002"/>
    <n v="0.67519569440447003"/>
    <n v="0.88958020737104604"/>
    <n v="2.1985386839875498"/>
    <n v="1.2414870376623"/>
    <n v="1.1365692878407401"/>
    <n v="0.94730585070696205"/>
    <n v="0.79105842757461298"/>
    <n v="1.1333869803261101"/>
    <s v="1k-10k"/>
    <s v="1k-10k"/>
    <s v="10k-100k"/>
    <s v="1k-10k"/>
    <s v="1k-10k"/>
    <s v="10k-100k"/>
    <n v="0.56431702586645394"/>
    <n v="0.21438451296657601"/>
    <n v="50"/>
    <n v="50"/>
    <n v="100"/>
    <n v="50"/>
    <n v="50"/>
    <n v="100"/>
  </r>
  <r>
    <x v="1"/>
    <x v="1"/>
    <x v="0"/>
    <x v="1"/>
    <x v="2"/>
    <x v="0"/>
    <n v="1.78218723430531"/>
    <n v="1.43960463731837"/>
    <n v="1.2187269867483601"/>
    <n v="0.97758930346784201"/>
    <n v="0.79277166045047798"/>
    <n v="1.2844482854402"/>
    <n v="2.3238085203913998"/>
    <n v="1.52419299885146"/>
    <n v="1.3253826944559099"/>
    <n v="1.00903934440815"/>
    <n v="0.82262296421632097"/>
    <n v="1.4909516471948501"/>
    <s v="1k-10k"/>
    <s v="1k-10k"/>
    <s v="1k-10k"/>
    <s v="1k-10k"/>
    <s v="251-1000"/>
    <s v="1k-10k"/>
    <n v="0.49773894886511005"/>
    <n v="0.49167662498972198"/>
    <n v="50"/>
    <n v="50"/>
    <n v="50"/>
    <n v="50"/>
    <n v="25"/>
    <n v="50"/>
  </r>
  <r>
    <x v="1"/>
    <x v="1"/>
    <x v="0"/>
    <x v="1"/>
    <x v="2"/>
    <x v="1"/>
    <n v="1.1670317742834899"/>
    <n v="0.88076711864950996"/>
    <n v="0.76503309912568995"/>
    <n v="0.67820689793564204"/>
    <n v="0.52370040811270602"/>
    <n v="0.78649538507476002"/>
    <n v="1.5748119558686999"/>
    <n v="0.88578708849795296"/>
    <n v="0.81307867109348197"/>
    <n v="0.70766779386751699"/>
    <n v="0.71270213805132698"/>
    <n v="0.86302473223407405"/>
    <s v="1k-10k"/>
    <s v="1k-10k"/>
    <s v="1k-10k"/>
    <s v="1k-10k"/>
    <s v="251-1000"/>
    <s v="10k-100k"/>
    <n v="0.3805363892087299"/>
    <n v="0.26279497696205401"/>
    <n v="50"/>
    <n v="50"/>
    <n v="50"/>
    <n v="50"/>
    <n v="25"/>
    <n v="100"/>
  </r>
  <r>
    <x v="1"/>
    <x v="1"/>
    <x v="0"/>
    <x v="1"/>
    <x v="2"/>
    <x v="2"/>
    <n v="1.2328518899185501"/>
    <n v="0.906239780385243"/>
    <n v="0.78804320309770604"/>
    <n v="0.69354969026199897"/>
    <n v="0.53784173263092705"/>
    <n v="0.80492696484087201"/>
    <n v="1.9360289691361099"/>
    <n v="1.0316923682243699"/>
    <n v="0.90717730805421903"/>
    <n v="0.76237181945259602"/>
    <n v="0.78178721713223598"/>
    <n v="0.99525477529711903"/>
    <s v="1k-10k"/>
    <s v="1k-10k"/>
    <s v="1k-10k"/>
    <s v="1k-10k"/>
    <s v="251-1000"/>
    <s v="10k-100k"/>
    <n v="0.4279249250776781"/>
    <n v="0.26708523220994496"/>
    <n v="50"/>
    <n v="50"/>
    <n v="50"/>
    <n v="50"/>
    <n v="25"/>
    <n v="100"/>
  </r>
  <r>
    <x v="1"/>
    <x v="1"/>
    <x v="0"/>
    <x v="1"/>
    <x v="3"/>
    <x v="0"/>
    <n v="2.1824887752890501"/>
    <n v="1.5498999467030199"/>
    <n v="1.2917450183364301"/>
    <n v="1.0718963245964299"/>
    <n v="0.778117214095431"/>
    <n v="1.44742393155909"/>
    <n v="2.95372897690569"/>
    <n v="1.73221537723557"/>
    <n v="1.3539891255396099"/>
    <n v="1.1406696080130501"/>
    <n v="0.81514642933070403"/>
    <n v="1.71805650958613"/>
    <s v="1k-10k"/>
    <s v="1k-10k"/>
    <s v="1k-10k"/>
    <s v="251-1000"/>
    <s v="1k-10k"/>
    <s v="10k-100k"/>
    <n v="0.73506484372996006"/>
    <n v="0.669306717463659"/>
    <n v="50"/>
    <n v="50"/>
    <n v="50"/>
    <n v="25"/>
    <n v="50"/>
    <n v="100"/>
  </r>
  <r>
    <x v="1"/>
    <x v="1"/>
    <x v="0"/>
    <x v="1"/>
    <x v="3"/>
    <x v="1"/>
    <n v="1.10089168899025"/>
    <n v="0.84533931083396496"/>
    <n v="0.73876418153531498"/>
    <n v="0.665257774909496"/>
    <n v="0.49857307778320498"/>
    <n v="0.76353390671980004"/>
    <n v="1.4840494208223201"/>
    <n v="0.89995198221191097"/>
    <n v="0.787247448380056"/>
    <n v="0.74235572798362603"/>
    <n v="0.59217552379602401"/>
    <n v="0.88415063489147505"/>
    <s v="1k-10k"/>
    <s v="1k-10k"/>
    <s v="1k-10k"/>
    <s v="1k-10k"/>
    <s v="1k-10k"/>
    <s v="10k-100k"/>
    <n v="0.33735778227044999"/>
    <n v="0.26496082893659506"/>
    <n v="50"/>
    <n v="50"/>
    <n v="50"/>
    <n v="50"/>
    <n v="50"/>
    <n v="100"/>
  </r>
  <r>
    <x v="1"/>
    <x v="1"/>
    <x v="0"/>
    <x v="1"/>
    <x v="3"/>
    <x v="2"/>
    <n v="1.27743590237608"/>
    <n v="0.88880926989615106"/>
    <n v="0.75619761474968294"/>
    <n v="0.68035071947666903"/>
    <n v="0.507875177031609"/>
    <n v="0.78396754801406299"/>
    <n v="2.1782047092808301"/>
    <n v="1.07307678538541"/>
    <n v="0.91239413212591702"/>
    <n v="0.820604568731226"/>
    <n v="0.66020490973743795"/>
    <n v="1.06041585788537"/>
    <s v="1k-10k"/>
    <s v="10k-100k"/>
    <s v="1k-10k"/>
    <s v="1k-10k"/>
    <s v="1k-10k"/>
    <s v="10k-100k"/>
    <n v="0.49346835436201697"/>
    <n v="0.27609237098245398"/>
    <n v="50"/>
    <n v="100"/>
    <n v="50"/>
    <n v="50"/>
    <n v="50"/>
    <n v="100"/>
  </r>
  <r>
    <x v="1"/>
    <x v="1"/>
    <x v="0"/>
    <x v="1"/>
    <x v="4"/>
    <x v="0"/>
    <n v="1.8655945388486499"/>
    <n v="1.4532804375028701"/>
    <n v="1.2460776695426401"/>
    <n v="1.0959539515897101"/>
    <n v="0.87690124717658102"/>
    <n v="1.30449846707712"/>
    <n v="2.4664441174630198"/>
    <n v="1.6218157212134301"/>
    <n v="1.34183616720153"/>
    <n v="1.17659414401512"/>
    <n v="0.93905986571190603"/>
    <n v="1.49802592467289"/>
    <s v="10k-100k"/>
    <s v="1k-10k"/>
    <s v="1k-10k"/>
    <s v="1k-10k"/>
    <s v="1k-10k"/>
    <s v="10k-100k"/>
    <n v="0.56109607177152987"/>
    <n v="0.42759721990053901"/>
    <n v="100"/>
    <n v="50"/>
    <n v="50"/>
    <n v="50"/>
    <n v="50"/>
    <n v="100"/>
  </r>
  <r>
    <x v="1"/>
    <x v="1"/>
    <x v="0"/>
    <x v="1"/>
    <x v="4"/>
    <x v="1"/>
    <n v="1.1480016845479999"/>
    <n v="0.88227659402161696"/>
    <n v="0.77875509084549899"/>
    <n v="0.68875852626345202"/>
    <n v="0.57947651516899401"/>
    <n v="0.78279341086953302"/>
    <n v="1.7647274008131899"/>
    <n v="0.91415756314131202"/>
    <n v="0.81437002034093897"/>
    <n v="0.74550969858086602"/>
    <n v="0.65035639665428102"/>
    <n v="0.88188306153062301"/>
    <s v="1k-10k"/>
    <s v="10k-100k"/>
    <s v="10k-100k"/>
    <s v="10k-100k"/>
    <s v="1k-10k"/>
    <s v="10k-100k"/>
    <n v="0.36520827367846687"/>
    <n v="0.20331689570053901"/>
    <n v="50"/>
    <n v="100"/>
    <n v="100"/>
    <n v="100"/>
    <n v="50"/>
    <n v="100"/>
  </r>
  <r>
    <x v="1"/>
    <x v="1"/>
    <x v="0"/>
    <x v="1"/>
    <x v="4"/>
    <x v="2"/>
    <n v="1.22007566778077"/>
    <n v="0.93157635422485496"/>
    <n v="0.79614373689400997"/>
    <n v="0.71023317336165304"/>
    <n v="0.62279064926042005"/>
    <n v="0.81021160040291396"/>
    <n v="2.0219344941763699"/>
    <n v="1.1059188169246701"/>
    <n v="0.94665039240710203"/>
    <n v="0.85612999617049701"/>
    <n v="0.71379182090951898"/>
    <n v="1.0634910014936501"/>
    <s v="10k-100k"/>
    <s v="10k-100k"/>
    <s v="10k-100k"/>
    <s v="10k-100k"/>
    <s v="1k-10k"/>
    <s v="10k-100k"/>
    <n v="0.40986406737785608"/>
    <n v="0.18742095114249391"/>
    <n v="100"/>
    <n v="100"/>
    <n v="100"/>
    <n v="100"/>
    <n v="50"/>
    <n v="100"/>
  </r>
  <r>
    <x v="1"/>
    <x v="1"/>
    <x v="0"/>
    <x v="2"/>
    <x v="0"/>
    <x v="0"/>
    <s v="NULL"/>
    <s v="NULL"/>
    <s v="NULL"/>
    <s v="NULL"/>
    <s v="NULL"/>
    <n v="0.82457243274066905"/>
    <s v="NULL"/>
    <s v="NULL"/>
    <s v="NULL"/>
    <s v="NULL"/>
    <s v="NULL"/>
    <n v="0.94172218277665298"/>
    <s v="&lt;30"/>
    <s v="&lt;30"/>
    <s v="&lt;30"/>
    <s v="&lt;30"/>
    <s v="&lt;30"/>
    <s v="30-100"/>
    <n v="0.82457243274066905"/>
    <n v="0.82457243274066905"/>
    <s v="N/A"/>
    <s v="N/A"/>
    <s v="N/A"/>
    <s v="N/A"/>
    <s v="N/A"/>
    <n v="6"/>
  </r>
  <r>
    <x v="1"/>
    <x v="1"/>
    <x v="0"/>
    <x v="2"/>
    <x v="0"/>
    <x v="1"/>
    <s v="NULL"/>
    <s v="NULL"/>
    <s v="NULL"/>
    <s v="NULL"/>
    <s v="NULL"/>
    <s v="NULL"/>
    <s v="NULL"/>
    <s v="NULL"/>
    <s v="NULL"/>
    <s v="NULL"/>
    <s v="NULL"/>
    <s v="NULL"/>
    <s v="&lt;30"/>
    <s v="&lt;30"/>
    <s v="&lt;30"/>
    <s v="&lt;30"/>
    <s v="&lt;30"/>
    <s v="&lt;30"/>
    <e v="#VALUE!"/>
    <e v="#VALUE!"/>
    <s v="N/A"/>
    <s v="N/A"/>
    <s v="N/A"/>
    <s v="N/A"/>
    <s v="N/A"/>
    <s v="N/A"/>
  </r>
  <r>
    <x v="1"/>
    <x v="1"/>
    <x v="0"/>
    <x v="2"/>
    <x v="0"/>
    <x v="2"/>
    <s v="NULL"/>
    <s v="NULL"/>
    <s v="NULL"/>
    <s v="NULL"/>
    <s v="NULL"/>
    <n v="1.3885197868136401"/>
    <s v="NULL"/>
    <s v="NULL"/>
    <s v="NULL"/>
    <s v="NULL"/>
    <s v="NULL"/>
    <n v="1.08499940576786"/>
    <s v="&lt;30"/>
    <s v="&lt;30"/>
    <s v="&lt;30"/>
    <s v="&lt;30"/>
    <s v="&lt;30"/>
    <s v="30-100"/>
    <n v="1.3885197868136401"/>
    <n v="1.3885197868136401"/>
    <s v="N/A"/>
    <s v="N/A"/>
    <s v="N/A"/>
    <s v="N/A"/>
    <s v="N/A"/>
    <n v="6"/>
  </r>
  <r>
    <x v="1"/>
    <x v="1"/>
    <x v="0"/>
    <x v="2"/>
    <x v="1"/>
    <x v="0"/>
    <n v="1.42301448699453"/>
    <n v="1.19299998259739"/>
    <n v="1.0730104855590901"/>
    <n v="0.94740077450461502"/>
    <n v="0.79599789162271295"/>
    <n v="1.08657213473412"/>
    <n v="1.62814468216015"/>
    <n v="1.24932058439301"/>
    <n v="1.1602151622071499"/>
    <n v="0.96935420384677295"/>
    <n v="0.88262834860443495"/>
    <n v="1.1882516178140301"/>
    <s v="1k-10k"/>
    <s v="1k-10k"/>
    <s v="1k-10k"/>
    <s v="1k-10k"/>
    <s v="251-1000"/>
    <s v="10k-100k"/>
    <n v="0.33644235226041008"/>
    <n v="0.290574243111407"/>
    <n v="50"/>
    <n v="50"/>
    <n v="50"/>
    <n v="50"/>
    <n v="25"/>
    <n v="100"/>
  </r>
  <r>
    <x v="1"/>
    <x v="1"/>
    <x v="0"/>
    <x v="2"/>
    <x v="1"/>
    <x v="1"/>
    <n v="1.6413200717947301"/>
    <n v="1.13806487489165"/>
    <n v="0.96507950912715001"/>
    <n v="0.82036298444250799"/>
    <n v="0.55823354639762301"/>
    <n v="0.98263255983403897"/>
    <n v="1.0893615662237599"/>
    <n v="1.0528366970563401"/>
    <n v="0.92048377783501101"/>
    <n v="0.836340077132809"/>
    <n v="0.75643046687589599"/>
    <n v="0.930544155252925"/>
    <s v="251-1000"/>
    <s v="1k-10k"/>
    <s v="1k-10k"/>
    <s v="1k-10k"/>
    <s v="101-250"/>
    <s v="1k-10k"/>
    <n v="0.65868751196069109"/>
    <n v="0.42439901343641595"/>
    <n v="25"/>
    <n v="50"/>
    <n v="50"/>
    <n v="50"/>
    <n v="12"/>
    <n v="50"/>
  </r>
  <r>
    <x v="1"/>
    <x v="1"/>
    <x v="0"/>
    <x v="2"/>
    <x v="1"/>
    <x v="2"/>
    <n v="1.5563433382685401"/>
    <n v="1.14302488071651"/>
    <n v="0.99548005294501396"/>
    <n v="0.88002629109927299"/>
    <n v="0.72286770871610695"/>
    <n v="1.0020525045559301"/>
    <n v="1.2965449784906"/>
    <n v="1.18263216155721"/>
    <n v="1.2222251774403301"/>
    <n v="0.992842099768669"/>
    <n v="0.90456106429876704"/>
    <n v="1.12846122261962"/>
    <s v="1k-10k"/>
    <s v="10k-100k"/>
    <s v="1k-10k"/>
    <s v="1k-10k"/>
    <s v="1k-10k"/>
    <s v="10k-100k"/>
    <n v="0.55429083371261001"/>
    <n v="0.27918479583982314"/>
    <n v="50"/>
    <n v="100"/>
    <n v="50"/>
    <n v="50"/>
    <n v="50"/>
    <n v="100"/>
  </r>
  <r>
    <x v="1"/>
    <x v="1"/>
    <x v="0"/>
    <x v="2"/>
    <x v="2"/>
    <x v="0"/>
    <n v="1.6077976526323099"/>
    <n v="1.21873318601162"/>
    <n v="1.0890083705595099"/>
    <n v="0.95442529791049302"/>
    <n v="0.80116118647067003"/>
    <n v="1.07242275621076"/>
    <n v="1.82672245611972"/>
    <n v="1.3419951229851299"/>
    <n v="1.1213413766449101"/>
    <n v="1.03969430499927"/>
    <n v="0.896631025424376"/>
    <n v="1.1805434467318401"/>
    <s v="1k-10k"/>
    <s v="1k-10k"/>
    <s v="1k-10k"/>
    <s v="1k-10k"/>
    <s v="1k-10k"/>
    <s v="10k-100k"/>
    <n v="0.5353748964215499"/>
    <n v="0.27126156974008997"/>
    <n v="50"/>
    <n v="50"/>
    <n v="50"/>
    <n v="50"/>
    <n v="50"/>
    <n v="100"/>
  </r>
  <r>
    <x v="1"/>
    <x v="1"/>
    <x v="0"/>
    <x v="2"/>
    <x v="2"/>
    <x v="1"/>
    <n v="1.59274565793681"/>
    <n v="1.1128220001520099"/>
    <n v="0.91125067549873595"/>
    <n v="0.80686517932315704"/>
    <n v="0.60072104400424997"/>
    <n v="0.91939321723224199"/>
    <n v="1.1978978291022999"/>
    <n v="0.99335598236662603"/>
    <n v="0.92643608876522798"/>
    <n v="0.91839822002460003"/>
    <n v="0.74674638642393498"/>
    <n v="0.93955994867396797"/>
    <s v="101-250"/>
    <s v="1k-10k"/>
    <s v="1k-10k"/>
    <s v="1k-10k"/>
    <s v="251-1000"/>
    <s v="10k-100k"/>
    <n v="0.67335244070456801"/>
    <n v="0.31867217322799202"/>
    <n v="12"/>
    <n v="50"/>
    <n v="50"/>
    <n v="50"/>
    <n v="25"/>
    <n v="100"/>
  </r>
  <r>
    <x v="1"/>
    <x v="1"/>
    <x v="0"/>
    <x v="2"/>
    <x v="2"/>
    <x v="2"/>
    <n v="1.58926228890071"/>
    <n v="1.11863828756034"/>
    <n v="0.93602653311301998"/>
    <n v="0.84567393651989897"/>
    <n v="0.71352972372865198"/>
    <n v="0.92798603112524702"/>
    <n v="1.8573123118363799"/>
    <n v="1.0998917142039999"/>
    <n v="1.0329499287794399"/>
    <n v="1.0281925746344101"/>
    <n v="0.89175980331921501"/>
    <n v="1.06479543379758"/>
    <s v="1k-10k"/>
    <s v="1k-10k"/>
    <s v="1k-10k"/>
    <s v="1k-10k"/>
    <s v="1k-10k"/>
    <s v="10k-100k"/>
    <n v="0.66127625777546295"/>
    <n v="0.21445630739659505"/>
    <n v="50"/>
    <n v="50"/>
    <n v="50"/>
    <n v="50"/>
    <n v="50"/>
    <n v="100"/>
  </r>
  <r>
    <x v="1"/>
    <x v="1"/>
    <x v="0"/>
    <x v="2"/>
    <x v="3"/>
    <x v="0"/>
    <n v="2.1580884815325101"/>
    <n v="1.5201263747557601"/>
    <n v="1.2592974432017601"/>
    <n v="1.03662108140375"/>
    <n v="0.87819378962015304"/>
    <n v="1.2052109501588999"/>
    <n v="2.7566715893709501"/>
    <n v="1.57285737703974"/>
    <n v="1.32169215733309"/>
    <n v="1.1324179180026801"/>
    <n v="0.94543288638928402"/>
    <n v="1.35710037267301"/>
    <s v="1k-10k"/>
    <s v="1k-10k"/>
    <s v="1k-10k"/>
    <s v="1k-10k"/>
    <s v="1k-10k"/>
    <s v="10k-100k"/>
    <n v="0.9528775313736102"/>
    <n v="0.32701716053874685"/>
    <n v="50"/>
    <n v="50"/>
    <n v="50"/>
    <n v="50"/>
    <n v="50"/>
    <n v="100"/>
  </r>
  <r>
    <x v="1"/>
    <x v="1"/>
    <x v="0"/>
    <x v="2"/>
    <x v="3"/>
    <x v="1"/>
    <n v="1.31958258321207"/>
    <n v="1.04945032455448"/>
    <n v="0.84328160504947902"/>
    <n v="0.73245867222807004"/>
    <n v="0.55206887395918902"/>
    <n v="0.84321672008010196"/>
    <n v="1.2199844162831299"/>
    <n v="0.95224516468934495"/>
    <n v="0.89313770226394196"/>
    <n v="0.83764141556971705"/>
    <n v="0.78543871436018498"/>
    <n v="0.91013129654498004"/>
    <s v="1k-10k"/>
    <s v="1k-10k"/>
    <s v="1k-10k"/>
    <s v="1k-10k"/>
    <s v="251-1000"/>
    <s v="10k-100k"/>
    <n v="0.47636586313196805"/>
    <n v="0.29114784612091293"/>
    <n v="50"/>
    <n v="50"/>
    <n v="50"/>
    <n v="50"/>
    <n v="25"/>
    <n v="100"/>
  </r>
  <r>
    <x v="1"/>
    <x v="1"/>
    <x v="0"/>
    <x v="2"/>
    <x v="3"/>
    <x v="2"/>
    <n v="1.63265922256064"/>
    <n v="1.1865731088343501"/>
    <n v="0.944283626294666"/>
    <n v="0.79568231988414795"/>
    <n v="0.58619252616768802"/>
    <n v="0.85358346314938705"/>
    <n v="1.80074525397188"/>
    <n v="1.26792876463635"/>
    <n v="1.0504039516939301"/>
    <n v="0.92250725638050302"/>
    <n v="1.01550442007289"/>
    <n v="1.10707786640279"/>
    <s v="1k-10k"/>
    <s v="1k-10k"/>
    <s v="1k-10k"/>
    <s v="1k-10k"/>
    <s v="1k-10k"/>
    <s v="10k-100k"/>
    <n v="0.77907575941125295"/>
    <n v="0.26739093698169902"/>
    <n v="50"/>
    <n v="50"/>
    <n v="50"/>
    <n v="50"/>
    <n v="50"/>
    <n v="100"/>
  </r>
  <r>
    <x v="1"/>
    <x v="1"/>
    <x v="0"/>
    <x v="2"/>
    <x v="4"/>
    <x v="0"/>
    <n v="1.5938997872771701"/>
    <n v="1.25455299047932"/>
    <n v="1.1329708374793299"/>
    <n v="1.01770223889012"/>
    <n v="0.90607737974315805"/>
    <n v="1.11698206498963"/>
    <n v="1.84697833072819"/>
    <n v="1.40472893791813"/>
    <n v="1.1937593425153401"/>
    <n v="1.1008440773392201"/>
    <n v="0.95639059930042603"/>
    <n v="1.2264948330937899"/>
    <s v="1k-10k"/>
    <s v="1k-10k"/>
    <s v="10k-100k"/>
    <s v="10k-100k"/>
    <s v="1k-10k"/>
    <s v="10k-100k"/>
    <n v="0.47691772228754004"/>
    <n v="0.21090468524647199"/>
    <n v="50"/>
    <n v="50"/>
    <n v="100"/>
    <n v="100"/>
    <n v="50"/>
    <n v="100"/>
  </r>
  <r>
    <x v="1"/>
    <x v="1"/>
    <x v="0"/>
    <x v="2"/>
    <x v="4"/>
    <x v="1"/>
    <n v="1.51307397932256"/>
    <n v="1.05322466976954"/>
    <n v="0.92698769898829203"/>
    <n v="0.80843688666719304"/>
    <n v="0.689540718974336"/>
    <n v="0.88086002924223805"/>
    <n v="1.23827155126833"/>
    <n v="0.98774021109929599"/>
    <n v="0.95100765123855102"/>
    <n v="0.88340174327026899"/>
    <n v="0.81609509177866002"/>
    <n v="0.92553621469153902"/>
    <s v="251-1000"/>
    <s v="1k-10k"/>
    <s v="10k-100k"/>
    <s v="1k-10k"/>
    <s v="1k-10k"/>
    <s v="10k-100k"/>
    <n v="0.632213950080322"/>
    <n v="0.19131931026790205"/>
    <n v="25"/>
    <n v="50"/>
    <n v="100"/>
    <n v="50"/>
    <n v="50"/>
    <n v="100"/>
  </r>
  <r>
    <x v="1"/>
    <x v="1"/>
    <x v="0"/>
    <x v="2"/>
    <x v="4"/>
    <x v="2"/>
    <n v="1.6420204451884299"/>
    <n v="1.1029833623842"/>
    <n v="0.96295319452824801"/>
    <n v="0.82757635795316498"/>
    <n v="0.72435216412388004"/>
    <n v="0.89374083535326898"/>
    <n v="1.8517057832912101"/>
    <n v="1.2164941013727499"/>
    <n v="1.0480617449342899"/>
    <n v="1.0146345117767499"/>
    <n v="0.99458971879396596"/>
    <n v="1.10022232775344"/>
    <s v="1k-10k"/>
    <s v="10k-100k"/>
    <s v="10k-100k"/>
    <s v="10k-100k"/>
    <s v="1k-10k"/>
    <s v="10k-100k"/>
    <n v="0.74827960983516095"/>
    <n v="0.16938867122938894"/>
    <n v="50"/>
    <n v="100"/>
    <n v="100"/>
    <n v="100"/>
    <n v="50"/>
    <n v="100"/>
  </r>
  <r>
    <x v="1"/>
    <x v="1"/>
    <x v="0"/>
    <x v="3"/>
    <x v="0"/>
    <x v="0"/>
    <s v="NULL"/>
    <s v="NULL"/>
    <n v="1.0478420036529901"/>
    <s v="NULL"/>
    <s v="NULL"/>
    <n v="1.0550882600045199"/>
    <s v="NULL"/>
    <s v="NULL"/>
    <n v="1.1602604412912501"/>
    <s v="NULL"/>
    <s v="NULL"/>
    <n v="1.1895867591006599"/>
    <s v="&lt;30"/>
    <s v="&lt;30"/>
    <s v="101-250"/>
    <s v="&lt;30"/>
    <s v="&lt;30"/>
    <s v="101-250"/>
    <n v="7.2462563515298672E-3"/>
    <n v="7.2462563515298672E-3"/>
    <s v="N/A"/>
    <s v="N/A"/>
    <n v="12"/>
    <s v="N/A"/>
    <s v="N/A"/>
    <n v="12"/>
  </r>
  <r>
    <x v="1"/>
    <x v="1"/>
    <x v="0"/>
    <x v="3"/>
    <x v="0"/>
    <x v="1"/>
    <s v="NULL"/>
    <s v="NULL"/>
    <s v="NULL"/>
    <s v="NULL"/>
    <s v="NULL"/>
    <n v="1.1123052359241099"/>
    <s v="NULL"/>
    <s v="NULL"/>
    <s v="NULL"/>
    <s v="NULL"/>
    <s v="NULL"/>
    <n v="1.3622437951178801"/>
    <s v="&lt;30"/>
    <s v="&lt;30"/>
    <s v="&lt;30"/>
    <s v="&lt;30"/>
    <s v="&lt;30"/>
    <s v="30-100"/>
    <n v="1.1123052359241099"/>
    <n v="1.1123052359241099"/>
    <s v="N/A"/>
    <s v="N/A"/>
    <s v="N/A"/>
    <s v="N/A"/>
    <s v="N/A"/>
    <n v="6"/>
  </r>
  <r>
    <x v="1"/>
    <x v="1"/>
    <x v="0"/>
    <x v="3"/>
    <x v="0"/>
    <x v="2"/>
    <s v="NULL"/>
    <s v="NULL"/>
    <n v="1.12364460723245"/>
    <n v="0.800392201886165"/>
    <s v="NULL"/>
    <n v="1.0817187888025399"/>
    <s v="NULL"/>
    <s v="NULL"/>
    <n v="1.2528573047059199"/>
    <n v="0.88587188664025196"/>
    <s v="NULL"/>
    <n v="1.2117309012146"/>
    <s v="&lt;30"/>
    <s v="&lt;30"/>
    <s v="101-250"/>
    <s v="30-100"/>
    <s v="&lt;30"/>
    <s v="101-250"/>
    <n v="4.1925818429910056E-2"/>
    <n v="0.28132658691637491"/>
    <s v="N/A"/>
    <s v="N/A"/>
    <n v="12"/>
    <n v="6"/>
    <s v="N/A"/>
    <n v="12"/>
  </r>
  <r>
    <x v="1"/>
    <x v="1"/>
    <x v="0"/>
    <x v="3"/>
    <x v="1"/>
    <x v="0"/>
    <n v="1.5891497846810101"/>
    <n v="1.2564075420645699"/>
    <n v="1.1278580593514"/>
    <n v="1.00064707697449"/>
    <n v="0.88385081328029502"/>
    <n v="1.1620671729710399"/>
    <n v="1.83154138725021"/>
    <n v="1.2977403984696601"/>
    <n v="1.2173843493704"/>
    <n v="1.03287056302578"/>
    <n v="0.93260244631713596"/>
    <n v="1.26579327964393"/>
    <s v="10k-100k"/>
    <s v="1k-10k"/>
    <s v="10k-100k"/>
    <s v="1k-10k"/>
    <s v="1k-10k"/>
    <s v="10k-100k"/>
    <n v="0.42708261170997019"/>
    <n v="0.27821635969074487"/>
    <n v="100"/>
    <n v="50"/>
    <n v="100"/>
    <n v="50"/>
    <n v="50"/>
    <n v="100"/>
  </r>
  <r>
    <x v="1"/>
    <x v="1"/>
    <x v="0"/>
    <x v="3"/>
    <x v="1"/>
    <x v="1"/>
    <n v="1.43780931757107"/>
    <n v="1.0716882006400199"/>
    <n v="0.92316284820403904"/>
    <n v="0.82019707089263105"/>
    <n v="0.67974432606352897"/>
    <n v="0.89118494030101203"/>
    <n v="1.86204197083671"/>
    <n v="0.95552642640903795"/>
    <n v="0.95265050521754702"/>
    <n v="0.82264589349763795"/>
    <n v="0.71153265273445998"/>
    <n v="0.91362595458608298"/>
    <s v="1k-10k"/>
    <s v="1k-10k"/>
    <s v="1k-10k"/>
    <s v="1k-10k"/>
    <s v="1k-10k"/>
    <s v="10k-100k"/>
    <n v="0.54662437727005797"/>
    <n v="0.21144061423748306"/>
    <n v="50"/>
    <n v="50"/>
    <n v="50"/>
    <n v="50"/>
    <n v="50"/>
    <n v="100"/>
  </r>
  <r>
    <x v="1"/>
    <x v="1"/>
    <x v="0"/>
    <x v="3"/>
    <x v="1"/>
    <x v="2"/>
    <n v="1.42897318989949"/>
    <n v="1.1135736006185299"/>
    <n v="0.987351457767078"/>
    <n v="0.85922279204561502"/>
    <n v="0.72451694507361697"/>
    <n v="0.93499988550732205"/>
    <n v="1.8634942205804901"/>
    <n v="1.2151872062712099"/>
    <n v="1.1366737856514799"/>
    <n v="1.01253706522679"/>
    <n v="0.85651704045643395"/>
    <n v="1.1318071277196899"/>
    <s v="1k-10k"/>
    <s v="10k-100k"/>
    <s v="10k-100k"/>
    <s v="10k-100k"/>
    <s v="1k-10k"/>
    <s v="10k-100k"/>
    <n v="0.49397330439216791"/>
    <n v="0.21048294043370508"/>
    <n v="50"/>
    <n v="100"/>
    <n v="100"/>
    <n v="100"/>
    <n v="50"/>
    <n v="100"/>
  </r>
  <r>
    <x v="1"/>
    <x v="1"/>
    <x v="0"/>
    <x v="3"/>
    <x v="2"/>
    <x v="0"/>
    <n v="1.7486962883439401"/>
    <n v="1.3207919419887"/>
    <n v="1.1475662122494601"/>
    <n v="1.00881614324695"/>
    <n v="0.86250172466810804"/>
    <n v="1.15765453640521"/>
    <n v="2.1303739964022701"/>
    <n v="1.4134788018289199"/>
    <n v="1.20603570677558"/>
    <n v="1.09041208750644"/>
    <n v="0.90277582029654002"/>
    <n v="1.2829241592807299"/>
    <s v="1k-10k"/>
    <s v="1k-10k"/>
    <s v="1k-10k"/>
    <s v="1k-10k"/>
    <s v="1k-10k"/>
    <s v="10k-100k"/>
    <n v="0.5910417519387301"/>
    <n v="0.29515281173710195"/>
    <n v="50"/>
    <n v="50"/>
    <n v="50"/>
    <n v="50"/>
    <n v="50"/>
    <n v="100"/>
  </r>
  <r>
    <x v="1"/>
    <x v="1"/>
    <x v="0"/>
    <x v="3"/>
    <x v="2"/>
    <x v="1"/>
    <n v="1.1500840041942799"/>
    <n v="0.99498864654666197"/>
    <n v="0.84296473035451003"/>
    <n v="0.76857972593896495"/>
    <n v="0.65807870109760203"/>
    <n v="0.85774687688753604"/>
    <n v="1.44150685400922"/>
    <n v="0.91710390165758404"/>
    <n v="0.88153352796526097"/>
    <n v="0.83586508631496403"/>
    <n v="0.71063366881620105"/>
    <n v="0.89248495505251202"/>
    <s v="1k-10k"/>
    <s v="1k-10k"/>
    <s v="10k-100k"/>
    <s v="1k-10k"/>
    <s v="1k-10k"/>
    <s v="10k-100k"/>
    <n v="0.29233712730674388"/>
    <n v="0.19966817578993401"/>
    <n v="50"/>
    <n v="50"/>
    <n v="100"/>
    <n v="50"/>
    <n v="50"/>
    <n v="100"/>
  </r>
  <r>
    <x v="1"/>
    <x v="1"/>
    <x v="0"/>
    <x v="3"/>
    <x v="2"/>
    <x v="2"/>
    <n v="1.1844711191302699"/>
    <n v="1.0072586090314199"/>
    <n v="0.87702211721636503"/>
    <n v="0.79151911703337297"/>
    <n v="0.671897302936317"/>
    <n v="0.87211784989485397"/>
    <n v="1.7845361373316799"/>
    <n v="1.0607404332832"/>
    <n v="1.0487852286801"/>
    <n v="0.91260776616303196"/>
    <n v="0.77506609947451999"/>
    <n v="1.03187061491293"/>
    <s v="1k-10k"/>
    <s v="10k-100k"/>
    <s v="10k-100k"/>
    <s v="10k-100k"/>
    <s v="1k-10k"/>
    <s v="10k-100k"/>
    <n v="0.31235326923541595"/>
    <n v="0.20022054695853697"/>
    <n v="50"/>
    <n v="100"/>
    <n v="100"/>
    <n v="100"/>
    <n v="50"/>
    <n v="100"/>
  </r>
  <r>
    <x v="1"/>
    <x v="1"/>
    <x v="0"/>
    <x v="3"/>
    <x v="3"/>
    <x v="0"/>
    <n v="2.09651099683935"/>
    <n v="1.4653638450087001"/>
    <n v="1.25269090804353"/>
    <n v="1.1067331584450599"/>
    <n v="0.84620642434892401"/>
    <n v="1.32616630605299"/>
    <n v="2.6751424944623801"/>
    <n v="1.52785830462695"/>
    <n v="1.2962786636172201"/>
    <n v="1.25349487032972"/>
    <n v="0.89023780508069295"/>
    <n v="1.5179296190132701"/>
    <s v="1k-10k"/>
    <s v="1k-10k"/>
    <s v="1k-10k"/>
    <s v="1k-10k"/>
    <s v="1k-10k"/>
    <s v="10k-100k"/>
    <n v="0.77034469078636003"/>
    <n v="0.479959881704066"/>
    <n v="50"/>
    <n v="50"/>
    <n v="50"/>
    <n v="50"/>
    <n v="50"/>
    <n v="100"/>
  </r>
  <r>
    <x v="1"/>
    <x v="1"/>
    <x v="0"/>
    <x v="3"/>
    <x v="3"/>
    <x v="1"/>
    <n v="1.15496537885918"/>
    <n v="0.90867070399072802"/>
    <n v="0.800195530832013"/>
    <n v="0.71194225203672001"/>
    <n v="0.57373118662531097"/>
    <n v="0.80555524894443897"/>
    <n v="1.5621894260312701"/>
    <n v="0.92703841526916098"/>
    <n v="0.84770073399754897"/>
    <n v="0.79544418038605003"/>
    <n v="0.66581634530078804"/>
    <n v="0.89586936367480896"/>
    <s v="1k-10k"/>
    <s v="1k-10k"/>
    <s v="10k-100k"/>
    <s v="1k-10k"/>
    <s v="1k-10k"/>
    <s v="10k-100k"/>
    <n v="0.34941012991474107"/>
    <n v="0.231824062319128"/>
    <n v="50"/>
    <n v="50"/>
    <n v="100"/>
    <n v="50"/>
    <n v="50"/>
    <n v="100"/>
  </r>
  <r>
    <x v="1"/>
    <x v="1"/>
    <x v="0"/>
    <x v="3"/>
    <x v="3"/>
    <x v="2"/>
    <n v="1.2095231642133699"/>
    <n v="0.93450132114871098"/>
    <n v="0.81267099673563103"/>
    <n v="0.73266307027279598"/>
    <n v="0.58671457391007897"/>
    <n v="0.82051748097385702"/>
    <n v="1.86734047116123"/>
    <n v="1.14806301038422"/>
    <n v="0.96902948200727501"/>
    <n v="0.90060272704887201"/>
    <n v="0.721465956319983"/>
    <n v="1.0793608640521699"/>
    <s v="10k-100k"/>
    <s v="10k-100k"/>
    <s v="10k-100k"/>
    <s v="10k-100k"/>
    <s v="1k-10k"/>
    <s v="10k-100k"/>
    <n v="0.3890056832395129"/>
    <n v="0.23380290706377804"/>
    <n v="100"/>
    <n v="100"/>
    <n v="100"/>
    <n v="100"/>
    <n v="50"/>
    <n v="100"/>
  </r>
  <r>
    <x v="1"/>
    <x v="1"/>
    <x v="0"/>
    <x v="3"/>
    <x v="4"/>
    <x v="0"/>
    <n v="1.6811266379762999"/>
    <n v="1.35049967834975"/>
    <n v="1.20212830582817"/>
    <n v="1.0781493704230201"/>
    <n v="0.93237887452594503"/>
    <n v="1.20880612871891"/>
    <n v="2.0019843322783899"/>
    <n v="1.36006831008911"/>
    <n v="1.2592402664306701"/>
    <n v="1.1754163061156999"/>
    <n v="0.97890049757350195"/>
    <n v="1.3348959824900599"/>
    <s v="10k-100k"/>
    <s v="1k-10k"/>
    <s v="10k-100k"/>
    <s v="10k-100k"/>
    <s v="10k-100k"/>
    <s v="10k-100k"/>
    <n v="0.47232050925738989"/>
    <n v="0.27642725419296499"/>
    <n v="100"/>
    <n v="50"/>
    <n v="100"/>
    <n v="100"/>
    <n v="100"/>
    <n v="100"/>
  </r>
  <r>
    <x v="1"/>
    <x v="1"/>
    <x v="0"/>
    <x v="3"/>
    <x v="4"/>
    <x v="1"/>
    <n v="1.1014508950664601"/>
    <n v="0.95272855933612699"/>
    <n v="0.83889519959200498"/>
    <n v="0.77394293964749905"/>
    <n v="0.66415461429971401"/>
    <n v="0.83267514352707594"/>
    <n v="1.5692678887681499"/>
    <n v="0.93579049435167905"/>
    <n v="0.87507411783832301"/>
    <n v="0.83464626723066104"/>
    <n v="0.70592686447415898"/>
    <n v="0.89851564853241195"/>
    <s v="10k-100k"/>
    <s v="10k-100k"/>
    <s v="10k-100k"/>
    <s v="10k-100k"/>
    <s v="10k-100k"/>
    <s v="10k-100k"/>
    <n v="0.26877575153938416"/>
    <n v="0.16852052922736194"/>
    <n v="100"/>
    <n v="100"/>
    <n v="100"/>
    <n v="100"/>
    <n v="100"/>
    <n v="100"/>
  </r>
  <r>
    <x v="1"/>
    <x v="1"/>
    <x v="0"/>
    <x v="3"/>
    <x v="4"/>
    <x v="2"/>
    <n v="1.2252448319804901"/>
    <n v="0.97918846432137097"/>
    <n v="0.85837750271367297"/>
    <n v="0.79470601586742695"/>
    <n v="0.67733029296601199"/>
    <n v="0.85274885002793199"/>
    <n v="1.6630544939626499"/>
    <n v="1.12452417995896"/>
    <n v="1.0279427356330499"/>
    <n v="0.950216677391579"/>
    <n v="0.77035542508028898"/>
    <n v="1.08131182876899"/>
    <s v="10k-100k"/>
    <s v="10k-100k"/>
    <s v="10k-100k"/>
    <s v="10k-100k"/>
    <s v="10k-100k"/>
    <s v="&gt;100k"/>
    <n v="0.37249598195255806"/>
    <n v="0.17541855706192"/>
    <n v="100"/>
    <n v="100"/>
    <n v="100"/>
    <n v="100"/>
    <n v="100"/>
    <n v="200"/>
  </r>
  <r>
    <x v="1"/>
    <x v="1"/>
    <x v="2"/>
    <x v="0"/>
    <x v="0"/>
    <x v="0"/>
    <s v="NULL"/>
    <s v="NULL"/>
    <s v="NULL"/>
    <s v="NULL"/>
    <s v="NULL"/>
    <s v="NULL"/>
    <s v="NULL"/>
    <s v="NULL"/>
    <s v="NULL"/>
    <s v="NULL"/>
    <s v="NULL"/>
    <s v="NULL"/>
    <s v="&lt;30"/>
    <s v="&lt;30"/>
    <s v="&lt;30"/>
    <s v="&lt;30"/>
    <s v="&lt;30"/>
    <s v="&lt;30"/>
    <e v="#VALUE!"/>
    <e v="#VALUE!"/>
    <s v="N/A"/>
    <s v="N/A"/>
    <s v="N/A"/>
    <s v="N/A"/>
    <s v="N/A"/>
    <s v="N/A"/>
  </r>
  <r>
    <x v="1"/>
    <x v="1"/>
    <x v="2"/>
    <x v="0"/>
    <x v="0"/>
    <x v="2"/>
    <s v="NULL"/>
    <s v="NULL"/>
    <s v="NULL"/>
    <s v="NULL"/>
    <s v="NULL"/>
    <s v="NULL"/>
    <s v="NULL"/>
    <s v="NULL"/>
    <s v="NULL"/>
    <s v="NULL"/>
    <s v="NULL"/>
    <s v="NULL"/>
    <s v="&lt;30"/>
    <s v="&lt;30"/>
    <s v="&lt;30"/>
    <s v="&lt;30"/>
    <s v="&lt;30"/>
    <s v="&lt;30"/>
    <e v="#VALUE!"/>
    <e v="#VALUE!"/>
    <s v="N/A"/>
    <s v="N/A"/>
    <s v="N/A"/>
    <s v="N/A"/>
    <s v="N/A"/>
    <s v="N/A"/>
  </r>
  <r>
    <x v="1"/>
    <x v="1"/>
    <x v="2"/>
    <x v="0"/>
    <x v="1"/>
    <x v="0"/>
    <n v="3.0931988376357298"/>
    <n v="1.85530726734692"/>
    <n v="1.4427865800995401"/>
    <n v="1.0660879015664899"/>
    <n v="0.69342787843015696"/>
    <n v="1.11104670239623"/>
    <n v="2.8443175695809302"/>
    <n v="1.86180494293212"/>
    <n v="1.5520777769365499"/>
    <n v="1.16363452778079"/>
    <n v="0.81222399822036395"/>
    <n v="1.20068773917719"/>
    <s v="30-100"/>
    <s v="101-250"/>
    <s v="101-250"/>
    <s v="251-1000"/>
    <s v="101-250"/>
    <s v="1k-10k"/>
    <n v="1.9821521352394997"/>
    <n v="0.41761882396607308"/>
    <n v="6"/>
    <n v="12"/>
    <n v="12"/>
    <n v="25"/>
    <n v="12"/>
    <n v="50"/>
  </r>
  <r>
    <x v="1"/>
    <x v="1"/>
    <x v="2"/>
    <x v="0"/>
    <x v="1"/>
    <x v="1"/>
    <s v="NULL"/>
    <n v="1.35303009468948"/>
    <n v="0.93816604841360796"/>
    <n v="0.61639517585978598"/>
    <n v="0.36566987343982599"/>
    <n v="0.79563520930250398"/>
    <s v="NULL"/>
    <n v="1.3054920220849"/>
    <n v="1.0822721798633399"/>
    <n v="0.77282818447137602"/>
    <n v="0.52641158843092495"/>
    <n v="0.960730226966237"/>
    <s v="&lt;30"/>
    <s v="30-100"/>
    <s v="30-100"/>
    <s v="30-100"/>
    <s v="30-100"/>
    <s v="101-250"/>
    <n v="0.55739488538697601"/>
    <n v="0.42996533586267799"/>
    <s v="N/A"/>
    <n v="6"/>
    <n v="6"/>
    <n v="6"/>
    <n v="6"/>
    <n v="12"/>
  </r>
  <r>
    <x v="1"/>
    <x v="1"/>
    <x v="2"/>
    <x v="0"/>
    <x v="1"/>
    <x v="2"/>
    <n v="3.0830349556920198"/>
    <n v="1.8891562422214001"/>
    <n v="1.2682777013829101"/>
    <n v="0.933528978360326"/>
    <n v="0.50544840798135904"/>
    <n v="0.94264037099382303"/>
    <n v="2.8755293184555901"/>
    <n v="1.69271515442234"/>
    <n v="1.3474120026612499"/>
    <n v="1.1491408455160199"/>
    <n v="0.77882687370778203"/>
    <n v="1.1546006788638901"/>
    <s v="30-100"/>
    <s v="30-100"/>
    <s v="251-1000"/>
    <s v="251-1000"/>
    <s v="101-250"/>
    <s v="1k-10k"/>
    <n v="2.1403945846981967"/>
    <n v="0.43719196301246399"/>
    <n v="6"/>
    <n v="6"/>
    <n v="25"/>
    <n v="25"/>
    <n v="12"/>
    <n v="50"/>
  </r>
  <r>
    <x v="1"/>
    <x v="1"/>
    <x v="2"/>
    <x v="0"/>
    <x v="2"/>
    <x v="0"/>
    <n v="5.3446743616523902"/>
    <n v="2.4699724626491699"/>
    <n v="1.77462021316666"/>
    <n v="1.2409440041759601"/>
    <n v="0.80768606938826903"/>
    <n v="1.3487861653859099"/>
    <n v="4.65715004253651"/>
    <n v="2.8384106851655702"/>
    <n v="1.9238137138815901"/>
    <n v="1.25935243953465"/>
    <n v="0.88076753342282199"/>
    <n v="1.4116547920692999"/>
    <s v="30-100"/>
    <s v="30-100"/>
    <s v="101-250"/>
    <s v="101-250"/>
    <s v="101-250"/>
    <s v="251-1000"/>
    <n v="3.9958881962664803"/>
    <n v="0.54110009599764086"/>
    <n v="6"/>
    <n v="6"/>
    <n v="12"/>
    <n v="12"/>
    <n v="12"/>
    <n v="25"/>
  </r>
  <r>
    <x v="1"/>
    <x v="1"/>
    <x v="2"/>
    <x v="0"/>
    <x v="2"/>
    <x v="1"/>
    <n v="2.599390840032"/>
    <n v="1.31766118104153"/>
    <n v="0.99817496836768904"/>
    <n v="0.72135015523166202"/>
    <s v="NULL"/>
    <n v="0.84756733552976005"/>
    <n v="1.99277346470516"/>
    <n v="1.2422160247926199"/>
    <n v="1.1550498599124199"/>
    <n v="0.78778038352454804"/>
    <s v="NULL"/>
    <n v="0.92866623947206295"/>
    <s v="30-100"/>
    <s v="30-100"/>
    <s v="30-100"/>
    <s v="101-250"/>
    <s v="&lt;30"/>
    <s v="251-1000"/>
    <n v="1.7518235045022399"/>
    <n v="0.12621718029809803"/>
    <n v="6"/>
    <n v="6"/>
    <n v="6"/>
    <n v="12"/>
    <s v="N/A"/>
    <n v="25"/>
  </r>
  <r>
    <x v="1"/>
    <x v="1"/>
    <x v="2"/>
    <x v="0"/>
    <x v="2"/>
    <x v="2"/>
    <n v="2.9384106965931598"/>
    <n v="1.5227910316698701"/>
    <n v="1.1689711942876999"/>
    <n v="0.839030484615928"/>
    <n v="0.515116459165472"/>
    <n v="0.94218913899578005"/>
    <n v="3.0917104014598702"/>
    <n v="1.7074250038786001"/>
    <n v="1.33745280713002"/>
    <n v="0.97631388143632003"/>
    <n v="0.92862951847285902"/>
    <n v="1.20024162871463"/>
    <s v="30-100"/>
    <s v="101-250"/>
    <s v="251-1000"/>
    <s v="251-1000"/>
    <s v="101-250"/>
    <s v="251-1000"/>
    <n v="1.9962215575973796"/>
    <n v="0.42707267983030806"/>
    <n v="6"/>
    <n v="12"/>
    <n v="25"/>
    <n v="25"/>
    <n v="12"/>
    <n v="25"/>
  </r>
  <r>
    <x v="1"/>
    <x v="1"/>
    <x v="2"/>
    <x v="0"/>
    <x v="3"/>
    <x v="0"/>
    <n v="5.4460847630652198"/>
    <n v="2.49079455617944"/>
    <n v="1.9097360873681599"/>
    <n v="1.4553436526757499"/>
    <n v="0.73810943910998805"/>
    <n v="1.47898818424543"/>
    <n v="4.9983431513261998"/>
    <n v="2.5966994103199199"/>
    <n v="2.09935010680252"/>
    <n v="1.5661875856927301"/>
    <n v="0.79900109957733201"/>
    <n v="1.6384543881537501"/>
    <s v="101-250"/>
    <s v="101-250"/>
    <s v="101-250"/>
    <s v="251-1000"/>
    <s v="101-250"/>
    <s v="251-1000"/>
    <n v="3.9670965788197901"/>
    <n v="0.74087874513544194"/>
    <n v="12"/>
    <n v="12"/>
    <n v="12"/>
    <n v="25"/>
    <n v="12"/>
    <n v="25"/>
  </r>
  <r>
    <x v="1"/>
    <x v="1"/>
    <x v="2"/>
    <x v="0"/>
    <x v="3"/>
    <x v="1"/>
    <n v="2.2766324988289699"/>
    <n v="1.1144181201295"/>
    <n v="0.78532533653841297"/>
    <n v="0.60869320893343304"/>
    <n v="0.342785097560945"/>
    <n v="0.82982413415654899"/>
    <n v="1.37348259164553"/>
    <n v="1.1417948502164901"/>
    <n v="0.78651180209175597"/>
    <n v="0.86556219774710297"/>
    <n v="0.58501199619740596"/>
    <n v="0.89154154228725102"/>
    <s v="30-100"/>
    <s v="251-1000"/>
    <s v="251-1000"/>
    <s v="101-250"/>
    <s v="30-100"/>
    <s v="251-1000"/>
    <n v="1.446808364672421"/>
    <n v="0.48703903659560399"/>
    <n v="6"/>
    <n v="25"/>
    <n v="25"/>
    <n v="12"/>
    <n v="6"/>
    <n v="25"/>
  </r>
  <r>
    <x v="1"/>
    <x v="1"/>
    <x v="2"/>
    <x v="0"/>
    <x v="3"/>
    <x v="2"/>
    <n v="2.4705528128085099"/>
    <n v="1.33565259453634"/>
    <n v="0.95533609200589398"/>
    <n v="0.69297003027015203"/>
    <n v="0.40657452266285998"/>
    <n v="0.884317332386792"/>
    <n v="2.25754270389944"/>
    <n v="2.0020649066285601"/>
    <n v="1.14101395771862"/>
    <n v="0.85448849910253799"/>
    <n v="0.85602922334194897"/>
    <n v="1.18889094077265"/>
    <s v="30-100"/>
    <s v="251-1000"/>
    <s v="251-1000"/>
    <s v="251-1000"/>
    <s v="101-250"/>
    <s v="1k-10k"/>
    <n v="1.5862354804217178"/>
    <n v="0.47774280972393202"/>
    <n v="6"/>
    <n v="25"/>
    <n v="25"/>
    <n v="25"/>
    <n v="12"/>
    <n v="50"/>
  </r>
  <r>
    <x v="1"/>
    <x v="1"/>
    <x v="2"/>
    <x v="0"/>
    <x v="4"/>
    <x v="0"/>
    <n v="4.5688564515637102"/>
    <n v="2.4151319242083602"/>
    <n v="1.7205601478610399"/>
    <n v="1.3216967404865401"/>
    <n v="0.78960530744826496"/>
    <n v="1.2867058613281499"/>
    <n v="4.1197447780033398"/>
    <n v="2.6118143280516799"/>
    <n v="1.8692751692882801"/>
    <n v="1.4294890358526"/>
    <n v="0.85082176726809899"/>
    <n v="1.38379840357881"/>
    <s v="101-250"/>
    <s v="101-250"/>
    <s v="251-1000"/>
    <s v="1k-10k"/>
    <s v="251-1000"/>
    <s v="1k-10k"/>
    <n v="3.2821505902355605"/>
    <n v="0.49710055387988494"/>
    <n v="12"/>
    <n v="12"/>
    <n v="25"/>
    <n v="50"/>
    <n v="25"/>
    <n v="50"/>
  </r>
  <r>
    <x v="1"/>
    <x v="1"/>
    <x v="2"/>
    <x v="0"/>
    <x v="4"/>
    <x v="1"/>
    <n v="2.1811980272511202"/>
    <n v="1.1406942904542701"/>
    <n v="0.82246665592991897"/>
    <n v="0.68707169219884801"/>
    <n v="0.51428598824136695"/>
    <n v="0.83011271794556796"/>
    <n v="1.6242760807307799"/>
    <n v="1.19241595194851"/>
    <n v="0.84872070399529997"/>
    <n v="0.80378134465548801"/>
    <n v="0.71064221562829799"/>
    <n v="0.91078022311875195"/>
    <s v="30-100"/>
    <s v="251-1000"/>
    <s v="251-1000"/>
    <s v="251-1000"/>
    <s v="101-250"/>
    <s v="1k-10k"/>
    <n v="1.3510853093055522"/>
    <n v="0.315826729704201"/>
    <n v="6"/>
    <n v="25"/>
    <n v="25"/>
    <n v="25"/>
    <n v="12"/>
    <n v="50"/>
  </r>
  <r>
    <x v="1"/>
    <x v="1"/>
    <x v="2"/>
    <x v="0"/>
    <x v="4"/>
    <x v="2"/>
    <n v="3.1179011351465"/>
    <n v="1.4319735148571"/>
    <n v="1.10652667154246"/>
    <n v="0.78029472201190497"/>
    <n v="0.58497506912138497"/>
    <n v="0.905463253469315"/>
    <n v="2.6563119858212998"/>
    <n v="2.1169791193891498"/>
    <n v="1.33598967694742"/>
    <n v="0.93833041620702695"/>
    <n v="0.89707037488170505"/>
    <n v="1.18121971914084"/>
    <s v="101-250"/>
    <s v="251-1000"/>
    <s v="1k-10k"/>
    <s v="1k-10k"/>
    <s v="251-1000"/>
    <s v="1k-10k"/>
    <n v="2.212437881677185"/>
    <n v="0.32048818434793003"/>
    <n v="12"/>
    <n v="25"/>
    <n v="50"/>
    <n v="50"/>
    <n v="25"/>
    <n v="50"/>
  </r>
  <r>
    <x v="1"/>
    <x v="1"/>
    <x v="2"/>
    <x v="1"/>
    <x v="0"/>
    <x v="0"/>
    <s v="NULL"/>
    <s v="NULL"/>
    <n v="1.1153682690592099"/>
    <s v="NULL"/>
    <s v="NULL"/>
    <n v="1.11174161108064"/>
    <s v="NULL"/>
    <s v="NULL"/>
    <n v="1.2403526635503199"/>
    <s v="NULL"/>
    <s v="NULL"/>
    <n v="1.2440018796058501"/>
    <s v="&lt;30"/>
    <s v="&lt;30"/>
    <s v="30-100"/>
    <s v="&lt;30"/>
    <s v="&lt;30"/>
    <s v="101-250"/>
    <n v="3.6266579785699804E-3"/>
    <n v="3.6266579785699804E-3"/>
    <s v="N/A"/>
    <s v="N/A"/>
    <n v="6"/>
    <s v="N/A"/>
    <s v="N/A"/>
    <n v="12"/>
  </r>
  <r>
    <x v="1"/>
    <x v="1"/>
    <x v="2"/>
    <x v="1"/>
    <x v="0"/>
    <x v="1"/>
    <s v="NULL"/>
    <s v="NULL"/>
    <s v="NULL"/>
    <s v="NULL"/>
    <s v="NULL"/>
    <s v="NULL"/>
    <s v="NULL"/>
    <s v="NULL"/>
    <s v="NULL"/>
    <s v="NULL"/>
    <s v="NULL"/>
    <s v="NULL"/>
    <s v="&lt;30"/>
    <s v="&lt;30"/>
    <s v="&lt;30"/>
    <s v="&lt;30"/>
    <s v="&lt;30"/>
    <s v="&lt;30"/>
    <e v="#VALUE!"/>
    <e v="#VALUE!"/>
    <s v="N/A"/>
    <s v="N/A"/>
    <s v="N/A"/>
    <s v="N/A"/>
    <s v="N/A"/>
    <s v="N/A"/>
  </r>
  <r>
    <x v="1"/>
    <x v="1"/>
    <x v="2"/>
    <x v="1"/>
    <x v="0"/>
    <x v="2"/>
    <s v="NULL"/>
    <s v="NULL"/>
    <n v="1.07393984221997"/>
    <s v="NULL"/>
    <s v="NULL"/>
    <n v="1.04290763087724"/>
    <s v="NULL"/>
    <s v="NULL"/>
    <n v="1.2476327788086801"/>
    <s v="NULL"/>
    <s v="NULL"/>
    <n v="1.2274289415194699"/>
    <s v="&lt;30"/>
    <s v="&lt;30"/>
    <s v="101-250"/>
    <s v="&lt;30"/>
    <s v="&lt;30"/>
    <s v="101-250"/>
    <n v="3.1032211342729932E-2"/>
    <n v="3.1032211342729932E-2"/>
    <s v="N/A"/>
    <s v="N/A"/>
    <n v="12"/>
    <s v="N/A"/>
    <s v="N/A"/>
    <n v="12"/>
  </r>
  <r>
    <x v="1"/>
    <x v="1"/>
    <x v="2"/>
    <x v="1"/>
    <x v="1"/>
    <x v="0"/>
    <n v="1.6257014234082701"/>
    <n v="1.39474306697091"/>
    <n v="1.21153269517759"/>
    <n v="1.08247721033248"/>
    <n v="0.84400232728447999"/>
    <n v="1.1999870246864299"/>
    <n v="1.8139929687290901"/>
    <n v="1.47315991761091"/>
    <n v="1.2894984708903301"/>
    <n v="1.19300178867025"/>
    <n v="0.89036774454119605"/>
    <n v="1.3092792385365499"/>
    <s v="1k-10k"/>
    <s v="1k-10k"/>
    <s v="1k-10k"/>
    <s v="1k-10k"/>
    <s v="1k-10k"/>
    <s v="10k-100k"/>
    <n v="0.42571439872184014"/>
    <n v="0.35598469740194993"/>
    <n v="50"/>
    <n v="50"/>
    <n v="50"/>
    <n v="50"/>
    <n v="50"/>
    <n v="100"/>
  </r>
  <r>
    <x v="1"/>
    <x v="1"/>
    <x v="2"/>
    <x v="1"/>
    <x v="1"/>
    <x v="1"/>
    <n v="1.48231940442152"/>
    <n v="1.1557527882374199"/>
    <n v="0.96276993656462295"/>
    <n v="0.76426389433462005"/>
    <n v="0.56086717928326801"/>
    <n v="0.93459042085295096"/>
    <n v="1.01398414078901"/>
    <n v="1.0236579456758099"/>
    <n v="0.97017901484369495"/>
    <n v="0.84701864560246698"/>
    <n v="0.69003773547420399"/>
    <n v="0.92261151921764495"/>
    <s v="251-1000"/>
    <s v="1k-10k"/>
    <s v="1k-10k"/>
    <s v="1k-10k"/>
    <s v="251-1000"/>
    <s v="1k-10k"/>
    <n v="0.54772898356856903"/>
    <n v="0.37372324156968295"/>
    <n v="25"/>
    <n v="50"/>
    <n v="50"/>
    <n v="50"/>
    <n v="25"/>
    <n v="50"/>
  </r>
  <r>
    <x v="1"/>
    <x v="1"/>
    <x v="2"/>
    <x v="1"/>
    <x v="1"/>
    <x v="2"/>
    <n v="1.4678906928114701"/>
    <n v="1.2048037125117199"/>
    <n v="1.0378015702024801"/>
    <n v="0.914371602045016"/>
    <n v="0.66214712913100904"/>
    <n v="1.0024498646587301"/>
    <n v="1.48599299204515"/>
    <n v="1.3913598579652"/>
    <n v="1.1371312676104099"/>
    <n v="1.08487691469577"/>
    <n v="0.89272944550325894"/>
    <n v="1.17476040827837"/>
    <s v="1k-10k"/>
    <s v="1k-10k"/>
    <s v="1k-10k"/>
    <s v="1k-10k"/>
    <s v="1k-10k"/>
    <s v="10k-100k"/>
    <n v="0.46544082815274002"/>
    <n v="0.34030273552772106"/>
    <n v="50"/>
    <n v="50"/>
    <n v="50"/>
    <n v="50"/>
    <n v="50"/>
    <n v="100"/>
  </r>
  <r>
    <x v="1"/>
    <x v="1"/>
    <x v="2"/>
    <x v="1"/>
    <x v="2"/>
    <x v="0"/>
    <n v="1.6979294095127799"/>
    <n v="1.3864664089919101"/>
    <n v="1.2024629472006401"/>
    <n v="0.962266135713986"/>
    <n v="0.79675649309253904"/>
    <n v="1.2483968286218801"/>
    <n v="1.90649065776675"/>
    <n v="1.4455570739279799"/>
    <n v="1.3248968620344701"/>
    <n v="0.98925370300030702"/>
    <n v="0.850648739241461"/>
    <n v="1.35849791427223"/>
    <s v="1k-10k"/>
    <s v="1k-10k"/>
    <s v="1k-10k"/>
    <s v="251-1000"/>
    <s v="251-1000"/>
    <s v="1k-10k"/>
    <n v="0.44953258089089987"/>
    <n v="0.45164033552934102"/>
    <n v="50"/>
    <n v="50"/>
    <n v="50"/>
    <n v="25"/>
    <n v="25"/>
    <n v="50"/>
  </r>
  <r>
    <x v="1"/>
    <x v="1"/>
    <x v="2"/>
    <x v="1"/>
    <x v="2"/>
    <x v="1"/>
    <n v="1.72680401108472"/>
    <n v="1.0037989479560401"/>
    <n v="0.84101972144098702"/>
    <n v="0.69956308206551499"/>
    <n v="0.49079770193132"/>
    <n v="0.90416770501075705"/>
    <n v="1.0545794596346401"/>
    <n v="0.98909791082628795"/>
    <n v="0.87909121264161605"/>
    <n v="0.88157156626274502"/>
    <n v="0.66785659980789902"/>
    <n v="0.915207192531164"/>
    <s v="251-1000"/>
    <s v="1k-10k"/>
    <s v="1k-10k"/>
    <s v="251-1000"/>
    <s v="101-250"/>
    <s v="1k-10k"/>
    <n v="0.82263630607396299"/>
    <n v="0.41337000307943705"/>
    <n v="25"/>
    <n v="50"/>
    <n v="50"/>
    <n v="25"/>
    <n v="12"/>
    <n v="50"/>
  </r>
  <r>
    <x v="1"/>
    <x v="1"/>
    <x v="2"/>
    <x v="1"/>
    <x v="2"/>
    <x v="2"/>
    <n v="1.7318496482858301"/>
    <n v="1.04728643973661"/>
    <n v="0.91783757117453102"/>
    <n v="0.76660698990398701"/>
    <n v="0.59049510130142502"/>
    <n v="0.94084782116072097"/>
    <n v="1.2590089444042001"/>
    <n v="1.1958556819429"/>
    <n v="1.18287761170048"/>
    <n v="0.958612309739864"/>
    <n v="0.89324998927193899"/>
    <n v="1.1241440719898901"/>
    <s v="251-1000"/>
    <s v="1k-10k"/>
    <s v="1k-10k"/>
    <s v="1k-10k"/>
    <s v="251-1000"/>
    <s v="10k-100k"/>
    <n v="0.79100182712510914"/>
    <n v="0.35035271985929595"/>
    <n v="25"/>
    <n v="50"/>
    <n v="50"/>
    <n v="50"/>
    <n v="25"/>
    <n v="100"/>
  </r>
  <r>
    <x v="1"/>
    <x v="1"/>
    <x v="2"/>
    <x v="1"/>
    <x v="3"/>
    <x v="0"/>
    <n v="2.3316902881772901"/>
    <n v="1.5641562761204399"/>
    <n v="1.29623585171231"/>
    <n v="1.0622512965101201"/>
    <n v="0.78288534397618603"/>
    <n v="1.31813081525408"/>
    <n v="2.7729591611322202"/>
    <n v="1.8477371175858599"/>
    <n v="1.3738442505628601"/>
    <n v="1.1576597003805"/>
    <n v="0.82087731359968696"/>
    <n v="1.49466678196931"/>
    <s v="1k-10k"/>
    <s v="1k-10k"/>
    <s v="1k-10k"/>
    <s v="251-1000"/>
    <s v="251-1000"/>
    <s v="1k-10k"/>
    <n v="1.01355947292321"/>
    <n v="0.53524547127789401"/>
    <n v="50"/>
    <n v="50"/>
    <n v="50"/>
    <n v="25"/>
    <n v="25"/>
    <n v="50"/>
  </r>
  <r>
    <x v="1"/>
    <x v="1"/>
    <x v="2"/>
    <x v="1"/>
    <x v="3"/>
    <x v="1"/>
    <n v="1.4006701296931701"/>
    <n v="0.94875802053210001"/>
    <n v="0.80298268743831003"/>
    <n v="0.59201751463963903"/>
    <n v="0.40412354230574998"/>
    <n v="0.760324700760596"/>
    <n v="1.3287579496339701"/>
    <n v="0.907131643051586"/>
    <n v="0.88619212588449603"/>
    <n v="0.74770696573788398"/>
    <n v="0.60024283284055402"/>
    <n v="0.86057570989779297"/>
    <s v="251-1000"/>
    <s v="1k-10k"/>
    <s v="1k-10k"/>
    <s v="1k-10k"/>
    <s v="101-250"/>
    <s v="1k-10k"/>
    <n v="0.64034542893257407"/>
    <n v="0.35620115845484601"/>
    <n v="25"/>
    <n v="50"/>
    <n v="50"/>
    <n v="50"/>
    <n v="12"/>
    <n v="50"/>
  </r>
  <r>
    <x v="1"/>
    <x v="1"/>
    <x v="2"/>
    <x v="1"/>
    <x v="3"/>
    <x v="2"/>
    <n v="1.50595986495104"/>
    <n v="1.00573914741746"/>
    <n v="0.85900851951733004"/>
    <n v="0.64133511079321104"/>
    <n v="0.49328420112403798"/>
    <n v="0.79760535505690899"/>
    <n v="1.6984973726450401"/>
    <n v="1.18199887169262"/>
    <n v="1.20833191484668"/>
    <n v="0.85553107516949001"/>
    <n v="0.72565986832668905"/>
    <n v="1.1162314490299201"/>
    <s v="1k-10k"/>
    <s v="1k-10k"/>
    <s v="1k-10k"/>
    <s v="1k-10k"/>
    <s v="251-1000"/>
    <s v="10k-100k"/>
    <n v="0.70835450989413096"/>
    <n v="0.30432115393287101"/>
    <n v="50"/>
    <n v="50"/>
    <n v="50"/>
    <n v="50"/>
    <n v="25"/>
    <n v="100"/>
  </r>
  <r>
    <x v="1"/>
    <x v="1"/>
    <x v="2"/>
    <x v="1"/>
    <x v="4"/>
    <x v="0"/>
    <n v="1.71467596572736"/>
    <n v="1.39514166728569"/>
    <n v="1.23640037968338"/>
    <n v="1.12739752887055"/>
    <n v="0.89971537272915603"/>
    <n v="1.2392861227279801"/>
    <n v="1.9715958795227599"/>
    <n v="1.54390154392268"/>
    <n v="1.3290402888656501"/>
    <n v="1.23257927985465"/>
    <n v="0.96147733925312295"/>
    <n v="1.3644416566323201"/>
    <s v="1k-10k"/>
    <s v="1k-10k"/>
    <s v="1k-10k"/>
    <s v="1k-10k"/>
    <s v="1k-10k"/>
    <s v="10k-100k"/>
    <n v="0.47538984299937992"/>
    <n v="0.33957074999882408"/>
    <n v="50"/>
    <n v="50"/>
    <n v="50"/>
    <n v="50"/>
    <n v="50"/>
    <n v="100"/>
  </r>
  <r>
    <x v="1"/>
    <x v="1"/>
    <x v="2"/>
    <x v="1"/>
    <x v="4"/>
    <x v="1"/>
    <n v="1.3918672671024099"/>
    <n v="1.0224917502795301"/>
    <n v="0.84912124343700301"/>
    <n v="0.73011620459056004"/>
    <n v="0.59773139789797503"/>
    <n v="0.83631845384896397"/>
    <n v="1.17782016868624"/>
    <n v="0.96641385567530902"/>
    <n v="0.92579215196098497"/>
    <n v="0.84036525167962295"/>
    <n v="0.72155375042439596"/>
    <n v="0.89537329545455602"/>
    <s v="251-1000"/>
    <s v="1k-10k"/>
    <s v="1k-10k"/>
    <s v="1k-10k"/>
    <s v="1k-10k"/>
    <s v="10k-100k"/>
    <n v="0.55554881325344596"/>
    <n v="0.23858705595098895"/>
    <n v="25"/>
    <n v="50"/>
    <n v="50"/>
    <n v="50"/>
    <n v="50"/>
    <n v="100"/>
  </r>
  <r>
    <x v="1"/>
    <x v="1"/>
    <x v="2"/>
    <x v="1"/>
    <x v="4"/>
    <x v="2"/>
    <n v="1.4221854141536201"/>
    <n v="1.06784407394825"/>
    <n v="0.91966810105128205"/>
    <n v="0.78428226917615695"/>
    <n v="0.63711962985471804"/>
    <n v="0.88793552750443105"/>
    <n v="1.54316012380731"/>
    <n v="1.2122970432981699"/>
    <n v="1.2411039359607501"/>
    <n v="0.97799008941905796"/>
    <n v="0.82480145585377995"/>
    <n v="1.1444983837621601"/>
    <s v="1k-10k"/>
    <s v="10k-100k"/>
    <s v="10k-100k"/>
    <s v="1k-10k"/>
    <s v="1k-10k"/>
    <s v="10k-100k"/>
    <n v="0.53424988664918904"/>
    <n v="0.25081589764971302"/>
    <n v="50"/>
    <n v="100"/>
    <n v="100"/>
    <n v="50"/>
    <n v="50"/>
    <n v="100"/>
  </r>
  <r>
    <x v="1"/>
    <x v="1"/>
    <x v="2"/>
    <x v="2"/>
    <x v="0"/>
    <x v="0"/>
    <s v="NULL"/>
    <s v="NULL"/>
    <s v="NULL"/>
    <s v="NULL"/>
    <s v="NULL"/>
    <n v="0.82457243274066905"/>
    <s v="NULL"/>
    <s v="NULL"/>
    <s v="NULL"/>
    <s v="NULL"/>
    <s v="NULL"/>
    <n v="0.94172218277665298"/>
    <s v="&lt;30"/>
    <s v="&lt;30"/>
    <s v="&lt;30"/>
    <s v="&lt;30"/>
    <s v="&lt;30"/>
    <s v="30-100"/>
    <n v="0.82457243274066905"/>
    <n v="0.82457243274066905"/>
    <s v="N/A"/>
    <s v="N/A"/>
    <s v="N/A"/>
    <s v="N/A"/>
    <s v="N/A"/>
    <n v="6"/>
  </r>
  <r>
    <x v="1"/>
    <x v="1"/>
    <x v="2"/>
    <x v="2"/>
    <x v="0"/>
    <x v="1"/>
    <s v="NULL"/>
    <s v="NULL"/>
    <s v="NULL"/>
    <s v="NULL"/>
    <s v="NULL"/>
    <s v="NULL"/>
    <s v="NULL"/>
    <s v="NULL"/>
    <s v="NULL"/>
    <s v="NULL"/>
    <s v="NULL"/>
    <s v="NULL"/>
    <s v="&lt;30"/>
    <s v="&lt;30"/>
    <s v="&lt;30"/>
    <s v="&lt;30"/>
    <s v="&lt;30"/>
    <s v="&lt;30"/>
    <e v="#VALUE!"/>
    <e v="#VALUE!"/>
    <s v="N/A"/>
    <s v="N/A"/>
    <s v="N/A"/>
    <s v="N/A"/>
    <s v="N/A"/>
    <s v="N/A"/>
  </r>
  <r>
    <x v="1"/>
    <x v="1"/>
    <x v="2"/>
    <x v="2"/>
    <x v="0"/>
    <x v="2"/>
    <s v="NULL"/>
    <s v="NULL"/>
    <s v="NULL"/>
    <s v="NULL"/>
    <s v="NULL"/>
    <n v="1.3885197868136401"/>
    <s v="NULL"/>
    <s v="NULL"/>
    <s v="NULL"/>
    <s v="NULL"/>
    <s v="NULL"/>
    <n v="1.08499940576786"/>
    <s v="&lt;30"/>
    <s v="&lt;30"/>
    <s v="&lt;30"/>
    <s v="&lt;30"/>
    <s v="&lt;30"/>
    <s v="30-100"/>
    <n v="1.3885197868136401"/>
    <n v="1.3885197868136401"/>
    <s v="N/A"/>
    <s v="N/A"/>
    <s v="N/A"/>
    <s v="N/A"/>
    <s v="N/A"/>
    <n v="6"/>
  </r>
  <r>
    <x v="1"/>
    <x v="1"/>
    <x v="2"/>
    <x v="2"/>
    <x v="1"/>
    <x v="0"/>
    <n v="1.3418470840071299"/>
    <n v="1.15091095660137"/>
    <n v="1.0746065938681999"/>
    <n v="0.94414553197402895"/>
    <n v="0.78375449269332098"/>
    <n v="1.0870824529366701"/>
    <n v="1.47409469580817"/>
    <n v="1.23030116749162"/>
    <n v="1.1579399049425501"/>
    <n v="0.96839919835640298"/>
    <n v="0.88583735757872695"/>
    <n v="1.1836509268336"/>
    <s v="1k-10k"/>
    <s v="1k-10k"/>
    <s v="1k-10k"/>
    <s v="1k-10k"/>
    <s v="251-1000"/>
    <s v="10k-100k"/>
    <n v="0.25476463107045988"/>
    <n v="0.30332796024334907"/>
    <n v="50"/>
    <n v="50"/>
    <n v="50"/>
    <n v="50"/>
    <n v="25"/>
    <n v="100"/>
  </r>
  <r>
    <x v="1"/>
    <x v="1"/>
    <x v="2"/>
    <x v="2"/>
    <x v="1"/>
    <x v="1"/>
    <n v="1.67352265338308"/>
    <n v="1.15690774175916"/>
    <n v="1.01002897972799"/>
    <n v="0.81841484111260898"/>
    <n v="0.571807178188941"/>
    <n v="1.0040473053374599"/>
    <n v="1.1155309854692199"/>
    <n v="1.0481044694677399"/>
    <n v="0.981986370478099"/>
    <n v="0.88153788849039605"/>
    <n v="0.75311537607534396"/>
    <n v="0.96302959614647599"/>
    <s v="251-1000"/>
    <s v="1k-10k"/>
    <s v="1k-10k"/>
    <s v="1k-10k"/>
    <s v="101-250"/>
    <s v="1k-10k"/>
    <n v="0.66947534804562014"/>
    <n v="0.43224012714851889"/>
    <n v="25"/>
    <n v="50"/>
    <n v="50"/>
    <n v="50"/>
    <n v="12"/>
    <n v="50"/>
  </r>
  <r>
    <x v="1"/>
    <x v="1"/>
    <x v="2"/>
    <x v="2"/>
    <x v="1"/>
    <x v="2"/>
    <n v="1.5467296739712499"/>
    <n v="1.1578651521702099"/>
    <n v="1.0259581691619899"/>
    <n v="0.86666289850719502"/>
    <n v="0.69376120619585802"/>
    <n v="1.02088519481436"/>
    <n v="1.2394740393311099"/>
    <n v="1.21468207524538"/>
    <n v="1.2133313325333599"/>
    <n v="1.00365482949336"/>
    <n v="0.91925636310928105"/>
    <n v="1.14168627140523"/>
    <s v="1k-10k"/>
    <s v="1k-10k"/>
    <s v="1k-10k"/>
    <s v="1k-10k"/>
    <s v="1k-10k"/>
    <s v="10k-100k"/>
    <n v="0.52584447915688992"/>
    <n v="0.327123988618502"/>
    <n v="50"/>
    <n v="50"/>
    <n v="50"/>
    <n v="50"/>
    <n v="50"/>
    <n v="100"/>
  </r>
  <r>
    <x v="1"/>
    <x v="1"/>
    <x v="2"/>
    <x v="2"/>
    <x v="2"/>
    <x v="0"/>
    <n v="1.5177462291835699"/>
    <n v="1.22778743737466"/>
    <n v="1.0717700282949401"/>
    <n v="0.93153269666247196"/>
    <n v="0.77386728404678695"/>
    <n v="1.0488457278811001"/>
    <n v="1.4931201551517701"/>
    <n v="1.2644782117437601"/>
    <n v="1.17834421608359"/>
    <n v="1.0010451892361101"/>
    <n v="0.88521866253323001"/>
    <n v="1.1388853108515899"/>
    <s v="1k-10k"/>
    <s v="1k-10k"/>
    <s v="1k-10k"/>
    <s v="1k-10k"/>
    <s v="251-1000"/>
    <s v="10k-100k"/>
    <n v="0.46890050130246985"/>
    <n v="0.27497844383431314"/>
    <n v="50"/>
    <n v="50"/>
    <n v="50"/>
    <n v="50"/>
    <n v="25"/>
    <n v="100"/>
  </r>
  <r>
    <x v="1"/>
    <x v="1"/>
    <x v="2"/>
    <x v="2"/>
    <x v="2"/>
    <x v="1"/>
    <n v="1.3512643158234701"/>
    <n v="1.1096021238407501"/>
    <n v="0.91560895547266996"/>
    <n v="0.80906030052621802"/>
    <n v="0.54362266450933605"/>
    <n v="0.92348711542537398"/>
    <n v="1.1061694586681401"/>
    <n v="0.99128808898714504"/>
    <n v="0.92103957797361102"/>
    <n v="0.93013647574687697"/>
    <n v="0.71004889607954003"/>
    <n v="0.94289401682141105"/>
    <s v="251-1000"/>
    <s v="1k-10k"/>
    <s v="1k-10k"/>
    <s v="1k-10k"/>
    <s v="251-1000"/>
    <s v="1k-10k"/>
    <n v="0.42777720039809608"/>
    <n v="0.37986445091603793"/>
    <n v="25"/>
    <n v="50"/>
    <n v="50"/>
    <n v="50"/>
    <n v="25"/>
    <n v="50"/>
  </r>
  <r>
    <x v="1"/>
    <x v="1"/>
    <x v="2"/>
    <x v="2"/>
    <x v="2"/>
    <x v="2"/>
    <n v="1.5515770482411899"/>
    <n v="1.1197564921649601"/>
    <n v="0.95513855633214095"/>
    <n v="0.83185253206120502"/>
    <n v="0.651201835327612"/>
    <n v="0.93015212947655701"/>
    <n v="1.3754934271010699"/>
    <n v="1.07849354835978"/>
    <n v="1.0412996771287899"/>
    <n v="1.03006286750098"/>
    <n v="0.89415829370189703"/>
    <n v="1.0505927088855"/>
    <s v="1k-10k"/>
    <s v="1k-10k"/>
    <s v="1k-10k"/>
    <s v="1k-10k"/>
    <s v="1k-10k"/>
    <s v="10k-100k"/>
    <n v="0.62142491876463291"/>
    <n v="0.27895029414894501"/>
    <n v="50"/>
    <n v="50"/>
    <n v="50"/>
    <n v="50"/>
    <n v="50"/>
    <n v="100"/>
  </r>
  <r>
    <x v="1"/>
    <x v="1"/>
    <x v="2"/>
    <x v="2"/>
    <x v="3"/>
    <x v="0"/>
    <n v="1.9798432805831401"/>
    <n v="1.4859975486099599"/>
    <n v="1.25213169468311"/>
    <n v="1.0152500952154699"/>
    <n v="0.84205611408254"/>
    <n v="1.17056658578448"/>
    <n v="2.3703325199334899"/>
    <n v="1.55706782025344"/>
    <n v="1.32015861788338"/>
    <n v="1.1088780376985301"/>
    <n v="0.94223931934592398"/>
    <n v="1.28873940291796"/>
    <s v="251-1000"/>
    <s v="1k-10k"/>
    <s v="1k-10k"/>
    <s v="1k-10k"/>
    <s v="1k-10k"/>
    <s v="10k-100k"/>
    <n v="0.80927669479866005"/>
    <n v="0.32851047170194003"/>
    <n v="25"/>
    <n v="50"/>
    <n v="50"/>
    <n v="50"/>
    <n v="50"/>
    <n v="100"/>
  </r>
  <r>
    <x v="1"/>
    <x v="1"/>
    <x v="2"/>
    <x v="2"/>
    <x v="3"/>
    <x v="1"/>
    <n v="1.30596174607913"/>
    <n v="1.05424949881022"/>
    <n v="0.84491220287582602"/>
    <n v="0.73092452514109496"/>
    <n v="0.53331146336926505"/>
    <n v="0.84507072564043895"/>
    <n v="1.1417294736114101"/>
    <n v="0.97144718314337797"/>
    <n v="0.89184650407417898"/>
    <n v="0.83201555136287797"/>
    <n v="0.72403577311637801"/>
    <n v="0.90646872450134297"/>
    <s v="1k-10k"/>
    <s v="1k-10k"/>
    <s v="1k-10k"/>
    <s v="1k-10k"/>
    <s v="251-1000"/>
    <s v="10k-100k"/>
    <n v="0.46089102043869101"/>
    <n v="0.3117592622711739"/>
    <n v="50"/>
    <n v="50"/>
    <n v="50"/>
    <n v="50"/>
    <n v="25"/>
    <n v="100"/>
  </r>
  <r>
    <x v="1"/>
    <x v="1"/>
    <x v="2"/>
    <x v="2"/>
    <x v="3"/>
    <x v="2"/>
    <n v="1.55114272661249"/>
    <n v="1.2114402276377401"/>
    <n v="0.94859972764535105"/>
    <n v="0.79502726578639105"/>
    <n v="0.56345295998226397"/>
    <n v="0.85391347963807696"/>
    <n v="1.4689052055799201"/>
    <n v="1.2753147147477399"/>
    <n v="1.0947752109984401"/>
    <n v="0.92064489463919397"/>
    <n v="1.0034818744387399"/>
    <n v="1.07931721042294"/>
    <s v="1k-10k"/>
    <s v="1k-10k"/>
    <s v="1k-10k"/>
    <s v="1k-10k"/>
    <s v="1k-10k"/>
    <s v="10k-100k"/>
    <n v="0.69722924697441302"/>
    <n v="0.29046051965581299"/>
    <n v="50"/>
    <n v="50"/>
    <n v="50"/>
    <n v="50"/>
    <n v="50"/>
    <n v="100"/>
  </r>
  <r>
    <x v="1"/>
    <x v="1"/>
    <x v="2"/>
    <x v="2"/>
    <x v="4"/>
    <x v="0"/>
    <n v="1.44726955904835"/>
    <n v="1.2042174066103499"/>
    <n v="1.1187525927853901"/>
    <n v="1.0149869977182999"/>
    <n v="0.89474518150685001"/>
    <n v="1.0994926105663201"/>
    <n v="1.5154356915449201"/>
    <n v="1.30348738285499"/>
    <n v="1.2062251064521701"/>
    <n v="1.0921895984194201"/>
    <n v="0.95125544065773704"/>
    <n v="1.1952287124666401"/>
    <s v="1k-10k"/>
    <s v="10k-100k"/>
    <s v="10k-100k"/>
    <s v="10k-100k"/>
    <s v="1k-10k"/>
    <s v="10k-100k"/>
    <n v="0.34777694848202989"/>
    <n v="0.20474742905947008"/>
    <n v="50"/>
    <n v="100"/>
    <n v="100"/>
    <n v="100"/>
    <n v="50"/>
    <n v="100"/>
  </r>
  <r>
    <x v="1"/>
    <x v="1"/>
    <x v="2"/>
    <x v="2"/>
    <x v="4"/>
    <x v="1"/>
    <n v="1.38564661615336"/>
    <n v="1.05049115474717"/>
    <n v="0.91724701553577603"/>
    <n v="0.80489040743986195"/>
    <n v="0.67813560779653603"/>
    <n v="0.88340168548339704"/>
    <n v="1.13169426595386"/>
    <n v="0.96537555371080896"/>
    <n v="0.96102671565909703"/>
    <n v="0.87467512473710396"/>
    <n v="0.816889894502009"/>
    <n v="0.93019605505288006"/>
    <s v="251-1000"/>
    <s v="1k-10k"/>
    <s v="1k-10k"/>
    <s v="1k-10k"/>
    <s v="1k-10k"/>
    <s v="10k-100k"/>
    <n v="0.50224493066996301"/>
    <n v="0.205266077686861"/>
    <n v="25"/>
    <n v="50"/>
    <n v="50"/>
    <n v="50"/>
    <n v="50"/>
    <n v="100"/>
  </r>
  <r>
    <x v="1"/>
    <x v="1"/>
    <x v="2"/>
    <x v="2"/>
    <x v="4"/>
    <x v="2"/>
    <n v="1.4038228062426601"/>
    <n v="1.0819071601607499"/>
    <n v="0.94283904648419403"/>
    <n v="0.81339939180630805"/>
    <n v="0.70778977613330996"/>
    <n v="0.89480539560806105"/>
    <n v="1.36416199662116"/>
    <n v="1.1882969118070801"/>
    <n v="1.0461749754915699"/>
    <n v="1.03420351689233"/>
    <n v="1.0212392158574899"/>
    <n v="1.0921151696525"/>
    <s v="1k-10k"/>
    <s v="10k-100k"/>
    <s v="10k-100k"/>
    <s v="10k-100k"/>
    <s v="1k-10k"/>
    <s v="10k-100k"/>
    <n v="0.50901741063459904"/>
    <n v="0.18701561947475109"/>
    <n v="50"/>
    <n v="100"/>
    <n v="100"/>
    <n v="100"/>
    <n v="50"/>
    <n v="100"/>
  </r>
  <r>
    <x v="1"/>
    <x v="1"/>
    <x v="2"/>
    <x v="3"/>
    <x v="0"/>
    <x v="0"/>
    <s v="NULL"/>
    <s v="NULL"/>
    <n v="1.0504630053562101"/>
    <s v="NULL"/>
    <s v="NULL"/>
    <n v="1.05678259453887"/>
    <s v="NULL"/>
    <s v="NULL"/>
    <n v="1.1564998373778199"/>
    <s v="NULL"/>
    <s v="NULL"/>
    <n v="1.1871338269960701"/>
    <s v="&lt;30"/>
    <s v="&lt;30"/>
    <s v="101-250"/>
    <s v="&lt;30"/>
    <s v="&lt;30"/>
    <s v="101-250"/>
    <n v="6.3195891826599571E-3"/>
    <n v="6.3195891826599571E-3"/>
    <s v="N/A"/>
    <s v="N/A"/>
    <n v="12"/>
    <s v="N/A"/>
    <s v="N/A"/>
    <n v="12"/>
  </r>
  <r>
    <x v="1"/>
    <x v="1"/>
    <x v="2"/>
    <x v="3"/>
    <x v="0"/>
    <x v="1"/>
    <s v="NULL"/>
    <s v="NULL"/>
    <s v="NULL"/>
    <s v="NULL"/>
    <s v="NULL"/>
    <n v="1.1123052359241099"/>
    <s v="NULL"/>
    <s v="NULL"/>
    <s v="NULL"/>
    <s v="NULL"/>
    <s v="NULL"/>
    <n v="1.3622437951178801"/>
    <s v="&lt;30"/>
    <s v="&lt;30"/>
    <s v="&lt;30"/>
    <s v="&lt;30"/>
    <s v="&lt;30"/>
    <s v="30-100"/>
    <n v="1.1123052359241099"/>
    <n v="1.1123052359241099"/>
    <s v="N/A"/>
    <s v="N/A"/>
    <s v="N/A"/>
    <s v="N/A"/>
    <s v="N/A"/>
    <n v="6"/>
  </r>
  <r>
    <x v="1"/>
    <x v="1"/>
    <x v="2"/>
    <x v="3"/>
    <x v="0"/>
    <x v="2"/>
    <s v="NULL"/>
    <s v="NULL"/>
    <n v="1.12623287387976"/>
    <n v="0.800392201886165"/>
    <s v="NULL"/>
    <n v="1.0827043409497099"/>
    <s v="NULL"/>
    <s v="NULL"/>
    <n v="1.24938069381725"/>
    <n v="0.88587188664025196"/>
    <s v="NULL"/>
    <n v="1.2096589353523699"/>
    <s v="&lt;30"/>
    <s v="&lt;30"/>
    <s v="101-250"/>
    <s v="30-100"/>
    <s v="&lt;30"/>
    <s v="101-250"/>
    <n v="4.3528532930050101E-2"/>
    <n v="0.28231213906354491"/>
    <s v="N/A"/>
    <s v="N/A"/>
    <n v="12"/>
    <n v="6"/>
    <s v="N/A"/>
    <n v="12"/>
  </r>
  <r>
    <x v="1"/>
    <x v="1"/>
    <x v="2"/>
    <x v="3"/>
    <x v="1"/>
    <x v="0"/>
    <n v="1.5075559829549201"/>
    <n v="1.2637469782833799"/>
    <n v="1.1354321777677301"/>
    <n v="1.00994213239241"/>
    <n v="0.88716262641274302"/>
    <n v="1.14269798444449"/>
    <n v="1.6492005028461401"/>
    <n v="1.3082225331545501"/>
    <n v="1.21716536309516"/>
    <n v="1.07494833231836"/>
    <n v="0.93647603075026797"/>
    <n v="1.2309864350328901"/>
    <s v="1k-10k"/>
    <s v="1k-10k"/>
    <s v="10k-100k"/>
    <s v="1k-10k"/>
    <s v="1k-10k"/>
    <s v="10k-100k"/>
    <n v="0.3648579985104301"/>
    <n v="0.25553535803174698"/>
    <n v="50"/>
    <n v="50"/>
    <n v="100"/>
    <n v="50"/>
    <n v="50"/>
    <n v="100"/>
  </r>
  <r>
    <x v="1"/>
    <x v="1"/>
    <x v="2"/>
    <x v="3"/>
    <x v="1"/>
    <x v="1"/>
    <n v="1.4524807149592101"/>
    <n v="1.1216398549836499"/>
    <n v="0.98156754478518304"/>
    <n v="0.87609364399953704"/>
    <n v="0.68033909612848598"/>
    <n v="0.97205719499189502"/>
    <n v="1.0831519786105901"/>
    <n v="0.98611868022652704"/>
    <n v="0.99094406896533704"/>
    <n v="0.88118764867525601"/>
    <n v="0.76048732380497197"/>
    <n v="0.93976867577838397"/>
    <s v="251-1000"/>
    <s v="1k-10k"/>
    <s v="1k-10k"/>
    <s v="1k-10k"/>
    <s v="1k-10k"/>
    <s v="10k-100k"/>
    <n v="0.48042351996731503"/>
    <n v="0.29171809886340905"/>
    <n v="25"/>
    <n v="50"/>
    <n v="50"/>
    <n v="50"/>
    <n v="50"/>
    <n v="100"/>
  </r>
  <r>
    <x v="1"/>
    <x v="1"/>
    <x v="2"/>
    <x v="3"/>
    <x v="1"/>
    <x v="2"/>
    <n v="1.4309614659255301"/>
    <n v="1.17636040666807"/>
    <n v="1.0359089380220701"/>
    <n v="0.93443506220259998"/>
    <n v="0.74808713734606602"/>
    <n v="1.01141600741222"/>
    <n v="1.3206926520327"/>
    <n v="1.2697191303826201"/>
    <n v="1.19895641752758"/>
    <n v="1.0343264376029799"/>
    <n v="0.92249240583701198"/>
    <n v="1.15607809246648"/>
    <s v="1k-10k"/>
    <s v="10k-100k"/>
    <s v="10k-100k"/>
    <s v="1k-10k"/>
    <s v="1k-10k"/>
    <s v="10k-100k"/>
    <n v="0.41954545851331004"/>
    <n v="0.26332887006615402"/>
    <n v="50"/>
    <n v="100"/>
    <n v="100"/>
    <n v="50"/>
    <n v="50"/>
    <n v="100"/>
  </r>
  <r>
    <x v="1"/>
    <x v="1"/>
    <x v="2"/>
    <x v="3"/>
    <x v="2"/>
    <x v="0"/>
    <n v="1.5895752235476699"/>
    <n v="1.3221086026534099"/>
    <n v="1.14096280915044"/>
    <n v="0.97487653374275596"/>
    <n v="0.86846700664536003"/>
    <n v="1.11751954155813"/>
    <n v="1.55977867868989"/>
    <n v="1.4381144598606701"/>
    <n v="1.2108638251881401"/>
    <n v="1.0542555579167801"/>
    <n v="0.91525264437110299"/>
    <n v="1.2041888462963899"/>
    <s v="1k-10k"/>
    <s v="1k-10k"/>
    <s v="1k-10k"/>
    <s v="1k-10k"/>
    <s v="1k-10k"/>
    <s v="10k-100k"/>
    <n v="0.47205568198953984"/>
    <n v="0.24905253491277002"/>
    <n v="50"/>
    <n v="50"/>
    <n v="50"/>
    <n v="50"/>
    <n v="50"/>
    <n v="100"/>
  </r>
  <r>
    <x v="1"/>
    <x v="1"/>
    <x v="2"/>
    <x v="3"/>
    <x v="2"/>
    <x v="1"/>
    <n v="1.2887409682300699"/>
    <n v="1.1033892102762399"/>
    <n v="0.92696152419462696"/>
    <n v="0.81665415506272698"/>
    <n v="0.68277371206734605"/>
    <n v="0.91947760896640096"/>
    <n v="1.1084371413553"/>
    <n v="0.98274254617002299"/>
    <n v="0.933180359273037"/>
    <n v="0.92189795413370401"/>
    <n v="0.79386722383173502"/>
    <n v="0.93348936605187605"/>
    <s v="251-1000"/>
    <s v="1k-10k"/>
    <s v="1k-10k"/>
    <s v="1k-10k"/>
    <s v="1k-10k"/>
    <s v="10k-100k"/>
    <n v="0.36926335926366893"/>
    <n v="0.23670389689905491"/>
    <n v="25"/>
    <n v="50"/>
    <n v="50"/>
    <n v="50"/>
    <n v="50"/>
    <n v="100"/>
  </r>
  <r>
    <x v="1"/>
    <x v="1"/>
    <x v="2"/>
    <x v="3"/>
    <x v="2"/>
    <x v="2"/>
    <n v="1.4845639847292"/>
    <n v="1.17185604220858"/>
    <n v="1.01831673334836"/>
    <n v="0.841273183630874"/>
    <n v="0.72728857179122197"/>
    <n v="0.93218322619486904"/>
    <n v="1.3920939737103299"/>
    <n v="1.1487127426371"/>
    <n v="1.0861486128544999"/>
    <n v="1.0712689126686199"/>
    <n v="0.93122881909289401"/>
    <n v="1.0761461775991401"/>
    <s v="251-1000"/>
    <s v="1k-10k"/>
    <s v="10k-100k"/>
    <s v="1k-10k"/>
    <s v="1k-10k"/>
    <s v="10k-100k"/>
    <n v="0.552380758534331"/>
    <n v="0.20489465440364707"/>
    <n v="25"/>
    <n v="50"/>
    <n v="100"/>
    <n v="50"/>
    <n v="50"/>
    <n v="100"/>
  </r>
  <r>
    <x v="1"/>
    <x v="1"/>
    <x v="2"/>
    <x v="3"/>
    <x v="3"/>
    <x v="0"/>
    <n v="1.99463093158413"/>
    <n v="1.42341130216985"/>
    <n v="1.2417014793810901"/>
    <n v="1.0902028374756301"/>
    <n v="0.835171730669233"/>
    <n v="1.2366785598271499"/>
    <n v="2.3093582661906802"/>
    <n v="1.5048101901162001"/>
    <n v="1.2904310486250099"/>
    <n v="1.22080338298169"/>
    <n v="0.88830428898917002"/>
    <n v="1.3731888281225499"/>
    <s v="1k-10k"/>
    <s v="1k-10k"/>
    <s v="1k-10k"/>
    <s v="1k-10k"/>
    <s v="1k-10k"/>
    <s v="10k-100k"/>
    <n v="0.75795237175698005"/>
    <n v="0.40150682915791691"/>
    <n v="50"/>
    <n v="50"/>
    <n v="50"/>
    <n v="50"/>
    <n v="50"/>
    <n v="100"/>
  </r>
  <r>
    <x v="1"/>
    <x v="1"/>
    <x v="2"/>
    <x v="3"/>
    <x v="3"/>
    <x v="1"/>
    <n v="1.1967956453336499"/>
    <n v="1.01394776995566"/>
    <n v="0.84270676239592102"/>
    <n v="0.73823447083127602"/>
    <n v="0.56690281629524797"/>
    <n v="0.82902489261064805"/>
    <n v="1.18805685691008"/>
    <n v="0.96995306011037896"/>
    <n v="0.88025834881910503"/>
    <n v="0.820279502292246"/>
    <n v="0.72417673683445505"/>
    <n v="0.888059695442865"/>
    <s v="1k-10k"/>
    <s v="1k-10k"/>
    <s v="1k-10k"/>
    <s v="1k-10k"/>
    <s v="1k-10k"/>
    <s v="10k-100k"/>
    <n v="0.36777075272300186"/>
    <n v="0.26212207631540008"/>
    <n v="50"/>
    <n v="50"/>
    <n v="50"/>
    <n v="50"/>
    <n v="50"/>
    <n v="100"/>
  </r>
  <r>
    <x v="1"/>
    <x v="1"/>
    <x v="2"/>
    <x v="3"/>
    <x v="3"/>
    <x v="2"/>
    <n v="1.47448602045071"/>
    <n v="1.11610293325822"/>
    <n v="0.884842655863876"/>
    <n v="0.77738856867869"/>
    <n v="0.59928422416576799"/>
    <n v="0.84363245923260799"/>
    <n v="1.6421629885059199"/>
    <n v="1.33603997652155"/>
    <n v="1.00918457443405"/>
    <n v="0.96835719498811701"/>
    <n v="0.97742124426318999"/>
    <n v="1.0975594984419501"/>
    <s v="1k-10k"/>
    <s v="1k-10k"/>
    <s v="10k-100k"/>
    <s v="1k-10k"/>
    <s v="1k-10k"/>
    <s v="10k-100k"/>
    <n v="0.63085356121810199"/>
    <n v="0.24434823506684"/>
    <n v="50"/>
    <n v="50"/>
    <n v="100"/>
    <n v="50"/>
    <n v="50"/>
    <n v="100"/>
  </r>
  <r>
    <x v="1"/>
    <x v="1"/>
    <x v="2"/>
    <x v="3"/>
    <x v="4"/>
    <x v="0"/>
    <n v="1.56894533477804"/>
    <n v="1.29964731651884"/>
    <n v="1.1849357381002099"/>
    <n v="1.05901845820413"/>
    <n v="0.88352707719185297"/>
    <n v="1.1621512654420101"/>
    <n v="1.6786554016203901"/>
    <n v="1.4827301003532001"/>
    <n v="1.24749457435151"/>
    <n v="1.14805301671589"/>
    <n v="0.93987822431282297"/>
    <n v="1.2583182420463901"/>
    <s v="10k-100k"/>
    <s v="1k-10k"/>
    <s v="10k-100k"/>
    <s v="10k-100k"/>
    <s v="1k-10k"/>
    <s v="10k-100k"/>
    <n v="0.40679406933602991"/>
    <n v="0.27862418825015711"/>
    <n v="100"/>
    <n v="50"/>
    <n v="100"/>
    <n v="100"/>
    <n v="50"/>
    <n v="100"/>
  </r>
  <r>
    <x v="1"/>
    <x v="1"/>
    <x v="2"/>
    <x v="3"/>
    <x v="4"/>
    <x v="1"/>
    <n v="1.3570123161210399"/>
    <n v="1.0063341005249999"/>
    <n v="0.87787292541913697"/>
    <n v="0.80595942198803106"/>
    <n v="0.69407689933726602"/>
    <n v="0.87283339122543402"/>
    <n v="1.3202944438323401"/>
    <n v="0.95728786748239403"/>
    <n v="0.926315795878912"/>
    <n v="0.89416046183489095"/>
    <n v="0.79486972724347504"/>
    <n v="0.91521083930991798"/>
    <s v="251-1000"/>
    <s v="10k-100k"/>
    <s v="10k-100k"/>
    <s v="1k-10k"/>
    <s v="1k-10k"/>
    <s v="10k-100k"/>
    <n v="0.48417892489560588"/>
    <n v="0.178756491888168"/>
    <n v="25"/>
    <n v="100"/>
    <n v="100"/>
    <n v="50"/>
    <n v="50"/>
    <n v="100"/>
  </r>
  <r>
    <x v="1"/>
    <x v="1"/>
    <x v="2"/>
    <x v="3"/>
    <x v="4"/>
    <x v="2"/>
    <n v="1.4461946273903701"/>
    <n v="1.0475440191084"/>
    <n v="0.91636152206210997"/>
    <n v="0.825047364897182"/>
    <n v="0.72654244675770496"/>
    <n v="0.89345391004531405"/>
    <n v="1.4960387406858"/>
    <n v="1.2047506399394501"/>
    <n v="1.0361042924131301"/>
    <n v="1.0494353227134701"/>
    <n v="1.0208134185834401"/>
    <n v="1.1142923697901199"/>
    <s v="1k-10k"/>
    <s v="10k-100k"/>
    <s v="10k-100k"/>
    <s v="10k-100k"/>
    <s v="10k-100k"/>
    <s v="&gt;100k"/>
    <n v="0.55274071734505603"/>
    <n v="0.16691146328760909"/>
    <n v="50"/>
    <n v="100"/>
    <n v="100"/>
    <n v="100"/>
    <n v="100"/>
    <n v="200"/>
  </r>
  <r>
    <x v="1"/>
    <x v="1"/>
    <x v="1"/>
    <x v="0"/>
    <x v="1"/>
    <x v="0"/>
    <s v="NULL"/>
    <s v="NULL"/>
    <s v="NULL"/>
    <s v="NULL"/>
    <s v="NULL"/>
    <n v="2.1773878243808"/>
    <s v="NULL"/>
    <s v="NULL"/>
    <s v="NULL"/>
    <s v="NULL"/>
    <s v="NULL"/>
    <n v="2.6932855828464302"/>
    <s v="&lt;30"/>
    <s v="&lt;30"/>
    <s v="&lt;30"/>
    <s v="&lt;30"/>
    <s v="&lt;30"/>
    <s v="30-100"/>
    <n v="2.1773878243808"/>
    <n v="2.1773878243808"/>
    <s v="N/A"/>
    <s v="N/A"/>
    <s v="N/A"/>
    <s v="N/A"/>
    <s v="N/A"/>
    <n v="6"/>
  </r>
  <r>
    <x v="1"/>
    <x v="1"/>
    <x v="1"/>
    <x v="0"/>
    <x v="1"/>
    <x v="1"/>
    <n v="1.32286084694255"/>
    <s v="NULL"/>
    <s v="NULL"/>
    <s v="NULL"/>
    <s v="NULL"/>
    <n v="0.83076398593273104"/>
    <n v="1.67379713648388"/>
    <s v="NULL"/>
    <s v="NULL"/>
    <s v="NULL"/>
    <s v="NULL"/>
    <n v="1.0433830687130301"/>
    <s v="30-100"/>
    <s v="&lt;30"/>
    <s v="&lt;30"/>
    <s v="&lt;30"/>
    <s v="&lt;30"/>
    <s v="30-100"/>
    <n v="0.49209686100981898"/>
    <n v="0.49209686100981898"/>
    <n v="6"/>
    <s v="N/A"/>
    <s v="N/A"/>
    <s v="N/A"/>
    <s v="N/A"/>
    <n v="6"/>
  </r>
  <r>
    <x v="1"/>
    <x v="1"/>
    <x v="1"/>
    <x v="0"/>
    <x v="1"/>
    <x v="2"/>
    <s v="NULL"/>
    <n v="1.2912188428115401"/>
    <s v="NULL"/>
    <s v="NULL"/>
    <s v="NULL"/>
    <n v="0.88915704471946799"/>
    <s v="NULL"/>
    <n v="1.8129974881020201"/>
    <s v="NULL"/>
    <s v="NULL"/>
    <s v="NULL"/>
    <n v="1.28122427351103"/>
    <s v="&lt;30"/>
    <s v="30-100"/>
    <s v="&lt;30"/>
    <s v="&lt;30"/>
    <s v="&lt;30"/>
    <s v="101-250"/>
    <n v="0.4020617980920721"/>
    <n v="0.4020617980920721"/>
    <s v="N/A"/>
    <n v="6"/>
    <s v="N/A"/>
    <s v="N/A"/>
    <s v="N/A"/>
    <n v="12"/>
  </r>
  <r>
    <x v="1"/>
    <x v="1"/>
    <x v="1"/>
    <x v="0"/>
    <x v="2"/>
    <x v="0"/>
    <s v="NULL"/>
    <n v="3.5063884478865899"/>
    <s v="NULL"/>
    <s v="NULL"/>
    <s v="NULL"/>
    <n v="2.8076946358206598"/>
    <s v="NULL"/>
    <n v="3.9297799133659299"/>
    <s v="NULL"/>
    <s v="NULL"/>
    <s v="NULL"/>
    <n v="2.9911064635815601"/>
    <s v="&lt;30"/>
    <s v="30-100"/>
    <s v="&lt;30"/>
    <s v="&lt;30"/>
    <s v="&lt;30"/>
    <s v="101-250"/>
    <n v="0.69869381206593006"/>
    <n v="0.69869381206593006"/>
    <s v="N/A"/>
    <n v="6"/>
    <s v="N/A"/>
    <s v="N/A"/>
    <s v="N/A"/>
    <n v="12"/>
  </r>
  <r>
    <x v="1"/>
    <x v="1"/>
    <x v="1"/>
    <x v="0"/>
    <x v="2"/>
    <x v="1"/>
    <n v="1.6514122888721301"/>
    <n v="0.93934899300192198"/>
    <n v="0.77602185526266398"/>
    <n v="0.59923799932171995"/>
    <s v="NULL"/>
    <n v="0.81040199263631696"/>
    <n v="1.33803205497107"/>
    <n v="1.2067742172199101"/>
    <n v="0.86493177956047795"/>
    <n v="0.65969069039641604"/>
    <s v="NULL"/>
    <n v="0.97359601296195997"/>
    <s v="30-100"/>
    <s v="251-1000"/>
    <s v="101-250"/>
    <s v="30-100"/>
    <s v="&lt;30"/>
    <s v="251-1000"/>
    <n v="0.84101029623581314"/>
    <n v="0.21116399331459701"/>
    <n v="6"/>
    <n v="25"/>
    <n v="12"/>
    <n v="6"/>
    <s v="N/A"/>
    <n v="25"/>
  </r>
  <r>
    <x v="1"/>
    <x v="1"/>
    <x v="1"/>
    <x v="0"/>
    <x v="2"/>
    <x v="2"/>
    <n v="1.6848379795491699"/>
    <n v="1.0356729229231401"/>
    <n v="0.79138697040901096"/>
    <n v="0.61773153465369102"/>
    <n v="0.37285612460758599"/>
    <n v="0.82998539548933004"/>
    <n v="1.4981660971148301"/>
    <n v="1.6051313554431199"/>
    <n v="0.89170362352704602"/>
    <n v="0.68818443622097403"/>
    <n v="0.53210151680725104"/>
    <n v="1.08056579099221"/>
    <s v="30-100"/>
    <s v="251-1000"/>
    <s v="101-250"/>
    <s v="30-100"/>
    <s v="30-100"/>
    <s v="251-1000"/>
    <n v="0.85485258405983988"/>
    <n v="0.45712927088174404"/>
    <n v="6"/>
    <n v="25"/>
    <n v="12"/>
    <n v="6"/>
    <n v="6"/>
    <n v="25"/>
  </r>
  <r>
    <x v="1"/>
    <x v="1"/>
    <x v="1"/>
    <x v="0"/>
    <x v="3"/>
    <x v="0"/>
    <s v="NULL"/>
    <n v="2.86055623429099"/>
    <n v="2.0905411764028501"/>
    <s v="NULL"/>
    <s v="NULL"/>
    <n v="2.2787023427299999"/>
    <s v="NULL"/>
    <n v="3.6509330401049298"/>
    <n v="2.1851311304452201"/>
    <s v="NULL"/>
    <s v="NULL"/>
    <n v="2.6902865522685802"/>
    <s v="&lt;30"/>
    <s v="101-250"/>
    <s v="101-250"/>
    <s v="&lt;30"/>
    <s v="&lt;30"/>
    <s v="251-1000"/>
    <n v="0.5818538915609901"/>
    <n v="0.18816116632714985"/>
    <s v="N/A"/>
    <n v="12"/>
    <n v="12"/>
    <s v="N/A"/>
    <s v="N/A"/>
    <n v="25"/>
  </r>
  <r>
    <x v="1"/>
    <x v="1"/>
    <x v="1"/>
    <x v="0"/>
    <x v="3"/>
    <x v="1"/>
    <n v="1.2518531676686"/>
    <n v="0.79912296610115297"/>
    <n v="0.63636496621300398"/>
    <n v="0.52962205382078598"/>
    <n v="0.30650100209847297"/>
    <n v="0.72920669224085899"/>
    <n v="1.98438397422972"/>
    <n v="0.87278539459694804"/>
    <n v="0.72381094278284597"/>
    <n v="0.65143124256712204"/>
    <n v="0.53268972651923696"/>
    <n v="0.94428327190257999"/>
    <s v="251-1000"/>
    <s v="1k-10k"/>
    <s v="251-1000"/>
    <s v="101-250"/>
    <s v="30-100"/>
    <s v="1k-10k"/>
    <n v="0.52264647542774101"/>
    <n v="0.42270569014238601"/>
    <n v="25"/>
    <n v="50"/>
    <n v="25"/>
    <n v="12"/>
    <n v="6"/>
    <n v="50"/>
  </r>
  <r>
    <x v="1"/>
    <x v="1"/>
    <x v="1"/>
    <x v="0"/>
    <x v="3"/>
    <x v="2"/>
    <n v="1.29208426065805"/>
    <n v="0.81768717911281996"/>
    <n v="0.65792501061321396"/>
    <n v="0.54288085768540195"/>
    <n v="0.309672593238702"/>
    <n v="0.73795488411530297"/>
    <n v="2.19075516442317"/>
    <n v="0.94183147740022799"/>
    <n v="0.76770909990715397"/>
    <n v="0.67503543958318801"/>
    <n v="0.57531723738086904"/>
    <n v="1.02042333358932"/>
    <s v="251-1000"/>
    <s v="1k-10k"/>
    <s v="251-1000"/>
    <s v="251-1000"/>
    <s v="30-100"/>
    <s v="1k-10k"/>
    <n v="0.55412937654274708"/>
    <n v="0.42828229087660097"/>
    <n v="25"/>
    <n v="50"/>
    <n v="25"/>
    <n v="25"/>
    <n v="6"/>
    <n v="50"/>
  </r>
  <r>
    <x v="1"/>
    <x v="1"/>
    <x v="1"/>
    <x v="0"/>
    <x v="4"/>
    <x v="0"/>
    <s v="NULL"/>
    <n v="3.0782648044732599"/>
    <n v="2.09717007097038"/>
    <n v="1.6598894787732501"/>
    <s v="NULL"/>
    <n v="2.3851182928501902"/>
    <s v="NULL"/>
    <n v="3.89448817370566"/>
    <n v="2.1928631844804101"/>
    <n v="1.8004470538633"/>
    <s v="NULL"/>
    <n v="2.75745784089768"/>
    <s v="&lt;30"/>
    <s v="251-1000"/>
    <s v="101-250"/>
    <s v="30-100"/>
    <s v="&lt;30"/>
    <s v="251-1000"/>
    <n v="0.69314651162306973"/>
    <n v="0.72522881407694006"/>
    <s v="N/A"/>
    <n v="25"/>
    <n v="12"/>
    <n v="6"/>
    <s v="N/A"/>
    <n v="25"/>
  </r>
  <r>
    <x v="1"/>
    <x v="1"/>
    <x v="1"/>
    <x v="0"/>
    <x v="4"/>
    <x v="1"/>
    <n v="1.2010264824408901"/>
    <n v="0.81685763448053605"/>
    <n v="0.70561230856639501"/>
    <n v="0.59867661477217604"/>
    <n v="0.40176805843439001"/>
    <n v="0.74266041715539"/>
    <n v="1.8965516717352899"/>
    <n v="0.88054512558972797"/>
    <n v="0.77197535309446097"/>
    <n v="0.71089358147317805"/>
    <n v="0.62238315763933205"/>
    <n v="0.952702336588512"/>
    <s v="251-1000"/>
    <s v="1k-10k"/>
    <s v="251-1000"/>
    <s v="251-1000"/>
    <s v="101-250"/>
    <s v="1k-10k"/>
    <n v="0.45836606528550006"/>
    <n v="0.34089235872099999"/>
    <n v="25"/>
    <n v="50"/>
    <n v="25"/>
    <n v="25"/>
    <n v="12"/>
    <n v="50"/>
  </r>
  <r>
    <x v="1"/>
    <x v="1"/>
    <x v="1"/>
    <x v="0"/>
    <x v="4"/>
    <x v="2"/>
    <n v="1.2489225767082699"/>
    <n v="0.82576308901047302"/>
    <n v="0.72373073103766095"/>
    <n v="0.60970552838478997"/>
    <n v="0.41975260280046101"/>
    <n v="0.75378155114182699"/>
    <n v="2.1310823757550201"/>
    <n v="0.93574442677285996"/>
    <n v="0.83182320072448401"/>
    <n v="0.72110859066021804"/>
    <n v="0.67089433044295699"/>
    <n v="1.0399461547983999"/>
    <s v="1k-10k"/>
    <s v="1k-10k"/>
    <s v="251-1000"/>
    <s v="251-1000"/>
    <s v="101-250"/>
    <s v="1k-10k"/>
    <n v="0.4951410255664429"/>
    <n v="0.33402894834136598"/>
    <n v="50"/>
    <n v="50"/>
    <n v="25"/>
    <n v="25"/>
    <n v="12"/>
    <n v="50"/>
  </r>
  <r>
    <x v="1"/>
    <x v="1"/>
    <x v="1"/>
    <x v="1"/>
    <x v="0"/>
    <x v="0"/>
    <s v="NULL"/>
    <s v="NULL"/>
    <s v="NULL"/>
    <s v="NULL"/>
    <s v="NULL"/>
    <s v="NULL"/>
    <s v="NULL"/>
    <s v="NULL"/>
    <s v="NULL"/>
    <s v="NULL"/>
    <s v="NULL"/>
    <s v="NULL"/>
    <s v="&lt;30"/>
    <s v="&lt;30"/>
    <s v="&lt;30"/>
    <s v="&lt;30"/>
    <s v="&lt;30"/>
    <s v="&lt;30"/>
    <e v="#VALUE!"/>
    <e v="#VALUE!"/>
    <s v="N/A"/>
    <s v="N/A"/>
    <s v="N/A"/>
    <s v="N/A"/>
    <s v="N/A"/>
    <s v="N/A"/>
  </r>
  <r>
    <x v="1"/>
    <x v="1"/>
    <x v="1"/>
    <x v="1"/>
    <x v="0"/>
    <x v="2"/>
    <s v="NULL"/>
    <s v="NULL"/>
    <s v="NULL"/>
    <s v="NULL"/>
    <s v="NULL"/>
    <s v="NULL"/>
    <s v="NULL"/>
    <s v="NULL"/>
    <s v="NULL"/>
    <s v="NULL"/>
    <s v="NULL"/>
    <s v="NULL"/>
    <s v="&lt;30"/>
    <s v="&lt;30"/>
    <s v="&lt;30"/>
    <s v="&lt;30"/>
    <s v="&lt;30"/>
    <s v="&lt;30"/>
    <e v="#VALUE!"/>
    <e v="#VALUE!"/>
    <s v="N/A"/>
    <s v="N/A"/>
    <s v="N/A"/>
    <s v="N/A"/>
    <s v="N/A"/>
    <s v="N/A"/>
  </r>
  <r>
    <x v="1"/>
    <x v="1"/>
    <x v="1"/>
    <x v="1"/>
    <x v="1"/>
    <x v="0"/>
    <n v="2.57982114930057"/>
    <n v="1.9498066609674001"/>
    <n v="1.30737522942061"/>
    <n v="0.90244400418552595"/>
    <n v="0.640749525077975"/>
    <n v="1.4422687274233801"/>
    <n v="1.6515059926231701"/>
    <n v="2.9876146435844202"/>
    <n v="1.32602789796446"/>
    <n v="0.97496983724544795"/>
    <n v="0.72098059466308595"/>
    <n v="1.9434398698436901"/>
    <s v="101-250"/>
    <s v="1k-10k"/>
    <s v="101-250"/>
    <s v="251-1000"/>
    <s v="30-100"/>
    <s v="1k-10k"/>
    <n v="1.13755242187719"/>
    <n v="0.80151920234540508"/>
    <n v="12"/>
    <n v="50"/>
    <n v="12"/>
    <n v="25"/>
    <n v="6"/>
    <n v="50"/>
  </r>
  <r>
    <x v="1"/>
    <x v="1"/>
    <x v="1"/>
    <x v="1"/>
    <x v="1"/>
    <x v="1"/>
    <n v="1.3086908848268299"/>
    <n v="0.80494295901437996"/>
    <n v="0.71743150893837304"/>
    <n v="0.65289675389509605"/>
    <n v="0.27700691978849101"/>
    <n v="0.76464575676483904"/>
    <n v="2.1546785171575999"/>
    <n v="0.81621731754621096"/>
    <n v="0.74546789048013795"/>
    <n v="0.68396652986122397"/>
    <n v="0.39372536963190002"/>
    <n v="0.89208575795400102"/>
    <s v="1k-10k"/>
    <s v="1k-10k"/>
    <s v="1k-10k"/>
    <s v="1k-10k"/>
    <s v="30-100"/>
    <s v="1k-10k"/>
    <n v="0.5440451280619909"/>
    <n v="0.48763883697634802"/>
    <n v="50"/>
    <n v="50"/>
    <n v="50"/>
    <n v="50"/>
    <n v="6"/>
    <n v="50"/>
  </r>
  <r>
    <x v="1"/>
    <x v="1"/>
    <x v="1"/>
    <x v="1"/>
    <x v="1"/>
    <x v="2"/>
    <n v="1.42864191131859"/>
    <n v="0.90112466896319898"/>
    <n v="0.75929412603136504"/>
    <n v="0.66980982757909102"/>
    <n v="0.30727684148775303"/>
    <n v="0.78864370727468902"/>
    <n v="2.5950871316043602"/>
    <n v="1.02077566471568"/>
    <n v="0.80307780769477399"/>
    <n v="0.697658480468211"/>
    <n v="0.45873264374406397"/>
    <n v="1.0576745579486899"/>
    <s v="1k-10k"/>
    <s v="1k-10k"/>
    <s v="1k-10k"/>
    <s v="1k-10k"/>
    <s v="30-100"/>
    <s v="10k-100k"/>
    <n v="0.63999820404390095"/>
    <n v="0.48136686578693599"/>
    <n v="50"/>
    <n v="50"/>
    <n v="50"/>
    <n v="50"/>
    <n v="6"/>
    <n v="100"/>
  </r>
  <r>
    <x v="1"/>
    <x v="1"/>
    <x v="1"/>
    <x v="1"/>
    <x v="2"/>
    <x v="0"/>
    <n v="3.1644285999578301"/>
    <n v="1.8640699931504101"/>
    <n v="1.4570021916790299"/>
    <n v="1.0955702936256899"/>
    <n v="0.79653012032818504"/>
    <n v="1.37120111847658"/>
    <n v="3.1279234996873102"/>
    <n v="2.84105128433966"/>
    <n v="1.61652654851299"/>
    <n v="1.14859923139718"/>
    <n v="0.80629390722873495"/>
    <n v="1.8881006251765799"/>
    <s v="30-100"/>
    <s v="1k-10k"/>
    <s v="101-250"/>
    <s v="101-250"/>
    <s v="251-1000"/>
    <s v="1k-10k"/>
    <n v="1.7932274814812501"/>
    <n v="0.57467099814839495"/>
    <n v="6"/>
    <n v="50"/>
    <n v="12"/>
    <n v="12"/>
    <n v="25"/>
    <n v="50"/>
  </r>
  <r>
    <x v="1"/>
    <x v="1"/>
    <x v="1"/>
    <x v="1"/>
    <x v="2"/>
    <x v="1"/>
    <n v="1.1025372341408599"/>
    <n v="0.81097367912389895"/>
    <n v="0.71163023917336499"/>
    <n v="0.636382324979062"/>
    <n v="0.44669252901259698"/>
    <n v="0.75180728066657698"/>
    <n v="1.6761991775073399"/>
    <n v="0.838759821658"/>
    <n v="0.74486810880308996"/>
    <n v="0.66996777809986596"/>
    <n v="0.60149300918489501"/>
    <n v="0.84792925469448199"/>
    <s v="1k-10k"/>
    <s v="1k-10k"/>
    <s v="1k-10k"/>
    <s v="1k-10k"/>
    <s v="101-250"/>
    <s v="10k-100k"/>
    <n v="0.35072995347428293"/>
    <n v="0.30511475165398"/>
    <n v="50"/>
    <n v="50"/>
    <n v="50"/>
    <n v="50"/>
    <n v="12"/>
    <n v="100"/>
  </r>
  <r>
    <x v="1"/>
    <x v="1"/>
    <x v="1"/>
    <x v="1"/>
    <x v="2"/>
    <x v="2"/>
    <n v="1.16514057589362"/>
    <n v="0.82100027346058302"/>
    <n v="0.71979133124693995"/>
    <n v="0.64427929408971996"/>
    <n v="0.45189675135651097"/>
    <n v="0.760726551524743"/>
    <n v="2.0560934829301898"/>
    <n v="0.86291220965965398"/>
    <n v="0.76181380934943399"/>
    <n v="0.68243537886808603"/>
    <n v="0.61608667706130105"/>
    <n v="0.93031365915779796"/>
    <s v="1k-10k"/>
    <s v="1k-10k"/>
    <s v="1k-10k"/>
    <s v="1k-10k"/>
    <s v="251-1000"/>
    <s v="10k-100k"/>
    <n v="0.40441402436887697"/>
    <n v="0.30882980016823203"/>
    <n v="50"/>
    <n v="50"/>
    <n v="50"/>
    <n v="50"/>
    <n v="25"/>
    <n v="100"/>
  </r>
  <r>
    <x v="1"/>
    <x v="1"/>
    <x v="1"/>
    <x v="1"/>
    <x v="3"/>
    <x v="0"/>
    <s v="NULL"/>
    <n v="2.04939551909998"/>
    <n v="1.5028911908957401"/>
    <n v="1.0184039003388099"/>
    <n v="0.79089776505478504"/>
    <n v="1.7541867457062801"/>
    <s v="NULL"/>
    <n v="2.7685181418896101"/>
    <n v="1.68095358282574"/>
    <n v="1.06148666168396"/>
    <n v="0.80378924865574397"/>
    <n v="2.3149220498086001"/>
    <s v="&lt;30"/>
    <s v="1k-10k"/>
    <s v="251-1000"/>
    <s v="101-250"/>
    <s v="101-250"/>
    <s v="1k-10k"/>
    <n v="0.29520877339369989"/>
    <n v="0.96328898065149504"/>
    <s v="N/A"/>
    <n v="50"/>
    <n v="25"/>
    <n v="12"/>
    <n v="12"/>
    <n v="50"/>
  </r>
  <r>
    <x v="1"/>
    <x v="1"/>
    <x v="1"/>
    <x v="1"/>
    <x v="3"/>
    <x v="1"/>
    <n v="1.2173869254385401"/>
    <n v="0.84767617171787402"/>
    <n v="0.73411666947871701"/>
    <n v="0.61605889496960098"/>
    <n v="0.47961297994198798"/>
    <n v="0.76492583683996995"/>
    <n v="1.78280175182567"/>
    <n v="0.88296568236218997"/>
    <n v="0.77256775718156501"/>
    <n v="0.68177194351329495"/>
    <n v="0.56625606067621503"/>
    <n v="0.89371898365248403"/>
    <s v="1k-10k"/>
    <s v="1k-10k"/>
    <s v="1k-10k"/>
    <s v="1k-10k"/>
    <s v="251-1000"/>
    <s v="10k-100k"/>
    <n v="0.45246108859857015"/>
    <n v="0.28531285689798197"/>
    <n v="50"/>
    <n v="50"/>
    <n v="50"/>
    <n v="50"/>
    <n v="25"/>
    <n v="100"/>
  </r>
  <r>
    <x v="1"/>
    <x v="1"/>
    <x v="1"/>
    <x v="1"/>
    <x v="3"/>
    <x v="2"/>
    <n v="1.2879551322342699"/>
    <n v="0.85173515639627495"/>
    <n v="0.734752137608639"/>
    <n v="0.61811675309092495"/>
    <n v="0.47967930751620202"/>
    <n v="0.777710688136247"/>
    <n v="2.1714193861828899"/>
    <n v="0.91665014378695797"/>
    <n v="0.78025363521601798"/>
    <n v="0.69110511985672396"/>
    <n v="0.56649597235367"/>
    <n v="1.0259907100460399"/>
    <s v="1k-10k"/>
    <s v="1k-10k"/>
    <s v="1k-10k"/>
    <s v="1k-10k"/>
    <s v="251-1000"/>
    <s v="10k-100k"/>
    <n v="0.51024444409802294"/>
    <n v="0.29803138062004497"/>
    <n v="50"/>
    <n v="50"/>
    <n v="50"/>
    <n v="50"/>
    <n v="25"/>
    <n v="100"/>
  </r>
  <r>
    <x v="1"/>
    <x v="1"/>
    <x v="1"/>
    <x v="1"/>
    <x v="4"/>
    <x v="0"/>
    <n v="3.8660612831282499"/>
    <n v="1.9841202409074301"/>
    <n v="1.4116709080316101"/>
    <n v="0.98595669652191598"/>
    <n v="0.80036337502789401"/>
    <n v="1.54232586388302"/>
    <n v="3.31752068982204"/>
    <n v="2.7993676876951699"/>
    <n v="1.5916017373862901"/>
    <n v="0.99441581964298298"/>
    <n v="0.80761795403078795"/>
    <n v="2.0752053952617899"/>
    <s v="30-100"/>
    <s v="1k-10k"/>
    <s v="1k-10k"/>
    <s v="251-1000"/>
    <s v="251-1000"/>
    <s v="10k-100k"/>
    <n v="2.3237354192452297"/>
    <n v="0.74196248885512595"/>
    <n v="6"/>
    <n v="50"/>
    <n v="50"/>
    <n v="25"/>
    <n v="25"/>
    <n v="100"/>
  </r>
  <r>
    <x v="1"/>
    <x v="1"/>
    <x v="1"/>
    <x v="1"/>
    <x v="4"/>
    <x v="1"/>
    <n v="1.1690848731354899"/>
    <n v="0.81894298316228198"/>
    <n v="0.72962711108543099"/>
    <n v="0.62531873019204898"/>
    <n v="0.53636228093093596"/>
    <n v="0.76025337278153104"/>
    <n v="1.8676326123704201"/>
    <n v="0.848208739854724"/>
    <n v="0.76178600266761398"/>
    <n v="0.67769213326611499"/>
    <n v="0.59538238817450895"/>
    <n v="0.87611164396728503"/>
    <s v="1k-10k"/>
    <s v="10k-100k"/>
    <s v="1k-10k"/>
    <s v="1k-10k"/>
    <s v="1k-10k"/>
    <s v="10k-100k"/>
    <n v="0.40883150035395888"/>
    <n v="0.22389109185059508"/>
    <n v="50"/>
    <n v="100"/>
    <n v="50"/>
    <n v="50"/>
    <n v="50"/>
    <n v="100"/>
  </r>
  <r>
    <x v="1"/>
    <x v="1"/>
    <x v="1"/>
    <x v="1"/>
    <x v="4"/>
    <x v="2"/>
    <n v="1.2518670008739201"/>
    <n v="0.83379708596473401"/>
    <n v="0.74338726342608696"/>
    <n v="0.62708445431416404"/>
    <n v="0.53709299885780004"/>
    <n v="0.773298845937331"/>
    <n v="2.2605373400257398"/>
    <n v="0.89800528461533402"/>
    <n v="0.78713561267451504"/>
    <n v="0.68612265038075904"/>
    <n v="0.59979938986489401"/>
    <n v="0.99703285923443496"/>
    <s v="10k-100k"/>
    <s v="10k-100k"/>
    <s v="10k-100k"/>
    <s v="1k-10k"/>
    <s v="1k-10k"/>
    <s v="10k-100k"/>
    <n v="0.47856815493658911"/>
    <n v="0.23620584707953096"/>
    <n v="100"/>
    <n v="100"/>
    <n v="100"/>
    <n v="50"/>
    <n v="50"/>
    <n v="100"/>
  </r>
  <r>
    <x v="1"/>
    <x v="1"/>
    <x v="1"/>
    <x v="2"/>
    <x v="1"/>
    <x v="0"/>
    <s v="NULL"/>
    <n v="1.5934611664281699"/>
    <n v="1.12791566907173"/>
    <n v="1.0235710554014099"/>
    <n v="0.70599393902033503"/>
    <n v="1.07854033330155"/>
    <s v="NULL"/>
    <n v="1.7795895340027801"/>
    <n v="1.14618194637975"/>
    <n v="1.0263134467688"/>
    <n v="0.72534177071827199"/>
    <n v="1.2962615571228899"/>
    <s v="&lt;30"/>
    <s v="251-1000"/>
    <s v="30-100"/>
    <s v="251-1000"/>
    <s v="30-100"/>
    <s v="1k-10k"/>
    <n v="0.51492083312661996"/>
    <n v="0.37254639428121494"/>
    <s v="N/A"/>
    <n v="25"/>
    <n v="6"/>
    <n v="25"/>
    <n v="6"/>
    <n v="50"/>
  </r>
  <r>
    <x v="1"/>
    <x v="1"/>
    <x v="1"/>
    <x v="2"/>
    <x v="1"/>
    <x v="1"/>
    <n v="2.0112235316769498"/>
    <n v="0.96839029071390104"/>
    <n v="0.87242731128773898"/>
    <n v="0.59082130729504601"/>
    <s v="NULL"/>
    <n v="0.86189209421198698"/>
    <n v="1.6821799448946899"/>
    <n v="0.90690829255755201"/>
    <n v="0.79038149165711702"/>
    <n v="0.74452126052677803"/>
    <s v="NULL"/>
    <n v="0.83525361063835302"/>
    <s v="30-100"/>
    <s v="251-1000"/>
    <s v="251-1000"/>
    <s v="101-250"/>
    <s v="&lt;30"/>
    <s v="1k-10k"/>
    <n v="1.1493314374649628"/>
    <n v="0.27107078691694098"/>
    <n v="6"/>
    <n v="25"/>
    <n v="25"/>
    <n v="12"/>
    <s v="N/A"/>
    <n v="50"/>
  </r>
  <r>
    <x v="1"/>
    <x v="1"/>
    <x v="1"/>
    <x v="2"/>
    <x v="1"/>
    <x v="2"/>
    <n v="2.60584806779578"/>
    <n v="1.1249148062057199"/>
    <n v="0.922004962588304"/>
    <n v="0.73901175747200498"/>
    <n v="0.38003023513974199"/>
    <n v="0.87998457670742802"/>
    <n v="1.69805080331291"/>
    <n v="1.4923090466772899"/>
    <n v="0.88592334417576502"/>
    <n v="0.97602469434684702"/>
    <n v="0.74697940087871695"/>
    <n v="0.99532913954035696"/>
    <s v="30-100"/>
    <s v="251-1000"/>
    <s v="1k-10k"/>
    <s v="251-1000"/>
    <s v="30-100"/>
    <s v="1k-10k"/>
    <n v="1.7258634910883521"/>
    <n v="0.49995434156768603"/>
    <n v="6"/>
    <n v="25"/>
    <n v="50"/>
    <n v="25"/>
    <n v="6"/>
    <n v="50"/>
  </r>
  <r>
    <x v="1"/>
    <x v="1"/>
    <x v="1"/>
    <x v="2"/>
    <x v="2"/>
    <x v="0"/>
    <n v="1.8856949826774501"/>
    <n v="1.44681427323805"/>
    <n v="1.14731941714457"/>
    <n v="1.0045784469483501"/>
    <s v="NULL"/>
    <n v="1.24704322548819"/>
    <n v="2.49650629358637"/>
    <n v="1.4027721253943399"/>
    <n v="1.16754174461673"/>
    <n v="1.00535717902355"/>
    <s v="NULL"/>
    <n v="1.5700992269384799"/>
    <s v="1k-10k"/>
    <s v="101-250"/>
    <s v="101-250"/>
    <s v="251-1000"/>
    <s v="&lt;30"/>
    <s v="1k-10k"/>
    <n v="0.63865175718926004"/>
    <n v="0.24246477853983994"/>
    <n v="50"/>
    <n v="12"/>
    <n v="12"/>
    <n v="25"/>
    <s v="N/A"/>
    <n v="50"/>
  </r>
  <r>
    <x v="1"/>
    <x v="1"/>
    <x v="1"/>
    <x v="2"/>
    <x v="2"/>
    <x v="1"/>
    <n v="2.8087077102873002"/>
    <n v="1.3394048443654001"/>
    <n v="0.92015591751686199"/>
    <n v="0.69475096080890097"/>
    <n v="0.45628910667398198"/>
    <n v="0.86199100098247206"/>
    <n v="1.90160452294194"/>
    <n v="1.1535870676937201"/>
    <n v="0.95833591008601504"/>
    <n v="0.85455381901905303"/>
    <n v="0.65436183276029503"/>
    <n v="0.92611313165748499"/>
    <s v="30-100"/>
    <s v="101-250"/>
    <s v="1k-10k"/>
    <s v="251-1000"/>
    <s v="101-250"/>
    <s v="1k-10k"/>
    <n v="1.9467167093048281"/>
    <n v="0.40570189430849007"/>
    <n v="6"/>
    <n v="12"/>
    <n v="50"/>
    <n v="25"/>
    <n v="12"/>
    <n v="50"/>
  </r>
  <r>
    <x v="1"/>
    <x v="1"/>
    <x v="1"/>
    <x v="2"/>
    <x v="2"/>
    <x v="2"/>
    <n v="2.6599147028488499"/>
    <n v="1.43957788244791"/>
    <n v="0.96939518280014103"/>
    <n v="0.73568251244142002"/>
    <n v="0.48319498443355402"/>
    <n v="0.89899115492111603"/>
    <n v="1.6764324745266701"/>
    <n v="2.1552643497653001"/>
    <n v="1.02292212741859"/>
    <n v="0.88237841397767103"/>
    <n v="0.72901615479934401"/>
    <n v="1.14811530287001"/>
    <s v="30-100"/>
    <s v="1k-10k"/>
    <s v="1k-10k"/>
    <s v="251-1000"/>
    <s v="101-250"/>
    <s v="1k-10k"/>
    <n v="1.7609235479277339"/>
    <n v="0.41579617048756201"/>
    <n v="6"/>
    <n v="50"/>
    <n v="50"/>
    <n v="25"/>
    <n v="12"/>
    <n v="50"/>
  </r>
  <r>
    <x v="1"/>
    <x v="1"/>
    <x v="1"/>
    <x v="2"/>
    <x v="3"/>
    <x v="0"/>
    <s v="NULL"/>
    <n v="2.17541571125681"/>
    <n v="1.4985430469785399"/>
    <n v="1.24212323035059"/>
    <n v="0.97945751934381897"/>
    <n v="1.5906089938549599"/>
    <s v="NULL"/>
    <n v="2.7567556224659202"/>
    <n v="1.5470905778869"/>
    <n v="1.2274022886018301"/>
    <n v="0.97443720614577201"/>
    <n v="2.0734341894707198"/>
    <s v="&lt;30"/>
    <s v="1k-10k"/>
    <s v="101-250"/>
    <s v="30-100"/>
    <s v="101-250"/>
    <s v="1k-10k"/>
    <n v="0.58480671740185008"/>
    <n v="0.61115147451114094"/>
    <s v="N/A"/>
    <n v="50"/>
    <n v="12"/>
    <n v="6"/>
    <n v="12"/>
    <n v="50"/>
  </r>
  <r>
    <x v="1"/>
    <x v="1"/>
    <x v="1"/>
    <x v="2"/>
    <x v="3"/>
    <x v="1"/>
    <n v="1.9608086752240299"/>
    <n v="1.16510821116557"/>
    <n v="0.80894254071678995"/>
    <n v="0.63415351504317496"/>
    <n v="0.46540030468510202"/>
    <n v="0.78590985967164695"/>
    <n v="1.44280815785334"/>
    <n v="1.1370654083373699"/>
    <n v="0.94053637019934699"/>
    <n v="0.79787892633212698"/>
    <n v="0.75085576542504895"/>
    <n v="0.93491514796670905"/>
    <s v="101-250"/>
    <s v="101-250"/>
    <s v="251-1000"/>
    <s v="251-1000"/>
    <s v="101-250"/>
    <s v="1k-10k"/>
    <n v="1.174898815552383"/>
    <n v="0.32050955498654493"/>
    <n v="12"/>
    <n v="12"/>
    <n v="25"/>
    <n v="25"/>
    <n v="12"/>
    <n v="50"/>
  </r>
  <r>
    <x v="1"/>
    <x v="1"/>
    <x v="1"/>
    <x v="2"/>
    <x v="3"/>
    <x v="2"/>
    <n v="2.0443097377636499"/>
    <n v="1.27857637979394"/>
    <n v="0.85561333709166398"/>
    <n v="0.66398726242248596"/>
    <n v="0.46540030468510202"/>
    <n v="0.843852895334951"/>
    <n v="2.47833429258145"/>
    <n v="1.29811896412961"/>
    <n v="1.022764085838"/>
    <n v="0.84842409830294496"/>
    <n v="0.75085576542504895"/>
    <n v="1.3307549991391501"/>
    <s v="1k-10k"/>
    <s v="101-250"/>
    <s v="251-1000"/>
    <s v="251-1000"/>
    <s v="101-250"/>
    <s v="1k-10k"/>
    <n v="1.2004568424286988"/>
    <n v="0.37845259064984899"/>
    <n v="50"/>
    <n v="12"/>
    <n v="25"/>
    <n v="25"/>
    <n v="12"/>
    <n v="50"/>
  </r>
  <r>
    <x v="1"/>
    <x v="1"/>
    <x v="1"/>
    <x v="2"/>
    <x v="4"/>
    <x v="0"/>
    <n v="2.8950835495379601"/>
    <n v="1.89594814030779"/>
    <n v="1.3308465351813601"/>
    <n v="1.10938494946012"/>
    <n v="0.86151868949280097"/>
    <n v="1.3020391348897"/>
    <n v="2.6810096756728901"/>
    <n v="2.4085901380153101"/>
    <n v="1.38978694510701"/>
    <n v="1.1061279367233301"/>
    <n v="0.87320514166401397"/>
    <n v="1.6497998046932201"/>
    <s v="30-100"/>
    <s v="1k-10k"/>
    <s v="251-1000"/>
    <s v="251-1000"/>
    <s v="251-1000"/>
    <s v="1k-10k"/>
    <n v="1.5930444146482601"/>
    <n v="0.44052044539689905"/>
    <n v="6"/>
    <n v="50"/>
    <n v="25"/>
    <n v="25"/>
    <n v="25"/>
    <n v="50"/>
  </r>
  <r>
    <x v="1"/>
    <x v="1"/>
    <x v="1"/>
    <x v="2"/>
    <x v="4"/>
    <x v="1"/>
    <n v="2.1098535278564201"/>
    <n v="1.263365866067"/>
    <n v="0.88207117940910496"/>
    <n v="0.69153641133294497"/>
    <n v="0.51778259554481598"/>
    <n v="0.83613770627431705"/>
    <n v="1.3275018572613499"/>
    <n v="1.2969799438469301"/>
    <n v="0.89649418875610598"/>
    <n v="0.84134639551134305"/>
    <n v="0.745231811123516"/>
    <n v="0.90425228539033897"/>
    <s v="101-250"/>
    <s v="251-1000"/>
    <s v="1k-10k"/>
    <s v="1k-10k"/>
    <s v="251-1000"/>
    <s v="1k-10k"/>
    <n v="1.2737158215821029"/>
    <n v="0.31835511072950107"/>
    <n v="12"/>
    <n v="25"/>
    <n v="50"/>
    <n v="50"/>
    <n v="25"/>
    <n v="50"/>
  </r>
  <r>
    <x v="1"/>
    <x v="1"/>
    <x v="1"/>
    <x v="2"/>
    <x v="4"/>
    <x v="2"/>
    <n v="2.06407706949217"/>
    <n v="1.3535558981379101"/>
    <n v="0.93946908076483904"/>
    <n v="0.75063637184975496"/>
    <n v="0.52403871080840103"/>
    <n v="0.87564229560294604"/>
    <n v="2.48267393290647"/>
    <n v="1.2686798033222"/>
    <n v="1.0061490977183201"/>
    <n v="0.88160354246842598"/>
    <n v="0.74996558272095504"/>
    <n v="1.1624392012992599"/>
    <s v="1k-10k"/>
    <s v="251-1000"/>
    <s v="1k-10k"/>
    <s v="1k-10k"/>
    <s v="251-1000"/>
    <s v="1k-10k"/>
    <n v="1.1884347738892238"/>
    <n v="0.35160358479454501"/>
    <n v="50"/>
    <n v="25"/>
    <n v="50"/>
    <n v="50"/>
    <n v="25"/>
    <n v="50"/>
  </r>
  <r>
    <x v="1"/>
    <x v="1"/>
    <x v="1"/>
    <x v="3"/>
    <x v="0"/>
    <x v="0"/>
    <s v="NULL"/>
    <s v="NULL"/>
    <s v="NULL"/>
    <s v="NULL"/>
    <s v="NULL"/>
    <s v="NULL"/>
    <s v="NULL"/>
    <s v="NULL"/>
    <s v="NULL"/>
    <s v="NULL"/>
    <s v="NULL"/>
    <s v="NULL"/>
    <s v="&lt;30"/>
    <s v="&lt;30"/>
    <s v="&lt;30"/>
    <s v="&lt;30"/>
    <s v="&lt;30"/>
    <s v="&lt;30"/>
    <e v="#VALUE!"/>
    <e v="#VALUE!"/>
    <s v="N/A"/>
    <s v="N/A"/>
    <s v="N/A"/>
    <s v="N/A"/>
    <s v="N/A"/>
    <s v="N/A"/>
  </r>
  <r>
    <x v="1"/>
    <x v="1"/>
    <x v="1"/>
    <x v="3"/>
    <x v="0"/>
    <x v="2"/>
    <s v="NULL"/>
    <s v="NULL"/>
    <s v="NULL"/>
    <s v="NULL"/>
    <s v="NULL"/>
    <s v="NULL"/>
    <s v="NULL"/>
    <s v="NULL"/>
    <s v="NULL"/>
    <s v="NULL"/>
    <s v="NULL"/>
    <s v="NULL"/>
    <s v="&lt;30"/>
    <s v="&lt;30"/>
    <s v="&lt;30"/>
    <s v="&lt;30"/>
    <s v="&lt;30"/>
    <s v="&lt;30"/>
    <e v="#VALUE!"/>
    <e v="#VALUE!"/>
    <s v="N/A"/>
    <s v="N/A"/>
    <s v="N/A"/>
    <s v="N/A"/>
    <s v="N/A"/>
    <s v="N/A"/>
  </r>
  <r>
    <x v="1"/>
    <x v="1"/>
    <x v="1"/>
    <x v="3"/>
    <x v="1"/>
    <x v="0"/>
    <n v="2.8133627545255102"/>
    <n v="1.9625680287957099"/>
    <n v="1.3252212672699299"/>
    <n v="1.0060301915674601"/>
    <n v="0.78615565856628999"/>
    <n v="1.34414832397235"/>
    <n v="1.41784978868733"/>
    <n v="2.86406489477899"/>
    <n v="1.4354246721664501"/>
    <n v="1.09292473355484"/>
    <n v="0.80697926728969804"/>
    <n v="1.7288919694990501"/>
    <s v="101-250"/>
    <s v="1k-10k"/>
    <s v="251-1000"/>
    <s v="251-1000"/>
    <s v="251-1000"/>
    <s v="1k-10k"/>
    <n v="1.4692144305531603"/>
    <n v="0.55799266540605996"/>
    <n v="12"/>
    <n v="50"/>
    <n v="25"/>
    <n v="25"/>
    <n v="25"/>
    <n v="50"/>
  </r>
  <r>
    <x v="1"/>
    <x v="1"/>
    <x v="1"/>
    <x v="3"/>
    <x v="1"/>
    <x v="1"/>
    <n v="1.3068702556571901"/>
    <n v="0.823775433811063"/>
    <n v="0.74505570573874702"/>
    <n v="0.67074005946089599"/>
    <n v="0.28739525038827202"/>
    <n v="0.77870386109552903"/>
    <n v="2.1385095402193701"/>
    <n v="0.83156448400914196"/>
    <n v="0.76878591345383795"/>
    <n v="0.68611800143142698"/>
    <n v="0.48204537920892598"/>
    <n v="0.88479018698909295"/>
    <s v="1k-10k"/>
    <s v="1k-10k"/>
    <s v="1k-10k"/>
    <s v="1k-10k"/>
    <s v="30-100"/>
    <s v="1k-10k"/>
    <n v="0.52816639456166103"/>
    <n v="0.49130861070725701"/>
    <n v="50"/>
    <n v="50"/>
    <n v="50"/>
    <n v="50"/>
    <n v="6"/>
    <n v="50"/>
  </r>
  <r>
    <x v="1"/>
    <x v="1"/>
    <x v="1"/>
    <x v="3"/>
    <x v="1"/>
    <x v="2"/>
    <n v="1.4276842877240901"/>
    <n v="0.90960577166628398"/>
    <n v="0.771170436986651"/>
    <n v="0.67872070123247097"/>
    <n v="0.32203439532907602"/>
    <n v="0.80272005410612601"/>
    <n v="2.5452520447859701"/>
    <n v="1.03993022444435"/>
    <n v="0.82356071805089603"/>
    <n v="0.708573808328675"/>
    <n v="0.53368744875288499"/>
    <n v="1.0478330372514899"/>
    <s v="1k-10k"/>
    <s v="1k-10k"/>
    <s v="1k-10k"/>
    <s v="1k-10k"/>
    <s v="30-100"/>
    <s v="10k-100k"/>
    <n v="0.62496423361796405"/>
    <n v="0.48068565877705"/>
    <n v="50"/>
    <n v="50"/>
    <n v="50"/>
    <n v="50"/>
    <n v="6"/>
    <n v="100"/>
  </r>
  <r>
    <x v="1"/>
    <x v="1"/>
    <x v="1"/>
    <x v="3"/>
    <x v="2"/>
    <x v="0"/>
    <s v="NULL"/>
    <n v="1.92900898086609"/>
    <n v="1.5808054368573801"/>
    <n v="1.15120168124127"/>
    <n v="0.93016280782540695"/>
    <n v="1.34286069214691"/>
    <s v="NULL"/>
    <n v="2.7657322783612002"/>
    <n v="1.60206728121653"/>
    <n v="1.1788166645582401"/>
    <n v="0.93154799805653798"/>
    <n v="1.75854566154323"/>
    <s v="&lt;30"/>
    <s v="1k-10k"/>
    <s v="251-1000"/>
    <s v="251-1000"/>
    <s v="251-1000"/>
    <s v="1k-10k"/>
    <n v="0.58614828871918001"/>
    <n v="0.41269788432150301"/>
    <s v="N/A"/>
    <n v="50"/>
    <n v="25"/>
    <n v="25"/>
    <n v="25"/>
    <n v="50"/>
  </r>
  <r>
    <x v="1"/>
    <x v="1"/>
    <x v="1"/>
    <x v="3"/>
    <x v="2"/>
    <x v="1"/>
    <n v="1.0994499221091101"/>
    <n v="0.83127735249588697"/>
    <n v="0.71815520985318804"/>
    <n v="0.64721099170760699"/>
    <n v="0.53284440129513899"/>
    <n v="0.763828507885561"/>
    <n v="1.65978053749786"/>
    <n v="0.85958610025494098"/>
    <n v="0.767296604037215"/>
    <n v="0.68473213682474998"/>
    <n v="0.65239697333504998"/>
    <n v="0.86185979315292705"/>
    <s v="1k-10k"/>
    <s v="1k-10k"/>
    <s v="1k-10k"/>
    <s v="1k-10k"/>
    <s v="251-1000"/>
    <s v="10k-100k"/>
    <n v="0.33562141422354907"/>
    <n v="0.23098410659042201"/>
    <n v="50"/>
    <n v="50"/>
    <n v="50"/>
    <n v="50"/>
    <n v="25"/>
    <n v="100"/>
  </r>
  <r>
    <x v="1"/>
    <x v="1"/>
    <x v="1"/>
    <x v="3"/>
    <x v="2"/>
    <x v="2"/>
    <n v="1.21969026976511"/>
    <n v="0.85604165161999002"/>
    <n v="0.738027685077697"/>
    <n v="0.65943467889442997"/>
    <n v="0.53980804771950597"/>
    <n v="0.77662668455295003"/>
    <n v="2.2123144713832201"/>
    <n v="0.90337375587354596"/>
    <n v="0.79688158758127003"/>
    <n v="0.71099042031290105"/>
    <n v="0.65463918748670102"/>
    <n v="0.97042406361367195"/>
    <s v="1k-10k"/>
    <s v="1k-10k"/>
    <s v="1k-10k"/>
    <s v="1k-10k"/>
    <s v="251-1000"/>
    <s v="10k-100k"/>
    <n v="0.44306358521215994"/>
    <n v="0.23681863683344406"/>
    <n v="50"/>
    <n v="50"/>
    <n v="50"/>
    <n v="50"/>
    <n v="25"/>
    <n v="100"/>
  </r>
  <r>
    <x v="1"/>
    <x v="1"/>
    <x v="1"/>
    <x v="3"/>
    <x v="3"/>
    <x v="0"/>
    <s v="NULL"/>
    <n v="2.1151009728593602"/>
    <n v="1.61993749929499"/>
    <n v="1.1347589336020101"/>
    <n v="0.81777205983602796"/>
    <n v="1.74026744731903"/>
    <s v="NULL"/>
    <n v="2.8290158875047902"/>
    <n v="1.69299822473523"/>
    <n v="1.13592262732258"/>
    <n v="0.83689831886152199"/>
    <n v="2.2578384353615402"/>
    <s v="&lt;30"/>
    <s v="1k-10k"/>
    <s v="251-1000"/>
    <s v="251-1000"/>
    <s v="251-1000"/>
    <s v="1k-10k"/>
    <n v="0.37483352554033011"/>
    <n v="0.92249538748300208"/>
    <s v="N/A"/>
    <n v="50"/>
    <n v="25"/>
    <n v="25"/>
    <n v="25"/>
    <n v="50"/>
  </r>
  <r>
    <x v="1"/>
    <x v="1"/>
    <x v="1"/>
    <x v="3"/>
    <x v="3"/>
    <x v="1"/>
    <n v="1.2126303577364499"/>
    <n v="0.84833118246759598"/>
    <n v="0.74419348032663202"/>
    <n v="0.64386296272910004"/>
    <n v="0.502265634811497"/>
    <n v="0.761055762122401"/>
    <n v="1.8453701799917299"/>
    <n v="0.90273562899391802"/>
    <n v="0.79703990013049597"/>
    <n v="0.69233985751677996"/>
    <n v="0.59488146341713299"/>
    <n v="0.902532528022017"/>
    <s v="1k-10k"/>
    <s v="1k-10k"/>
    <s v="1k-10k"/>
    <s v="1k-10k"/>
    <s v="1k-10k"/>
    <s v="10k-100k"/>
    <n v="0.45157459561404889"/>
    <n v="0.25879012731090401"/>
    <n v="50"/>
    <n v="50"/>
    <n v="50"/>
    <n v="50"/>
    <n v="50"/>
    <n v="100"/>
  </r>
  <r>
    <x v="1"/>
    <x v="1"/>
    <x v="1"/>
    <x v="3"/>
    <x v="3"/>
    <x v="2"/>
    <n v="1.31284200757064"/>
    <n v="0.85857974542222304"/>
    <n v="0.74842623497175897"/>
    <n v="0.65063825122865004"/>
    <n v="0.50230559231035998"/>
    <n v="0.77574343786944999"/>
    <n v="2.2609246444404598"/>
    <n v="0.948808035370309"/>
    <n v="0.81742553292161702"/>
    <n v="0.70741898250837998"/>
    <n v="0.59493810264379499"/>
    <n v="1.05510876344056"/>
    <s v="1k-10k"/>
    <s v="1k-10k"/>
    <s v="1k-10k"/>
    <s v="1k-10k"/>
    <s v="1k-10k"/>
    <s v="10k-100k"/>
    <n v="0.53709856970118997"/>
    <n v="0.27343784555909001"/>
    <n v="50"/>
    <n v="50"/>
    <n v="50"/>
    <n v="50"/>
    <n v="50"/>
    <n v="100"/>
  </r>
  <r>
    <x v="1"/>
    <x v="1"/>
    <x v="1"/>
    <x v="3"/>
    <x v="4"/>
    <x v="0"/>
    <s v="NULL"/>
    <n v="2.0277404090019999"/>
    <n v="1.60713007957093"/>
    <n v="1.1071908252340601"/>
    <n v="0.86203783880569396"/>
    <n v="1.48811154025583"/>
    <s v="NULL"/>
    <n v="2.79880107448091"/>
    <n v="1.71941097918319"/>
    <n v="1.1413367269025601"/>
    <n v="0.86962008512575295"/>
    <n v="1.9350664286764201"/>
    <s v="&lt;30"/>
    <s v="10k-100k"/>
    <s v="1k-10k"/>
    <s v="1k-10k"/>
    <s v="1k-10k"/>
    <s v="10k-100k"/>
    <n v="0.53962886874616989"/>
    <n v="0.62607370145013608"/>
    <s v="N/A"/>
    <n v="100"/>
    <n v="50"/>
    <n v="50"/>
    <n v="50"/>
    <n v="100"/>
  </r>
  <r>
    <x v="1"/>
    <x v="1"/>
    <x v="1"/>
    <x v="3"/>
    <x v="4"/>
    <x v="1"/>
    <n v="1.1643120125122599"/>
    <n v="0.84542457736385801"/>
    <n v="0.77281919650948805"/>
    <n v="0.66461692008475903"/>
    <n v="0.56377075607649796"/>
    <n v="0.76444810974748301"/>
    <n v="1.8827471768278401"/>
    <n v="0.88033366330088103"/>
    <n v="0.81598154821482505"/>
    <n v="0.70813369791098402"/>
    <n v="0.62677230739920498"/>
    <n v="0.884150615174218"/>
    <s v="1k-10k"/>
    <s v="10k-100k"/>
    <s v="10k-100k"/>
    <s v="10k-100k"/>
    <s v="1k-10k"/>
    <s v="10k-100k"/>
    <n v="0.3998639027647769"/>
    <n v="0.20067735367098505"/>
    <n v="50"/>
    <n v="100"/>
    <n v="100"/>
    <n v="100"/>
    <n v="50"/>
    <n v="100"/>
  </r>
  <r>
    <x v="1"/>
    <x v="1"/>
    <x v="1"/>
    <x v="3"/>
    <x v="4"/>
    <x v="2"/>
    <n v="1.2576409114634499"/>
    <n v="0.85475303808375802"/>
    <n v="0.77767276539432495"/>
    <n v="0.66789274847508096"/>
    <n v="0.56435825370029402"/>
    <n v="0.77987275586670801"/>
    <n v="2.28709852182407"/>
    <n v="0.91907245109251201"/>
    <n v="0.85056830691729202"/>
    <n v="0.72385282664357398"/>
    <n v="0.63077135121236205"/>
    <n v="1.0226164743644599"/>
    <s v="10k-100k"/>
    <s v="10k-100k"/>
    <s v="10k-100k"/>
    <s v="10k-100k"/>
    <s v="1k-10k"/>
    <s v="10k-100k"/>
    <n v="0.47776815559674191"/>
    <n v="0.21551450216641399"/>
    <n v="100"/>
    <n v="100"/>
    <n v="100"/>
    <n v="100"/>
    <n v="50"/>
    <n v="100"/>
  </r>
  <r>
    <x v="1"/>
    <x v="2"/>
    <x v="0"/>
    <x v="0"/>
    <x v="0"/>
    <x v="0"/>
    <s v="NULL"/>
    <n v="1.82998307753683"/>
    <n v="1.45801930050686"/>
    <n v="0.89170734297421095"/>
    <n v="0.79448144883122696"/>
    <n v="1.1230955880659299"/>
    <s v="NULL"/>
    <n v="1.9455670647066501"/>
    <n v="1.59247909663803"/>
    <n v="0.923229079023552"/>
    <n v="0.88605666109419401"/>
    <n v="1.2306526590170701"/>
    <s v="&lt;30"/>
    <s v="30-100"/>
    <s v="251-1000"/>
    <s v="101-250"/>
    <s v="101-250"/>
    <s v="251-1000"/>
    <n v="0.70688748947090008"/>
    <n v="0.32861413923470295"/>
    <s v="N/A"/>
    <n v="6"/>
    <n v="25"/>
    <n v="12"/>
    <n v="12"/>
    <n v="25"/>
  </r>
  <r>
    <x v="1"/>
    <x v="2"/>
    <x v="0"/>
    <x v="0"/>
    <x v="0"/>
    <x v="1"/>
    <s v="NULL"/>
    <s v="NULL"/>
    <n v="1.7387089849328501"/>
    <s v="NULL"/>
    <s v="NULL"/>
    <n v="1.4818715407783101"/>
    <s v="NULL"/>
    <s v="NULL"/>
    <n v="1.0701268780558999"/>
    <s v="NULL"/>
    <s v="NULL"/>
    <n v="1.1028942088776399"/>
    <s v="&lt;30"/>
    <s v="&lt;30"/>
    <s v="30-100"/>
    <s v="&lt;30"/>
    <s v="&lt;30"/>
    <s v="30-100"/>
    <n v="0.25683744415454002"/>
    <n v="0.25683744415454002"/>
    <s v="N/A"/>
    <s v="N/A"/>
    <n v="6"/>
    <s v="N/A"/>
    <s v="N/A"/>
    <n v="6"/>
  </r>
  <r>
    <x v="1"/>
    <x v="2"/>
    <x v="0"/>
    <x v="0"/>
    <x v="0"/>
    <x v="2"/>
    <s v="NULL"/>
    <n v="2.2016685717907301"/>
    <n v="1.38445206374021"/>
    <n v="1.0971138960534399"/>
    <n v="0.813614898975074"/>
    <n v="1.2634496705562499"/>
    <s v="NULL"/>
    <n v="1.7171265628008201"/>
    <n v="1.2998368495616399"/>
    <n v="1.5526666078483999"/>
    <n v="0.86630536723236296"/>
    <n v="1.21947676602599"/>
    <s v="&lt;30"/>
    <s v="30-100"/>
    <s v="251-1000"/>
    <s v="30-100"/>
    <s v="101-250"/>
    <s v="251-1000"/>
    <n v="0.93821890123448015"/>
    <n v="0.44983477158117591"/>
    <s v="N/A"/>
    <n v="6"/>
    <n v="25"/>
    <n v="6"/>
    <n v="12"/>
    <n v="25"/>
  </r>
  <r>
    <x v="1"/>
    <x v="2"/>
    <x v="0"/>
    <x v="0"/>
    <x v="1"/>
    <x v="0"/>
    <n v="2.8022461642938401"/>
    <n v="1.7215881610861301"/>
    <n v="1.4112720833068"/>
    <n v="1.0760178518730401"/>
    <n v="0.88660729927085702"/>
    <n v="1.2165840855796199"/>
    <n v="2.7807098160944301"/>
    <n v="1.79535086259822"/>
    <n v="1.5324003375634301"/>
    <n v="1.11466478583168"/>
    <n v="0.904416257471785"/>
    <n v="1.24901425580852"/>
    <s v="101-250"/>
    <s v="251-1000"/>
    <s v="1k-10k"/>
    <s v="251-1000"/>
    <s v="1k-10k"/>
    <s v="1k-10k"/>
    <n v="1.5856620787142202"/>
    <n v="0.32997678630876293"/>
    <n v="12"/>
    <n v="25"/>
    <n v="50"/>
    <n v="25"/>
    <n v="50"/>
    <n v="50"/>
  </r>
  <r>
    <x v="1"/>
    <x v="2"/>
    <x v="0"/>
    <x v="0"/>
    <x v="1"/>
    <x v="1"/>
    <n v="3.5410365239743702"/>
    <n v="1.5237364229989401"/>
    <n v="1.12328216188555"/>
    <n v="0.86619809340667797"/>
    <n v="0.60044546531888099"/>
    <n v="1.0938541535958299"/>
    <n v="2.2763473699977701"/>
    <n v="1.3943423924038401"/>
    <n v="1.1676990170705099"/>
    <n v="0.998586813317621"/>
    <n v="0.80043578304760199"/>
    <n v="1.13176389724801"/>
    <s v="30-100"/>
    <s v="101-250"/>
    <s v="251-1000"/>
    <s v="101-250"/>
    <s v="30-100"/>
    <s v="251-1000"/>
    <n v="2.44718237037854"/>
    <n v="0.49340868827694895"/>
    <n v="6"/>
    <n v="12"/>
    <n v="25"/>
    <n v="12"/>
    <n v="6"/>
    <n v="25"/>
  </r>
  <r>
    <x v="1"/>
    <x v="2"/>
    <x v="0"/>
    <x v="0"/>
    <x v="1"/>
    <x v="2"/>
    <n v="3.2446737962918699"/>
    <n v="1.5359866273176901"/>
    <n v="1.2614779832824301"/>
    <n v="0.91675406698371098"/>
    <n v="0.77118705088829897"/>
    <n v="1.14820841868157"/>
    <n v="2.3641869362436698"/>
    <n v="1.6094490787781099"/>
    <n v="1.41663891598404"/>
    <n v="0.96570550659103804"/>
    <n v="1.2536150014248"/>
    <n v="1.2278435047051399"/>
    <s v="101-250"/>
    <s v="251-1000"/>
    <s v="1k-10k"/>
    <s v="1k-10k"/>
    <s v="101-250"/>
    <s v="1k-10k"/>
    <n v="2.0964653776102997"/>
    <n v="0.377021367793271"/>
    <n v="12"/>
    <n v="25"/>
    <n v="50"/>
    <n v="50"/>
    <n v="12"/>
    <n v="50"/>
  </r>
  <r>
    <x v="1"/>
    <x v="2"/>
    <x v="0"/>
    <x v="0"/>
    <x v="2"/>
    <x v="0"/>
    <n v="4.2392176764287104"/>
    <n v="2.3296512934717502"/>
    <n v="1.7959839254733001"/>
    <n v="1.51196134119684"/>
    <n v="1.0284202602261501"/>
    <n v="1.6626294579802801"/>
    <n v="4.3178752374539204"/>
    <n v="2.5344816385031899"/>
    <n v="2.05815769798058"/>
    <n v="1.5851280515064601"/>
    <n v="1.0670948284142501"/>
    <n v="1.7153186587923299"/>
    <s v="251-1000"/>
    <s v="101-250"/>
    <s v="101-250"/>
    <s v="251-1000"/>
    <s v="251-1000"/>
    <s v="1k-10k"/>
    <n v="2.5765882184484301"/>
    <n v="0.63420919775412998"/>
    <n v="25"/>
    <n v="12"/>
    <n v="12"/>
    <n v="25"/>
    <n v="25"/>
    <n v="50"/>
  </r>
  <r>
    <x v="1"/>
    <x v="2"/>
    <x v="0"/>
    <x v="0"/>
    <x v="2"/>
    <x v="1"/>
    <n v="2.5734669759987199"/>
    <n v="1.4044014404971299"/>
    <n v="1.0420037323562099"/>
    <n v="0.78084016511905097"/>
    <n v="0.59826863064979097"/>
    <n v="1.05693187293237"/>
    <n v="1.9882290272212"/>
    <n v="1.220657840309"/>
    <n v="1.2456681164980199"/>
    <n v="0.99952725202856796"/>
    <n v="0.815940510485898"/>
    <n v="1.13761260498102"/>
    <s v="30-100"/>
    <s v="251-1000"/>
    <s v="251-1000"/>
    <s v="251-1000"/>
    <s v="101-250"/>
    <s v="1k-10k"/>
    <n v="1.5165351030663499"/>
    <n v="0.45866324228257904"/>
    <n v="6"/>
    <n v="25"/>
    <n v="25"/>
    <n v="25"/>
    <n v="12"/>
    <n v="50"/>
  </r>
  <r>
    <x v="1"/>
    <x v="2"/>
    <x v="0"/>
    <x v="0"/>
    <x v="2"/>
    <x v="2"/>
    <n v="2.9018328003432199"/>
    <n v="1.6254431573761701"/>
    <n v="1.1769693372237899"/>
    <n v="0.89582623375459403"/>
    <n v="0.65941123233698296"/>
    <n v="1.09612158909609"/>
    <n v="2.41295573729957"/>
    <n v="1.4956055701276301"/>
    <n v="1.46725647458034"/>
    <n v="1.38064151098485"/>
    <n v="1.01029386214796"/>
    <n v="1.35448511531128"/>
    <s v="30-100"/>
    <s v="251-1000"/>
    <s v="1k-10k"/>
    <s v="251-1000"/>
    <s v="251-1000"/>
    <s v="1k-10k"/>
    <n v="1.8057112112471299"/>
    <n v="0.43671035675910708"/>
    <n v="6"/>
    <n v="25"/>
    <n v="50"/>
    <n v="25"/>
    <n v="25"/>
    <n v="50"/>
  </r>
  <r>
    <x v="1"/>
    <x v="2"/>
    <x v="0"/>
    <x v="0"/>
    <x v="3"/>
    <x v="0"/>
    <n v="4.8847873649506202"/>
    <n v="3.2990072910853199"/>
    <n v="2.2495861346887298"/>
    <n v="1.43122723701872"/>
    <n v="0.97468154942352103"/>
    <n v="2.0663488156764598"/>
    <n v="4.7929200985344602"/>
    <n v="3.50031871835137"/>
    <n v="2.4410385009182298"/>
    <n v="1.56424998285337"/>
    <n v="1.0271321967184299"/>
    <n v="2.2286606409638199"/>
    <s v="251-1000"/>
    <s v="251-1000"/>
    <s v="1k-10k"/>
    <s v="101-250"/>
    <s v="251-1000"/>
    <s v="1k-10k"/>
    <n v="2.8184385492741604"/>
    <n v="1.0916672662529388"/>
    <n v="25"/>
    <n v="25"/>
    <n v="50"/>
    <n v="12"/>
    <n v="25"/>
    <n v="50"/>
  </r>
  <r>
    <x v="1"/>
    <x v="2"/>
    <x v="0"/>
    <x v="0"/>
    <x v="3"/>
    <x v="1"/>
    <n v="2.1171704531361701"/>
    <n v="1.2370674015199701"/>
    <n v="1.03211345653155"/>
    <n v="0.81892036497777598"/>
    <n v="0.62890197212088295"/>
    <n v="1.0205975112427099"/>
    <n v="1.67684852829959"/>
    <n v="1.3785155674649801"/>
    <n v="1.10782013148672"/>
    <n v="0.92801853643332"/>
    <n v="0.821567637830663"/>
    <n v="1.1525739174671601"/>
    <s v="251-1000"/>
    <s v="1k-10k"/>
    <s v="1k-10k"/>
    <s v="1k-10k"/>
    <s v="251-1000"/>
    <s v="1k-10k"/>
    <n v="1.0965729418934602"/>
    <n v="0.39169553912182697"/>
    <n v="25"/>
    <n v="50"/>
    <n v="50"/>
    <n v="50"/>
    <n v="25"/>
    <n v="50"/>
  </r>
  <r>
    <x v="1"/>
    <x v="2"/>
    <x v="0"/>
    <x v="0"/>
    <x v="3"/>
    <x v="2"/>
    <n v="2.1950777955972698"/>
    <n v="1.2817885328440399"/>
    <n v="1.0582012819672599"/>
    <n v="0.83459139783495595"/>
    <n v="0.662390621039877"/>
    <n v="1.0401752248521601"/>
    <n v="2.2453683729673601"/>
    <n v="1.6835015022919899"/>
    <n v="1.2830434398883199"/>
    <n v="1.0328591326005001"/>
    <n v="0.93440542656805703"/>
    <n v="1.3572406588741901"/>
    <s v="251-1000"/>
    <s v="1k-10k"/>
    <s v="1k-10k"/>
    <s v="1k-10k"/>
    <s v="251-1000"/>
    <s v="1k-10k"/>
    <n v="1.1549025707451097"/>
    <n v="0.37778460381228307"/>
    <n v="25"/>
    <n v="50"/>
    <n v="50"/>
    <n v="50"/>
    <n v="25"/>
    <n v="50"/>
  </r>
  <r>
    <x v="1"/>
    <x v="2"/>
    <x v="0"/>
    <x v="0"/>
    <x v="4"/>
    <x v="0"/>
    <n v="3.8960910645733602"/>
    <n v="2.2802847727868301"/>
    <n v="1.8970570623487399"/>
    <n v="1.4329837106461201"/>
    <n v="0.95155932270769195"/>
    <n v="1.4801583692090701"/>
    <n v="3.86397112696962"/>
    <n v="2.43043450482695"/>
    <n v="2.0370031343152699"/>
    <n v="1.5568746893088501"/>
    <n v="0.97619451632710297"/>
    <n v="1.5197747511258299"/>
    <s v="251-1000"/>
    <s v="1k-10k"/>
    <s v="1k-10k"/>
    <s v="1k-10k"/>
    <s v="1k-10k"/>
    <s v="1k-10k"/>
    <n v="2.4159326953642903"/>
    <n v="0.52859904650137812"/>
    <n v="25"/>
    <n v="50"/>
    <n v="50"/>
    <n v="50"/>
    <n v="50"/>
    <n v="50"/>
  </r>
  <r>
    <x v="1"/>
    <x v="2"/>
    <x v="0"/>
    <x v="0"/>
    <x v="4"/>
    <x v="1"/>
    <n v="2.2810917327298399"/>
    <n v="1.3048559866373399"/>
    <n v="1.07971441828139"/>
    <n v="0.942222578048309"/>
    <n v="0.77722978440439605"/>
    <n v="1.0306129530531101"/>
    <n v="1.9650840394583"/>
    <n v="1.3709023559887299"/>
    <n v="1.19637005688214"/>
    <n v="1.0623901142235801"/>
    <n v="0.91150934567125996"/>
    <n v="1.1474063010137101"/>
    <s v="251-1000"/>
    <s v="1k-10k"/>
    <s v="1k-10k"/>
    <s v="1k-10k"/>
    <s v="1k-10k"/>
    <s v="1k-10k"/>
    <n v="1.2504787796767298"/>
    <n v="0.25338316864871402"/>
    <n v="25"/>
    <n v="50"/>
    <n v="50"/>
    <n v="50"/>
    <n v="50"/>
    <n v="50"/>
  </r>
  <r>
    <x v="1"/>
    <x v="2"/>
    <x v="0"/>
    <x v="0"/>
    <x v="4"/>
    <x v="2"/>
    <n v="2.34551755885514"/>
    <n v="1.3245576095870399"/>
    <n v="1.1074463505044201"/>
    <n v="0.96490049135758804"/>
    <n v="0.79938937528311405"/>
    <n v="1.0576526737941601"/>
    <n v="2.2622158787233899"/>
    <n v="1.6087994765918801"/>
    <n v="1.3777700926490699"/>
    <n v="1.18565200288188"/>
    <n v="0.99538555377701299"/>
    <n v="1.3120235488462799"/>
    <s v="251-1000"/>
    <s v="1k-10k"/>
    <s v="1k-10k"/>
    <s v="1k-10k"/>
    <s v="1k-10k"/>
    <s v="10k-100k"/>
    <n v="1.28786488506098"/>
    <n v="0.25826329851104601"/>
    <n v="25"/>
    <n v="50"/>
    <n v="50"/>
    <n v="50"/>
    <n v="50"/>
    <n v="100"/>
  </r>
  <r>
    <x v="1"/>
    <x v="2"/>
    <x v="0"/>
    <x v="1"/>
    <x v="0"/>
    <x v="0"/>
    <n v="1.9902821781904301"/>
    <n v="1.61494927116192"/>
    <n v="1.34203576900632"/>
    <n v="1.1896682836452901"/>
    <n v="1.00531703776193"/>
    <n v="1.2795640587892601"/>
    <n v="2.0450171930991901"/>
    <n v="1.6461896504307501"/>
    <n v="1.4173745151199899"/>
    <n v="1.21961995035532"/>
    <n v="1.08752714554499"/>
    <n v="1.3519689049660699"/>
    <s v="1k-10k"/>
    <s v="1k-10k"/>
    <s v="1k-10k"/>
    <s v="1k-10k"/>
    <s v="1k-10k"/>
    <s v="10k-100k"/>
    <n v="0.71071811940117002"/>
    <n v="0.27424702102733001"/>
    <n v="50"/>
    <n v="50"/>
    <n v="50"/>
    <n v="50"/>
    <n v="50"/>
    <n v="100"/>
  </r>
  <r>
    <x v="1"/>
    <x v="2"/>
    <x v="0"/>
    <x v="1"/>
    <x v="0"/>
    <x v="1"/>
    <n v="1.6636706759056099"/>
    <n v="1.27797240635995"/>
    <n v="1.1010375767306"/>
    <n v="0.93359475914603796"/>
    <n v="0.68215570796443803"/>
    <n v="0.98320746612779097"/>
    <n v="1.3955128917377999"/>
    <n v="1.23999787731781"/>
    <n v="1.0584311188067399"/>
    <n v="0.96480134777353199"/>
    <n v="0.768154858896404"/>
    <n v="1.0088795418920999"/>
    <s v="251-1000"/>
    <s v="1k-10k"/>
    <s v="251-1000"/>
    <s v="1k-10k"/>
    <s v="1k-10k"/>
    <s v="1k-10k"/>
    <n v="0.68046320977781893"/>
    <n v="0.30105175816335294"/>
    <n v="25"/>
    <n v="50"/>
    <n v="25"/>
    <n v="50"/>
    <n v="50"/>
    <n v="50"/>
  </r>
  <r>
    <x v="1"/>
    <x v="2"/>
    <x v="0"/>
    <x v="1"/>
    <x v="0"/>
    <x v="2"/>
    <n v="1.73215178747343"/>
    <n v="1.3345326742569401"/>
    <n v="1.16124087537507"/>
    <n v="0.98847839010884997"/>
    <n v="0.74921994870922204"/>
    <n v="1.0557798670040901"/>
    <n v="1.70413349077434"/>
    <n v="1.4083846504645801"/>
    <n v="1.2803240480098399"/>
    <n v="1.1248295597325499"/>
    <n v="0.92853676636980298"/>
    <n v="1.21166661450631"/>
    <s v="1k-10k"/>
    <s v="1k-10k"/>
    <s v="1k-10k"/>
    <s v="1k-10k"/>
    <s v="1k-10k"/>
    <s v="10k-100k"/>
    <n v="0.67637192046933992"/>
    <n v="0.30655991829486806"/>
    <n v="50"/>
    <n v="50"/>
    <n v="50"/>
    <n v="50"/>
    <n v="50"/>
    <n v="100"/>
  </r>
  <r>
    <x v="1"/>
    <x v="2"/>
    <x v="0"/>
    <x v="1"/>
    <x v="1"/>
    <x v="0"/>
    <n v="1.92297525602856"/>
    <n v="1.54167844632461"/>
    <n v="1.33859416831"/>
    <n v="1.1790478360527299"/>
    <n v="0.93324930084987101"/>
    <n v="1.35258337499776"/>
    <n v="2.0976203621109701"/>
    <n v="1.6249854081575099"/>
    <n v="1.4592788146648501"/>
    <n v="1.28529423579239"/>
    <n v="1.0050955973084601"/>
    <n v="1.46834342572069"/>
    <s v="1k-10k"/>
    <s v="1k-10k"/>
    <s v="10k-100k"/>
    <s v="1k-10k"/>
    <s v="1k-10k"/>
    <s v="10k-100k"/>
    <n v="0.57039188103079996"/>
    <n v="0.41933407414788904"/>
    <n v="50"/>
    <n v="50"/>
    <n v="100"/>
    <n v="50"/>
    <n v="50"/>
    <n v="100"/>
  </r>
  <r>
    <x v="1"/>
    <x v="2"/>
    <x v="0"/>
    <x v="1"/>
    <x v="1"/>
    <x v="1"/>
    <n v="1.35991807449262"/>
    <n v="1.0207233447746"/>
    <n v="0.88988695558675301"/>
    <n v="0.79750126306039404"/>
    <n v="0.68970720206469804"/>
    <n v="0.86036145842874401"/>
    <n v="1.4050804815673601"/>
    <n v="1.02060781961047"/>
    <n v="0.93857899328277705"/>
    <n v="0.85903849393736897"/>
    <n v="0.74450198636832499"/>
    <n v="0.92243096668854396"/>
    <s v="1k-10k"/>
    <s v="10k-100k"/>
    <s v="1k-10k"/>
    <s v="1k-10k"/>
    <s v="1k-10k"/>
    <s v="10k-100k"/>
    <n v="0.49955661606387602"/>
    <n v="0.17065425636404596"/>
    <n v="50"/>
    <n v="100"/>
    <n v="50"/>
    <n v="50"/>
    <n v="50"/>
    <n v="100"/>
  </r>
  <r>
    <x v="1"/>
    <x v="2"/>
    <x v="0"/>
    <x v="1"/>
    <x v="1"/>
    <x v="2"/>
    <n v="1.4431607996997"/>
    <n v="1.0820917831058401"/>
    <n v="0.94613029631731005"/>
    <n v="0.85423974077118803"/>
    <n v="0.71549522816483302"/>
    <n v="0.898657505415006"/>
    <n v="1.69255106639925"/>
    <n v="1.2509783269861501"/>
    <n v="1.1667111122324101"/>
    <n v="0.99647353681100304"/>
    <n v="0.84849464984645695"/>
    <n v="1.1186711063164601"/>
    <s v="1k-10k"/>
    <s v="10k-100k"/>
    <s v="10k-100k"/>
    <s v="10k-100k"/>
    <s v="10k-100k"/>
    <s v="10k-100k"/>
    <n v="0.54450329428469402"/>
    <n v="0.18316227725017298"/>
    <n v="50"/>
    <n v="100"/>
    <n v="100"/>
    <n v="100"/>
    <n v="100"/>
    <n v="100"/>
  </r>
  <r>
    <x v="1"/>
    <x v="2"/>
    <x v="0"/>
    <x v="1"/>
    <x v="2"/>
    <x v="0"/>
    <n v="2.2897886595322099"/>
    <n v="1.7921417809337301"/>
    <n v="1.40162110948267"/>
    <n v="1.1563649932260101"/>
    <n v="0.90135780013164901"/>
    <n v="1.4928017197905401"/>
    <n v="2.4619957157502999"/>
    <n v="1.9843567085362099"/>
    <n v="1.55503775266092"/>
    <n v="1.2263518130279301"/>
    <n v="0.96119251059106703"/>
    <n v="1.63494153826268"/>
    <s v="1k-10k"/>
    <s v="1k-10k"/>
    <s v="1k-10k"/>
    <s v="1k-10k"/>
    <s v="251-1000"/>
    <s v="1k-10k"/>
    <n v="0.79698693974166979"/>
    <n v="0.59144391965889109"/>
    <n v="50"/>
    <n v="50"/>
    <n v="50"/>
    <n v="50"/>
    <n v="25"/>
    <n v="50"/>
  </r>
  <r>
    <x v="1"/>
    <x v="2"/>
    <x v="0"/>
    <x v="1"/>
    <x v="2"/>
    <x v="1"/>
    <n v="1.1478606111774201"/>
    <n v="0.93096370432946096"/>
    <n v="0.82618723064588295"/>
    <n v="0.71885400747119899"/>
    <n v="0.536901438088357"/>
    <n v="0.82168422244280603"/>
    <n v="1.1706555798184599"/>
    <n v="0.97302969606351497"/>
    <n v="0.88396606173089198"/>
    <n v="0.77963788900458297"/>
    <n v="0.64374561705494004"/>
    <n v="0.88802559091455802"/>
    <s v="1k-10k"/>
    <s v="1k-10k"/>
    <s v="10k-100k"/>
    <s v="10k-100k"/>
    <s v="251-1000"/>
    <s v="10k-100k"/>
    <n v="0.32617638873461408"/>
    <n v="0.28478278435444904"/>
    <n v="50"/>
    <n v="50"/>
    <n v="100"/>
    <n v="100"/>
    <n v="25"/>
    <n v="100"/>
  </r>
  <r>
    <x v="1"/>
    <x v="2"/>
    <x v="0"/>
    <x v="1"/>
    <x v="2"/>
    <x v="2"/>
    <n v="1.1982911024323899"/>
    <n v="0.97827617659199695"/>
    <n v="0.83906995773443205"/>
    <n v="0.72355045383301597"/>
    <n v="0.55340965848795698"/>
    <n v="0.82926915805900703"/>
    <n v="1.3609270548657999"/>
    <n v="1.0831798468076601"/>
    <n v="0.96466180712552896"/>
    <n v="0.80643217643581899"/>
    <n v="0.67423509222697198"/>
    <n v="0.96421423062588096"/>
    <s v="1k-10k"/>
    <s v="1k-10k"/>
    <s v="10k-100k"/>
    <s v="10k-100k"/>
    <s v="251-1000"/>
    <s v="10k-100k"/>
    <n v="0.36902194437338287"/>
    <n v="0.27585949957105005"/>
    <n v="50"/>
    <n v="50"/>
    <n v="100"/>
    <n v="100"/>
    <n v="25"/>
    <n v="100"/>
  </r>
  <r>
    <x v="1"/>
    <x v="2"/>
    <x v="0"/>
    <x v="1"/>
    <x v="3"/>
    <x v="0"/>
    <n v="2.85213070972488"/>
    <n v="2.0942505196114798"/>
    <n v="1.7450493134091201"/>
    <n v="1.2612329530011299"/>
    <n v="0.88677364668776804"/>
    <n v="1.8543722665787901"/>
    <n v="3.3333944714432602"/>
    <n v="2.2379837668009701"/>
    <n v="1.99028469586137"/>
    <n v="1.3549510770474"/>
    <n v="0.93714588628675299"/>
    <n v="2.10222673512156"/>
    <s v="1k-10k"/>
    <s v="1k-10k"/>
    <s v="1k-10k"/>
    <s v="1k-10k"/>
    <s v="251-1000"/>
    <s v="10k-100k"/>
    <n v="0.99775844314608997"/>
    <n v="0.96759861989102203"/>
    <n v="50"/>
    <n v="50"/>
    <n v="50"/>
    <n v="50"/>
    <n v="25"/>
    <n v="100"/>
  </r>
  <r>
    <x v="1"/>
    <x v="2"/>
    <x v="0"/>
    <x v="1"/>
    <x v="3"/>
    <x v="1"/>
    <n v="1.22914743827009"/>
    <n v="0.93390574610305699"/>
    <n v="0.84100030788783697"/>
    <n v="0.76086513906542796"/>
    <n v="0.63644870959197597"/>
    <n v="0.83945567052979897"/>
    <n v="1.40594662742457"/>
    <n v="1.00201176301088"/>
    <n v="0.90649303933702197"/>
    <n v="0.80453323464661497"/>
    <n v="0.77769414314071195"/>
    <n v="0.92978312908211802"/>
    <s v="1k-10k"/>
    <s v="1k-10k"/>
    <s v="10k-100k"/>
    <s v="10k-100k"/>
    <s v="1k-10k"/>
    <s v="10k-100k"/>
    <n v="0.38969176774029102"/>
    <n v="0.203006960937823"/>
    <n v="50"/>
    <n v="50"/>
    <n v="100"/>
    <n v="100"/>
    <n v="50"/>
    <n v="100"/>
  </r>
  <r>
    <x v="1"/>
    <x v="2"/>
    <x v="0"/>
    <x v="1"/>
    <x v="3"/>
    <x v="2"/>
    <n v="1.33998755221278"/>
    <n v="1.0167200576770501"/>
    <n v="0.85921249017357604"/>
    <n v="0.78032293294120703"/>
    <n v="0.67373559508798198"/>
    <n v="0.84833770512681095"/>
    <n v="1.8757599742739199"/>
    <n v="1.2794486530614"/>
    <n v="0.96788590437267696"/>
    <n v="0.89744112418301702"/>
    <n v="0.76093198736488699"/>
    <n v="1.0494599855889699"/>
    <s v="1k-10k"/>
    <s v="10k-100k"/>
    <s v="10k-100k"/>
    <s v="10k-100k"/>
    <s v="1k-10k"/>
    <s v="10k-100k"/>
    <n v="0.49164984708596904"/>
    <n v="0.17460211003882897"/>
    <n v="50"/>
    <n v="100"/>
    <n v="100"/>
    <n v="100"/>
    <n v="50"/>
    <n v="100"/>
  </r>
  <r>
    <x v="1"/>
    <x v="2"/>
    <x v="0"/>
    <x v="1"/>
    <x v="4"/>
    <x v="0"/>
    <n v="2.20185734001512"/>
    <n v="1.6685284769227999"/>
    <n v="1.41175845461492"/>
    <n v="1.2794734984092699"/>
    <n v="1.0198268753520201"/>
    <n v="1.41947528939218"/>
    <n v="2.4605652545216401"/>
    <n v="1.8035475379310899"/>
    <n v="1.53414833501869"/>
    <n v="1.39000945602866"/>
    <n v="1.0976311643911001"/>
    <n v="1.5504275190366501"/>
    <s v="10k-100k"/>
    <s v="10k-100k"/>
    <s v="10k-100k"/>
    <s v="10k-100k"/>
    <s v="10k-100k"/>
    <s v="10k-100k"/>
    <n v="0.78238205062293997"/>
    <n v="0.39964841404015994"/>
    <n v="100"/>
    <n v="100"/>
    <n v="100"/>
    <n v="100"/>
    <n v="100"/>
    <n v="100"/>
  </r>
  <r>
    <x v="1"/>
    <x v="2"/>
    <x v="0"/>
    <x v="1"/>
    <x v="4"/>
    <x v="1"/>
    <n v="1.20182482071132"/>
    <n v="0.98000878758705201"/>
    <n v="0.88084955533647102"/>
    <n v="0.82064872790098797"/>
    <n v="0.70403450000302903"/>
    <n v="0.84118281117087002"/>
    <n v="1.3300420570273901"/>
    <n v="1.0238396350877299"/>
    <n v="0.93638023479510202"/>
    <n v="0.88693055519636399"/>
    <n v="0.75043751544876003"/>
    <n v="0.91846045137724897"/>
    <s v="10k-100k"/>
    <s v="10k-100k"/>
    <s v="10k-100k"/>
    <s v="10k-100k"/>
    <s v="10k-100k"/>
    <s v="&gt;100k"/>
    <n v="0.36064200954045"/>
    <n v="0.13714831116784099"/>
    <n v="100"/>
    <n v="100"/>
    <n v="100"/>
    <n v="100"/>
    <n v="100"/>
    <n v="200"/>
  </r>
  <r>
    <x v="1"/>
    <x v="2"/>
    <x v="0"/>
    <x v="1"/>
    <x v="4"/>
    <x v="2"/>
    <n v="1.2877701387506399"/>
    <n v="1.04028597082626"/>
    <n v="0.91468608033460097"/>
    <n v="0.83334349516133999"/>
    <n v="0.70872070099100104"/>
    <n v="0.85880574966432899"/>
    <n v="1.6698206778614699"/>
    <n v="1.2488327764907301"/>
    <n v="1.09805166000601"/>
    <n v="0.99400865383904102"/>
    <n v="0.78525215002178606"/>
    <n v="1.0651238977585999"/>
    <s v="10k-100k"/>
    <s v="10k-100k"/>
    <s v="10k-100k"/>
    <s v="10k-100k"/>
    <s v="10k-100k"/>
    <s v="&gt;100k"/>
    <n v="0.42896438908631096"/>
    <n v="0.15008504867332795"/>
    <n v="100"/>
    <n v="100"/>
    <n v="100"/>
    <n v="100"/>
    <n v="100"/>
    <n v="200"/>
  </r>
  <r>
    <x v="1"/>
    <x v="2"/>
    <x v="0"/>
    <x v="2"/>
    <x v="0"/>
    <x v="0"/>
    <n v="1.6444588015133199"/>
    <n v="1.4244684996749899"/>
    <n v="1.25243109750794"/>
    <n v="1.09005507838722"/>
    <n v="0.85954879213632296"/>
    <n v="1.17544089754907"/>
    <n v="1.6668949029269"/>
    <n v="1.4048493256776999"/>
    <n v="1.23964132260896"/>
    <n v="1.1484935256412101"/>
    <n v="0.89461362373695696"/>
    <n v="1.2145643848343399"/>
    <s v="1k-10k"/>
    <s v="1k-10k"/>
    <s v="1k-10k"/>
    <s v="1k-10k"/>
    <s v="251-1000"/>
    <s v="10k-100k"/>
    <n v="0.46901790396424992"/>
    <n v="0.31589210541274704"/>
    <n v="50"/>
    <n v="50"/>
    <n v="50"/>
    <n v="50"/>
    <n v="25"/>
    <n v="100"/>
  </r>
  <r>
    <x v="1"/>
    <x v="2"/>
    <x v="0"/>
    <x v="2"/>
    <x v="0"/>
    <x v="1"/>
    <n v="1.7126418618074399"/>
    <n v="1.2375277710816499"/>
    <n v="0.97557951930314302"/>
    <n v="0.81138969603664801"/>
    <n v="0.57663961236750505"/>
    <n v="0.94774379550318"/>
    <n v="1.40467141805689"/>
    <n v="1.20248043691271"/>
    <n v="1.0333094241563301"/>
    <n v="0.90272546330937398"/>
    <n v="0.718656632534038"/>
    <n v="1.0016704344566001"/>
    <s v="251-1000"/>
    <s v="251-1000"/>
    <s v="251-1000"/>
    <s v="1k-10k"/>
    <s v="251-1000"/>
    <s v="1k-10k"/>
    <n v="0.76489806630425994"/>
    <n v="0.37110418313567495"/>
    <n v="25"/>
    <n v="25"/>
    <n v="25"/>
    <n v="50"/>
    <n v="25"/>
    <n v="50"/>
  </r>
  <r>
    <x v="1"/>
    <x v="2"/>
    <x v="0"/>
    <x v="2"/>
    <x v="0"/>
    <x v="2"/>
    <n v="1.6405475759825101"/>
    <n v="1.2972171198629801"/>
    <n v="1.09454517992905"/>
    <n v="0.941328182651885"/>
    <n v="0.70100638180668295"/>
    <n v="1.01907620728548"/>
    <n v="1.5046910955989301"/>
    <n v="1.2947510270092799"/>
    <n v="1.1903942304286601"/>
    <n v="1.0987157071959901"/>
    <n v="0.91379048869521096"/>
    <n v="1.1584552610935299"/>
    <s v="1k-10k"/>
    <s v="1k-10k"/>
    <s v="1k-10k"/>
    <s v="1k-10k"/>
    <s v="1k-10k"/>
    <s v="10k-100k"/>
    <n v="0.62147136869703012"/>
    <n v="0.31806982547879703"/>
    <n v="50"/>
    <n v="50"/>
    <n v="50"/>
    <n v="50"/>
    <n v="50"/>
    <n v="100"/>
  </r>
  <r>
    <x v="1"/>
    <x v="2"/>
    <x v="0"/>
    <x v="2"/>
    <x v="1"/>
    <x v="0"/>
    <n v="1.46909929277996"/>
    <n v="1.2701362580620801"/>
    <n v="1.1607847498203101"/>
    <n v="1.0645069741809601"/>
    <n v="0.87276337455326602"/>
    <n v="1.158451312453"/>
    <n v="1.6441079741767399"/>
    <n v="1.3220760734424699"/>
    <n v="1.2115193592915701"/>
    <n v="1.1407700148590501"/>
    <n v="0.92488310650662098"/>
    <n v="1.2373918229829599"/>
    <s v="1k-10k"/>
    <s v="10k-100k"/>
    <s v="10k-100k"/>
    <s v="10k-100k"/>
    <s v="1k-10k"/>
    <s v="10k-100k"/>
    <n v="0.31064798032695995"/>
    <n v="0.28568793789973401"/>
    <n v="50"/>
    <n v="100"/>
    <n v="100"/>
    <n v="100"/>
    <n v="50"/>
    <n v="100"/>
  </r>
  <r>
    <x v="1"/>
    <x v="2"/>
    <x v="0"/>
    <x v="2"/>
    <x v="1"/>
    <x v="1"/>
    <n v="1.3152504946547301"/>
    <n v="1.1369838479333401"/>
    <n v="0.95275652871580097"/>
    <n v="0.85497691651004804"/>
    <n v="0.67541588118054996"/>
    <n v="0.95066519877925604"/>
    <n v="1.1971046223686601"/>
    <n v="1.0978746317567001"/>
    <n v="0.95691851338546297"/>
    <n v="0.94953128258288599"/>
    <n v="0.77605246925941795"/>
    <n v="0.97957640017226699"/>
    <s v="1k-10k"/>
    <s v="1k-10k"/>
    <s v="1k-10k"/>
    <s v="1k-10k"/>
    <s v="1k-10k"/>
    <s v="10k-100k"/>
    <n v="0.36458529587547406"/>
    <n v="0.27524931759870608"/>
    <n v="50"/>
    <n v="50"/>
    <n v="50"/>
    <n v="50"/>
    <n v="50"/>
    <n v="100"/>
  </r>
  <r>
    <x v="1"/>
    <x v="2"/>
    <x v="0"/>
    <x v="2"/>
    <x v="1"/>
    <x v="2"/>
    <n v="1.3535309239590401"/>
    <n v="1.16089805326609"/>
    <n v="0.99174162884644701"/>
    <n v="0.91883826304176597"/>
    <n v="0.73144231592091502"/>
    <n v="0.98139638361461201"/>
    <n v="1.3664459028834199"/>
    <n v="1.21633166746217"/>
    <n v="1.0910330959246799"/>
    <n v="1.13891769828777"/>
    <n v="0.89205816779625502"/>
    <n v="1.1363503534394901"/>
    <s v="1k-10k"/>
    <s v="10k-100k"/>
    <s v="10k-100k"/>
    <s v="10k-100k"/>
    <s v="1k-10k"/>
    <s v="10k-100k"/>
    <n v="0.37213454034442806"/>
    <n v="0.24995406769369699"/>
    <n v="50"/>
    <n v="100"/>
    <n v="100"/>
    <n v="100"/>
    <n v="50"/>
    <n v="100"/>
  </r>
  <r>
    <x v="1"/>
    <x v="2"/>
    <x v="0"/>
    <x v="2"/>
    <x v="2"/>
    <x v="0"/>
    <n v="1.70903879466784"/>
    <n v="1.2998630099308099"/>
    <n v="1.1866017979733401"/>
    <n v="1.01239350744931"/>
    <n v="0.84107429666840605"/>
    <n v="1.1945631715262"/>
    <n v="1.8044084911860501"/>
    <n v="1.33522175410303"/>
    <n v="1.2821063238241801"/>
    <n v="1.0755865668242499"/>
    <n v="0.91830223779197895"/>
    <n v="1.28486313746773"/>
    <s v="1k-10k"/>
    <s v="1k-10k"/>
    <s v="1k-10k"/>
    <s v="1k-10k"/>
    <s v="251-1000"/>
    <s v="10k-100k"/>
    <n v="0.51447562314164008"/>
    <n v="0.3534888748577939"/>
    <n v="50"/>
    <n v="50"/>
    <n v="50"/>
    <n v="50"/>
    <n v="25"/>
    <n v="100"/>
  </r>
  <r>
    <x v="1"/>
    <x v="2"/>
    <x v="0"/>
    <x v="2"/>
    <x v="2"/>
    <x v="1"/>
    <n v="1.36509548313192"/>
    <n v="1.0070106538902801"/>
    <n v="0.88463525982574298"/>
    <n v="0.79423750265425197"/>
    <n v="0.69039852767292498"/>
    <n v="0.88798428609857305"/>
    <n v="1.1800420699677201"/>
    <n v="1.0173867876059399"/>
    <n v="0.92621806187497002"/>
    <n v="0.90687194463862097"/>
    <n v="0.822378033202807"/>
    <n v="0.95022853922832295"/>
    <s v="1k-10k"/>
    <s v="1k-10k"/>
    <s v="1k-10k"/>
    <s v="1k-10k"/>
    <s v="1k-10k"/>
    <s v="10k-100k"/>
    <n v="0.47711119703334692"/>
    <n v="0.19758575842564807"/>
    <n v="50"/>
    <n v="50"/>
    <n v="50"/>
    <n v="50"/>
    <n v="50"/>
    <n v="100"/>
  </r>
  <r>
    <x v="1"/>
    <x v="2"/>
    <x v="0"/>
    <x v="2"/>
    <x v="2"/>
    <x v="2"/>
    <n v="1.3897662425961299"/>
    <n v="1.04991760220756"/>
    <n v="0.91781507859525202"/>
    <n v="0.82786234982035301"/>
    <n v="0.70670689476491799"/>
    <n v="0.90049758985710304"/>
    <n v="1.3963727645564099"/>
    <n v="1.1631681356907799"/>
    <n v="1.0185240422197801"/>
    <n v="1.0254135907045601"/>
    <n v="0.90852000208760797"/>
    <n v="1.0667932300494101"/>
    <s v="1k-10k"/>
    <s v="1k-10k"/>
    <s v="10k-100k"/>
    <s v="1k-10k"/>
    <s v="1k-10k"/>
    <s v="10k-100k"/>
    <n v="0.48926865273902687"/>
    <n v="0.19379069509218505"/>
    <n v="50"/>
    <n v="50"/>
    <n v="100"/>
    <n v="50"/>
    <n v="50"/>
    <n v="100"/>
  </r>
  <r>
    <x v="1"/>
    <x v="2"/>
    <x v="0"/>
    <x v="2"/>
    <x v="3"/>
    <x v="0"/>
    <n v="2.3496330896269599"/>
    <n v="1.66689636194269"/>
    <n v="1.3733006338852201"/>
    <n v="1.09208338970777"/>
    <n v="0.85261912955032304"/>
    <n v="1.3668503669888501"/>
    <n v="2.5811397197766301"/>
    <n v="1.6983265459430701"/>
    <n v="1.49920742244917"/>
    <n v="1.1547998500913299"/>
    <n v="0.92313713629327898"/>
    <n v="1.5036945770899299"/>
    <s v="1k-10k"/>
    <s v="1k-10k"/>
    <s v="1k-10k"/>
    <s v="1k-10k"/>
    <s v="251-1000"/>
    <s v="10k-100k"/>
    <n v="0.98278272263810984"/>
    <n v="0.51423123743852706"/>
    <n v="50"/>
    <n v="50"/>
    <n v="50"/>
    <n v="50"/>
    <n v="25"/>
    <n v="100"/>
  </r>
  <r>
    <x v="1"/>
    <x v="2"/>
    <x v="0"/>
    <x v="2"/>
    <x v="3"/>
    <x v="1"/>
    <n v="1.35989194335589"/>
    <n v="0.92960917439728297"/>
    <n v="0.82700774424569301"/>
    <n v="0.71180111230574294"/>
    <n v="0.413235226839339"/>
    <n v="0.78501231225492896"/>
    <n v="1.4876070097871401"/>
    <n v="1.06787260509666"/>
    <n v="0.87372664794436505"/>
    <n v="0.86799593548725196"/>
    <n v="0.69965577243927801"/>
    <n v="0.927195445469299"/>
    <s v="251-1000"/>
    <s v="1k-10k"/>
    <s v="1k-10k"/>
    <s v="1k-10k"/>
    <s v="251-1000"/>
    <s v="10k-100k"/>
    <n v="0.57487963110096107"/>
    <n v="0.37177708541558996"/>
    <n v="25"/>
    <n v="50"/>
    <n v="50"/>
    <n v="50"/>
    <n v="25"/>
    <n v="100"/>
  </r>
  <r>
    <x v="1"/>
    <x v="2"/>
    <x v="0"/>
    <x v="2"/>
    <x v="3"/>
    <x v="2"/>
    <n v="1.64651453793352"/>
    <n v="1.0594373052605099"/>
    <n v="0.86958211164379196"/>
    <n v="0.73694106125834902"/>
    <n v="0.53247281621323095"/>
    <n v="0.79684314246757904"/>
    <n v="1.8561175617450201"/>
    <n v="1.3704126105849599"/>
    <n v="1.0593333242256999"/>
    <n v="0.94378737810128099"/>
    <n v="0.89350404458313504"/>
    <n v="1.11306800658252"/>
    <s v="1k-10k"/>
    <s v="1k-10k"/>
    <s v="10k-100k"/>
    <s v="1k-10k"/>
    <s v="1k-10k"/>
    <s v="10k-100k"/>
    <n v="0.84967139546594095"/>
    <n v="0.26437032625434809"/>
    <n v="50"/>
    <n v="50"/>
    <n v="100"/>
    <n v="50"/>
    <n v="50"/>
    <n v="100"/>
  </r>
  <r>
    <x v="1"/>
    <x v="2"/>
    <x v="0"/>
    <x v="2"/>
    <x v="4"/>
    <x v="0"/>
    <n v="1.6410102706520799"/>
    <n v="1.3094058553553101"/>
    <n v="1.1825062297428299"/>
    <n v="1.1071364700159501"/>
    <n v="0.99828910388158199"/>
    <n v="1.1939582726246101"/>
    <n v="1.6932801033559299"/>
    <n v="1.4290300011309001"/>
    <n v="1.23349435645761"/>
    <n v="1.1763388907382"/>
    <n v="1.0673729290814"/>
    <n v="1.27297118084246"/>
    <s v="10k-100k"/>
    <s v="10k-100k"/>
    <s v="10k-100k"/>
    <s v="10k-100k"/>
    <s v="10k-100k"/>
    <s v="10k-100k"/>
    <n v="0.44705199802746987"/>
    <n v="0.19566916874302809"/>
    <n v="100"/>
    <n v="100"/>
    <n v="100"/>
    <n v="100"/>
    <n v="100"/>
    <n v="100"/>
  </r>
  <r>
    <x v="1"/>
    <x v="2"/>
    <x v="0"/>
    <x v="2"/>
    <x v="4"/>
    <x v="1"/>
    <n v="1.2159011609251"/>
    <n v="0.98487382177909499"/>
    <n v="0.87798329798781605"/>
    <n v="0.80052844620189001"/>
    <n v="0.70404826649764596"/>
    <n v="0.85730954812076798"/>
    <n v="1.2210087321976999"/>
    <n v="1.03505251410803"/>
    <n v="0.93745064664468702"/>
    <n v="0.93984203404504096"/>
    <n v="0.84723966323519895"/>
    <n v="0.95840789935010395"/>
    <s v="1k-10k"/>
    <s v="10k-100k"/>
    <s v="10k-100k"/>
    <s v="10k-100k"/>
    <s v="10k-100k"/>
    <s v="10k-100k"/>
    <n v="0.35859161280433205"/>
    <n v="0.15326128162312203"/>
    <n v="50"/>
    <n v="100"/>
    <n v="100"/>
    <n v="100"/>
    <n v="100"/>
    <n v="100"/>
  </r>
  <r>
    <x v="1"/>
    <x v="2"/>
    <x v="0"/>
    <x v="2"/>
    <x v="4"/>
    <x v="2"/>
    <n v="1.2886137676146801"/>
    <n v="1.0256518802552499"/>
    <n v="0.93273060302646305"/>
    <n v="0.84307963877746595"/>
    <n v="0.72183138154360604"/>
    <n v="0.88020027403311696"/>
    <n v="1.4758684849218"/>
    <n v="1.1727690958519801"/>
    <n v="1.08516626154636"/>
    <n v="1.0392648923232699"/>
    <n v="0.983659754754872"/>
    <n v="1.1182262108332399"/>
    <s v="10k-100k"/>
    <s v="10k-100k"/>
    <s v="10k-100k"/>
    <s v="10k-100k"/>
    <s v="10k-100k"/>
    <s v="&gt;100k"/>
    <n v="0.40841349358156309"/>
    <n v="0.15836889248951092"/>
    <n v="100"/>
    <n v="100"/>
    <n v="100"/>
    <n v="100"/>
    <n v="100"/>
    <n v="200"/>
  </r>
  <r>
    <x v="1"/>
    <x v="2"/>
    <x v="0"/>
    <x v="3"/>
    <x v="0"/>
    <x v="0"/>
    <n v="1.8497182762873701"/>
    <n v="1.55980275716072"/>
    <n v="1.30206204983852"/>
    <n v="1.1970044276451599"/>
    <n v="1.03311819064773"/>
    <n v="1.2254219066119101"/>
    <n v="1.89939641490638"/>
    <n v="1.5671689636459101"/>
    <n v="1.3025317331266699"/>
    <n v="1.2595367051442501"/>
    <n v="1.0963468789442901"/>
    <n v="1.2749874199550999"/>
    <s v="1k-10k"/>
    <s v="1k-10k"/>
    <s v="1k-10k"/>
    <s v="1k-10k"/>
    <s v="1k-10k"/>
    <s v="10k-100k"/>
    <n v="0.62429636967545998"/>
    <n v="0.19230371596418006"/>
    <n v="50"/>
    <n v="50"/>
    <n v="50"/>
    <n v="50"/>
    <n v="50"/>
    <n v="100"/>
  </r>
  <r>
    <x v="1"/>
    <x v="2"/>
    <x v="0"/>
    <x v="3"/>
    <x v="0"/>
    <x v="1"/>
    <n v="1.5986100487035"/>
    <n v="1.3033153261703501"/>
    <n v="1.1547206491206401"/>
    <n v="0.92734840894228998"/>
    <n v="0.72026525459990198"/>
    <n v="0.97197274867789096"/>
    <n v="1.3842918292622"/>
    <n v="1.2494362560437"/>
    <n v="1.1432746043636199"/>
    <n v="0.96010867219446105"/>
    <n v="0.80156135313962795"/>
    <n v="1.00674308195124"/>
    <s v="251-1000"/>
    <s v="1k-10k"/>
    <s v="1k-10k"/>
    <s v="1k-10k"/>
    <s v="1k-10k"/>
    <s v="10k-100k"/>
    <n v="0.62663730002560902"/>
    <n v="0.25170749407798898"/>
    <n v="25"/>
    <n v="50"/>
    <n v="50"/>
    <n v="50"/>
    <n v="50"/>
    <n v="100"/>
  </r>
  <r>
    <x v="1"/>
    <x v="2"/>
    <x v="0"/>
    <x v="3"/>
    <x v="0"/>
    <x v="2"/>
    <n v="1.6388869824844601"/>
    <n v="1.3632244913431"/>
    <n v="1.2062412326784699"/>
    <n v="1.0383552574588"/>
    <n v="0.83074512671316503"/>
    <n v="1.04254124211194"/>
    <n v="1.6453378248055699"/>
    <n v="1.4328014539381"/>
    <n v="1.20174196563404"/>
    <n v="1.1706386730129199"/>
    <n v="1.01531530341077"/>
    <n v="1.18624686379515"/>
    <s v="1k-10k"/>
    <s v="1k-10k"/>
    <s v="1k-10k"/>
    <s v="10k-100k"/>
    <s v="10k-100k"/>
    <s v="10k-100k"/>
    <n v="0.59634574037252008"/>
    <n v="0.21179611539877496"/>
    <n v="50"/>
    <n v="50"/>
    <n v="50"/>
    <n v="100"/>
    <n v="100"/>
    <n v="100"/>
  </r>
  <r>
    <x v="1"/>
    <x v="2"/>
    <x v="0"/>
    <x v="3"/>
    <x v="1"/>
    <x v="0"/>
    <n v="1.7067563201964899"/>
    <n v="1.3808396107221801"/>
    <n v="1.2357909141299901"/>
    <n v="1.1059125153276499"/>
    <n v="0.86869559127327201"/>
    <n v="1.24119158562914"/>
    <n v="1.81896020484049"/>
    <n v="1.44524193076333"/>
    <n v="1.3041868802243599"/>
    <n v="1.1698697298409899"/>
    <n v="0.90650403162011906"/>
    <n v="1.3184274534413101"/>
    <s v="10k-100k"/>
    <s v="10k-100k"/>
    <s v="10k-100k"/>
    <s v="10k-100k"/>
    <s v="1k-10k"/>
    <s v="10k-100k"/>
    <n v="0.46556473456734992"/>
    <n v="0.372495994355868"/>
    <n v="100"/>
    <n v="100"/>
    <n v="100"/>
    <n v="100"/>
    <n v="50"/>
    <n v="100"/>
  </r>
  <r>
    <x v="1"/>
    <x v="2"/>
    <x v="0"/>
    <x v="3"/>
    <x v="1"/>
    <x v="1"/>
    <n v="1.2443604098743499"/>
    <n v="1.0263518848209801"/>
    <n v="0.91963129037250002"/>
    <n v="0.83661662844474105"/>
    <n v="0.72433510641473797"/>
    <n v="0.89677749931140505"/>
    <n v="1.24666620852057"/>
    <n v="1.02671093795822"/>
    <n v="0.94556794628291496"/>
    <n v="0.90339430588453296"/>
    <n v="0.78771331005982004"/>
    <n v="0.94620125379967301"/>
    <s v="1k-10k"/>
    <s v="10k-100k"/>
    <s v="10k-100k"/>
    <s v="10k-100k"/>
    <s v="10k-100k"/>
    <s v="10k-100k"/>
    <n v="0.34758291056294488"/>
    <n v="0.17244239289666707"/>
    <n v="50"/>
    <n v="100"/>
    <n v="100"/>
    <n v="100"/>
    <n v="100"/>
    <n v="100"/>
  </r>
  <r>
    <x v="1"/>
    <x v="2"/>
    <x v="0"/>
    <x v="3"/>
    <x v="1"/>
    <x v="2"/>
    <n v="1.3207347947000301"/>
    <n v="1.1081529238529699"/>
    <n v="0.99250059385035305"/>
    <n v="0.89242004146730602"/>
    <n v="0.75893780510873798"/>
    <n v="0.93451346027465199"/>
    <n v="1.4654334790469199"/>
    <n v="1.24676128653302"/>
    <n v="1.1488377540144401"/>
    <n v="1.09557789446044"/>
    <n v="0.88766163505412699"/>
    <n v="1.13006858706719"/>
    <s v="10k-100k"/>
    <s v="10k-100k"/>
    <s v="10k-100k"/>
    <s v="10k-100k"/>
    <s v="10k-100k"/>
    <s v="&gt;100k"/>
    <n v="0.38622133442537809"/>
    <n v="0.175575655165914"/>
    <n v="100"/>
    <n v="100"/>
    <n v="100"/>
    <n v="100"/>
    <n v="100"/>
    <n v="200"/>
  </r>
  <r>
    <x v="1"/>
    <x v="2"/>
    <x v="0"/>
    <x v="3"/>
    <x v="2"/>
    <x v="0"/>
    <n v="2.06869721794286"/>
    <n v="1.5324092318333"/>
    <n v="1.28313452885251"/>
    <n v="1.09728079202726"/>
    <n v="0.92750710489674704"/>
    <n v="1.3084785143837301"/>
    <n v="2.0475245152711499"/>
    <n v="1.665120722575"/>
    <n v="1.39613672150144"/>
    <n v="1.1480501734958699"/>
    <n v="0.98589727901782198"/>
    <n v="1.4035134915794301"/>
    <s v="1k-10k"/>
    <s v="1k-10k"/>
    <s v="1k-10k"/>
    <s v="1k-10k"/>
    <s v="1k-10k"/>
    <s v="10k-100k"/>
    <n v="0.7602187035591299"/>
    <n v="0.38097140948698305"/>
    <n v="50"/>
    <n v="50"/>
    <n v="50"/>
    <n v="50"/>
    <n v="50"/>
    <n v="100"/>
  </r>
  <r>
    <x v="1"/>
    <x v="2"/>
    <x v="0"/>
    <x v="3"/>
    <x v="2"/>
    <x v="1"/>
    <n v="1.1658286520277901"/>
    <n v="0.93432864040257702"/>
    <n v="0.86871331171953703"/>
    <n v="0.78078667187994399"/>
    <n v="0.695424583531836"/>
    <n v="0.84802477295021705"/>
    <n v="1.1734311874740899"/>
    <n v="0.98904920830776"/>
    <n v="0.91028400502954998"/>
    <n v="0.88559216279040698"/>
    <n v="0.74416908360300504"/>
    <n v="0.913144502955062"/>
    <s v="1k-10k"/>
    <s v="10k-100k"/>
    <s v="10k-100k"/>
    <s v="10k-100k"/>
    <s v="1k-10k"/>
    <s v="10k-100k"/>
    <n v="0.31780387907757301"/>
    <n v="0.15260018941838105"/>
    <n v="50"/>
    <n v="100"/>
    <n v="100"/>
    <n v="100"/>
    <n v="50"/>
    <n v="100"/>
  </r>
  <r>
    <x v="1"/>
    <x v="2"/>
    <x v="0"/>
    <x v="3"/>
    <x v="2"/>
    <x v="2"/>
    <n v="1.18738274978506"/>
    <n v="0.96964055419098105"/>
    <n v="0.88950561928401695"/>
    <n v="0.79047950297863001"/>
    <n v="0.69894894566176502"/>
    <n v="0.85840412645346198"/>
    <n v="1.3387008196643"/>
    <n v="1.1131470922069"/>
    <n v="1.00512895063982"/>
    <n v="0.989183071335347"/>
    <n v="0.77537207147869502"/>
    <n v="1.01453458411805"/>
    <s v="10k-100k"/>
    <s v="10k-100k"/>
    <s v="10k-100k"/>
    <s v="10k-100k"/>
    <s v="10k-100k"/>
    <s v="10k-100k"/>
    <n v="0.328978623331598"/>
    <n v="0.15945518079169696"/>
    <n v="100"/>
    <n v="100"/>
    <n v="100"/>
    <n v="100"/>
    <n v="100"/>
    <n v="100"/>
  </r>
  <r>
    <x v="1"/>
    <x v="2"/>
    <x v="0"/>
    <x v="3"/>
    <x v="3"/>
    <x v="0"/>
    <n v="2.67486950637534"/>
    <n v="1.84035620480022"/>
    <n v="1.5290902703134801"/>
    <n v="1.2345578986011201"/>
    <n v="0.93472448430220001"/>
    <n v="1.6144875142964601"/>
    <n v="2.9534676457887898"/>
    <n v="1.93053293190191"/>
    <n v="1.6785839510398299"/>
    <n v="1.3112923287649201"/>
    <n v="0.96696789414300499"/>
    <n v="1.7831901939046499"/>
    <s v="1k-10k"/>
    <s v="1k-10k"/>
    <s v="1k-10k"/>
    <s v="1k-10k"/>
    <s v="1k-10k"/>
    <s v="10k-100k"/>
    <n v="1.06038199207888"/>
    <n v="0.67976302999426008"/>
    <n v="50"/>
    <n v="50"/>
    <n v="50"/>
    <n v="50"/>
    <n v="50"/>
    <n v="100"/>
  </r>
  <r>
    <x v="1"/>
    <x v="2"/>
    <x v="0"/>
    <x v="3"/>
    <x v="3"/>
    <x v="1"/>
    <n v="1.1857683588515899"/>
    <n v="0.95039609788030999"/>
    <n v="0.84584967785977405"/>
    <n v="0.76215791756842399"/>
    <n v="0.663854804659742"/>
    <n v="0.83034613657138001"/>
    <n v="1.34933772124805"/>
    <n v="1.0755688630728999"/>
    <n v="0.90992283744880198"/>
    <n v="0.84786781642061204"/>
    <n v="0.75186566707897295"/>
    <n v="0.94329842594892399"/>
    <s v="1k-10k"/>
    <s v="10k-100k"/>
    <s v="10k-100k"/>
    <s v="10k-100k"/>
    <s v="1k-10k"/>
    <s v="10k-100k"/>
    <n v="0.35542222228020992"/>
    <n v="0.16649133191163801"/>
    <n v="50"/>
    <n v="100"/>
    <n v="100"/>
    <n v="100"/>
    <n v="50"/>
    <n v="100"/>
  </r>
  <r>
    <x v="1"/>
    <x v="2"/>
    <x v="0"/>
    <x v="3"/>
    <x v="3"/>
    <x v="2"/>
    <n v="1.3243650639672599"/>
    <n v="1.0143600621793001"/>
    <n v="0.865547761478351"/>
    <n v="0.77932324303843004"/>
    <n v="0.67398581768782395"/>
    <n v="0.84070031276147195"/>
    <n v="1.8290853309531401"/>
    <n v="1.34004505616957"/>
    <n v="0.998175680659112"/>
    <n v="0.923514621376194"/>
    <n v="0.80629529127839605"/>
    <n v="1.08805761258159"/>
    <s v="10k-100k"/>
    <s v="10k-100k"/>
    <s v="10k-100k"/>
    <s v="10k-100k"/>
    <s v="1k-10k"/>
    <s v="&gt;100k"/>
    <n v="0.483664751205788"/>
    <n v="0.16671449507364799"/>
    <n v="100"/>
    <n v="100"/>
    <n v="100"/>
    <n v="100"/>
    <n v="50"/>
    <n v="200"/>
  </r>
  <r>
    <x v="1"/>
    <x v="2"/>
    <x v="0"/>
    <x v="3"/>
    <x v="4"/>
    <x v="0"/>
    <n v="1.86590740092151"/>
    <n v="1.43270623077721"/>
    <n v="1.2675630795143"/>
    <n v="1.1777221591025"/>
    <n v="1.0065508150023299"/>
    <n v="1.29853287738339"/>
    <n v="1.9983724734221699"/>
    <n v="1.5102946076960899"/>
    <n v="1.3434394393672799"/>
    <n v="1.2344805482591701"/>
    <n v="1.0726859753353399"/>
    <n v="1.38309334573982"/>
    <s v="10k-100k"/>
    <s v="10k-100k"/>
    <s v="10k-100k"/>
    <s v="10k-100k"/>
    <s v="10k-100k"/>
    <s v="&gt;100k"/>
    <n v="0.56737452353812001"/>
    <n v="0.29198206238106006"/>
    <n v="100"/>
    <n v="100"/>
    <n v="100"/>
    <n v="100"/>
    <n v="100"/>
    <n v="200"/>
  </r>
  <r>
    <x v="1"/>
    <x v="2"/>
    <x v="0"/>
    <x v="3"/>
    <x v="4"/>
    <x v="1"/>
    <n v="1.1725904581724"/>
    <n v="0.96349851892799498"/>
    <n v="0.88806131729313997"/>
    <n v="0.81908529051948198"/>
    <n v="0.724785537489257"/>
    <n v="0.85249628420874901"/>
    <n v="1.2924074555255201"/>
    <n v="1.0135916514608301"/>
    <n v="0.946951002776661"/>
    <n v="0.90599471314478397"/>
    <n v="0.781279211651845"/>
    <n v="0.93810286264212195"/>
    <s v="10k-100k"/>
    <s v="10k-100k"/>
    <s v="10k-100k"/>
    <s v="10k-100k"/>
    <s v="10k-100k"/>
    <s v="&gt;100k"/>
    <n v="0.32009417396365103"/>
    <n v="0.12771074671949201"/>
    <n v="100"/>
    <n v="100"/>
    <n v="100"/>
    <n v="100"/>
    <n v="100"/>
    <n v="200"/>
  </r>
  <r>
    <x v="1"/>
    <x v="2"/>
    <x v="0"/>
    <x v="3"/>
    <x v="4"/>
    <x v="2"/>
    <n v="1.25322030481375"/>
    <n v="1.0075171356233299"/>
    <n v="0.91468487965241996"/>
    <n v="0.83911915451241004"/>
    <n v="0.73150891715882305"/>
    <n v="0.87253991098858297"/>
    <n v="1.5711846822193301"/>
    <n v="1.20548390805498"/>
    <n v="1.06481183417043"/>
    <n v="1.0304174673066"/>
    <n v="0.83837901357394995"/>
    <n v="1.0959386375968101"/>
    <s v="10k-100k"/>
    <s v="&gt;100k"/>
    <s v="10k-100k"/>
    <s v="10k-100k"/>
    <s v="10k-100k"/>
    <s v="&gt;100k"/>
    <n v="0.38068039382516705"/>
    <n v="0.14103099382975992"/>
    <n v="100"/>
    <n v="200"/>
    <n v="100"/>
    <n v="100"/>
    <n v="100"/>
    <n v="200"/>
  </r>
  <r>
    <x v="1"/>
    <x v="2"/>
    <x v="2"/>
    <x v="0"/>
    <x v="0"/>
    <x v="0"/>
    <s v="NULL"/>
    <n v="1.82998307753683"/>
    <n v="1.45801930050686"/>
    <n v="0.89170734297421095"/>
    <n v="0.79448144883122696"/>
    <n v="1.1230955880659299"/>
    <s v="NULL"/>
    <n v="1.9455670647066501"/>
    <n v="1.59247909663803"/>
    <n v="0.923229079023552"/>
    <n v="0.88605666109419401"/>
    <n v="1.2306526590170701"/>
    <s v="&lt;30"/>
    <s v="30-100"/>
    <s v="251-1000"/>
    <s v="101-250"/>
    <s v="101-250"/>
    <s v="251-1000"/>
    <n v="0.70688748947090008"/>
    <n v="0.32861413923470295"/>
    <s v="N/A"/>
    <n v="6"/>
    <n v="25"/>
    <n v="12"/>
    <n v="12"/>
    <n v="25"/>
  </r>
  <r>
    <x v="1"/>
    <x v="2"/>
    <x v="2"/>
    <x v="0"/>
    <x v="0"/>
    <x v="1"/>
    <s v="NULL"/>
    <s v="NULL"/>
    <n v="1.7387089849328501"/>
    <s v="NULL"/>
    <s v="NULL"/>
    <n v="1.47466546832111"/>
    <s v="NULL"/>
    <s v="NULL"/>
    <n v="1.0701268780558999"/>
    <s v="NULL"/>
    <s v="NULL"/>
    <n v="1.0882362705962101"/>
    <s v="&lt;30"/>
    <s v="&lt;30"/>
    <s v="30-100"/>
    <s v="&lt;30"/>
    <s v="&lt;30"/>
    <s v="30-100"/>
    <n v="0.26404351661174008"/>
    <n v="0.26404351661174008"/>
    <s v="N/A"/>
    <s v="N/A"/>
    <n v="6"/>
    <s v="N/A"/>
    <s v="N/A"/>
    <n v="6"/>
  </r>
  <r>
    <x v="1"/>
    <x v="2"/>
    <x v="2"/>
    <x v="0"/>
    <x v="0"/>
    <x v="2"/>
    <s v="NULL"/>
    <n v="2.2016685717907301"/>
    <n v="1.38445206374021"/>
    <n v="1.0971138960534399"/>
    <n v="0.813614898975074"/>
    <n v="1.26062884442948"/>
    <s v="NULL"/>
    <n v="1.7171265628008201"/>
    <n v="1.2998368495616399"/>
    <n v="1.5526666078483999"/>
    <n v="0.86630536723236296"/>
    <n v="1.21819503165007"/>
    <s v="&lt;30"/>
    <s v="30-100"/>
    <s v="251-1000"/>
    <s v="30-100"/>
    <s v="101-250"/>
    <s v="251-1000"/>
    <n v="0.94103972736125008"/>
    <n v="0.44701394545440598"/>
    <s v="N/A"/>
    <n v="6"/>
    <n v="25"/>
    <n v="6"/>
    <n v="12"/>
    <n v="25"/>
  </r>
  <r>
    <x v="1"/>
    <x v="2"/>
    <x v="2"/>
    <x v="0"/>
    <x v="1"/>
    <x v="0"/>
    <n v="2.66554524465371"/>
    <n v="1.68302087069424"/>
    <n v="1.38693482227167"/>
    <n v="0.95404853391776101"/>
    <n v="0.86045612175328801"/>
    <n v="1.20424093039071"/>
    <n v="2.6424963401574599"/>
    <n v="1.7287880899380801"/>
    <n v="1.5309240710957399"/>
    <n v="0.96012488613133395"/>
    <n v="0.91587790778096501"/>
    <n v="1.23952286407638"/>
    <s v="101-250"/>
    <s v="251-1000"/>
    <s v="1k-10k"/>
    <s v="251-1000"/>
    <s v="251-1000"/>
    <s v="1k-10k"/>
    <n v="1.461304314263"/>
    <n v="0.343784808637422"/>
    <n v="12"/>
    <n v="25"/>
    <n v="50"/>
    <n v="25"/>
    <n v="25"/>
    <n v="50"/>
  </r>
  <r>
    <x v="1"/>
    <x v="2"/>
    <x v="2"/>
    <x v="0"/>
    <x v="1"/>
    <x v="1"/>
    <n v="3.6729045128712898"/>
    <n v="1.5503639291633899"/>
    <n v="1.1476401097742299"/>
    <n v="0.86720896069224496"/>
    <n v="0.57978023237725795"/>
    <n v="1.07290174522257"/>
    <n v="2.3204595911927099"/>
    <n v="1.64945375602032"/>
    <n v="1.14893638195334"/>
    <n v="1.0064172460868801"/>
    <n v="0.71287980483691604"/>
    <n v="1.11157228823096"/>
    <s v="30-100"/>
    <s v="30-100"/>
    <s v="101-250"/>
    <s v="101-250"/>
    <s v="30-100"/>
    <s v="251-1000"/>
    <n v="2.6000027676487196"/>
    <n v="0.49312151284531203"/>
    <n v="6"/>
    <n v="6"/>
    <n v="12"/>
    <n v="12"/>
    <n v="6"/>
    <n v="25"/>
  </r>
  <r>
    <x v="1"/>
    <x v="2"/>
    <x v="2"/>
    <x v="0"/>
    <x v="1"/>
    <x v="2"/>
    <n v="3.4114405949822699"/>
    <n v="1.54131288808117"/>
    <n v="1.2511149537170201"/>
    <n v="0.91142704468189295"/>
    <n v="0.771063651344575"/>
    <n v="1.1370905951741701"/>
    <n v="2.2621322500683898"/>
    <n v="1.6425014260094899"/>
    <n v="1.41376040461232"/>
    <n v="0.97181932012188599"/>
    <n v="1.23992831770001"/>
    <n v="1.21906893417899"/>
    <s v="30-100"/>
    <s v="251-1000"/>
    <s v="1k-10k"/>
    <s v="1k-10k"/>
    <s v="101-250"/>
    <s v="1k-10k"/>
    <n v="2.2743499998080998"/>
    <n v="0.36602694382959511"/>
    <n v="6"/>
    <n v="25"/>
    <n v="50"/>
    <n v="50"/>
    <n v="12"/>
    <n v="50"/>
  </r>
  <r>
    <x v="1"/>
    <x v="2"/>
    <x v="2"/>
    <x v="0"/>
    <x v="2"/>
    <x v="0"/>
    <n v="3.67872619738616"/>
    <n v="2.2701515004822901"/>
    <n v="1.7620216958416499"/>
    <n v="1.5406756380166899"/>
    <n v="1.0200570936687801"/>
    <n v="1.51778167930844"/>
    <n v="3.82540346284501"/>
    <n v="2.4750067756834402"/>
    <n v="2.0242828417631298"/>
    <n v="1.6073098702086599"/>
    <n v="1.06990942444447"/>
    <n v="1.60255515000097"/>
    <s v="101-250"/>
    <s v="101-250"/>
    <s v="101-250"/>
    <s v="251-1000"/>
    <s v="251-1000"/>
    <s v="1k-10k"/>
    <n v="2.16094451807772"/>
    <n v="0.49772458563965993"/>
    <n v="12"/>
    <n v="12"/>
    <n v="12"/>
    <n v="25"/>
    <n v="25"/>
    <n v="50"/>
  </r>
  <r>
    <x v="1"/>
    <x v="2"/>
    <x v="2"/>
    <x v="0"/>
    <x v="2"/>
    <x v="1"/>
    <n v="3.2503141863504701"/>
    <n v="1.41549928289098"/>
    <n v="1.0170935645183701"/>
    <n v="0.67946232618972602"/>
    <n v="0.476505041404573"/>
    <n v="1.1005888197586"/>
    <n v="1.6160743299681699"/>
    <n v="1.4679350057856899"/>
    <n v="1.30296698756314"/>
    <n v="0.89222673842865097"/>
    <n v="0.84347234437379803"/>
    <n v="1.1830705005938"/>
    <s v="30-100"/>
    <s v="101-250"/>
    <s v="101-250"/>
    <s v="101-250"/>
    <s v="30-100"/>
    <s v="251-1000"/>
    <n v="2.1497253665918699"/>
    <n v="0.62408377835402695"/>
    <n v="6"/>
    <n v="12"/>
    <n v="12"/>
    <n v="12"/>
    <n v="6"/>
    <n v="25"/>
  </r>
  <r>
    <x v="1"/>
    <x v="2"/>
    <x v="2"/>
    <x v="0"/>
    <x v="2"/>
    <x v="2"/>
    <n v="3.7881998625374802"/>
    <n v="1.8001098698779201"/>
    <n v="1.1253727280174299"/>
    <n v="0.762592583534353"/>
    <n v="0.53164495776363996"/>
    <n v="1.1670478739692201"/>
    <n v="2.4561861011830799"/>
    <n v="1.64987917288186"/>
    <n v="1.4828002584053599"/>
    <n v="1.1090592541802999"/>
    <n v="1.06768221972227"/>
    <n v="1.42237557295899"/>
    <s v="101-250"/>
    <s v="251-1000"/>
    <s v="251-1000"/>
    <s v="251-1000"/>
    <s v="30-100"/>
    <s v="1k-10k"/>
    <n v="2.6211519885682604"/>
    <n v="0.63540291620558009"/>
    <n v="12"/>
    <n v="25"/>
    <n v="25"/>
    <n v="25"/>
    <n v="6"/>
    <n v="50"/>
  </r>
  <r>
    <x v="1"/>
    <x v="2"/>
    <x v="2"/>
    <x v="0"/>
    <x v="3"/>
    <x v="0"/>
    <n v="5.3993659169181099"/>
    <n v="3.12849188215626"/>
    <n v="2.1386250378325702"/>
    <n v="1.3410474906626799"/>
    <n v="0.94714367569098601"/>
    <n v="1.81915946061902"/>
    <n v="4.6483561845762003"/>
    <n v="3.3857527308176798"/>
    <n v="2.3360247935440701"/>
    <n v="1.41867165377857"/>
    <n v="1.0117283680759099"/>
    <n v="2.0062879420835902"/>
    <s v="251-1000"/>
    <s v="251-1000"/>
    <s v="251-1000"/>
    <s v="101-250"/>
    <s v="251-1000"/>
    <s v="1k-10k"/>
    <n v="3.5802064562990896"/>
    <n v="0.872015784928034"/>
    <n v="25"/>
    <n v="25"/>
    <n v="25"/>
    <n v="12"/>
    <n v="25"/>
    <n v="50"/>
  </r>
  <r>
    <x v="1"/>
    <x v="2"/>
    <x v="2"/>
    <x v="0"/>
    <x v="3"/>
    <x v="1"/>
    <n v="2.89462112140765"/>
    <n v="1.62952546572755"/>
    <n v="1.19334642709142"/>
    <n v="0.84655055892903797"/>
    <n v="0.54712423732517002"/>
    <n v="1.11873524017855"/>
    <n v="1.3206201418001999"/>
    <n v="1.4789529659466301"/>
    <n v="1.24956133112942"/>
    <n v="0.96279224672194197"/>
    <n v="0.75676524091559405"/>
    <n v="1.0968570799211299"/>
    <s v="101-250"/>
    <s v="101-250"/>
    <s v="251-1000"/>
    <s v="251-1000"/>
    <s v="101-250"/>
    <s v="1k-10k"/>
    <n v="1.7758858812291001"/>
    <n v="0.57161100285337996"/>
    <n v="12"/>
    <n v="12"/>
    <n v="25"/>
    <n v="25"/>
    <n v="12"/>
    <n v="50"/>
  </r>
  <r>
    <x v="1"/>
    <x v="2"/>
    <x v="2"/>
    <x v="0"/>
    <x v="3"/>
    <x v="2"/>
    <n v="4.7054886472472601"/>
    <n v="2.2102541037035999"/>
    <n v="1.3927830205185401"/>
    <n v="0.91674578960267705"/>
    <n v="0.58979124816844097"/>
    <n v="1.1698274561595201"/>
    <n v="4.0216787782709504"/>
    <n v="2.0300921566312602"/>
    <n v="1.80811474544693"/>
    <n v="1.0760394435304299"/>
    <n v="1.04850307726735"/>
    <n v="1.47547331274857"/>
    <s v="101-250"/>
    <s v="251-1000"/>
    <s v="1k-10k"/>
    <s v="1k-10k"/>
    <s v="251-1000"/>
    <s v="1k-10k"/>
    <n v="3.53566119108774"/>
    <n v="0.58003620799107913"/>
    <n v="12"/>
    <n v="25"/>
    <n v="50"/>
    <n v="50"/>
    <n v="25"/>
    <n v="50"/>
  </r>
  <r>
    <x v="1"/>
    <x v="2"/>
    <x v="2"/>
    <x v="0"/>
    <x v="4"/>
    <x v="0"/>
    <n v="3.2765454763317599"/>
    <n v="2.21331779626798"/>
    <n v="1.7831338740551099"/>
    <n v="1.40658241495127"/>
    <n v="0.94219009810477705"/>
    <n v="1.37062613634227"/>
    <n v="3.27233210040436"/>
    <n v="2.3694938273925201"/>
    <n v="1.9135151035147"/>
    <n v="1.5342224860371401"/>
    <n v="0.96979187522452004"/>
    <n v="1.4319533340815001"/>
    <s v="251-1000"/>
    <s v="1k-10k"/>
    <s v="1k-10k"/>
    <s v="1k-10k"/>
    <s v="1k-10k"/>
    <s v="1k-10k"/>
    <n v="1.9059193399894898"/>
    <n v="0.42843603823749299"/>
    <n v="25"/>
    <n v="50"/>
    <n v="50"/>
    <n v="50"/>
    <n v="50"/>
    <n v="50"/>
  </r>
  <r>
    <x v="1"/>
    <x v="2"/>
    <x v="2"/>
    <x v="0"/>
    <x v="4"/>
    <x v="1"/>
    <n v="3.4230488078550301"/>
    <n v="1.7363036256458499"/>
    <n v="1.24483261765109"/>
    <n v="0.89780838384319495"/>
    <n v="0.66038806075983503"/>
    <n v="1.1155612699406201"/>
    <n v="1.87147997650505"/>
    <n v="1.3743601108043999"/>
    <n v="1.2039770464698301"/>
    <n v="1.0148817855185099"/>
    <n v="0.91384834951372895"/>
    <n v="1.1184795945528401"/>
    <s v="101-250"/>
    <s v="251-1000"/>
    <s v="251-1000"/>
    <s v="1k-10k"/>
    <s v="251-1000"/>
    <s v="1k-10k"/>
    <n v="2.30748753791441"/>
    <n v="0.45517320918078508"/>
    <n v="12"/>
    <n v="25"/>
    <n v="25"/>
    <n v="50"/>
    <n v="25"/>
    <n v="50"/>
  </r>
  <r>
    <x v="1"/>
    <x v="2"/>
    <x v="2"/>
    <x v="0"/>
    <x v="4"/>
    <x v="2"/>
    <n v="3.0320107729400498"/>
    <n v="1.75334526814931"/>
    <n v="1.3376383770015701"/>
    <n v="1.0002449290191899"/>
    <n v="0.80431407100331598"/>
    <n v="1.1657581805664501"/>
    <n v="2.1041771625085599"/>
    <n v="1.6618690618972001"/>
    <n v="1.59889496131093"/>
    <n v="1.1777052675380999"/>
    <n v="1.0097603185727799"/>
    <n v="1.3300119381218201"/>
    <s v="251-1000"/>
    <s v="1k-10k"/>
    <s v="1k-10k"/>
    <s v="1k-10k"/>
    <s v="1k-10k"/>
    <s v="10k-100k"/>
    <n v="1.8662525923735998"/>
    <n v="0.36144410956313411"/>
    <n v="25"/>
    <n v="50"/>
    <n v="50"/>
    <n v="50"/>
    <n v="50"/>
    <n v="100"/>
  </r>
  <r>
    <x v="1"/>
    <x v="2"/>
    <x v="2"/>
    <x v="1"/>
    <x v="0"/>
    <x v="0"/>
    <n v="1.9916634347521101"/>
    <n v="1.61502954946806"/>
    <n v="1.34582982782417"/>
    <n v="1.17898697175547"/>
    <n v="0.96997175430540195"/>
    <n v="1.28376061365432"/>
    <n v="2.0455685529323802"/>
    <n v="1.6489202675632499"/>
    <n v="1.4240664361549999"/>
    <n v="1.22778934352312"/>
    <n v="1.03478216305223"/>
    <n v="1.35477261262328"/>
    <s v="1k-10k"/>
    <s v="1k-10k"/>
    <s v="1k-10k"/>
    <s v="1k-10k"/>
    <s v="1k-10k"/>
    <s v="10k-100k"/>
    <n v="0.70790282109779001"/>
    <n v="0.31378885934891809"/>
    <n v="50"/>
    <n v="50"/>
    <n v="50"/>
    <n v="50"/>
    <n v="50"/>
    <n v="100"/>
  </r>
  <r>
    <x v="1"/>
    <x v="2"/>
    <x v="2"/>
    <x v="1"/>
    <x v="0"/>
    <x v="1"/>
    <n v="1.63836510230794"/>
    <n v="1.2715983286619601"/>
    <n v="1.0945329114465501"/>
    <n v="0.93269597269211801"/>
    <n v="0.68162623577917003"/>
    <n v="0.98288058203822803"/>
    <n v="1.36924729730393"/>
    <n v="1.23659250054222"/>
    <n v="1.05435085420664"/>
    <n v="0.96630814608445603"/>
    <n v="0.76649143677491205"/>
    <n v="1.00835330263802"/>
    <s v="251-1000"/>
    <s v="1k-10k"/>
    <s v="251-1000"/>
    <s v="1k-10k"/>
    <s v="1k-10k"/>
    <s v="1k-10k"/>
    <n v="0.65548452026971193"/>
    <n v="0.301254346259058"/>
    <n v="25"/>
    <n v="50"/>
    <n v="25"/>
    <n v="50"/>
    <n v="50"/>
    <n v="50"/>
  </r>
  <r>
    <x v="1"/>
    <x v="2"/>
    <x v="2"/>
    <x v="1"/>
    <x v="0"/>
    <x v="2"/>
    <n v="1.7317860335495101"/>
    <n v="1.3336655959100701"/>
    <n v="1.16172434263048"/>
    <n v="0.99121755685661195"/>
    <n v="0.74581610137976295"/>
    <n v="1.0558865657544501"/>
    <n v="1.7030264281960299"/>
    <n v="1.40794440400192"/>
    <n v="1.28459153684674"/>
    <n v="1.12538022492693"/>
    <n v="0.92372668371910305"/>
    <n v="1.2118519322250501"/>
    <s v="1k-10k"/>
    <s v="1k-10k"/>
    <s v="1k-10k"/>
    <s v="1k-10k"/>
    <s v="1k-10k"/>
    <s v="10k-100k"/>
    <n v="0.67589946779506005"/>
    <n v="0.3100704643746871"/>
    <n v="50"/>
    <n v="50"/>
    <n v="50"/>
    <n v="50"/>
    <n v="50"/>
    <n v="100"/>
  </r>
  <r>
    <x v="1"/>
    <x v="2"/>
    <x v="2"/>
    <x v="1"/>
    <x v="1"/>
    <x v="0"/>
    <n v="1.8365405876680201"/>
    <n v="1.5602932874304001"/>
    <n v="1.34087380840665"/>
    <n v="1.19616678405761"/>
    <n v="0.940667109799326"/>
    <n v="1.3351721193497901"/>
    <n v="2.0293035893409299"/>
    <n v="1.66913869345232"/>
    <n v="1.4562020921402401"/>
    <n v="1.29270356042177"/>
    <n v="1.01374962844229"/>
    <n v="1.45493974007265"/>
    <s v="1k-10k"/>
    <s v="1k-10k"/>
    <s v="10k-100k"/>
    <s v="1k-10k"/>
    <s v="1k-10k"/>
    <s v="10k-100k"/>
    <n v="0.50136846831823001"/>
    <n v="0.39450500955046408"/>
    <n v="50"/>
    <n v="50"/>
    <n v="100"/>
    <n v="50"/>
    <n v="50"/>
    <n v="100"/>
  </r>
  <r>
    <x v="1"/>
    <x v="2"/>
    <x v="2"/>
    <x v="1"/>
    <x v="1"/>
    <x v="1"/>
    <n v="1.3377185366439599"/>
    <n v="1.14743480852292"/>
    <n v="0.99780488982669902"/>
    <n v="0.84358643845048698"/>
    <n v="0.68985236958738805"/>
    <n v="0.93414070442877795"/>
    <n v="1.2579758370840599"/>
    <n v="1.1505612998155501"/>
    <n v="0.98591568987864897"/>
    <n v="0.88562485772126298"/>
    <n v="0.76727485732801304"/>
    <n v="0.97021866975327697"/>
    <s v="1k-10k"/>
    <s v="1k-10k"/>
    <s v="1k-10k"/>
    <s v="1k-10k"/>
    <s v="1k-10k"/>
    <s v="10k-100k"/>
    <n v="0.40357783221518195"/>
    <n v="0.2442883348413899"/>
    <n v="50"/>
    <n v="50"/>
    <n v="50"/>
    <n v="50"/>
    <n v="50"/>
    <n v="100"/>
  </r>
  <r>
    <x v="1"/>
    <x v="2"/>
    <x v="2"/>
    <x v="1"/>
    <x v="1"/>
    <x v="2"/>
    <n v="1.41478248723399"/>
    <n v="1.1698554428950001"/>
    <n v="1.0318550879823201"/>
    <n v="0.90074107296407202"/>
    <n v="0.73643696657831903"/>
    <n v="0.986416229660803"/>
    <n v="1.637283035684"/>
    <n v="1.2954674030695501"/>
    <n v="1.1835019639506901"/>
    <n v="1.0898566846136799"/>
    <n v="0.887288583458827"/>
    <n v="1.19506481464952"/>
    <s v="10k-100k"/>
    <s v="10k-100k"/>
    <s v="10k-100k"/>
    <s v="1k-10k"/>
    <s v="10k-100k"/>
    <s v="10k-100k"/>
    <n v="0.42836625757318703"/>
    <n v="0.24997926308248397"/>
    <n v="100"/>
    <n v="100"/>
    <n v="100"/>
    <n v="50"/>
    <n v="100"/>
    <n v="100"/>
  </r>
  <r>
    <x v="1"/>
    <x v="2"/>
    <x v="2"/>
    <x v="1"/>
    <x v="2"/>
    <x v="0"/>
    <n v="2.3193530191254998"/>
    <n v="1.7772756534252401"/>
    <n v="1.4167372529406701"/>
    <n v="1.15950399426926"/>
    <n v="0.85915217458488702"/>
    <n v="1.44854278836023"/>
    <n v="2.5174600475425799"/>
    <n v="1.99181230753203"/>
    <n v="1.5841110915865899"/>
    <n v="1.24339202967735"/>
    <n v="0.94605856191535198"/>
    <n v="1.6085906059993"/>
    <s v="251-1000"/>
    <s v="1k-10k"/>
    <s v="1k-10k"/>
    <s v="1k-10k"/>
    <s v="251-1000"/>
    <s v="1k-10k"/>
    <n v="0.87081023076526987"/>
    <n v="0.58939061377534296"/>
    <n v="25"/>
    <n v="50"/>
    <n v="50"/>
    <n v="50"/>
    <n v="25"/>
    <n v="50"/>
  </r>
  <r>
    <x v="1"/>
    <x v="2"/>
    <x v="2"/>
    <x v="1"/>
    <x v="2"/>
    <x v="1"/>
    <n v="1.4287929865629201"/>
    <n v="1.07878315080062"/>
    <n v="0.88837227312209499"/>
    <n v="0.77677999337862902"/>
    <n v="0.59545106857529995"/>
    <n v="0.91961123980314197"/>
    <n v="1.11596375680168"/>
    <n v="1.0005748190610799"/>
    <n v="1.0063945039795501"/>
    <n v="0.88157841696773998"/>
    <n v="0.787443834103291"/>
    <n v="0.96370942493371603"/>
    <s v="1k-10k"/>
    <s v="1k-10k"/>
    <s v="1k-10k"/>
    <s v="1k-10k"/>
    <s v="251-1000"/>
    <s v="1k-10k"/>
    <n v="0.50918174675977812"/>
    <n v="0.32416017122784202"/>
    <n v="50"/>
    <n v="50"/>
    <n v="50"/>
    <n v="50"/>
    <n v="25"/>
    <n v="50"/>
  </r>
  <r>
    <x v="1"/>
    <x v="2"/>
    <x v="2"/>
    <x v="1"/>
    <x v="2"/>
    <x v="2"/>
    <n v="1.4732900528961901"/>
    <n v="1.1323850866715"/>
    <n v="0.95972374541025995"/>
    <n v="0.843122962893459"/>
    <n v="0.70590179842286505"/>
    <n v="0.94075111930285904"/>
    <n v="1.3489042349817699"/>
    <n v="1.2926577281242599"/>
    <n v="1.21760687165161"/>
    <n v="1.04416931491222"/>
    <n v="0.816096800462488"/>
    <n v="1.1461125667252201"/>
    <s v="1k-10k"/>
    <s v="1k-10k"/>
    <s v="1k-10k"/>
    <s v="1k-10k"/>
    <s v="1k-10k"/>
    <s v="10k-100k"/>
    <n v="0.53253893359333104"/>
    <n v="0.23484932087999399"/>
    <n v="50"/>
    <n v="50"/>
    <n v="50"/>
    <n v="50"/>
    <n v="50"/>
    <n v="100"/>
  </r>
  <r>
    <x v="1"/>
    <x v="2"/>
    <x v="2"/>
    <x v="1"/>
    <x v="3"/>
    <x v="0"/>
    <n v="3.1581288032794199"/>
    <n v="1.9877971219389201"/>
    <n v="1.66829932795675"/>
    <n v="1.27165249123998"/>
    <n v="0.88686980699240303"/>
    <n v="1.693309891083"/>
    <n v="3.84876258000974"/>
    <n v="2.29089271181632"/>
    <n v="1.7867595359401101"/>
    <n v="1.3692662107136699"/>
    <n v="0.947480606633194"/>
    <n v="1.96045169012058"/>
    <s v="1k-10k"/>
    <s v="1k-10k"/>
    <s v="1k-10k"/>
    <s v="1k-10k"/>
    <s v="251-1000"/>
    <s v="1k-10k"/>
    <n v="1.4648189121964199"/>
    <n v="0.80644008409059698"/>
    <n v="50"/>
    <n v="50"/>
    <n v="50"/>
    <n v="50"/>
    <n v="25"/>
    <n v="50"/>
  </r>
  <r>
    <x v="1"/>
    <x v="2"/>
    <x v="2"/>
    <x v="1"/>
    <x v="3"/>
    <x v="1"/>
    <n v="1.7765696223504099"/>
    <n v="1.19755520921329"/>
    <n v="0.93837089035941201"/>
    <n v="0.79292578653184698"/>
    <n v="0.64634278880792495"/>
    <n v="0.90275905438130299"/>
    <n v="1.6042958229022199"/>
    <n v="1.07209870351704"/>
    <n v="1.0011990138154201"/>
    <n v="0.84771914929984205"/>
    <n v="0.76805475292358905"/>
    <n v="0.97066548669145503"/>
    <s v="1k-10k"/>
    <s v="1k-10k"/>
    <s v="1k-10k"/>
    <s v="1k-10k"/>
    <s v="1k-10k"/>
    <s v="10k-100k"/>
    <n v="0.87381056796910694"/>
    <n v="0.25641626557337804"/>
    <n v="50"/>
    <n v="50"/>
    <n v="50"/>
    <n v="50"/>
    <n v="50"/>
    <n v="100"/>
  </r>
  <r>
    <x v="1"/>
    <x v="2"/>
    <x v="2"/>
    <x v="1"/>
    <x v="3"/>
    <x v="2"/>
    <n v="2.0801489530956201"/>
    <n v="1.41963428205596"/>
    <n v="0.98963018553599402"/>
    <n v="0.83828374044695297"/>
    <n v="0.68489975501366396"/>
    <n v="0.92540545054381596"/>
    <n v="2.3300511875400698"/>
    <n v="1.5214322540173699"/>
    <n v="1.2955461030780999"/>
    <n v="1.01886582787361"/>
    <n v="0.84706452745202598"/>
    <n v="1.2291955723316601"/>
    <s v="1k-10k"/>
    <s v="1k-10k"/>
    <s v="1k-10k"/>
    <s v="1k-10k"/>
    <s v="1k-10k"/>
    <s v="10k-100k"/>
    <n v="1.154743502551804"/>
    <n v="0.240505695530152"/>
    <n v="50"/>
    <n v="50"/>
    <n v="50"/>
    <n v="50"/>
    <n v="50"/>
    <n v="100"/>
  </r>
  <r>
    <x v="1"/>
    <x v="2"/>
    <x v="2"/>
    <x v="1"/>
    <x v="4"/>
    <x v="0"/>
    <n v="1.9775296809948399"/>
    <n v="1.61160096657803"/>
    <n v="1.38058168447809"/>
    <n v="1.2738917231908899"/>
    <n v="1.01953600042896"/>
    <n v="1.3723931449284099"/>
    <n v="2.2622172459106502"/>
    <n v="1.7451431932619199"/>
    <n v="1.51906807079108"/>
    <n v="1.3757052859134"/>
    <n v="1.09684466929251"/>
    <n v="1.50561852937444"/>
    <s v="10k-100k"/>
    <s v="10k-100k"/>
    <s v="10k-100k"/>
    <s v="10k-100k"/>
    <s v="10k-100k"/>
    <s v="10k-100k"/>
    <n v="0.60513653606643003"/>
    <n v="0.35285714449944994"/>
    <n v="100"/>
    <n v="100"/>
    <n v="100"/>
    <n v="100"/>
    <n v="100"/>
    <n v="100"/>
  </r>
  <r>
    <x v="1"/>
    <x v="2"/>
    <x v="2"/>
    <x v="1"/>
    <x v="4"/>
    <x v="1"/>
    <n v="1.42251078533425"/>
    <n v="1.1204712548889699"/>
    <n v="0.98046134813816699"/>
    <n v="0.88003232156569999"/>
    <n v="0.74448706495541095"/>
    <n v="0.92336435023640795"/>
    <n v="1.2860601817237201"/>
    <n v="1.13802315851331"/>
    <n v="1.0161019627062799"/>
    <n v="0.92430703648475498"/>
    <n v="0.79362263831801305"/>
    <n v="0.97340905636526398"/>
    <s v="1k-10k"/>
    <s v="10k-100k"/>
    <s v="10k-100k"/>
    <s v="10k-100k"/>
    <s v="10k-100k"/>
    <s v="10k-100k"/>
    <n v="0.49914643509784207"/>
    <n v="0.178877285280997"/>
    <n v="50"/>
    <n v="100"/>
    <n v="100"/>
    <n v="100"/>
    <n v="100"/>
    <n v="100"/>
  </r>
  <r>
    <x v="1"/>
    <x v="2"/>
    <x v="2"/>
    <x v="1"/>
    <x v="4"/>
    <x v="2"/>
    <n v="1.5227355744040101"/>
    <n v="1.18889128503441"/>
    <n v="1.0306984031879001"/>
    <n v="0.91524443407946998"/>
    <n v="0.77280004239833999"/>
    <n v="0.96282839248751395"/>
    <n v="1.6497507175335899"/>
    <n v="1.41836672955143"/>
    <n v="1.2541855499587999"/>
    <n v="1.05712303461166"/>
    <n v="0.89568864823738104"/>
    <n v="1.19698563188006"/>
    <s v="1k-10k"/>
    <s v="10k-100k"/>
    <s v="10k-100k"/>
    <s v="10k-100k"/>
    <s v="10k-100k"/>
    <s v="&gt;100k"/>
    <n v="0.55990718191649613"/>
    <n v="0.19002835008917396"/>
    <n v="50"/>
    <n v="100"/>
    <n v="100"/>
    <n v="100"/>
    <n v="100"/>
    <n v="200"/>
  </r>
  <r>
    <x v="1"/>
    <x v="2"/>
    <x v="2"/>
    <x v="2"/>
    <x v="0"/>
    <x v="0"/>
    <n v="1.64417596078126"/>
    <n v="1.4230250954597099"/>
    <n v="1.25285475645175"/>
    <n v="1.0897349793486699"/>
    <n v="0.86034901567555"/>
    <n v="1.1754403476058499"/>
    <n v="1.66458030262435"/>
    <n v="1.40234672587971"/>
    <n v="1.2403576598867301"/>
    <n v="1.1477681945040901"/>
    <n v="0.89295075099424603"/>
    <n v="1.21387929762403"/>
    <s v="1k-10k"/>
    <s v="1k-10k"/>
    <s v="1k-10k"/>
    <s v="1k-10k"/>
    <s v="251-1000"/>
    <s v="10k-100k"/>
    <n v="0.46873561317541013"/>
    <n v="0.31509133193029992"/>
    <n v="50"/>
    <n v="50"/>
    <n v="50"/>
    <n v="50"/>
    <n v="25"/>
    <n v="100"/>
  </r>
  <r>
    <x v="1"/>
    <x v="2"/>
    <x v="2"/>
    <x v="2"/>
    <x v="0"/>
    <x v="1"/>
    <n v="1.7126418618074399"/>
    <n v="1.2375277710816499"/>
    <n v="0.97557951930314302"/>
    <n v="0.80966561453611796"/>
    <n v="0.57663961236750505"/>
    <n v="0.94731014686578696"/>
    <n v="1.40467141805689"/>
    <n v="1.20248043691271"/>
    <n v="1.0333094241563301"/>
    <n v="0.90194096169721605"/>
    <n v="0.718656632534038"/>
    <n v="1.0014595663300001"/>
    <s v="251-1000"/>
    <s v="251-1000"/>
    <s v="251-1000"/>
    <s v="1k-10k"/>
    <s v="251-1000"/>
    <s v="1k-10k"/>
    <n v="0.76533171494165297"/>
    <n v="0.37067053449828191"/>
    <n v="25"/>
    <n v="25"/>
    <n v="25"/>
    <n v="50"/>
    <n v="25"/>
    <n v="50"/>
  </r>
  <r>
    <x v="1"/>
    <x v="2"/>
    <x v="2"/>
    <x v="2"/>
    <x v="0"/>
    <x v="2"/>
    <n v="1.6404350368335801"/>
    <n v="1.29726947850709"/>
    <n v="1.09522866981338"/>
    <n v="0.94090721997356896"/>
    <n v="0.69826709101365203"/>
    <n v="1.01878935685824"/>
    <n v="1.50267949558583"/>
    <n v="1.2943616625330601"/>
    <n v="1.1906803430533801"/>
    <n v="1.09789683146293"/>
    <n v="0.91300966562437502"/>
    <n v="1.15785218840408"/>
    <s v="1k-10k"/>
    <s v="1k-10k"/>
    <s v="1k-10k"/>
    <s v="1k-10k"/>
    <s v="1k-10k"/>
    <s v="10k-100k"/>
    <n v="0.62164567997534004"/>
    <n v="0.32052226584458798"/>
    <n v="50"/>
    <n v="50"/>
    <n v="50"/>
    <n v="50"/>
    <n v="50"/>
    <n v="100"/>
  </r>
  <r>
    <x v="1"/>
    <x v="2"/>
    <x v="2"/>
    <x v="2"/>
    <x v="1"/>
    <x v="0"/>
    <n v="1.4179695173269999"/>
    <n v="1.2615984129198199"/>
    <n v="1.1630802315672299"/>
    <n v="1.06625122052646"/>
    <n v="0.86355299043860401"/>
    <n v="1.16205964608983"/>
    <n v="1.56072384511949"/>
    <n v="1.30825207731933"/>
    <n v="1.21973393660436"/>
    <n v="1.13544061712415"/>
    <n v="0.91826268553493595"/>
    <n v="1.23964542398814"/>
    <s v="1k-10k"/>
    <s v="1k-10k"/>
    <s v="10k-100k"/>
    <s v="10k-100k"/>
    <s v="1k-10k"/>
    <s v="10k-100k"/>
    <n v="0.25590987123716991"/>
    <n v="0.29850665565122603"/>
    <n v="50"/>
    <n v="50"/>
    <n v="100"/>
    <n v="100"/>
    <n v="50"/>
    <n v="100"/>
  </r>
  <r>
    <x v="1"/>
    <x v="2"/>
    <x v="2"/>
    <x v="2"/>
    <x v="1"/>
    <x v="1"/>
    <n v="1.3963919462538601"/>
    <n v="1.17713514503232"/>
    <n v="0.96139939168488897"/>
    <n v="0.856003361891154"/>
    <n v="0.66852002172129499"/>
    <n v="0.97878953381956701"/>
    <n v="1.2381281646401401"/>
    <n v="1.12740822489879"/>
    <n v="0.99241239446116702"/>
    <n v="0.96025455613704203"/>
    <n v="0.76706844924468298"/>
    <n v="1.01251163568291"/>
    <s v="1k-10k"/>
    <s v="1k-10k"/>
    <s v="1k-10k"/>
    <s v="1k-10k"/>
    <s v="1k-10k"/>
    <s v="10k-100k"/>
    <n v="0.41760241243429308"/>
    <n v="0.31026951209827203"/>
    <n v="50"/>
    <n v="50"/>
    <n v="50"/>
    <n v="50"/>
    <n v="50"/>
    <n v="100"/>
  </r>
  <r>
    <x v="1"/>
    <x v="2"/>
    <x v="2"/>
    <x v="2"/>
    <x v="1"/>
    <x v="2"/>
    <n v="1.38425752608954"/>
    <n v="1.1917775373695101"/>
    <n v="1.03828928126277"/>
    <n v="0.92567904749191998"/>
    <n v="0.71003920108786001"/>
    <n v="1.01079937085871"/>
    <n v="1.3639308569826101"/>
    <n v="1.23233839426511"/>
    <n v="1.1843809985282301"/>
    <n v="1.10505767194344"/>
    <n v="0.89299378932156404"/>
    <n v="1.1625844402370999"/>
    <s v="1k-10k"/>
    <s v="10k-100k"/>
    <s v="10k-100k"/>
    <s v="10k-100k"/>
    <s v="1k-10k"/>
    <s v="10k-100k"/>
    <n v="0.37345815523083004"/>
    <n v="0.30076016977084996"/>
    <n v="50"/>
    <n v="100"/>
    <n v="100"/>
    <n v="100"/>
    <n v="50"/>
    <n v="100"/>
  </r>
  <r>
    <x v="1"/>
    <x v="2"/>
    <x v="2"/>
    <x v="2"/>
    <x v="2"/>
    <x v="0"/>
    <n v="1.64889409951991"/>
    <n v="1.29347072077838"/>
    <n v="1.1904550384477799"/>
    <n v="1.00871239089498"/>
    <n v="0.84267190312582696"/>
    <n v="1.1682631597306301"/>
    <n v="1.57726514260388"/>
    <n v="1.4175141027203499"/>
    <n v="1.2827190794077401"/>
    <n v="1.0803047144842499"/>
    <n v="0.91509740988248001"/>
    <n v="1.25968801837178"/>
    <s v="1k-10k"/>
    <s v="1k-10k"/>
    <s v="1k-10k"/>
    <s v="1k-10k"/>
    <s v="251-1000"/>
    <s v="10k-100k"/>
    <n v="0.48063093978927984"/>
    <n v="0.32559125660480315"/>
    <n v="50"/>
    <n v="50"/>
    <n v="50"/>
    <n v="50"/>
    <n v="25"/>
    <n v="100"/>
  </r>
  <r>
    <x v="1"/>
    <x v="2"/>
    <x v="2"/>
    <x v="2"/>
    <x v="2"/>
    <x v="1"/>
    <n v="1.42408969208678"/>
    <n v="1.0538806208729199"/>
    <n v="0.88552382317107403"/>
    <n v="0.78853105729966599"/>
    <n v="0.64579904878165795"/>
    <n v="0.89951282794660603"/>
    <n v="1.1282252242211901"/>
    <n v="1.07186211898488"/>
    <n v="0.94666719361112905"/>
    <n v="0.92581229633158701"/>
    <n v="0.85070199130371305"/>
    <n v="0.982637703166367"/>
    <s v="251-1000"/>
    <s v="1k-10k"/>
    <s v="1k-10k"/>
    <s v="1k-10k"/>
    <s v="1k-10k"/>
    <s v="10k-100k"/>
    <n v="0.52457686414017402"/>
    <n v="0.25371377916494808"/>
    <n v="25"/>
    <n v="50"/>
    <n v="50"/>
    <n v="50"/>
    <n v="50"/>
    <n v="100"/>
  </r>
  <r>
    <x v="1"/>
    <x v="2"/>
    <x v="2"/>
    <x v="2"/>
    <x v="2"/>
    <x v="2"/>
    <n v="1.40814062758238"/>
    <n v="1.0722281687754101"/>
    <n v="0.93520559906095702"/>
    <n v="0.84417791202969295"/>
    <n v="0.66424999091056602"/>
    <n v="0.91134979297913199"/>
    <n v="1.2408743186267399"/>
    <n v="1.18138479534284"/>
    <n v="1.10583376855414"/>
    <n v="0.98448821858670399"/>
    <n v="1.07080900349579"/>
    <n v="1.1025449200744499"/>
    <s v="1k-10k"/>
    <s v="1k-10k"/>
    <s v="1k-10k"/>
    <s v="1k-10k"/>
    <s v="1k-10k"/>
    <s v="10k-100k"/>
    <n v="0.49679083460324802"/>
    <n v="0.24709980206856597"/>
    <n v="50"/>
    <n v="50"/>
    <n v="50"/>
    <n v="50"/>
    <n v="50"/>
    <n v="100"/>
  </r>
  <r>
    <x v="1"/>
    <x v="2"/>
    <x v="2"/>
    <x v="2"/>
    <x v="3"/>
    <x v="0"/>
    <n v="2.3343742731399701"/>
    <n v="1.6275503377243801"/>
    <n v="1.3503196531297099"/>
    <n v="1.0813574974301701"/>
    <n v="0.81295628769019102"/>
    <n v="1.34057805215771"/>
    <n v="2.65958469740545"/>
    <n v="1.74031077419622"/>
    <n v="1.4510006738164101"/>
    <n v="1.1524040892306699"/>
    <n v="0.90435877031761003"/>
    <n v="1.46971961066015"/>
    <s v="1k-10k"/>
    <s v="1k-10k"/>
    <s v="1k-10k"/>
    <s v="1k-10k"/>
    <s v="251-1000"/>
    <s v="10k-100k"/>
    <n v="0.99379622098226017"/>
    <n v="0.52762176446751896"/>
    <n v="50"/>
    <n v="50"/>
    <n v="50"/>
    <n v="50"/>
    <n v="25"/>
    <n v="100"/>
  </r>
  <r>
    <x v="1"/>
    <x v="2"/>
    <x v="2"/>
    <x v="2"/>
    <x v="3"/>
    <x v="1"/>
    <n v="1.54230587195757"/>
    <n v="0.93817140563630697"/>
    <n v="0.83435360551203797"/>
    <n v="0.70791056736011304"/>
    <n v="0.41182977843836699"/>
    <n v="0.778159283652892"/>
    <n v="1.5243065187853999"/>
    <n v="1.07888460045983"/>
    <n v="0.89917297240930005"/>
    <n v="0.83895555584339199"/>
    <n v="0.75051636717235803"/>
    <n v="0.94113886296642801"/>
    <s v="251-1000"/>
    <s v="1k-10k"/>
    <s v="1k-10k"/>
    <s v="1k-10k"/>
    <s v="251-1000"/>
    <s v="10k-100k"/>
    <n v="0.76414658830467797"/>
    <n v="0.36632950521452501"/>
    <n v="25"/>
    <n v="50"/>
    <n v="50"/>
    <n v="50"/>
    <n v="25"/>
    <n v="100"/>
  </r>
  <r>
    <x v="1"/>
    <x v="2"/>
    <x v="2"/>
    <x v="2"/>
    <x v="3"/>
    <x v="2"/>
    <n v="1.62388996988695"/>
    <n v="1.0762867386274899"/>
    <n v="0.87859933194319895"/>
    <n v="0.733683305381166"/>
    <n v="0.51574645791423701"/>
    <n v="0.78975423549899604"/>
    <n v="1.65580418343265"/>
    <n v="1.4063602112651199"/>
    <n v="1.1021920252856101"/>
    <n v="0.97517892021574204"/>
    <n v="0.91074274066449501"/>
    <n v="1.14662644488209"/>
    <s v="1k-10k"/>
    <s v="1k-10k"/>
    <s v="1k-10k"/>
    <s v="1k-10k"/>
    <s v="1k-10k"/>
    <s v="10k-100k"/>
    <n v="0.83413573438795396"/>
    <n v="0.27400777758475903"/>
    <n v="50"/>
    <n v="50"/>
    <n v="50"/>
    <n v="50"/>
    <n v="50"/>
    <n v="100"/>
  </r>
  <r>
    <x v="1"/>
    <x v="2"/>
    <x v="2"/>
    <x v="2"/>
    <x v="4"/>
    <x v="0"/>
    <n v="1.54198035309172"/>
    <n v="1.30068157832866"/>
    <n v="1.17574364798739"/>
    <n v="1.09091224903949"/>
    <n v="0.95918866066596098"/>
    <n v="1.18690353410397"/>
    <n v="1.5780270699989101"/>
    <n v="1.4202912667133301"/>
    <n v="1.2362968080214201"/>
    <n v="1.1492476912462899"/>
    <n v="1.01646654145007"/>
    <n v="1.2641131436377799"/>
    <s v="1k-10k"/>
    <s v="10k-100k"/>
    <s v="10k-100k"/>
    <s v="10k-100k"/>
    <s v="1k-10k"/>
    <s v="10k-100k"/>
    <n v="0.35507681898775001"/>
    <n v="0.227714873438009"/>
    <n v="50"/>
    <n v="100"/>
    <n v="100"/>
    <n v="100"/>
    <n v="50"/>
    <n v="100"/>
  </r>
  <r>
    <x v="1"/>
    <x v="2"/>
    <x v="2"/>
    <x v="2"/>
    <x v="4"/>
    <x v="1"/>
    <n v="1.2321733929901999"/>
    <n v="0.99798066404022201"/>
    <n v="0.88611458660963205"/>
    <n v="0.83352129980002598"/>
    <n v="0.69595382214317603"/>
    <n v="0.86025509030627001"/>
    <n v="1.1973154086725599"/>
    <n v="1.07126748591975"/>
    <n v="0.95116329438873704"/>
    <n v="0.94326741776596501"/>
    <n v="0.886066818231946"/>
    <n v="0.98662392503485696"/>
    <s v="1k-10k"/>
    <s v="10k-100k"/>
    <s v="10k-100k"/>
    <s v="1k-10k"/>
    <s v="1k-10k"/>
    <s v="10k-100k"/>
    <n v="0.37191830268392989"/>
    <n v="0.16430126816309398"/>
    <n v="50"/>
    <n v="100"/>
    <n v="100"/>
    <n v="50"/>
    <n v="50"/>
    <n v="100"/>
  </r>
  <r>
    <x v="1"/>
    <x v="2"/>
    <x v="2"/>
    <x v="2"/>
    <x v="4"/>
    <x v="2"/>
    <n v="1.2670086569644301"/>
    <n v="1.02964380252402"/>
    <n v="0.93343752231164701"/>
    <n v="0.854402048729201"/>
    <n v="0.71740692794202998"/>
    <n v="0.88526986717075196"/>
    <n v="1.38404022787711"/>
    <n v="1.18811571450342"/>
    <n v="1.07733788338526"/>
    <n v="1.0221231889470099"/>
    <n v="1.1245905496515101"/>
    <n v="1.14789896277034"/>
    <s v="10k-100k"/>
    <s v="10k-100k"/>
    <s v="10k-100k"/>
    <s v="10k-100k"/>
    <s v="10k-100k"/>
    <s v="&gt;100k"/>
    <n v="0.38173878979367815"/>
    <n v="0.16786293922872197"/>
    <n v="100"/>
    <n v="100"/>
    <n v="100"/>
    <n v="100"/>
    <n v="100"/>
    <n v="200"/>
  </r>
  <r>
    <x v="1"/>
    <x v="2"/>
    <x v="2"/>
    <x v="3"/>
    <x v="0"/>
    <x v="0"/>
    <n v="1.8492418594600299"/>
    <n v="1.5607091405076099"/>
    <n v="1.3012433332009601"/>
    <n v="1.1851565403995601"/>
    <n v="1.0220259961770299"/>
    <n v="1.22714823203725"/>
    <n v="1.8956500163761101"/>
    <n v="1.5683599065060601"/>
    <n v="1.30203167888105"/>
    <n v="1.25328776584045"/>
    <n v="1.07565675977994"/>
    <n v="1.2753274873743801"/>
    <s v="1k-10k"/>
    <s v="1k-10k"/>
    <s v="1k-10k"/>
    <s v="1k-10k"/>
    <s v="1k-10k"/>
    <s v="10k-100k"/>
    <n v="0.62209362742277996"/>
    <n v="0.20512223586022005"/>
    <n v="50"/>
    <n v="50"/>
    <n v="50"/>
    <n v="50"/>
    <n v="50"/>
    <n v="100"/>
  </r>
  <r>
    <x v="1"/>
    <x v="2"/>
    <x v="2"/>
    <x v="3"/>
    <x v="0"/>
    <x v="1"/>
    <n v="1.5686735186793901"/>
    <n v="1.28664071982009"/>
    <n v="1.10457131237925"/>
    <n v="0.915349753494618"/>
    <n v="0.71986353793435698"/>
    <n v="0.971564533853709"/>
    <n v="1.34682787281066"/>
    <n v="1.25109638539374"/>
    <n v="1.0817111737788301"/>
    <n v="0.95850864782966305"/>
    <n v="0.80053293580803997"/>
    <n v="1.0062423806404399"/>
    <s v="251-1000"/>
    <s v="1k-10k"/>
    <s v="1k-10k"/>
    <s v="1k-10k"/>
    <s v="1k-10k"/>
    <s v="10k-100k"/>
    <n v="0.59710898482568109"/>
    <n v="0.25170099591935202"/>
    <n v="25"/>
    <n v="50"/>
    <n v="50"/>
    <n v="50"/>
    <n v="50"/>
    <n v="100"/>
  </r>
  <r>
    <x v="1"/>
    <x v="2"/>
    <x v="2"/>
    <x v="3"/>
    <x v="0"/>
    <x v="2"/>
    <n v="1.63838438229247"/>
    <n v="1.3623736229143999"/>
    <n v="1.20675331022787"/>
    <n v="1.0331263000278801"/>
    <n v="0.81354694432743402"/>
    <n v="1.0424273906310799"/>
    <n v="1.6440358361741101"/>
    <n v="1.4317853875239599"/>
    <n v="1.1938593371136501"/>
    <n v="1.1696300538158799"/>
    <n v="0.99131747648550295"/>
    <n v="1.1859004980428201"/>
    <s v="1k-10k"/>
    <s v="1k-10k"/>
    <s v="1k-10k"/>
    <s v="10k-100k"/>
    <s v="1k-10k"/>
    <s v="10k-100k"/>
    <n v="0.59595699166139005"/>
    <n v="0.2288804463036459"/>
    <n v="50"/>
    <n v="50"/>
    <n v="50"/>
    <n v="100"/>
    <n v="50"/>
    <n v="100"/>
  </r>
  <r>
    <x v="1"/>
    <x v="2"/>
    <x v="2"/>
    <x v="3"/>
    <x v="1"/>
    <x v="0"/>
    <n v="1.59332842228331"/>
    <n v="1.36874428475864"/>
    <n v="1.2344407638325601"/>
    <n v="1.0987682336515201"/>
    <n v="0.86561016793657597"/>
    <n v="1.2341243661689101"/>
    <n v="1.71187503625291"/>
    <n v="1.4269824804384299"/>
    <n v="1.3036231804945"/>
    <n v="1.15450205630627"/>
    <n v="0.90503922380463298"/>
    <n v="1.3130201798786201"/>
    <s v="10k-100k"/>
    <s v="10k-100k"/>
    <s v="10k-100k"/>
    <s v="10k-100k"/>
    <s v="1k-10k"/>
    <s v="10k-100k"/>
    <n v="0.35920405611439987"/>
    <n v="0.36851419823233411"/>
    <n v="100"/>
    <n v="100"/>
    <n v="100"/>
    <n v="100"/>
    <n v="50"/>
    <n v="100"/>
  </r>
  <r>
    <x v="1"/>
    <x v="2"/>
    <x v="2"/>
    <x v="3"/>
    <x v="1"/>
    <x v="1"/>
    <n v="1.2403016170062799"/>
    <n v="1.1090259570080601"/>
    <n v="0.97600979057173798"/>
    <n v="0.87689954270829495"/>
    <n v="0.74309889362700499"/>
    <n v="0.95694137099347498"/>
    <n v="1.22967855738334"/>
    <n v="1.0824838111085"/>
    <n v="1.0003986686958599"/>
    <n v="0.95133802351619701"/>
    <n v="0.80240534736763303"/>
    <n v="0.99042765434709501"/>
    <s v="1k-10k"/>
    <s v="10k-100k"/>
    <s v="1k-10k"/>
    <s v="1k-10k"/>
    <s v="10k-100k"/>
    <s v="10k-100k"/>
    <n v="0.28336024601280496"/>
    <n v="0.21384247736647"/>
    <n v="50"/>
    <n v="100"/>
    <n v="50"/>
    <n v="50"/>
    <n v="100"/>
    <n v="100"/>
  </r>
  <r>
    <x v="1"/>
    <x v="2"/>
    <x v="2"/>
    <x v="3"/>
    <x v="1"/>
    <x v="2"/>
    <n v="1.3352784006905201"/>
    <n v="1.1557424762686701"/>
    <n v="1.0291826565881499"/>
    <n v="0.92746574080920696"/>
    <n v="0.76966765245173396"/>
    <n v="1.0004056578198399"/>
    <n v="1.4681490901175001"/>
    <n v="1.2735341820958299"/>
    <n v="1.1470909293114899"/>
    <n v="1.1244325855667401"/>
    <n v="0.92228101452710898"/>
    <n v="1.17809143193809"/>
    <s v="10k-100k"/>
    <s v="10k-100k"/>
    <s v="10k-100k"/>
    <s v="10k-100k"/>
    <s v="10k-100k"/>
    <s v="&gt;100k"/>
    <n v="0.33487274287068014"/>
    <n v="0.23073800536810596"/>
    <n v="100"/>
    <n v="100"/>
    <n v="100"/>
    <n v="100"/>
    <n v="100"/>
    <n v="200"/>
  </r>
  <r>
    <x v="1"/>
    <x v="2"/>
    <x v="2"/>
    <x v="3"/>
    <x v="2"/>
    <x v="0"/>
    <n v="1.91975605024076"/>
    <n v="1.47551534472168"/>
    <n v="1.29242417573346"/>
    <n v="1.11518206460489"/>
    <n v="0.92763828677439597"/>
    <n v="1.2673942411997801"/>
    <n v="1.81186591497204"/>
    <n v="1.6238135518861101"/>
    <n v="1.40758517602781"/>
    <n v="1.1652596463615901"/>
    <n v="1.0360755353495401"/>
    <n v="1.3690810851128601"/>
    <s v="1k-10k"/>
    <s v="1k-10k"/>
    <s v="1k-10k"/>
    <s v="1k-10k"/>
    <s v="1k-10k"/>
    <s v="10k-100k"/>
    <n v="0.65236180904097996"/>
    <n v="0.33975595442538409"/>
    <n v="50"/>
    <n v="50"/>
    <n v="50"/>
    <n v="50"/>
    <n v="50"/>
    <n v="100"/>
  </r>
  <r>
    <x v="1"/>
    <x v="2"/>
    <x v="2"/>
    <x v="3"/>
    <x v="2"/>
    <x v="1"/>
    <n v="1.3910771775908699"/>
    <n v="1.0376293025161101"/>
    <n v="0.92139300893495202"/>
    <n v="0.81751359976707105"/>
    <n v="0.71175419827934605"/>
    <n v="0.90845362659356499"/>
    <n v="1.15153751470862"/>
    <n v="1.0627149135052301"/>
    <n v="0.98505841758369495"/>
    <n v="0.91197790689726299"/>
    <n v="0.845600479522433"/>
    <n v="0.97939018002283895"/>
    <s v="1k-10k"/>
    <s v="1k-10k"/>
    <s v="1k-10k"/>
    <s v="1k-10k"/>
    <s v="1k-10k"/>
    <s v="10k-100k"/>
    <n v="0.48262355099730492"/>
    <n v="0.19669942831421894"/>
    <n v="50"/>
    <n v="50"/>
    <n v="50"/>
    <n v="50"/>
    <n v="50"/>
    <n v="100"/>
  </r>
  <r>
    <x v="1"/>
    <x v="2"/>
    <x v="2"/>
    <x v="3"/>
    <x v="2"/>
    <x v="2"/>
    <n v="1.40335294762409"/>
    <n v="1.1241570016772799"/>
    <n v="0.98713153020053701"/>
    <n v="0.84514284641780302"/>
    <n v="0.73756588191134098"/>
    <n v="0.92434492682570402"/>
    <n v="1.3426706925793299"/>
    <n v="1.2452021701714699"/>
    <n v="1.13010405425922"/>
    <n v="0.98251476917908398"/>
    <n v="1.0801614708342999"/>
    <n v="1.12885707768334"/>
    <s v="1k-10k"/>
    <s v="1k-10k"/>
    <s v="10k-100k"/>
    <s v="1k-10k"/>
    <s v="1k-10k"/>
    <s v="10k-100k"/>
    <n v="0.479008020798386"/>
    <n v="0.18677904491436303"/>
    <n v="50"/>
    <n v="50"/>
    <n v="100"/>
    <n v="50"/>
    <n v="50"/>
    <n v="100"/>
  </r>
  <r>
    <x v="1"/>
    <x v="2"/>
    <x v="2"/>
    <x v="3"/>
    <x v="3"/>
    <x v="0"/>
    <n v="2.4551850063162499"/>
    <n v="1.7713792084578299"/>
    <n v="1.54008273233911"/>
    <n v="1.2387968154145099"/>
    <n v="0.94361949447679905"/>
    <n v="1.5023716129053399"/>
    <n v="2.75828559315794"/>
    <n v="1.9092877737685101"/>
    <n v="1.6847209688320901"/>
    <n v="1.3111951401461399"/>
    <n v="0.99655440358006997"/>
    <n v="1.6771728879921399"/>
    <s v="1k-10k"/>
    <s v="1k-10k"/>
    <s v="1k-10k"/>
    <s v="1k-10k"/>
    <s v="1k-10k"/>
    <s v="10k-100k"/>
    <n v="0.95281339341090998"/>
    <n v="0.55875211842854089"/>
    <n v="50"/>
    <n v="50"/>
    <n v="50"/>
    <n v="50"/>
    <n v="50"/>
    <n v="100"/>
  </r>
  <r>
    <x v="1"/>
    <x v="2"/>
    <x v="2"/>
    <x v="3"/>
    <x v="3"/>
    <x v="1"/>
    <n v="1.5180065144050701"/>
    <n v="0.99087394894076197"/>
    <n v="0.89950423752770903"/>
    <n v="0.79748793120977302"/>
    <n v="0.67681114081814997"/>
    <n v="0.82396068274199896"/>
    <n v="1.4177866728909201"/>
    <n v="1.08168416511937"/>
    <n v="0.99661422898840601"/>
    <n v="0.83128846504078902"/>
    <n v="0.849117887216847"/>
    <n v="0.96349250942934195"/>
    <s v="1k-10k"/>
    <s v="1k-10k"/>
    <s v="1k-10k"/>
    <s v="1k-10k"/>
    <s v="1k-10k"/>
    <s v="10k-100k"/>
    <n v="0.6940458316630711"/>
    <n v="0.14714954192384899"/>
    <n v="50"/>
    <n v="50"/>
    <n v="50"/>
    <n v="50"/>
    <n v="50"/>
    <n v="100"/>
  </r>
  <r>
    <x v="1"/>
    <x v="2"/>
    <x v="2"/>
    <x v="3"/>
    <x v="3"/>
    <x v="2"/>
    <n v="1.7142271848056301"/>
    <n v="1.16956421357213"/>
    <n v="0.94023519261122201"/>
    <n v="0.80981759123727504"/>
    <n v="0.68567247097753203"/>
    <n v="0.84047646067193005"/>
    <n v="1.8566269621038201"/>
    <n v="1.58139704756573"/>
    <n v="1.1684546226205199"/>
    <n v="0.91152598444551003"/>
    <n v="1.05588063926308"/>
    <n v="1.2020687680047"/>
    <s v="1k-10k"/>
    <s v="10k-100k"/>
    <s v="10k-100k"/>
    <s v="10k-100k"/>
    <s v="1k-10k"/>
    <s v="10k-100k"/>
    <n v="0.87375072413370003"/>
    <n v="0.15480398969439801"/>
    <n v="50"/>
    <n v="100"/>
    <n v="100"/>
    <n v="100"/>
    <n v="50"/>
    <n v="100"/>
  </r>
  <r>
    <x v="1"/>
    <x v="2"/>
    <x v="2"/>
    <x v="3"/>
    <x v="4"/>
    <x v="0"/>
    <n v="1.68050491573283"/>
    <n v="1.40546796169568"/>
    <n v="1.2610382150247099"/>
    <n v="1.1650684651848"/>
    <n v="1.0003563754721201"/>
    <n v="1.26912509850144"/>
    <n v="1.8140764450634701"/>
    <n v="1.4760692528172401"/>
    <n v="1.3381096425702801"/>
    <n v="1.2218647294439999"/>
    <n v="1.0746647365656301"/>
    <n v="1.35559273978706"/>
    <s v="10k-100k"/>
    <s v="10k-100k"/>
    <s v="10k-100k"/>
    <s v="10k-100k"/>
    <s v="10k-100k"/>
    <s v="&gt;100k"/>
    <n v="0.41137981723139005"/>
    <n v="0.26876872302931987"/>
    <n v="100"/>
    <n v="100"/>
    <n v="100"/>
    <n v="100"/>
    <n v="100"/>
    <n v="200"/>
  </r>
  <r>
    <x v="1"/>
    <x v="2"/>
    <x v="2"/>
    <x v="3"/>
    <x v="4"/>
    <x v="1"/>
    <n v="1.24456213903547"/>
    <n v="1.00781892460302"/>
    <n v="0.93254150708170203"/>
    <n v="0.86528945372841803"/>
    <n v="0.74609779070804405"/>
    <n v="0.88799494164935899"/>
    <n v="1.2282813591430699"/>
    <n v="1.06514779304049"/>
    <n v="0.98817589406846595"/>
    <n v="0.94388730433459"/>
    <n v="0.85897712400998105"/>
    <n v="0.98291330056695703"/>
    <s v="10k-100k"/>
    <s v="10k-100k"/>
    <s v="10k-100k"/>
    <s v="10k-100k"/>
    <s v="10k-100k"/>
    <s v="&gt;100k"/>
    <n v="0.35656719738611098"/>
    <n v="0.14189715094131494"/>
    <n v="100"/>
    <n v="100"/>
    <n v="100"/>
    <n v="100"/>
    <n v="100"/>
    <n v="200"/>
  </r>
  <r>
    <x v="1"/>
    <x v="2"/>
    <x v="2"/>
    <x v="3"/>
    <x v="4"/>
    <x v="2"/>
    <n v="1.3295982528156201"/>
    <n v="1.09357985824839"/>
    <n v="0.99394880623581405"/>
    <n v="0.89643092867071505"/>
    <n v="0.79632048996990401"/>
    <n v="0.91961781992667402"/>
    <n v="1.49017653931986"/>
    <n v="1.2481630575864799"/>
    <n v="1.18576392838316"/>
    <n v="1.04298093020824"/>
    <n v="1.0682517120335699"/>
    <n v="1.17509477978718"/>
    <s v="10k-100k"/>
    <s v="10k-100k"/>
    <s v="10k-100k"/>
    <s v="10k-100k"/>
    <s v="10k-100k"/>
    <s v="&gt;100k"/>
    <n v="0.40998043288894603"/>
    <n v="0.12329732995677001"/>
    <n v="100"/>
    <n v="100"/>
    <n v="100"/>
    <n v="100"/>
    <n v="100"/>
    <n v="200"/>
  </r>
  <r>
    <x v="1"/>
    <x v="2"/>
    <x v="1"/>
    <x v="0"/>
    <x v="0"/>
    <x v="1"/>
    <s v="NULL"/>
    <s v="NULL"/>
    <s v="NULL"/>
    <s v="NULL"/>
    <s v="NULL"/>
    <s v="NULL"/>
    <s v="NULL"/>
    <s v="NULL"/>
    <s v="NULL"/>
    <s v="NULL"/>
    <s v="NULL"/>
    <s v="NULL"/>
    <s v="&lt;30"/>
    <s v="&lt;30"/>
    <s v="&lt;30"/>
    <s v="&lt;30"/>
    <s v="&lt;30"/>
    <s v="&lt;30"/>
    <e v="#VALUE!"/>
    <e v="#VALUE!"/>
    <s v="N/A"/>
    <s v="N/A"/>
    <s v="N/A"/>
    <s v="N/A"/>
    <s v="N/A"/>
    <s v="N/A"/>
  </r>
  <r>
    <x v="1"/>
    <x v="2"/>
    <x v="1"/>
    <x v="0"/>
    <x v="0"/>
    <x v="2"/>
    <s v="NULL"/>
    <s v="NULL"/>
    <s v="NULL"/>
    <s v="NULL"/>
    <s v="NULL"/>
    <s v="NULL"/>
    <s v="NULL"/>
    <s v="NULL"/>
    <s v="NULL"/>
    <s v="NULL"/>
    <s v="NULL"/>
    <s v="NULL"/>
    <s v="&lt;30"/>
    <s v="&lt;30"/>
    <s v="&lt;30"/>
    <s v="&lt;30"/>
    <s v="&lt;30"/>
    <s v="&lt;30"/>
    <e v="#VALUE!"/>
    <e v="#VALUE!"/>
    <s v="N/A"/>
    <s v="N/A"/>
    <s v="N/A"/>
    <s v="N/A"/>
    <s v="N/A"/>
    <s v="N/A"/>
  </r>
  <r>
    <x v="1"/>
    <x v="2"/>
    <x v="1"/>
    <x v="0"/>
    <x v="1"/>
    <x v="0"/>
    <n v="3.4662933878850799"/>
    <s v="NULL"/>
    <s v="NULL"/>
    <s v="NULL"/>
    <s v="NULL"/>
    <n v="2.3632847874312799"/>
    <n v="3.6264739747896302"/>
    <s v="NULL"/>
    <s v="NULL"/>
    <s v="NULL"/>
    <s v="NULL"/>
    <n v="2.47066690652861"/>
    <s v="30-100"/>
    <s v="&lt;30"/>
    <s v="&lt;30"/>
    <s v="&lt;30"/>
    <s v="&lt;30"/>
    <s v="30-100"/>
    <n v="1.1030086004538"/>
    <n v="1.1030086004538"/>
    <n v="6"/>
    <s v="N/A"/>
    <s v="N/A"/>
    <s v="N/A"/>
    <s v="N/A"/>
    <n v="6"/>
  </r>
  <r>
    <x v="1"/>
    <x v="2"/>
    <x v="1"/>
    <x v="0"/>
    <x v="1"/>
    <x v="1"/>
    <s v="NULL"/>
    <s v="NULL"/>
    <n v="1.2469261023614899"/>
    <s v="NULL"/>
    <s v="NULL"/>
    <n v="1.1911137141666099"/>
    <s v="NULL"/>
    <s v="NULL"/>
    <n v="1.30577123568438"/>
    <s v="NULL"/>
    <s v="NULL"/>
    <n v="1.25264554096655"/>
    <s v="&lt;30"/>
    <s v="&lt;30"/>
    <s v="30-100"/>
    <s v="&lt;30"/>
    <s v="&lt;30"/>
    <s v="101-250"/>
    <n v="5.5812388194879992E-2"/>
    <n v="5.5812388194879992E-2"/>
    <s v="N/A"/>
    <s v="N/A"/>
    <n v="6"/>
    <s v="N/A"/>
    <s v="N/A"/>
    <n v="12"/>
  </r>
  <r>
    <x v="1"/>
    <x v="2"/>
    <x v="1"/>
    <x v="0"/>
    <x v="1"/>
    <x v="2"/>
    <s v="NULL"/>
    <n v="1.8559601366565299"/>
    <n v="1.3827743512953501"/>
    <s v="NULL"/>
    <n v="0.63588412654712301"/>
    <n v="1.2445472700164499"/>
    <s v="NULL"/>
    <n v="1.69980458331131"/>
    <n v="1.87806460647465"/>
    <s v="NULL"/>
    <n v="0.95048765658434398"/>
    <n v="1.4919039718961999"/>
    <s v="&lt;30"/>
    <s v="30-100"/>
    <s v="30-100"/>
    <s v="&lt;30"/>
    <s v="30-100"/>
    <s v="101-250"/>
    <n v="0.61141286664007999"/>
    <n v="0.60866314346932693"/>
    <s v="N/A"/>
    <n v="6"/>
    <n v="6"/>
    <s v="N/A"/>
    <n v="6"/>
    <n v="12"/>
  </r>
  <r>
    <x v="1"/>
    <x v="2"/>
    <x v="1"/>
    <x v="0"/>
    <x v="2"/>
    <x v="0"/>
    <s v="NULL"/>
    <n v="4.8579067668488598"/>
    <s v="NULL"/>
    <s v="NULL"/>
    <s v="NULL"/>
    <n v="3.2921704364414999"/>
    <s v="NULL"/>
    <n v="5.0523034445433002"/>
    <s v="NULL"/>
    <s v="NULL"/>
    <s v="NULL"/>
    <n v="3.3100973376303102"/>
    <s v="&lt;30"/>
    <s v="101-250"/>
    <s v="&lt;30"/>
    <s v="&lt;30"/>
    <s v="&lt;30"/>
    <s v="101-250"/>
    <n v="1.5657363304073599"/>
    <n v="1.5657363304073599"/>
    <s v="N/A"/>
    <n v="12"/>
    <s v="N/A"/>
    <s v="N/A"/>
    <s v="N/A"/>
    <n v="12"/>
  </r>
  <r>
    <x v="1"/>
    <x v="2"/>
    <x v="1"/>
    <x v="0"/>
    <x v="2"/>
    <x v="1"/>
    <n v="2.7870523670620302"/>
    <n v="1.4674058763485001"/>
    <n v="1.08019469634745"/>
    <n v="0.74621988000834305"/>
    <n v="0.33504504639757898"/>
    <n v="1.0349117362511799"/>
    <n v="2.2535206186637602"/>
    <n v="1.28346057916194"/>
    <n v="1.18335568248589"/>
    <n v="0.88638649515720802"/>
    <n v="0.61856073578054405"/>
    <n v="1.10433516304562"/>
    <s v="30-100"/>
    <s v="101-250"/>
    <s v="251-1000"/>
    <s v="101-250"/>
    <s v="30-100"/>
    <s v="251-1000"/>
    <n v="1.7521406308108503"/>
    <n v="0.69986668985360101"/>
    <n v="6"/>
    <n v="12"/>
    <n v="25"/>
    <n v="12"/>
    <n v="6"/>
    <n v="25"/>
  </r>
  <r>
    <x v="1"/>
    <x v="2"/>
    <x v="1"/>
    <x v="0"/>
    <x v="2"/>
    <x v="2"/>
    <n v="2.7944910017501301"/>
    <n v="1.4120379026035801"/>
    <n v="1.0661989207282401"/>
    <n v="0.750107277377698"/>
    <n v="0.33701349004970199"/>
    <n v="1.05392676985626"/>
    <n v="2.3622981115003898"/>
    <n v="1.6536567639494499"/>
    <n v="1.1162770664417301"/>
    <n v="0.93204173268812796"/>
    <n v="0.620035295917581"/>
    <n v="1.24622091873102"/>
    <s v="30-100"/>
    <s v="251-1000"/>
    <s v="251-1000"/>
    <s v="101-250"/>
    <s v="30-100"/>
    <s v="251-1000"/>
    <n v="1.7405642318938701"/>
    <n v="0.71691327980655806"/>
    <n v="6"/>
    <n v="25"/>
    <n v="25"/>
    <n v="12"/>
    <n v="6"/>
    <n v="25"/>
  </r>
  <r>
    <x v="1"/>
    <x v="2"/>
    <x v="1"/>
    <x v="0"/>
    <x v="3"/>
    <x v="0"/>
    <n v="5.1570858064898397"/>
    <n v="4.0947049610758697"/>
    <n v="3.0636887726157398"/>
    <n v="2.4040391791648399"/>
    <s v="NULL"/>
    <n v="3.1302910827848098"/>
    <n v="6.4559317544459898"/>
    <n v="3.7872954010364599"/>
    <n v="2.7672443289851101"/>
    <n v="2.6218449781123199"/>
    <s v="NULL"/>
    <n v="3.4190811129618401"/>
    <s v="101-250"/>
    <s v="30-100"/>
    <s v="30-100"/>
    <s v="101-250"/>
    <s v="&lt;30"/>
    <s v="251-1000"/>
    <n v="2.0267947237050299"/>
    <n v="0.72625190361996994"/>
    <n v="12"/>
    <n v="6"/>
    <n v="6"/>
    <n v="12"/>
    <s v="N/A"/>
    <n v="25"/>
  </r>
  <r>
    <x v="1"/>
    <x v="2"/>
    <x v="1"/>
    <x v="0"/>
    <x v="3"/>
    <x v="1"/>
    <n v="1.66422829205884"/>
    <n v="1.1285975171948299"/>
    <n v="0.895547696114537"/>
    <n v="0.77585594555696202"/>
    <n v="0.47694555497160901"/>
    <n v="0.99655871289515197"/>
    <n v="1.8631044954718201"/>
    <n v="1.24139201251213"/>
    <n v="0.98502353035928603"/>
    <n v="0.88280138156205801"/>
    <n v="0.75808025375533905"/>
    <n v="1.1739685067360099"/>
    <s v="251-1000"/>
    <s v="1k-10k"/>
    <s v="251-1000"/>
    <s v="251-1000"/>
    <s v="101-250"/>
    <s v="1k-10k"/>
    <n v="0.66766957916368808"/>
    <n v="0.51961315792354301"/>
    <n v="25"/>
    <n v="50"/>
    <n v="25"/>
    <n v="25"/>
    <n v="12"/>
    <n v="50"/>
  </r>
  <r>
    <x v="1"/>
    <x v="2"/>
    <x v="1"/>
    <x v="0"/>
    <x v="3"/>
    <x v="2"/>
    <n v="1.7117481549687099"/>
    <n v="1.1418574833439801"/>
    <n v="0.90440175806340195"/>
    <n v="0.77737865417253305"/>
    <n v="0.47895298280257698"/>
    <n v="1.00607080252808"/>
    <n v="2.2539880809371899"/>
    <n v="1.3347428985052801"/>
    <n v="1.0221341985857499"/>
    <n v="0.90206356793990194"/>
    <n v="0.77783440619623101"/>
    <n v="1.2832440657841799"/>
    <s v="1k-10k"/>
    <s v="1k-10k"/>
    <s v="251-1000"/>
    <s v="251-1000"/>
    <s v="101-250"/>
    <s v="1k-10k"/>
    <n v="0.7056773524406299"/>
    <n v="0.52711781972550309"/>
    <n v="50"/>
    <n v="50"/>
    <n v="25"/>
    <n v="25"/>
    <n v="12"/>
    <n v="50"/>
  </r>
  <r>
    <x v="1"/>
    <x v="2"/>
    <x v="1"/>
    <x v="0"/>
    <x v="4"/>
    <x v="0"/>
    <s v="NULL"/>
    <n v="4.6827862808556304"/>
    <n v="3.0120776195871901"/>
    <n v="2.26540254847116"/>
    <n v="1.4729044465108301"/>
    <n v="3.0971826407132799"/>
    <s v="NULL"/>
    <n v="5.2543673584877002"/>
    <n v="2.7473819807435902"/>
    <n v="2.47825396628676"/>
    <n v="1.5510612693706201"/>
    <n v="3.3160139415633498"/>
    <s v="&lt;30"/>
    <s v="251-1000"/>
    <s v="30-100"/>
    <s v="101-250"/>
    <s v="30-100"/>
    <s v="251-1000"/>
    <n v="1.5856036401423506"/>
    <n v="1.6242781942024498"/>
    <s v="N/A"/>
    <n v="25"/>
    <n v="6"/>
    <n v="12"/>
    <n v="6"/>
    <n v="25"/>
  </r>
  <r>
    <x v="1"/>
    <x v="2"/>
    <x v="1"/>
    <x v="0"/>
    <x v="4"/>
    <x v="1"/>
    <n v="1.9756326550560599"/>
    <n v="1.1823994972341501"/>
    <n v="0.98619552678904399"/>
    <n v="0.80642708835876697"/>
    <n v="0.56800882791160001"/>
    <n v="1.00310266702979"/>
    <n v="1.7328455054532701"/>
    <n v="1.33213176314918"/>
    <n v="1.09978469555435"/>
    <n v="0.90269544000948199"/>
    <n v="0.81631790138279903"/>
    <n v="1.1639662437112199"/>
    <s v="251-1000"/>
    <s v="1k-10k"/>
    <s v="251-1000"/>
    <s v="1k-10k"/>
    <s v="101-250"/>
    <s v="1k-10k"/>
    <n v="0.97252998802626989"/>
    <n v="0.43509383911819"/>
    <n v="25"/>
    <n v="50"/>
    <n v="25"/>
    <n v="50"/>
    <n v="12"/>
    <n v="50"/>
  </r>
  <r>
    <x v="1"/>
    <x v="2"/>
    <x v="1"/>
    <x v="0"/>
    <x v="4"/>
    <x v="2"/>
    <n v="2.0218873282193801"/>
    <n v="1.2063450104831199"/>
    <n v="0.994400507626645"/>
    <n v="0.80905243160132101"/>
    <n v="0.57618673703205303"/>
    <n v="1.01429792019721"/>
    <n v="1.9964138965565099"/>
    <n v="1.5113256849659"/>
    <n v="1.16219497377901"/>
    <n v="0.90450523152925899"/>
    <n v="0.88947205983898503"/>
    <n v="1.2820950842622201"/>
    <s v="251-1000"/>
    <s v="1k-10k"/>
    <s v="251-1000"/>
    <s v="1k-10k"/>
    <s v="101-250"/>
    <s v="1k-10k"/>
    <n v="1.0075894080221701"/>
    <n v="0.43811118316515696"/>
    <n v="25"/>
    <n v="50"/>
    <n v="25"/>
    <n v="50"/>
    <n v="12"/>
    <n v="50"/>
  </r>
  <r>
    <x v="1"/>
    <x v="2"/>
    <x v="1"/>
    <x v="1"/>
    <x v="0"/>
    <x v="0"/>
    <s v="NULL"/>
    <s v="NULL"/>
    <s v="NULL"/>
    <n v="0.88605494108399496"/>
    <n v="0.71001449423084095"/>
    <n v="0.97264205466783504"/>
    <s v="NULL"/>
    <s v="NULL"/>
    <s v="NULL"/>
    <n v="0.99628608243780703"/>
    <n v="1.1535393783086401"/>
    <n v="1.1871305637330101"/>
    <s v="&lt;30"/>
    <s v="&lt;30"/>
    <s v="&lt;30"/>
    <s v="30-100"/>
    <s v="30-100"/>
    <s v="101-250"/>
    <n v="8.6587113583840081E-2"/>
    <n v="0.26262756043699409"/>
    <s v="N/A"/>
    <s v="N/A"/>
    <s v="N/A"/>
    <n v="6"/>
    <n v="6"/>
    <n v="12"/>
  </r>
  <r>
    <x v="1"/>
    <x v="2"/>
    <x v="1"/>
    <x v="1"/>
    <x v="0"/>
    <x v="1"/>
    <s v="NULL"/>
    <s v="NULL"/>
    <s v="NULL"/>
    <s v="NULL"/>
    <s v="NULL"/>
    <s v="NULL"/>
    <s v="NULL"/>
    <s v="NULL"/>
    <s v="NULL"/>
    <s v="NULL"/>
    <s v="NULL"/>
    <s v="NULL"/>
    <s v="&lt;30"/>
    <s v="&lt;30"/>
    <s v="&lt;30"/>
    <s v="&lt;30"/>
    <s v="&lt;30"/>
    <s v="&lt;30"/>
    <e v="#VALUE!"/>
    <e v="#VALUE!"/>
    <s v="N/A"/>
    <s v="N/A"/>
    <s v="N/A"/>
    <s v="N/A"/>
    <s v="N/A"/>
    <s v="N/A"/>
  </r>
  <r>
    <x v="1"/>
    <x v="2"/>
    <x v="1"/>
    <x v="1"/>
    <x v="0"/>
    <x v="2"/>
    <s v="NULL"/>
    <s v="NULL"/>
    <s v="NULL"/>
    <s v="NULL"/>
    <n v="0.668242346742425"/>
    <n v="1.03152227625613"/>
    <s v="NULL"/>
    <s v="NULL"/>
    <s v="NULL"/>
    <s v="NULL"/>
    <n v="1.0187134707393399"/>
    <n v="1.1944551779254799"/>
    <s v="&lt;30"/>
    <s v="&lt;30"/>
    <s v="&lt;30"/>
    <s v="&lt;30"/>
    <s v="101-250"/>
    <s v="101-250"/>
    <n v="0.36327992951370502"/>
    <n v="0.36327992951370502"/>
    <s v="N/A"/>
    <s v="N/A"/>
    <s v="N/A"/>
    <s v="N/A"/>
    <n v="12"/>
    <n v="12"/>
  </r>
  <r>
    <x v="1"/>
    <x v="2"/>
    <x v="1"/>
    <x v="1"/>
    <x v="1"/>
    <x v="0"/>
    <n v="2.7363889336299598"/>
    <n v="1.4610550224299199"/>
    <n v="1.2640027387473201"/>
    <n v="0.87965820259631"/>
    <n v="0.74966196343154201"/>
    <n v="1.5764957242172299"/>
    <n v="2.5099527885255202"/>
    <n v="1.4679078303333499"/>
    <n v="1.30714713701839"/>
    <n v="1.1294195663100699"/>
    <n v="0.78443490976969599"/>
    <n v="1.6435027548972501"/>
    <s v="1k-10k"/>
    <s v="251-1000"/>
    <s v="251-1000"/>
    <s v="251-1000"/>
    <s v="101-250"/>
    <s v="1k-10k"/>
    <n v="1.1598932094127299"/>
    <n v="0.82683376078568793"/>
    <n v="50"/>
    <n v="25"/>
    <n v="25"/>
    <n v="25"/>
    <n v="12"/>
    <n v="50"/>
  </r>
  <r>
    <x v="1"/>
    <x v="2"/>
    <x v="1"/>
    <x v="1"/>
    <x v="1"/>
    <x v="1"/>
    <n v="1.37297192633632"/>
    <n v="0.88482107636391805"/>
    <n v="0.74415462783883202"/>
    <n v="0.66027838138399497"/>
    <n v="0.35847649031134798"/>
    <n v="0.77971317636002102"/>
    <n v="1.5305063438715101"/>
    <n v="0.89296766621781198"/>
    <n v="0.78960676024101595"/>
    <n v="0.69510056558518296"/>
    <n v="0.55162609594696999"/>
    <n v="0.84998744559488704"/>
    <s v="1k-10k"/>
    <s v="1k-10k"/>
    <s v="1k-10k"/>
    <s v="1k-10k"/>
    <s v="30-100"/>
    <s v="10k-100k"/>
    <n v="0.59325874997629902"/>
    <n v="0.42123668604867304"/>
    <n v="50"/>
    <n v="50"/>
    <n v="50"/>
    <n v="50"/>
    <n v="6"/>
    <n v="100"/>
  </r>
  <r>
    <x v="1"/>
    <x v="2"/>
    <x v="1"/>
    <x v="1"/>
    <x v="1"/>
    <x v="2"/>
    <n v="1.4144705524541199"/>
    <n v="0.923473570450417"/>
    <n v="0.79261472184984305"/>
    <n v="0.67875713394925496"/>
    <n v="0.508413300485964"/>
    <n v="0.78973695347975903"/>
    <n v="1.74799023658773"/>
    <n v="1.0048482004180801"/>
    <n v="0.84692310649876301"/>
    <n v="0.72989011617364496"/>
    <n v="0.57372569751418301"/>
    <n v="0.92236647702067798"/>
    <s v="1k-10k"/>
    <s v="1k-10k"/>
    <s v="1k-10k"/>
    <s v="1k-10k"/>
    <s v="251-1000"/>
    <s v="10k-100k"/>
    <n v="0.62473359897436087"/>
    <n v="0.28132365299379503"/>
    <n v="50"/>
    <n v="50"/>
    <n v="50"/>
    <n v="50"/>
    <n v="25"/>
    <n v="100"/>
  </r>
  <r>
    <x v="1"/>
    <x v="2"/>
    <x v="1"/>
    <x v="1"/>
    <x v="2"/>
    <x v="0"/>
    <n v="3.9204613545043601"/>
    <n v="2.2700617068054898"/>
    <n v="1.4780839889405"/>
    <n v="1.23165003861052"/>
    <n v="0.86185456892692403"/>
    <n v="1.61498845486529"/>
    <n v="3.8121687731970599"/>
    <n v="2.3661740932548398"/>
    <n v="1.59404937543616"/>
    <n v="1.25999216426507"/>
    <n v="0.86820578336864895"/>
    <n v="1.7229297494593301"/>
    <s v="30-100"/>
    <s v="1k-10k"/>
    <s v="251-1000"/>
    <s v="251-1000"/>
    <s v="101-250"/>
    <s v="1k-10k"/>
    <n v="2.3054728996390699"/>
    <n v="0.75313388593836594"/>
    <n v="6"/>
    <n v="50"/>
    <n v="25"/>
    <n v="25"/>
    <n v="12"/>
    <n v="50"/>
  </r>
  <r>
    <x v="1"/>
    <x v="2"/>
    <x v="1"/>
    <x v="1"/>
    <x v="2"/>
    <x v="1"/>
    <n v="1.1923345527374001"/>
    <n v="0.92916843289226503"/>
    <n v="0.81295268135687404"/>
    <n v="0.68528590451000104"/>
    <n v="0.51035218507343405"/>
    <n v="0.79696188297384996"/>
    <n v="1.2987764005542399"/>
    <n v="0.94995908640251303"/>
    <n v="0.86419108899290498"/>
    <n v="0.73971518923469404"/>
    <n v="0.59956845105552203"/>
    <n v="0.86647541737394096"/>
    <s v="1k-10k"/>
    <s v="1k-10k"/>
    <s v="10k-100k"/>
    <s v="1k-10k"/>
    <s v="251-1000"/>
    <s v="10k-100k"/>
    <n v="0.39537266976355012"/>
    <n v="0.28660969790041591"/>
    <n v="50"/>
    <n v="50"/>
    <n v="100"/>
    <n v="50"/>
    <n v="25"/>
    <n v="100"/>
  </r>
  <r>
    <x v="1"/>
    <x v="2"/>
    <x v="1"/>
    <x v="1"/>
    <x v="2"/>
    <x v="2"/>
    <n v="1.2128235096294899"/>
    <n v="0.93369870699964097"/>
    <n v="0.82221414644138602"/>
    <n v="0.69971024870376597"/>
    <n v="0.51047358965333001"/>
    <n v="0.80006428472853297"/>
    <n v="1.43344280871918"/>
    <n v="0.96150541580121496"/>
    <n v="0.88567575333161996"/>
    <n v="0.76035957525380005"/>
    <n v="0.60092212366004105"/>
    <n v="0.89434293972781198"/>
    <s v="1k-10k"/>
    <s v="1k-10k"/>
    <s v="10k-100k"/>
    <s v="1k-10k"/>
    <s v="251-1000"/>
    <s v="10k-100k"/>
    <n v="0.41275922490095696"/>
    <n v="0.28959069507520296"/>
    <n v="50"/>
    <n v="50"/>
    <n v="100"/>
    <n v="50"/>
    <n v="25"/>
    <n v="100"/>
  </r>
  <r>
    <x v="1"/>
    <x v="2"/>
    <x v="1"/>
    <x v="1"/>
    <x v="3"/>
    <x v="0"/>
    <n v="3.86107384930627"/>
    <n v="2.7466376977087998"/>
    <n v="1.9829638244484999"/>
    <n v="1.5006310974727299"/>
    <n v="0.89459553403776404"/>
    <n v="2.2786534866928201"/>
    <n v="3.63679987639971"/>
    <n v="3.0295193355151002"/>
    <n v="2.1088366996846601"/>
    <n v="1.6233441559125199"/>
    <n v="0.89530154549568397"/>
    <n v="2.5297051061196698"/>
    <s v="101-250"/>
    <s v="1k-10k"/>
    <s v="101-250"/>
    <s v="251-1000"/>
    <s v="101-250"/>
    <s v="1k-10k"/>
    <n v="1.5824203626134499"/>
    <n v="1.384057952655056"/>
    <n v="12"/>
    <n v="50"/>
    <n v="12"/>
    <n v="25"/>
    <n v="12"/>
    <n v="50"/>
  </r>
  <r>
    <x v="1"/>
    <x v="2"/>
    <x v="1"/>
    <x v="1"/>
    <x v="3"/>
    <x v="1"/>
    <n v="1.25898683562469"/>
    <n v="0.93963663111381301"/>
    <n v="0.83693308425453905"/>
    <n v="0.73805241800617905"/>
    <n v="0.570630228844625"/>
    <n v="0.82191229329162896"/>
    <n v="1.4874373034837201"/>
    <n v="1.0126483472213901"/>
    <n v="0.891564707980678"/>
    <n v="0.78990132546291103"/>
    <n v="0.721120121211697"/>
    <n v="0.91676938389332796"/>
    <s v="1k-10k"/>
    <s v="1k-10k"/>
    <s v="10k-100k"/>
    <s v="10k-100k"/>
    <s v="1k-10k"/>
    <s v="10k-100k"/>
    <n v="0.43707454233306109"/>
    <n v="0.25128206444700396"/>
    <n v="50"/>
    <n v="50"/>
    <n v="100"/>
    <n v="100"/>
    <n v="50"/>
    <n v="100"/>
  </r>
  <r>
    <x v="1"/>
    <x v="2"/>
    <x v="1"/>
    <x v="1"/>
    <x v="3"/>
    <x v="2"/>
    <n v="1.31764069921145"/>
    <n v="0.94363149281158898"/>
    <n v="0.83839862089857098"/>
    <n v="0.73971836301826399"/>
    <n v="0.57834587717246499"/>
    <n v="0.82641792362303801"/>
    <n v="1.85090604667444"/>
    <n v="1.05140594308003"/>
    <n v="0.90675891553967802"/>
    <n v="0.79125662202868396"/>
    <n v="0.73703265038589505"/>
    <n v="0.97480519139197597"/>
    <s v="1k-10k"/>
    <s v="1k-10k"/>
    <s v="10k-100k"/>
    <s v="10k-100k"/>
    <s v="1k-10k"/>
    <s v="10k-100k"/>
    <n v="0.49122277558841199"/>
    <n v="0.24807204645057301"/>
    <n v="50"/>
    <n v="50"/>
    <n v="100"/>
    <n v="100"/>
    <n v="50"/>
    <n v="100"/>
  </r>
  <r>
    <x v="1"/>
    <x v="2"/>
    <x v="1"/>
    <x v="1"/>
    <x v="4"/>
    <x v="0"/>
    <n v="2.6400326730792201"/>
    <n v="2.10214357329335"/>
    <n v="1.4233379672831601"/>
    <n v="1.23051794311935"/>
    <n v="0.88638913547800902"/>
    <n v="1.8062490415862"/>
    <n v="2.7591457304826998"/>
    <n v="2.0839638844932802"/>
    <n v="1.47715596651585"/>
    <n v="1.3733342128491299"/>
    <n v="0.89496615952884495"/>
    <n v="1.9431666719409599"/>
    <s v="1k-10k"/>
    <s v="251-1000"/>
    <s v="1k-10k"/>
    <s v="1k-10k"/>
    <s v="251-1000"/>
    <s v="1k-10k"/>
    <n v="0.83378363149302004"/>
    <n v="0.91985990610819102"/>
    <n v="50"/>
    <n v="25"/>
    <n v="50"/>
    <n v="50"/>
    <n v="25"/>
    <n v="50"/>
  </r>
  <r>
    <x v="1"/>
    <x v="2"/>
    <x v="1"/>
    <x v="1"/>
    <x v="4"/>
    <x v="1"/>
    <n v="1.22909354162886"/>
    <n v="0.87539648842006101"/>
    <n v="0.80370221313874401"/>
    <n v="0.70730599696167695"/>
    <n v="0.55956162700749001"/>
    <n v="0.80748410088876699"/>
    <n v="1.40999559263735"/>
    <n v="0.92293649533575395"/>
    <n v="0.86418926255477102"/>
    <n v="0.74380989636940098"/>
    <n v="0.66688420648472302"/>
    <n v="0.88556752376474301"/>
    <s v="10k-100k"/>
    <s v="10k-100k"/>
    <s v="10k-100k"/>
    <s v="10k-100k"/>
    <s v="1k-10k"/>
    <s v="10k-100k"/>
    <n v="0.42160944074009299"/>
    <n v="0.24792247388127697"/>
    <n v="100"/>
    <n v="100"/>
    <n v="100"/>
    <n v="100"/>
    <n v="50"/>
    <n v="100"/>
  </r>
  <r>
    <x v="1"/>
    <x v="2"/>
    <x v="1"/>
    <x v="1"/>
    <x v="4"/>
    <x v="2"/>
    <n v="1.26796881540861"/>
    <n v="0.88804646952792698"/>
    <n v="0.81193827422598397"/>
    <n v="0.70777462718692896"/>
    <n v="0.56016493475304197"/>
    <n v="0.812264858430364"/>
    <n v="1.65146845605624"/>
    <n v="0.97597260973563404"/>
    <n v="0.88370378726810095"/>
    <n v="0.74773871193564101"/>
    <n v="0.673713830655713"/>
    <n v="0.93542607436013403"/>
    <s v="10k-100k"/>
    <s v="10k-100k"/>
    <s v="10k-100k"/>
    <s v="10k-100k"/>
    <s v="1k-10k"/>
    <s v="10k-100k"/>
    <n v="0.45570395697824595"/>
    <n v="0.25209992367732204"/>
    <n v="100"/>
    <n v="100"/>
    <n v="100"/>
    <n v="100"/>
    <n v="50"/>
    <n v="100"/>
  </r>
  <r>
    <x v="1"/>
    <x v="2"/>
    <x v="1"/>
    <x v="2"/>
    <x v="0"/>
    <x v="0"/>
    <s v="NULL"/>
    <s v="NULL"/>
    <s v="NULL"/>
    <s v="NULL"/>
    <s v="NULL"/>
    <n v="1.1758416787442401"/>
    <s v="NULL"/>
    <s v="NULL"/>
    <s v="NULL"/>
    <s v="NULL"/>
    <s v="NULL"/>
    <n v="1.5834532682101701"/>
    <s v="&lt;30"/>
    <s v="&lt;30"/>
    <s v="&lt;30"/>
    <s v="&lt;30"/>
    <s v="&lt;30"/>
    <s v="30-100"/>
    <n v="1.1758416787442401"/>
    <n v="1.1758416787442401"/>
    <s v="N/A"/>
    <s v="N/A"/>
    <s v="N/A"/>
    <s v="N/A"/>
    <s v="N/A"/>
    <n v="6"/>
  </r>
  <r>
    <x v="1"/>
    <x v="2"/>
    <x v="1"/>
    <x v="2"/>
    <x v="0"/>
    <x v="1"/>
    <s v="NULL"/>
    <s v="NULL"/>
    <s v="NULL"/>
    <s v="NULL"/>
    <s v="NULL"/>
    <s v="NULL"/>
    <s v="NULL"/>
    <s v="NULL"/>
    <s v="NULL"/>
    <s v="NULL"/>
    <s v="NULL"/>
    <s v="NULL"/>
    <s v="&lt;30"/>
    <s v="&lt;30"/>
    <s v="&lt;30"/>
    <s v="&lt;30"/>
    <s v="&lt;30"/>
    <s v="&lt;30"/>
    <e v="#VALUE!"/>
    <e v="#VALUE!"/>
    <s v="N/A"/>
    <s v="N/A"/>
    <s v="N/A"/>
    <s v="N/A"/>
    <s v="N/A"/>
    <s v="N/A"/>
  </r>
  <r>
    <x v="1"/>
    <x v="2"/>
    <x v="1"/>
    <x v="2"/>
    <x v="0"/>
    <x v="2"/>
    <s v="NULL"/>
    <s v="NULL"/>
    <s v="NULL"/>
    <s v="NULL"/>
    <s v="NULL"/>
    <n v="1.20681063158026"/>
    <s v="NULL"/>
    <s v="NULL"/>
    <s v="NULL"/>
    <s v="NULL"/>
    <s v="NULL"/>
    <n v="1.5396678472184999"/>
    <s v="&lt;30"/>
    <s v="&lt;30"/>
    <s v="&lt;30"/>
    <s v="&lt;30"/>
    <s v="&lt;30"/>
    <s v="30-100"/>
    <n v="1.20681063158026"/>
    <n v="1.20681063158026"/>
    <s v="N/A"/>
    <s v="N/A"/>
    <s v="N/A"/>
    <s v="N/A"/>
    <s v="N/A"/>
    <n v="6"/>
  </r>
  <r>
    <x v="1"/>
    <x v="2"/>
    <x v="1"/>
    <x v="2"/>
    <x v="1"/>
    <x v="0"/>
    <n v="2.6746186884266598"/>
    <n v="1.8116826494089999"/>
    <n v="1.0926678644064101"/>
    <n v="0.92294556040326403"/>
    <s v="NULL"/>
    <n v="1.0757290551759899"/>
    <n v="2.5007429028492401"/>
    <n v="1.72567446199578"/>
    <n v="1.21268438075428"/>
    <n v="0.95365106700092905"/>
    <s v="NULL"/>
    <n v="1.1823925497515"/>
    <s v="30-100"/>
    <s v="251-1000"/>
    <s v="251-1000"/>
    <s v="251-1000"/>
    <s v="&lt;30"/>
    <s v="1k-10k"/>
    <n v="1.5988896332506699"/>
    <n v="0.1527834947727259"/>
    <n v="6"/>
    <n v="25"/>
    <n v="25"/>
    <n v="25"/>
    <s v="N/A"/>
    <n v="50"/>
  </r>
  <r>
    <x v="1"/>
    <x v="2"/>
    <x v="1"/>
    <x v="2"/>
    <x v="1"/>
    <x v="1"/>
    <n v="1.34654735054949"/>
    <n v="0.98533946289170504"/>
    <n v="0.80365792881796605"/>
    <n v="0.65220678190016501"/>
    <n v="0.31301576285622901"/>
    <n v="0.84742537002814999"/>
    <n v="1.1964104573123799"/>
    <n v="0.94732667767396705"/>
    <n v="0.84834750735423403"/>
    <n v="0.74673560790776095"/>
    <n v="0.51572330196774896"/>
    <n v="0.87214593056357104"/>
    <s v="101-250"/>
    <s v="1k-10k"/>
    <s v="1k-10k"/>
    <s v="1k-10k"/>
    <s v="30-100"/>
    <s v="1k-10k"/>
    <n v="0.49912198052134005"/>
    <n v="0.53440960717192099"/>
    <n v="12"/>
    <n v="50"/>
    <n v="50"/>
    <n v="50"/>
    <n v="6"/>
    <n v="50"/>
  </r>
  <r>
    <x v="1"/>
    <x v="2"/>
    <x v="1"/>
    <x v="2"/>
    <x v="1"/>
    <x v="2"/>
    <n v="1.83427050507094"/>
    <n v="1.01146421928313"/>
    <n v="0.80872438698155502"/>
    <n v="0.67097259057430503"/>
    <n v="0.453800448753927"/>
    <n v="0.854907901864564"/>
    <n v="1.7729493755058301"/>
    <n v="0.986081991072428"/>
    <n v="0.87485624400769002"/>
    <n v="0.79086158869031697"/>
    <n v="0.65890590800473603"/>
    <n v="0.93622135142533602"/>
    <s v="251-1000"/>
    <s v="1k-10k"/>
    <s v="1k-10k"/>
    <s v="1k-10k"/>
    <s v="30-100"/>
    <s v="1k-10k"/>
    <n v="0.97936260320637603"/>
    <n v="0.401107453110637"/>
    <n v="25"/>
    <n v="50"/>
    <n v="50"/>
    <n v="50"/>
    <n v="6"/>
    <n v="50"/>
  </r>
  <r>
    <x v="1"/>
    <x v="2"/>
    <x v="1"/>
    <x v="2"/>
    <x v="2"/>
    <x v="0"/>
    <s v="NULL"/>
    <n v="2.0611850462464401"/>
    <n v="1.18095875791149"/>
    <n v="0.99830618688503703"/>
    <s v="NULL"/>
    <n v="1.30834823513075"/>
    <s v="NULL"/>
    <n v="2.1446093408969999"/>
    <n v="1.17775022690583"/>
    <n v="1.0210459541188499"/>
    <s v="NULL"/>
    <n v="1.4228168039432201"/>
    <s v="&lt;30"/>
    <s v="1k-10k"/>
    <s v="251-1000"/>
    <s v="251-1000"/>
    <s v="&lt;30"/>
    <s v="1k-10k"/>
    <n v="0.75283681111569001"/>
    <n v="0.31004204824571302"/>
    <s v="N/A"/>
    <n v="50"/>
    <n v="25"/>
    <n v="25"/>
    <s v="N/A"/>
    <n v="50"/>
  </r>
  <r>
    <x v="1"/>
    <x v="2"/>
    <x v="1"/>
    <x v="2"/>
    <x v="2"/>
    <x v="1"/>
    <n v="1.2658970289331"/>
    <n v="0.90758806631449995"/>
    <n v="0.77034057156486102"/>
    <n v="0.71253888425142897"/>
    <n v="0.39709578959026898"/>
    <n v="0.85336478560308804"/>
    <n v="1.2394149223700299"/>
    <n v="0.95354121899247901"/>
    <n v="0.84525045725064696"/>
    <n v="0.77210891312020502"/>
    <n v="0.63213535227589202"/>
    <n v="0.90312316701984496"/>
    <s v="251-1000"/>
    <s v="1k-10k"/>
    <s v="1k-10k"/>
    <s v="1k-10k"/>
    <s v="30-100"/>
    <s v="1k-10k"/>
    <n v="0.41253224333001193"/>
    <n v="0.45626899601281906"/>
    <n v="25"/>
    <n v="50"/>
    <n v="50"/>
    <n v="50"/>
    <n v="6"/>
    <n v="50"/>
  </r>
  <r>
    <x v="1"/>
    <x v="2"/>
    <x v="1"/>
    <x v="2"/>
    <x v="2"/>
    <x v="2"/>
    <n v="1.3367307895754601"/>
    <n v="0.92940817022141897"/>
    <n v="0.80790513689494503"/>
    <n v="0.71039374644459896"/>
    <n v="0.42724519640740999"/>
    <n v="0.86746401331301803"/>
    <n v="1.7177402901941701"/>
    <n v="0.99931040818163297"/>
    <n v="0.86999902350255698"/>
    <n v="0.801494099091281"/>
    <n v="0.73810863248486103"/>
    <n v="0.99059991723390495"/>
    <s v="1k-10k"/>
    <s v="1k-10k"/>
    <s v="1k-10k"/>
    <s v="1k-10k"/>
    <s v="101-250"/>
    <s v="10k-100k"/>
    <n v="0.46926677626244206"/>
    <n v="0.44021881690560805"/>
    <n v="50"/>
    <n v="50"/>
    <n v="50"/>
    <n v="50"/>
    <n v="12"/>
    <n v="100"/>
  </r>
  <r>
    <x v="1"/>
    <x v="2"/>
    <x v="1"/>
    <x v="2"/>
    <x v="3"/>
    <x v="0"/>
    <n v="2.6122062355001798"/>
    <n v="2.1979800990482401"/>
    <n v="1.41065131082591"/>
    <n v="1.1760847714903699"/>
    <n v="0.92026737465546704"/>
    <n v="1.5593749235729699"/>
    <n v="2.63264435242152"/>
    <n v="2.3378298590752999"/>
    <n v="1.4252712756013399"/>
    <n v="1.1871867544649699"/>
    <n v="0.919503021000598"/>
    <n v="1.7675459074162001"/>
    <s v="101-250"/>
    <s v="1k-10k"/>
    <s v="30-100"/>
    <s v="101-250"/>
    <s v="101-250"/>
    <s v="1k-10k"/>
    <n v="1.0528313119272099"/>
    <n v="0.63910754891750288"/>
    <n v="12"/>
    <n v="50"/>
    <n v="6"/>
    <n v="12"/>
    <n v="12"/>
    <n v="50"/>
  </r>
  <r>
    <x v="1"/>
    <x v="2"/>
    <x v="1"/>
    <x v="2"/>
    <x v="3"/>
    <x v="1"/>
    <n v="1.6039959150737599"/>
    <n v="1.0608646279459599"/>
    <n v="0.80932648683753405"/>
    <n v="0.63787506913384795"/>
    <n v="0.346166441571856"/>
    <n v="0.829922523090875"/>
    <n v="1.6103771820147701"/>
    <n v="0.96374590281865202"/>
    <n v="0.91471593807458595"/>
    <n v="0.72514932435784596"/>
    <n v="0.57788901640332202"/>
    <n v="0.89978651056769099"/>
    <s v="251-1000"/>
    <s v="251-1000"/>
    <s v="1k-10k"/>
    <s v="251-1000"/>
    <s v="101-250"/>
    <s v="1k-10k"/>
    <n v="0.77407339198288494"/>
    <n v="0.483756081519019"/>
    <n v="25"/>
    <n v="25"/>
    <n v="50"/>
    <n v="25"/>
    <n v="12"/>
    <n v="50"/>
  </r>
  <r>
    <x v="1"/>
    <x v="2"/>
    <x v="1"/>
    <x v="2"/>
    <x v="3"/>
    <x v="2"/>
    <n v="1.8297897203844899"/>
    <n v="1.1184200612695001"/>
    <n v="0.87341407949637095"/>
    <n v="0.69020859759451703"/>
    <n v="0.375821392009482"/>
    <n v="0.84340061566598101"/>
    <n v="2.1882493353851"/>
    <n v="1.01668742891592"/>
    <n v="0.95357579227172296"/>
    <n v="0.82186057499806198"/>
    <n v="0.585017812246172"/>
    <n v="1.02011096070226"/>
    <s v="1k-10k"/>
    <s v="251-1000"/>
    <s v="1k-10k"/>
    <s v="1k-10k"/>
    <s v="101-250"/>
    <s v="1k-10k"/>
    <n v="0.98638910471850894"/>
    <n v="0.46757922365649901"/>
    <n v="50"/>
    <n v="25"/>
    <n v="50"/>
    <n v="50"/>
    <n v="12"/>
    <n v="50"/>
  </r>
  <r>
    <x v="1"/>
    <x v="2"/>
    <x v="1"/>
    <x v="2"/>
    <x v="4"/>
    <x v="0"/>
    <n v="2.63065225569148"/>
    <n v="2.1006076874672499"/>
    <n v="1.41138710866311"/>
    <n v="1.10826417818501"/>
    <n v="0.91660849791563304"/>
    <n v="1.2868021115556501"/>
    <n v="2.5756439830222302"/>
    <n v="2.1399833434224802"/>
    <n v="1.4608513071492699"/>
    <n v="1.1441247486769599"/>
    <n v="0.94719871478203699"/>
    <n v="1.40962413131"/>
    <s v="101-250"/>
    <s v="1k-10k"/>
    <s v="251-1000"/>
    <s v="1k-10k"/>
    <s v="1k-10k"/>
    <s v="1k-10k"/>
    <n v="1.3438501441358299"/>
    <n v="0.37019361364001702"/>
    <n v="12"/>
    <n v="50"/>
    <n v="25"/>
    <n v="50"/>
    <n v="50"/>
    <n v="50"/>
  </r>
  <r>
    <x v="1"/>
    <x v="2"/>
    <x v="1"/>
    <x v="2"/>
    <x v="4"/>
    <x v="1"/>
    <n v="1.4438363756317101"/>
    <n v="0.96738918996293"/>
    <n v="0.83257248419720298"/>
    <n v="0.71552437940011404"/>
    <n v="0.44421709664943099"/>
    <n v="0.84410614403705497"/>
    <n v="1.4692191179691501"/>
    <n v="0.95141886852630198"/>
    <n v="0.89287522752978499"/>
    <n v="0.78961681788900095"/>
    <n v="0.62432177535421296"/>
    <n v="0.892909022823277"/>
    <s v="251-1000"/>
    <s v="1k-10k"/>
    <s v="1k-10k"/>
    <s v="1k-10k"/>
    <s v="101-250"/>
    <s v="10k-100k"/>
    <n v="0.59973023159465511"/>
    <n v="0.39988904738762399"/>
    <n v="25"/>
    <n v="50"/>
    <n v="50"/>
    <n v="50"/>
    <n v="12"/>
    <n v="100"/>
  </r>
  <r>
    <x v="1"/>
    <x v="2"/>
    <x v="1"/>
    <x v="2"/>
    <x v="4"/>
    <x v="2"/>
    <n v="1.71956322325863"/>
    <n v="0.98140037226958698"/>
    <n v="0.86135823919723498"/>
    <n v="0.734450360370137"/>
    <n v="0.45144755762555"/>
    <n v="0.85626726552146404"/>
    <n v="2.0330987722730001"/>
    <n v="0.98830862417197596"/>
    <n v="0.95496525089330297"/>
    <n v="0.81158853349129401"/>
    <n v="0.63696601035372002"/>
    <n v="0.98216870858083205"/>
    <s v="1k-10k"/>
    <s v="1k-10k"/>
    <s v="1k-10k"/>
    <s v="1k-10k"/>
    <s v="101-250"/>
    <s v="10k-100k"/>
    <n v="0.86329595773716594"/>
    <n v="0.40481970789591404"/>
    <n v="50"/>
    <n v="50"/>
    <n v="50"/>
    <n v="50"/>
    <n v="12"/>
    <n v="100"/>
  </r>
  <r>
    <x v="1"/>
    <x v="2"/>
    <x v="1"/>
    <x v="3"/>
    <x v="0"/>
    <x v="0"/>
    <s v="NULL"/>
    <s v="NULL"/>
    <s v="NULL"/>
    <n v="0.93787268430647797"/>
    <n v="0.68954104787106396"/>
    <n v="0.99096983611768497"/>
    <s v="NULL"/>
    <s v="NULL"/>
    <s v="NULL"/>
    <n v="1.0529220949357601"/>
    <n v="1.1458167441475999"/>
    <n v="1.23420235851708"/>
    <s v="&lt;30"/>
    <s v="&lt;30"/>
    <s v="&lt;30"/>
    <s v="30-100"/>
    <s v="30-100"/>
    <s v="101-250"/>
    <n v="5.3097151811207E-2"/>
    <n v="0.301428788246621"/>
    <s v="N/A"/>
    <s v="N/A"/>
    <s v="N/A"/>
    <n v="6"/>
    <n v="6"/>
    <n v="12"/>
  </r>
  <r>
    <x v="1"/>
    <x v="2"/>
    <x v="1"/>
    <x v="3"/>
    <x v="0"/>
    <x v="1"/>
    <s v="NULL"/>
    <s v="NULL"/>
    <s v="NULL"/>
    <s v="NULL"/>
    <s v="NULL"/>
    <s v="NULL"/>
    <s v="NULL"/>
    <s v="NULL"/>
    <s v="NULL"/>
    <s v="NULL"/>
    <s v="NULL"/>
    <s v="NULL"/>
    <s v="&lt;30"/>
    <s v="&lt;30"/>
    <s v="&lt;30"/>
    <s v="&lt;30"/>
    <s v="&lt;30"/>
    <s v="&lt;30"/>
    <e v="#VALUE!"/>
    <e v="#VALUE!"/>
    <s v="N/A"/>
    <s v="N/A"/>
    <s v="N/A"/>
    <s v="N/A"/>
    <s v="N/A"/>
    <s v="N/A"/>
  </r>
  <r>
    <x v="1"/>
    <x v="2"/>
    <x v="1"/>
    <x v="3"/>
    <x v="0"/>
    <x v="2"/>
    <s v="NULL"/>
    <n v="2.15117795364297"/>
    <n v="1.42605915907807"/>
    <n v="1.0189077016583501"/>
    <n v="0.58282328356860302"/>
    <n v="1.0790667029887"/>
    <s v="NULL"/>
    <n v="2.20324118736914"/>
    <n v="1.2034675046941601"/>
    <n v="1.07614193647691"/>
    <n v="1.0747107109887299"/>
    <n v="1.2434814093764399"/>
    <s v="&lt;30"/>
    <s v="30-100"/>
    <s v="30-100"/>
    <s v="30-100"/>
    <s v="30-100"/>
    <s v="101-250"/>
    <n v="1.07211125065427"/>
    <n v="0.49624341942009698"/>
    <s v="N/A"/>
    <n v="6"/>
    <n v="6"/>
    <n v="6"/>
    <n v="6"/>
    <n v="12"/>
  </r>
  <r>
    <x v="1"/>
    <x v="2"/>
    <x v="1"/>
    <x v="3"/>
    <x v="1"/>
    <x v="0"/>
    <n v="2.5640969116672898"/>
    <n v="1.5279621330325599"/>
    <n v="1.26072235002162"/>
    <n v="1.0311354904775101"/>
    <n v="0.83032070850526496"/>
    <n v="1.3668031970860799"/>
    <n v="2.2757873064588998"/>
    <n v="1.5922997977908899"/>
    <n v="1.2873020979377501"/>
    <n v="1.0603629591553501"/>
    <n v="0.95159619667204698"/>
    <n v="1.42299134955297"/>
    <s v="1k-10k"/>
    <s v="101-250"/>
    <s v="1k-10k"/>
    <s v="251-1000"/>
    <s v="251-1000"/>
    <s v="1k-10k"/>
    <n v="1.1972937145812099"/>
    <n v="0.53648248858081493"/>
    <n v="50"/>
    <n v="12"/>
    <n v="50"/>
    <n v="25"/>
    <n v="25"/>
    <n v="50"/>
  </r>
  <r>
    <x v="1"/>
    <x v="2"/>
    <x v="1"/>
    <x v="3"/>
    <x v="1"/>
    <x v="1"/>
    <n v="1.3506186871323"/>
    <n v="0.91295989988401705"/>
    <n v="0.77895326451200897"/>
    <n v="0.67317625628103495"/>
    <n v="0.36497112267105702"/>
    <n v="0.795896993168001"/>
    <n v="1.5080955586632301"/>
    <n v="0.91754188584221397"/>
    <n v="0.81845414006575601"/>
    <n v="0.717292338929576"/>
    <n v="0.55635905599220803"/>
    <n v="0.85748094156264498"/>
    <s v="1k-10k"/>
    <s v="1k-10k"/>
    <s v="1k-10k"/>
    <s v="1k-10k"/>
    <s v="101-250"/>
    <s v="10k-100k"/>
    <n v="0.55472169396429905"/>
    <n v="0.43092587049694397"/>
    <n v="50"/>
    <n v="50"/>
    <n v="50"/>
    <n v="50"/>
    <n v="12"/>
    <n v="100"/>
  </r>
  <r>
    <x v="1"/>
    <x v="2"/>
    <x v="1"/>
    <x v="3"/>
    <x v="1"/>
    <x v="2"/>
    <n v="1.4689029840636501"/>
    <n v="0.96383086644487603"/>
    <n v="0.83808659840557698"/>
    <n v="0.69705740513971304"/>
    <n v="0.50626549269326104"/>
    <n v="0.80574029719878604"/>
    <n v="1.8047071133139301"/>
    <n v="1.04833056327857"/>
    <n v="0.88792273187873205"/>
    <n v="0.75772856012064604"/>
    <n v="0.58941201230084495"/>
    <n v="0.92878616032605699"/>
    <s v="1k-10k"/>
    <s v="1k-10k"/>
    <s v="1k-10k"/>
    <s v="1k-10k"/>
    <s v="251-1000"/>
    <s v="10k-100k"/>
    <n v="0.66316268686486401"/>
    <n v="0.29947480450552499"/>
    <n v="50"/>
    <n v="50"/>
    <n v="50"/>
    <n v="50"/>
    <n v="25"/>
    <n v="100"/>
  </r>
  <r>
    <x v="1"/>
    <x v="2"/>
    <x v="1"/>
    <x v="3"/>
    <x v="2"/>
    <x v="0"/>
    <s v="NULL"/>
    <n v="2.2665843448451399"/>
    <n v="1.6290054377648699"/>
    <n v="1.17868433155909"/>
    <n v="0.96639897044187895"/>
    <n v="1.4648819630968499"/>
    <s v="NULL"/>
    <n v="2.3425181744348502"/>
    <n v="1.62789044874266"/>
    <n v="1.20706930496654"/>
    <n v="0.98357881676755599"/>
    <n v="1.56911731545558"/>
    <s v="&lt;30"/>
    <s v="1k-10k"/>
    <s v="251-1000"/>
    <s v="1k-10k"/>
    <s v="251-1000"/>
    <s v="1k-10k"/>
    <n v="0.80170238174829"/>
    <n v="0.49848299265497098"/>
    <s v="N/A"/>
    <n v="50"/>
    <n v="25"/>
    <n v="50"/>
    <n v="25"/>
    <n v="50"/>
  </r>
  <r>
    <x v="1"/>
    <x v="2"/>
    <x v="1"/>
    <x v="3"/>
    <x v="2"/>
    <x v="1"/>
    <n v="1.1933675185075501"/>
    <n v="0.92928863374803305"/>
    <n v="0.84247619800965701"/>
    <n v="0.72883334369270603"/>
    <n v="0.61205735981755405"/>
    <n v="0.80869225293012803"/>
    <n v="1.2945075133758499"/>
    <n v="0.98220851831835998"/>
    <n v="0.888320026581363"/>
    <n v="0.78942011540040002"/>
    <n v="0.64492305613581702"/>
    <n v="0.877970134837192"/>
    <s v="1k-10k"/>
    <s v="1k-10k"/>
    <s v="10k-100k"/>
    <s v="10k-100k"/>
    <s v="1k-10k"/>
    <s v="10k-100k"/>
    <n v="0.38467526557742204"/>
    <n v="0.19663489311257398"/>
    <n v="50"/>
    <n v="50"/>
    <n v="100"/>
    <n v="100"/>
    <n v="50"/>
    <n v="100"/>
  </r>
  <r>
    <x v="1"/>
    <x v="2"/>
    <x v="1"/>
    <x v="3"/>
    <x v="2"/>
    <x v="2"/>
    <n v="1.2730178524321401"/>
    <n v="0.93853622918359003"/>
    <n v="0.84612679429066795"/>
    <n v="0.73045484458070298"/>
    <n v="0.61246025777290902"/>
    <n v="0.81384860801751102"/>
    <n v="1.5858600281405"/>
    <n v="0.98319502493948197"/>
    <n v="0.91380804751096001"/>
    <n v="0.80162909659744896"/>
    <n v="0.64868679513642302"/>
    <n v="0.92239367129166505"/>
    <s v="1k-10k"/>
    <s v="1k-10k"/>
    <s v="10k-100k"/>
    <s v="10k-100k"/>
    <s v="1k-10k"/>
    <s v="10k-100k"/>
    <n v="0.45916924441462903"/>
    <n v="0.201388350244602"/>
    <n v="50"/>
    <n v="50"/>
    <n v="100"/>
    <n v="100"/>
    <n v="50"/>
    <n v="100"/>
  </r>
  <r>
    <x v="1"/>
    <x v="2"/>
    <x v="1"/>
    <x v="3"/>
    <x v="3"/>
    <x v="0"/>
    <n v="5.0581757411045203"/>
    <n v="2.7486479668436199"/>
    <n v="2.0222023850676401"/>
    <n v="1.39278985216877"/>
    <n v="0.95610014202226701"/>
    <n v="2.0999940801236199"/>
    <n v="4.6474855977227003"/>
    <n v="2.9877799162518599"/>
    <n v="2.01290945779796"/>
    <n v="1.40545771973253"/>
    <n v="0.96203147009390599"/>
    <n v="2.3063272683372298"/>
    <s v="30-100"/>
    <s v="1k-10k"/>
    <s v="251-1000"/>
    <s v="251-1000"/>
    <s v="251-1000"/>
    <s v="1k-10k"/>
    <n v="2.9581816609809004"/>
    <n v="1.1438939381013529"/>
    <n v="6"/>
    <n v="50"/>
    <n v="25"/>
    <n v="25"/>
    <n v="25"/>
    <n v="50"/>
  </r>
  <r>
    <x v="1"/>
    <x v="2"/>
    <x v="1"/>
    <x v="3"/>
    <x v="3"/>
    <x v="1"/>
    <n v="1.28170775411631"/>
    <n v="0.96981041613730801"/>
    <n v="0.83325054786935004"/>
    <n v="0.74234223487857098"/>
    <n v="0.58854426495518497"/>
    <n v="0.83527568244520201"/>
    <n v="1.54406321769107"/>
    <n v="1.05308902669295"/>
    <n v="0.89355858634803598"/>
    <n v="0.78730996320516"/>
    <n v="0.73748509903277304"/>
    <n v="0.932670097852622"/>
    <s v="1k-10k"/>
    <s v="1k-10k"/>
    <s v="10k-100k"/>
    <s v="1k-10k"/>
    <s v="1k-10k"/>
    <s v="10k-100k"/>
    <n v="0.44643207167110799"/>
    <n v="0.24673141749001704"/>
    <n v="50"/>
    <n v="50"/>
    <n v="100"/>
    <n v="50"/>
    <n v="50"/>
    <n v="100"/>
  </r>
  <r>
    <x v="1"/>
    <x v="2"/>
    <x v="1"/>
    <x v="3"/>
    <x v="3"/>
    <x v="2"/>
    <n v="1.3504144099253499"/>
    <n v="0.97570957673750103"/>
    <n v="0.83479517198492004"/>
    <n v="0.74283867053750596"/>
    <n v="0.58963769440598701"/>
    <n v="0.84087665336822004"/>
    <n v="1.9393924353223899"/>
    <n v="1.1070475200210299"/>
    <n v="0.90875753627653499"/>
    <n v="0.79213892459090096"/>
    <n v="0.74783059837254096"/>
    <n v="1.0025029185396199"/>
    <s v="1k-10k"/>
    <s v="1k-10k"/>
    <s v="10k-100k"/>
    <s v="10k-100k"/>
    <s v="1k-10k"/>
    <s v="10k-100k"/>
    <n v="0.50953775655712985"/>
    <n v="0.25123895896223303"/>
    <n v="50"/>
    <n v="50"/>
    <n v="100"/>
    <n v="100"/>
    <n v="50"/>
    <n v="100"/>
  </r>
  <r>
    <x v="1"/>
    <x v="2"/>
    <x v="1"/>
    <x v="3"/>
    <x v="4"/>
    <x v="0"/>
    <n v="2.5705178710496202"/>
    <n v="2.2102040720033398"/>
    <n v="1.4463684064928699"/>
    <n v="1.17610956030675"/>
    <n v="0.93061336562526698"/>
    <n v="1.61122565210846"/>
    <n v="2.6932525035035"/>
    <n v="1.94791598758815"/>
    <n v="1.55493115449799"/>
    <n v="1.1786179469293301"/>
    <n v="0.94886966479664903"/>
    <n v="1.72164274656997"/>
    <s v="1k-10k"/>
    <s v="1k-10k"/>
    <s v="1k-10k"/>
    <s v="1k-10k"/>
    <s v="1k-10k"/>
    <s v="10k-100k"/>
    <n v="0.95929221894116012"/>
    <n v="0.68061228648319305"/>
    <n v="50"/>
    <n v="50"/>
    <n v="50"/>
    <n v="50"/>
    <n v="50"/>
    <n v="100"/>
  </r>
  <r>
    <x v="1"/>
    <x v="2"/>
    <x v="1"/>
    <x v="3"/>
    <x v="4"/>
    <x v="1"/>
    <n v="1.1763653067620601"/>
    <n v="0.89863776915220905"/>
    <n v="0.818297251413311"/>
    <n v="0.71929767744592599"/>
    <n v="0.57885356322598103"/>
    <n v="0.82033626839981599"/>
    <n v="1.3659379192176"/>
    <n v="0.93732871130044404"/>
    <n v="0.88029819057258696"/>
    <n v="0.75425262230687495"/>
    <n v="0.69270737225575096"/>
    <n v="0.89715918052141397"/>
    <s v="10k-100k"/>
    <s v="10k-100k"/>
    <s v="10k-100k"/>
    <s v="10k-100k"/>
    <s v="1k-10k"/>
    <s v="&gt;100k"/>
    <n v="0.35602903836224409"/>
    <n v="0.24148270517383497"/>
    <n v="100"/>
    <n v="100"/>
    <n v="100"/>
    <n v="100"/>
    <n v="50"/>
    <n v="200"/>
  </r>
  <r>
    <x v="1"/>
    <x v="2"/>
    <x v="1"/>
    <x v="3"/>
    <x v="4"/>
    <x v="2"/>
    <n v="1.29358199207552"/>
    <n v="0.90928758993336001"/>
    <n v="0.82138491021261695"/>
    <n v="0.72067802291546001"/>
    <n v="0.579591068943763"/>
    <n v="0.82638653505146198"/>
    <n v="1.7244000035834299"/>
    <n v="0.97867054295303602"/>
    <n v="0.90396989973808095"/>
    <n v="0.76483440720661"/>
    <n v="0.69965006537674701"/>
    <n v="0.95754256598570697"/>
    <s v="10k-100k"/>
    <s v="10k-100k"/>
    <s v="10k-100k"/>
    <s v="10k-100k"/>
    <s v="1k-10k"/>
    <s v="&gt;100k"/>
    <n v="0.46719545702405807"/>
    <n v="0.24679546610769898"/>
    <n v="100"/>
    <n v="100"/>
    <n v="100"/>
    <n v="100"/>
    <n v="50"/>
    <n v="200"/>
  </r>
  <r>
    <x v="2"/>
    <x v="0"/>
    <x v="0"/>
    <x v="0"/>
    <x v="0"/>
    <x v="0"/>
    <s v="NULL"/>
    <n v="2.6140361076282099"/>
    <n v="1.8365319260956501"/>
    <n v="1.24185026717306"/>
    <n v="0.67405444506396694"/>
    <n v="1.6048827175784199"/>
    <s v="NULL"/>
    <n v="2.7562316026821398"/>
    <n v="1.8726860018429401"/>
    <n v="1.21271790389473"/>
    <n v="1.04298480721015"/>
    <n v="1.5494920103918099"/>
    <s v="&lt;30"/>
    <s v="30-100"/>
    <s v="30-100"/>
    <s v="101-250"/>
    <s v="30-100"/>
    <s v="251-1000"/>
    <n v="1.00915339004979"/>
    <n v="0.93082827251445299"/>
    <s v="N/A"/>
    <n v="6"/>
    <n v="6"/>
    <n v="12"/>
    <n v="6"/>
    <n v="25"/>
  </r>
  <r>
    <x v="2"/>
    <x v="0"/>
    <x v="0"/>
    <x v="0"/>
    <x v="0"/>
    <x v="1"/>
    <s v="NULL"/>
    <s v="NULL"/>
    <s v="NULL"/>
    <s v="NULL"/>
    <s v="NULL"/>
    <s v="NULL"/>
    <s v="NULL"/>
    <s v="NULL"/>
    <s v="NULL"/>
    <s v="NULL"/>
    <s v="NULL"/>
    <s v="NULL"/>
    <s v="&lt;30"/>
    <s v="&lt;30"/>
    <s v="&lt;30"/>
    <s v="&lt;30"/>
    <s v="&lt;30"/>
    <s v="&lt;30"/>
    <e v="#VALUE!"/>
    <e v="#VALUE!"/>
    <s v="N/A"/>
    <s v="N/A"/>
    <s v="N/A"/>
    <s v="N/A"/>
    <s v="N/A"/>
    <s v="N/A"/>
  </r>
  <r>
    <x v="2"/>
    <x v="0"/>
    <x v="0"/>
    <x v="0"/>
    <x v="0"/>
    <x v="2"/>
    <s v="NULL"/>
    <n v="2.5286520927382701"/>
    <n v="1.79261223381262"/>
    <n v="1.4445591517266301"/>
    <s v="NULL"/>
    <n v="1.8104383645925199"/>
    <s v="NULL"/>
    <n v="2.65102179788434"/>
    <n v="1.86344959785458"/>
    <n v="1.2465693211714399"/>
    <s v="NULL"/>
    <n v="1.58861446623376"/>
    <s v="&lt;30"/>
    <s v="30-100"/>
    <s v="30-100"/>
    <s v="101-250"/>
    <s v="&lt;30"/>
    <s v="251-1000"/>
    <n v="0.71821372814575013"/>
    <n v="0.36587921286588987"/>
    <s v="N/A"/>
    <n v="6"/>
    <n v="6"/>
    <n v="12"/>
    <s v="N/A"/>
    <n v="25"/>
  </r>
  <r>
    <x v="2"/>
    <x v="0"/>
    <x v="0"/>
    <x v="0"/>
    <x v="1"/>
    <x v="0"/>
    <n v="4.42457146958641"/>
    <n v="2.3644271635255301"/>
    <n v="1.668979467812"/>
    <n v="1.3150757538868501"/>
    <n v="0.958508668373237"/>
    <n v="1.55430079127278"/>
    <n v="3.8651555818788101"/>
    <n v="2.7688071627127502"/>
    <n v="1.7469260397220501"/>
    <n v="1.4191310600027001"/>
    <n v="0.99516025444937295"/>
    <n v="1.6029667202339"/>
    <s v="30-100"/>
    <s v="101-250"/>
    <s v="1k-10k"/>
    <s v="251-1000"/>
    <s v="101-250"/>
    <s v="1k-10k"/>
    <n v="2.8702706783136298"/>
    <n v="0.59579212289954298"/>
    <n v="6"/>
    <n v="12"/>
    <n v="50"/>
    <n v="25"/>
    <n v="12"/>
    <n v="50"/>
  </r>
  <r>
    <x v="2"/>
    <x v="0"/>
    <x v="0"/>
    <x v="0"/>
    <x v="1"/>
    <x v="1"/>
    <s v="NULL"/>
    <n v="2.6058292951156701"/>
    <n v="1.74843770412822"/>
    <n v="1.3072474837196899"/>
    <n v="0.97931700978503999"/>
    <n v="1.6425852069075899"/>
    <s v="NULL"/>
    <n v="2.1272344633740801"/>
    <n v="1.92252786295609"/>
    <n v="1.20910514084853"/>
    <n v="1.0455552245341599"/>
    <n v="1.5249593643816599"/>
    <s v="&lt;30"/>
    <s v="30-100"/>
    <s v="30-100"/>
    <s v="30-100"/>
    <s v="30-100"/>
    <s v="101-250"/>
    <n v="0.96324408820808016"/>
    <n v="0.66326819712254992"/>
    <s v="N/A"/>
    <n v="6"/>
    <n v="6"/>
    <n v="6"/>
    <n v="6"/>
    <n v="12"/>
  </r>
  <r>
    <x v="2"/>
    <x v="0"/>
    <x v="0"/>
    <x v="0"/>
    <x v="1"/>
    <x v="2"/>
    <n v="7.4437459043104504"/>
    <n v="2.5013416190014102"/>
    <n v="1.83387325095332"/>
    <n v="1.3920719394911201"/>
    <n v="0.92511515361037899"/>
    <n v="1.58992241770915"/>
    <n v="4.0644135478805401"/>
    <n v="2.4708625490932001"/>
    <n v="1.9059569876189999"/>
    <n v="1.4484792212548601"/>
    <n v="0.996301591883617"/>
    <n v="1.5945031571950199"/>
    <s v="30-100"/>
    <s v="101-250"/>
    <s v="251-1000"/>
    <s v="1k-10k"/>
    <s v="101-250"/>
    <s v="1k-10k"/>
    <n v="5.8538234866012999"/>
    <n v="0.664807264098771"/>
    <n v="6"/>
    <n v="12"/>
    <n v="25"/>
    <n v="50"/>
    <n v="12"/>
    <n v="50"/>
  </r>
  <r>
    <x v="2"/>
    <x v="0"/>
    <x v="0"/>
    <x v="0"/>
    <x v="2"/>
    <x v="0"/>
    <n v="4.28536454618229"/>
    <n v="3.04914185193498"/>
    <n v="2.09768435389705"/>
    <n v="1.70225097591131"/>
    <n v="1.2910740757503101"/>
    <n v="1.83143426334279"/>
    <n v="4.3374272860218896"/>
    <n v="3.2527219521939998"/>
    <n v="2.0537281848240201"/>
    <n v="1.7254375335616701"/>
    <n v="1.3256410811110599"/>
    <n v="1.8690440183508701"/>
    <s v="30-100"/>
    <s v="101-250"/>
    <s v="251-1000"/>
    <s v="251-1000"/>
    <s v="101-250"/>
    <s v="1k-10k"/>
    <n v="2.4539302828395"/>
    <n v="0.54036018759247995"/>
    <n v="6"/>
    <n v="12"/>
    <n v="25"/>
    <n v="25"/>
    <n v="12"/>
    <n v="50"/>
  </r>
  <r>
    <x v="2"/>
    <x v="0"/>
    <x v="0"/>
    <x v="0"/>
    <x v="2"/>
    <x v="1"/>
    <s v="NULL"/>
    <n v="2.4388591372803301"/>
    <n v="1.43635831477348"/>
    <n v="1.01470256151366"/>
    <n v="0.60469388624037201"/>
    <n v="1.1663053466264499"/>
    <s v="NULL"/>
    <n v="2.33974834159498"/>
    <n v="1.3854110251010601"/>
    <n v="1.18194599433903"/>
    <n v="0.81709121016603004"/>
    <n v="1.1894946280443199"/>
    <s v="&lt;30"/>
    <s v="30-100"/>
    <s v="30-100"/>
    <s v="101-250"/>
    <s v="101-250"/>
    <s v="251-1000"/>
    <n v="1.2725537906538802"/>
    <n v="0.5616114603860779"/>
    <s v="N/A"/>
    <n v="6"/>
    <n v="6"/>
    <n v="12"/>
    <n v="12"/>
    <n v="25"/>
  </r>
  <r>
    <x v="2"/>
    <x v="0"/>
    <x v="0"/>
    <x v="0"/>
    <x v="2"/>
    <x v="2"/>
    <n v="7.8240855242781198"/>
    <n v="2.95161533592518"/>
    <n v="1.6850782895229699"/>
    <n v="1.1770705047134"/>
    <n v="0.65153618203361496"/>
    <n v="1.31468818574177"/>
    <n v="4.2376920311029398"/>
    <n v="2.9121209664382901"/>
    <n v="1.80404363536162"/>
    <n v="1.5498886530528799"/>
    <n v="1.03038587879022"/>
    <n v="1.61835893696612"/>
    <s v="30-100"/>
    <s v="101-250"/>
    <s v="251-1000"/>
    <s v="251-1000"/>
    <s v="101-250"/>
    <s v="1k-10k"/>
    <n v="6.5093973385363499"/>
    <n v="0.66315200370815508"/>
    <n v="6"/>
    <n v="12"/>
    <n v="25"/>
    <n v="25"/>
    <n v="12"/>
    <n v="50"/>
  </r>
  <r>
    <x v="2"/>
    <x v="0"/>
    <x v="0"/>
    <x v="0"/>
    <x v="3"/>
    <x v="0"/>
    <n v="6.66380155162416"/>
    <n v="4.0564735282105602"/>
    <n v="3.0544482903868699"/>
    <n v="1.93643847749762"/>
    <n v="1.3432658787843099"/>
    <n v="2.03237467156834"/>
    <n v="6.4267209023399898"/>
    <n v="4.4167136287228903"/>
    <n v="3.4325010797645001"/>
    <n v="2.04519868003745"/>
    <n v="1.4192552805594001"/>
    <n v="2.1676622005541102"/>
    <s v="30-100"/>
    <s v="101-250"/>
    <s v="251-1000"/>
    <s v="251-1000"/>
    <s v="251-1000"/>
    <s v="1k-10k"/>
    <n v="4.6314268800558196"/>
    <n v="0.68910879278403003"/>
    <n v="6"/>
    <n v="12"/>
    <n v="25"/>
    <n v="25"/>
    <n v="25"/>
    <n v="50"/>
  </r>
  <r>
    <x v="2"/>
    <x v="0"/>
    <x v="0"/>
    <x v="0"/>
    <x v="3"/>
    <x v="1"/>
    <n v="2.9777415872480999"/>
    <n v="1.5835628350790301"/>
    <n v="1.18148139191702"/>
    <n v="0.88202040665350701"/>
    <n v="0.54710192661488"/>
    <n v="1.1414359288719"/>
    <n v="1.6100529239949199"/>
    <n v="1.7937553300204001"/>
    <n v="1.3306340674749799"/>
    <n v="1.1912061501184801"/>
    <n v="0.84038671135391996"/>
    <n v="1.3016192041869199"/>
    <s v="30-100"/>
    <s v="251-1000"/>
    <s v="251-1000"/>
    <s v="251-1000"/>
    <s v="101-250"/>
    <s v="1k-10k"/>
    <n v="1.8363056583761999"/>
    <n v="0.59433400225702004"/>
    <n v="6"/>
    <n v="25"/>
    <n v="25"/>
    <n v="25"/>
    <n v="12"/>
    <n v="50"/>
  </r>
  <r>
    <x v="2"/>
    <x v="0"/>
    <x v="0"/>
    <x v="0"/>
    <x v="3"/>
    <x v="2"/>
    <n v="5.5785924030083702"/>
    <n v="1.93007492258646"/>
    <n v="1.33781343488496"/>
    <n v="1.03345959496422"/>
    <n v="0.62855861896042897"/>
    <n v="1.2144653576207001"/>
    <n v="3.2976203048864998"/>
    <n v="2.4471162755507501"/>
    <n v="1.65705224124471"/>
    <n v="1.51460265375737"/>
    <n v="0.98469856070159001"/>
    <n v="1.6264210173034399"/>
    <s v="30-100"/>
    <s v="251-1000"/>
    <s v="1k-10k"/>
    <s v="251-1000"/>
    <s v="251-1000"/>
    <s v="1k-10k"/>
    <n v="4.3641270453876704"/>
    <n v="0.5859067386602711"/>
    <n v="6"/>
    <n v="25"/>
    <n v="50"/>
    <n v="25"/>
    <n v="25"/>
    <n v="50"/>
  </r>
  <r>
    <x v="2"/>
    <x v="0"/>
    <x v="0"/>
    <x v="0"/>
    <x v="4"/>
    <x v="0"/>
    <n v="7.7390180115450002"/>
    <n v="3.6184407587167899"/>
    <n v="2.4952191334178999"/>
    <n v="1.75209906661252"/>
    <n v="1.3213442946324501"/>
    <n v="1.7806227068621101"/>
    <n v="8.9909139868861292"/>
    <n v="3.9078993688188999"/>
    <n v="2.7225459036038999"/>
    <n v="1.7865428067262401"/>
    <n v="1.3210457202797901"/>
    <n v="1.81128696540127"/>
    <s v="30-100"/>
    <s v="251-1000"/>
    <s v="251-1000"/>
    <s v="1k-10k"/>
    <s v="1k-10k"/>
    <s v="1k-10k"/>
    <n v="5.9583953046828899"/>
    <n v="0.45927841222966004"/>
    <n v="6"/>
    <n v="25"/>
    <n v="25"/>
    <n v="50"/>
    <n v="50"/>
    <n v="50"/>
  </r>
  <r>
    <x v="2"/>
    <x v="0"/>
    <x v="0"/>
    <x v="0"/>
    <x v="4"/>
    <x v="1"/>
    <n v="6.48969311400755"/>
    <n v="2.04589866242631"/>
    <n v="1.3912984265118"/>
    <n v="1.07335930751424"/>
    <n v="0.69455548409886503"/>
    <n v="1.1758519202573701"/>
    <n v="4.4527943486580597"/>
    <n v="1.7704304254257499"/>
    <n v="1.4985121932243599"/>
    <n v="1.26484461109423"/>
    <n v="0.97304204805980798"/>
    <n v="1.3038820661930299"/>
    <s v="30-100"/>
    <s v="101-250"/>
    <s v="251-1000"/>
    <s v="1k-10k"/>
    <s v="251-1000"/>
    <s v="1k-10k"/>
    <n v="5.3138411937501804"/>
    <n v="0.48129643615850504"/>
    <n v="6"/>
    <n v="12"/>
    <n v="25"/>
    <n v="50"/>
    <n v="25"/>
    <n v="50"/>
  </r>
  <r>
    <x v="2"/>
    <x v="0"/>
    <x v="0"/>
    <x v="0"/>
    <x v="4"/>
    <x v="2"/>
    <n v="6.3924214187278396"/>
    <n v="2.1439212816907198"/>
    <n v="1.5732926494852999"/>
    <n v="1.19009356165182"/>
    <n v="0.758121299398823"/>
    <n v="1.2791883176366501"/>
    <n v="3.9917133050107698"/>
    <n v="2.3341982609521899"/>
    <n v="1.68276014382017"/>
    <n v="1.59354841423454"/>
    <n v="1.13435623333967"/>
    <n v="1.6134444754291299"/>
    <s v="30-100"/>
    <s v="251-1000"/>
    <s v="1k-10k"/>
    <s v="1k-10k"/>
    <s v="251-1000"/>
    <s v="1k-10k"/>
    <n v="5.1132331010911898"/>
    <n v="0.52106701823782708"/>
    <n v="6"/>
    <n v="25"/>
    <n v="50"/>
    <n v="50"/>
    <n v="25"/>
    <n v="50"/>
  </r>
  <r>
    <x v="2"/>
    <x v="0"/>
    <x v="0"/>
    <x v="1"/>
    <x v="0"/>
    <x v="0"/>
    <n v="1.88064241009427"/>
    <n v="1.5359223219595699"/>
    <n v="1.3172655024964"/>
    <n v="1.15193736248912"/>
    <n v="0.98018078794223096"/>
    <n v="1.31468777136751"/>
    <n v="1.8223810004655201"/>
    <n v="1.5446657832181401"/>
    <n v="1.39939441048502"/>
    <n v="1.2213921448742899"/>
    <n v="1.02212303932308"/>
    <n v="1.37085113699363"/>
    <s v="251-1000"/>
    <s v="1k-10k"/>
    <s v="1k-10k"/>
    <s v="1k-10k"/>
    <s v="251-1000"/>
    <s v="1k-10k"/>
    <n v="0.56595463872676"/>
    <n v="0.33450698342527907"/>
    <n v="25"/>
    <n v="50"/>
    <n v="50"/>
    <n v="50"/>
    <n v="25"/>
    <n v="50"/>
  </r>
  <r>
    <x v="2"/>
    <x v="0"/>
    <x v="0"/>
    <x v="1"/>
    <x v="0"/>
    <x v="1"/>
    <n v="1.7738487478277001"/>
    <n v="1.3032541105687701"/>
    <n v="1.0420848908979401"/>
    <n v="0.87226632964783402"/>
    <n v="0.53162542252936795"/>
    <n v="1.09622231032081"/>
    <n v="1.42230263224125"/>
    <n v="1.3628172220172901"/>
    <n v="1.0623463575330701"/>
    <n v="0.95407669391295102"/>
    <n v="0.74028090494959098"/>
    <n v="1.1102460341788201"/>
    <s v="101-250"/>
    <s v="251-1000"/>
    <s v="251-1000"/>
    <s v="251-1000"/>
    <s v="30-100"/>
    <s v="1k-10k"/>
    <n v="0.67762643750689011"/>
    <n v="0.56459688779144201"/>
    <n v="12"/>
    <n v="25"/>
    <n v="25"/>
    <n v="25"/>
    <n v="6"/>
    <n v="50"/>
  </r>
  <r>
    <x v="2"/>
    <x v="0"/>
    <x v="0"/>
    <x v="1"/>
    <x v="0"/>
    <x v="2"/>
    <n v="1.7703182318603301"/>
    <n v="1.40786824918094"/>
    <n v="1.2167936821655201"/>
    <n v="1.01370041215328"/>
    <n v="0.791134544667494"/>
    <n v="1.1891188501782499"/>
    <n v="1.6790534303140301"/>
    <n v="1.4182520888030199"/>
    <n v="1.3382515202806"/>
    <n v="1.14956456803461"/>
    <n v="1.02859427017629"/>
    <n v="1.31320679336725"/>
    <s v="251-1000"/>
    <s v="1k-10k"/>
    <s v="1k-10k"/>
    <s v="1k-10k"/>
    <s v="251-1000"/>
    <s v="1k-10k"/>
    <n v="0.58119938168208019"/>
    <n v="0.39798430551075592"/>
    <n v="25"/>
    <n v="50"/>
    <n v="50"/>
    <n v="50"/>
    <n v="25"/>
    <n v="50"/>
  </r>
  <r>
    <x v="2"/>
    <x v="0"/>
    <x v="0"/>
    <x v="1"/>
    <x v="1"/>
    <x v="0"/>
    <n v="1.6655980435930799"/>
    <n v="1.5028277438428801"/>
    <n v="1.2429643763904701"/>
    <n v="1.1651468618087699"/>
    <n v="0.97885983297021795"/>
    <n v="1.2853840405327499"/>
    <n v="1.7582932312606501"/>
    <n v="1.5493725515249099"/>
    <n v="1.3502844580383599"/>
    <n v="1.31366250249552"/>
    <n v="1.0247149691772901"/>
    <n v="1.38147422356079"/>
    <s v="1k-10k"/>
    <s v="1k-10k"/>
    <s v="10k-100k"/>
    <s v="1k-10k"/>
    <s v="1k-10k"/>
    <s v="10k-100k"/>
    <n v="0.38021400306033004"/>
    <n v="0.30652420756253196"/>
    <n v="50"/>
    <n v="50"/>
    <n v="100"/>
    <n v="50"/>
    <n v="50"/>
    <n v="100"/>
  </r>
  <r>
    <x v="2"/>
    <x v="0"/>
    <x v="0"/>
    <x v="1"/>
    <x v="1"/>
    <x v="1"/>
    <n v="1.6322688669312599"/>
    <n v="1.11082573553363"/>
    <n v="0.97565272457238295"/>
    <n v="0.823266418680076"/>
    <n v="0.57212979845641698"/>
    <n v="0.893914992322424"/>
    <n v="1.42776107290487"/>
    <n v="1.1352868340445299"/>
    <n v="1.01110027458943"/>
    <n v="0.89457597833126701"/>
    <n v="0.78163412404802601"/>
    <n v="0.97728585968279003"/>
    <s v="251-1000"/>
    <s v="1k-10k"/>
    <s v="1k-10k"/>
    <s v="1k-10k"/>
    <s v="251-1000"/>
    <s v="10k-100k"/>
    <n v="0.73835387460883595"/>
    <n v="0.32178519386600701"/>
    <n v="25"/>
    <n v="50"/>
    <n v="50"/>
    <n v="50"/>
    <n v="25"/>
    <n v="100"/>
  </r>
  <r>
    <x v="2"/>
    <x v="0"/>
    <x v="0"/>
    <x v="1"/>
    <x v="1"/>
    <x v="2"/>
    <n v="1.52874178887708"/>
    <n v="1.20148318004512"/>
    <n v="1.0752743758373799"/>
    <n v="0.94765573225008104"/>
    <n v="0.78542117937127198"/>
    <n v="0.99398992475764203"/>
    <n v="1.75232681406852"/>
    <n v="1.3924063796274599"/>
    <n v="1.2342357627799401"/>
    <n v="1.1193405500623099"/>
    <n v="1.1318300597247599"/>
    <n v="1.2457906412408599"/>
    <s v="1k-10k"/>
    <s v="1k-10k"/>
    <s v="10k-100k"/>
    <s v="1k-10k"/>
    <s v="1k-10k"/>
    <s v="10k-100k"/>
    <n v="0.53475186411943798"/>
    <n v="0.20856874538637005"/>
    <n v="50"/>
    <n v="50"/>
    <n v="100"/>
    <n v="50"/>
    <n v="50"/>
    <n v="100"/>
  </r>
  <r>
    <x v="2"/>
    <x v="0"/>
    <x v="0"/>
    <x v="1"/>
    <x v="2"/>
    <x v="0"/>
    <n v="1.64403758453542"/>
    <n v="1.45867993987926"/>
    <n v="1.2358081174359801"/>
    <n v="1.05174742773126"/>
    <n v="0.84825254770927305"/>
    <n v="1.2281910592826299"/>
    <n v="1.7361276326282999"/>
    <n v="1.53129043744948"/>
    <n v="1.3227888949736499"/>
    <n v="1.1411636702154699"/>
    <n v="0.86485458652192004"/>
    <n v="1.3037987127414501"/>
    <s v="1k-10k"/>
    <s v="1k-10k"/>
    <s v="1k-10k"/>
    <s v="1k-10k"/>
    <s v="251-1000"/>
    <s v="1k-10k"/>
    <n v="0.41584652525279009"/>
    <n v="0.3799385115733569"/>
    <n v="50"/>
    <n v="50"/>
    <n v="50"/>
    <n v="50"/>
    <n v="25"/>
    <n v="50"/>
  </r>
  <r>
    <x v="2"/>
    <x v="0"/>
    <x v="0"/>
    <x v="1"/>
    <x v="2"/>
    <x v="1"/>
    <n v="1.2322915642054499"/>
    <n v="1.0298689348879699"/>
    <n v="0.90056799748328598"/>
    <n v="0.75235916898247002"/>
    <n v="0.56947528315845397"/>
    <n v="0.86495275011971695"/>
    <n v="1.15624591173911"/>
    <n v="1.0145008118849199"/>
    <n v="0.94538188904517195"/>
    <n v="0.84175954797327501"/>
    <n v="0.72624151329830999"/>
    <n v="0.92534592436507601"/>
    <s v="251-1000"/>
    <s v="1k-10k"/>
    <s v="1k-10k"/>
    <s v="1k-10k"/>
    <s v="251-1000"/>
    <s v="1k-10k"/>
    <n v="0.36733881408573299"/>
    <n v="0.29547746696126298"/>
    <n v="25"/>
    <n v="50"/>
    <n v="50"/>
    <n v="50"/>
    <n v="25"/>
    <n v="50"/>
  </r>
  <r>
    <x v="2"/>
    <x v="0"/>
    <x v="0"/>
    <x v="1"/>
    <x v="2"/>
    <x v="2"/>
    <n v="1.3333255636829999"/>
    <n v="1.08339984075674"/>
    <n v="0.93208724720765701"/>
    <n v="0.79559280486167205"/>
    <n v="0.60024601338288996"/>
    <n v="0.90007877448582296"/>
    <n v="1.45106598547344"/>
    <n v="1.1990598008795901"/>
    <n v="1.06007639272259"/>
    <n v="0.97390657445779005"/>
    <n v="0.82518509170855103"/>
    <n v="1.0781301948358399"/>
    <s v="1k-10k"/>
    <s v="1k-10k"/>
    <s v="1k-10k"/>
    <s v="1k-10k"/>
    <s v="1k-10k"/>
    <s v="10k-100k"/>
    <n v="0.43324678919717696"/>
    <n v="0.299832761102933"/>
    <n v="50"/>
    <n v="50"/>
    <n v="50"/>
    <n v="50"/>
    <n v="50"/>
    <n v="100"/>
  </r>
  <r>
    <x v="2"/>
    <x v="0"/>
    <x v="0"/>
    <x v="1"/>
    <x v="3"/>
    <x v="0"/>
    <n v="2.3514175501997299"/>
    <n v="1.5263547683971199"/>
    <n v="1.2701500571745299"/>
    <n v="1.0152132869672199"/>
    <n v="0.83897597116270695"/>
    <n v="1.30520696353787"/>
    <n v="2.63785542546773"/>
    <n v="1.7077259043907"/>
    <n v="1.36337760744909"/>
    <n v="1.15842329769024"/>
    <n v="0.85980004761945905"/>
    <n v="1.4609596130018301"/>
    <s v="1k-10k"/>
    <s v="1k-10k"/>
    <s v="1k-10k"/>
    <s v="251-1000"/>
    <s v="1k-10k"/>
    <s v="1k-10k"/>
    <n v="1.0462105866618598"/>
    <n v="0.46623099237516308"/>
    <n v="50"/>
    <n v="50"/>
    <n v="50"/>
    <n v="25"/>
    <n v="50"/>
    <n v="50"/>
  </r>
  <r>
    <x v="2"/>
    <x v="0"/>
    <x v="0"/>
    <x v="1"/>
    <x v="3"/>
    <x v="1"/>
    <n v="1.2732387183402001"/>
    <n v="1.0210413061844901"/>
    <n v="0.84403878549352795"/>
    <n v="0.759733050939704"/>
    <n v="0.523496348043758"/>
    <n v="0.82539487959259294"/>
    <n v="1.2999135167665301"/>
    <n v="1.0060068504586399"/>
    <n v="0.89870457670266701"/>
    <n v="0.82750910102553199"/>
    <n v="0.70789065408307505"/>
    <n v="0.90734332563366404"/>
    <s v="251-1000"/>
    <s v="1k-10k"/>
    <s v="1k-10k"/>
    <s v="1k-10k"/>
    <s v="251-1000"/>
    <s v="1k-10k"/>
    <n v="0.44784383874760714"/>
    <n v="0.30189853154883495"/>
    <n v="25"/>
    <n v="50"/>
    <n v="50"/>
    <n v="50"/>
    <n v="25"/>
    <n v="50"/>
  </r>
  <r>
    <x v="2"/>
    <x v="0"/>
    <x v="0"/>
    <x v="1"/>
    <x v="3"/>
    <x v="2"/>
    <n v="1.3342651877923799"/>
    <n v="1.0491052696538501"/>
    <n v="0.87498684388185299"/>
    <n v="0.78759778471546005"/>
    <n v="0.54237349264847401"/>
    <n v="0.86151905194888301"/>
    <n v="1.7171274512379699"/>
    <n v="1.15290142888461"/>
    <n v="1.05834161769526"/>
    <n v="0.95517707809887797"/>
    <n v="0.80304457489424397"/>
    <n v="1.1216047439966601"/>
    <s v="1k-10k"/>
    <s v="1k-10k"/>
    <s v="1k-10k"/>
    <s v="1k-10k"/>
    <s v="1k-10k"/>
    <s v="10k-100k"/>
    <n v="0.4727461358434969"/>
    <n v="0.319145559300409"/>
    <n v="50"/>
    <n v="50"/>
    <n v="50"/>
    <n v="50"/>
    <n v="50"/>
    <n v="100"/>
  </r>
  <r>
    <x v="2"/>
    <x v="0"/>
    <x v="0"/>
    <x v="1"/>
    <x v="4"/>
    <x v="0"/>
    <n v="1.69660467114302"/>
    <n v="1.4882936981666699"/>
    <n v="1.27612746420495"/>
    <n v="1.1913955076401199"/>
    <n v="1.03130387418665"/>
    <n v="1.28339596312593"/>
    <n v="1.8948801509177799"/>
    <n v="1.5670848985247401"/>
    <n v="1.38165498786438"/>
    <n v="1.29576261212149"/>
    <n v="1.0665303944643301"/>
    <n v="1.3810364074099"/>
    <s v="1k-10k"/>
    <s v="10k-100k"/>
    <s v="10k-100k"/>
    <s v="1k-10k"/>
    <s v="1k-10k"/>
    <s v="10k-100k"/>
    <n v="0.41320870801709009"/>
    <n v="0.25209208893927992"/>
    <n v="50"/>
    <n v="100"/>
    <n v="100"/>
    <n v="50"/>
    <n v="50"/>
    <n v="100"/>
  </r>
  <r>
    <x v="2"/>
    <x v="0"/>
    <x v="0"/>
    <x v="1"/>
    <x v="4"/>
    <x v="1"/>
    <n v="1.1724046155301"/>
    <n v="0.99830891546745704"/>
    <n v="0.89733363650461895"/>
    <n v="0.81929054705599502"/>
    <n v="0.65158269313799599"/>
    <n v="0.86636529389975903"/>
    <n v="1.23833935803128"/>
    <n v="1.0163635537348501"/>
    <n v="0.94722018365351202"/>
    <n v="0.88580537835023199"/>
    <n v="0.80880188798405195"/>
    <n v="0.94556091432576395"/>
    <s v="1k-10k"/>
    <s v="1k-10k"/>
    <s v="10k-100k"/>
    <s v="1k-10k"/>
    <s v="1k-10k"/>
    <s v="10k-100k"/>
    <n v="0.30603932163034098"/>
    <n v="0.21478260076176303"/>
    <n v="50"/>
    <n v="50"/>
    <n v="100"/>
    <n v="50"/>
    <n v="50"/>
    <n v="100"/>
  </r>
  <r>
    <x v="2"/>
    <x v="0"/>
    <x v="0"/>
    <x v="1"/>
    <x v="4"/>
    <x v="2"/>
    <n v="1.3265327869197401"/>
    <n v="1.0685650437843699"/>
    <n v="0.947569008065273"/>
    <n v="0.86640075175497"/>
    <n v="0.70494069515781199"/>
    <n v="0.93279714944556702"/>
    <n v="1.6650683176229299"/>
    <n v="1.25286740734521"/>
    <n v="1.1471185367527901"/>
    <n v="1.08930072515865"/>
    <n v="0.93476846655369195"/>
    <n v="1.18605838303137"/>
    <s v="10k-100k"/>
    <s v="10k-100k"/>
    <s v="10k-100k"/>
    <s v="10k-100k"/>
    <s v="1k-10k"/>
    <s v="10k-100k"/>
    <n v="0.39373563747417306"/>
    <n v="0.22785645428775503"/>
    <n v="100"/>
    <n v="100"/>
    <n v="100"/>
    <n v="100"/>
    <n v="50"/>
    <n v="100"/>
  </r>
  <r>
    <x v="2"/>
    <x v="0"/>
    <x v="0"/>
    <x v="2"/>
    <x v="0"/>
    <x v="0"/>
    <n v="1.9635992452117099"/>
    <n v="1.5869418362976699"/>
    <n v="1.2646964753619001"/>
    <n v="1.12942115652655"/>
    <n v="0.88889234018373198"/>
    <n v="1.24891597217112"/>
    <n v="1.8446967938940799"/>
    <n v="1.52216988696161"/>
    <n v="1.3178806276874599"/>
    <n v="1.18793578059303"/>
    <n v="0.92274107898379698"/>
    <n v="1.2872266175353899"/>
    <s v="251-1000"/>
    <s v="251-1000"/>
    <s v="1k-10k"/>
    <s v="1k-10k"/>
    <s v="251-1000"/>
    <s v="1k-10k"/>
    <n v="0.71468327304058987"/>
    <n v="0.36002363198738807"/>
    <n v="25"/>
    <n v="25"/>
    <n v="50"/>
    <n v="50"/>
    <n v="25"/>
    <n v="50"/>
  </r>
  <r>
    <x v="2"/>
    <x v="0"/>
    <x v="0"/>
    <x v="2"/>
    <x v="0"/>
    <x v="1"/>
    <n v="2.6328595979952398"/>
    <n v="1.72497014375302"/>
    <n v="1.18354028837326"/>
    <n v="0.78990343915403805"/>
    <n v="0.61606070505147104"/>
    <n v="1.0208953395279701"/>
    <n v="1.9893326888617799"/>
    <n v="1.6272556763792101"/>
    <n v="1.3183908214301201"/>
    <n v="0.848146925319339"/>
    <n v="0.84075196039080902"/>
    <n v="1.08256795430913"/>
    <s v="30-100"/>
    <s v="30-100"/>
    <s v="101-250"/>
    <s v="251-1000"/>
    <s v="30-100"/>
    <s v="251-1000"/>
    <n v="1.6119642584672698"/>
    <n v="0.40483463447649903"/>
    <n v="6"/>
    <n v="6"/>
    <n v="12"/>
    <n v="25"/>
    <n v="6"/>
    <n v="25"/>
  </r>
  <r>
    <x v="2"/>
    <x v="0"/>
    <x v="0"/>
    <x v="2"/>
    <x v="0"/>
    <x v="2"/>
    <n v="2.0706689330550399"/>
    <n v="1.6662403274917901"/>
    <n v="1.35449730232051"/>
    <n v="1.12522830411882"/>
    <n v="0.85005924843203096"/>
    <n v="1.1332063726452499"/>
    <n v="1.6792216859954601"/>
    <n v="1.57383082200679"/>
    <n v="1.3802108781376901"/>
    <n v="1.2676146132569099"/>
    <n v="1.0273679694220901"/>
    <n v="1.2615087775384"/>
    <s v="251-1000"/>
    <s v="251-1000"/>
    <s v="251-1000"/>
    <s v="1k-10k"/>
    <s v="1k-10k"/>
    <s v="1k-10k"/>
    <n v="0.93746256040978992"/>
    <n v="0.28314712421321897"/>
    <n v="25"/>
    <n v="25"/>
    <n v="25"/>
    <n v="50"/>
    <n v="50"/>
    <n v="50"/>
  </r>
  <r>
    <x v="2"/>
    <x v="0"/>
    <x v="0"/>
    <x v="2"/>
    <x v="1"/>
    <x v="0"/>
    <n v="1.6543300376019701"/>
    <n v="1.4413155339213699"/>
    <n v="1.3116018839853301"/>
    <n v="1.15595328227564"/>
    <n v="0.91421725039621904"/>
    <n v="1.2323889284145499"/>
    <n v="1.64678410773616"/>
    <n v="1.4488620064047999"/>
    <n v="1.3305816380705999"/>
    <n v="1.1387786770622501"/>
    <n v="0.96300219998040104"/>
    <n v="1.2605698084036401"/>
    <s v="1k-10k"/>
    <s v="1k-10k"/>
    <s v="10k-100k"/>
    <s v="1k-10k"/>
    <s v="1k-10k"/>
    <s v="10k-100k"/>
    <n v="0.42194110918742012"/>
    <n v="0.31817167801833091"/>
    <n v="50"/>
    <n v="50"/>
    <n v="100"/>
    <n v="50"/>
    <n v="50"/>
    <n v="100"/>
  </r>
  <r>
    <x v="2"/>
    <x v="0"/>
    <x v="0"/>
    <x v="2"/>
    <x v="1"/>
    <x v="1"/>
    <n v="1.9656459176166099"/>
    <n v="1.42094914788509"/>
    <n v="1.0381961302393199"/>
    <n v="0.90178717930961005"/>
    <n v="0.65022530693201697"/>
    <n v="1.06427460405664"/>
    <n v="1.6579755995132599"/>
    <n v="1.2223937749887901"/>
    <n v="1.0656939539030501"/>
    <n v="1.0293645905228801"/>
    <n v="0.80497528599356205"/>
    <n v="1.0835157844207"/>
    <s v="101-250"/>
    <s v="1k-10k"/>
    <s v="251-1000"/>
    <s v="1k-10k"/>
    <s v="251-1000"/>
    <s v="1k-10k"/>
    <n v="0.90137131355996991"/>
    <n v="0.41404929712462302"/>
    <n v="12"/>
    <n v="50"/>
    <n v="25"/>
    <n v="50"/>
    <n v="25"/>
    <n v="50"/>
  </r>
  <r>
    <x v="2"/>
    <x v="0"/>
    <x v="0"/>
    <x v="2"/>
    <x v="1"/>
    <x v="2"/>
    <n v="1.81004357543971"/>
    <n v="1.4155654220699301"/>
    <n v="1.1374757495860801"/>
    <n v="0.97191752012894805"/>
    <n v="0.76177681647003803"/>
    <n v="1.12158411789093"/>
    <n v="1.57384919058252"/>
    <n v="1.38204884179406"/>
    <n v="1.27088557017909"/>
    <n v="1.1054466602909701"/>
    <n v="0.84512989399749505"/>
    <n v="1.23540768186217"/>
    <s v="1k-10k"/>
    <s v="1k-10k"/>
    <s v="10k-100k"/>
    <s v="1k-10k"/>
    <s v="1k-10k"/>
    <s v="10k-100k"/>
    <n v="0.68845945754877991"/>
    <n v="0.35980730142089201"/>
    <n v="50"/>
    <n v="50"/>
    <n v="100"/>
    <n v="50"/>
    <n v="50"/>
    <n v="100"/>
  </r>
  <r>
    <x v="2"/>
    <x v="0"/>
    <x v="0"/>
    <x v="2"/>
    <x v="2"/>
    <x v="0"/>
    <n v="1.7805908959504599"/>
    <n v="1.36417262024246"/>
    <n v="1.1985438309679399"/>
    <n v="1.0857507895051099"/>
    <n v="0.83772015038572101"/>
    <n v="1.16390368840949"/>
    <n v="1.6653635863502401"/>
    <n v="1.3498947253367499"/>
    <n v="1.21157796897131"/>
    <n v="1.09467361839959"/>
    <n v="0.78832304474406401"/>
    <n v="1.1693536855255899"/>
    <s v="251-1000"/>
    <s v="1k-10k"/>
    <s v="1k-10k"/>
    <s v="1k-10k"/>
    <s v="251-1000"/>
    <s v="1k-10k"/>
    <n v="0.61668720754096995"/>
    <n v="0.32618353802376898"/>
    <n v="25"/>
    <n v="50"/>
    <n v="50"/>
    <n v="50"/>
    <n v="25"/>
    <n v="50"/>
  </r>
  <r>
    <x v="2"/>
    <x v="0"/>
    <x v="0"/>
    <x v="2"/>
    <x v="2"/>
    <x v="1"/>
    <n v="2.2344517180455199"/>
    <n v="1.5619026623957299"/>
    <n v="1.0902324402933401"/>
    <n v="0.87874386571431595"/>
    <n v="0.54385189984981996"/>
    <n v="1.06174182543103"/>
    <n v="1.42943138167488"/>
    <n v="1.2479738164854399"/>
    <n v="1.0433283477186299"/>
    <n v="1.0560059271317901"/>
    <n v="0.83915369018221797"/>
    <n v="1.06323971721903"/>
    <s v="101-250"/>
    <s v="251-1000"/>
    <s v="251-1000"/>
    <s v="251-1000"/>
    <s v="251-1000"/>
    <s v="1k-10k"/>
    <n v="1.1727098926144899"/>
    <n v="0.51788992558121005"/>
    <n v="12"/>
    <n v="25"/>
    <n v="25"/>
    <n v="25"/>
    <n v="25"/>
    <n v="50"/>
  </r>
  <r>
    <x v="2"/>
    <x v="0"/>
    <x v="0"/>
    <x v="2"/>
    <x v="2"/>
    <x v="2"/>
    <n v="1.79173165001477"/>
    <n v="1.3446030475700499"/>
    <n v="1.13178022450075"/>
    <n v="0.94073383242019404"/>
    <n v="0.622103107720271"/>
    <n v="1.0807032899614699"/>
    <n v="1.3610108820895701"/>
    <n v="1.26446957671398"/>
    <n v="1.14379769174901"/>
    <n v="0.95901860566544295"/>
    <n v="1.0445425512379301"/>
    <n v="1.1425556485741399"/>
    <s v="251-1000"/>
    <s v="1k-10k"/>
    <s v="1k-10k"/>
    <s v="1k-10k"/>
    <s v="1k-10k"/>
    <s v="1k-10k"/>
    <n v="0.71102836005330006"/>
    <n v="0.45860018224119892"/>
    <n v="25"/>
    <n v="50"/>
    <n v="50"/>
    <n v="50"/>
    <n v="50"/>
    <n v="50"/>
  </r>
  <r>
    <x v="2"/>
    <x v="0"/>
    <x v="0"/>
    <x v="2"/>
    <x v="3"/>
    <x v="0"/>
    <n v="1.8691669367219099"/>
    <n v="1.46547526390276"/>
    <n v="1.2225471426218799"/>
    <n v="1.0049751239031901"/>
    <n v="0.78318679632208899"/>
    <n v="1.1586586680336901"/>
    <n v="1.80327541810184"/>
    <n v="1.5258965986550299"/>
    <n v="1.2174432512989199"/>
    <n v="1.08608564778595"/>
    <n v="0.90218895638145002"/>
    <n v="1.2530546199889401"/>
    <s v="251-1000"/>
    <s v="1k-10k"/>
    <s v="1k-10k"/>
    <s v="251-1000"/>
    <s v="251-1000"/>
    <s v="1k-10k"/>
    <n v="0.71050826868821981"/>
    <n v="0.37547187171160112"/>
    <n v="25"/>
    <n v="50"/>
    <n v="50"/>
    <n v="25"/>
    <n v="25"/>
    <n v="50"/>
  </r>
  <r>
    <x v="2"/>
    <x v="0"/>
    <x v="0"/>
    <x v="2"/>
    <x v="3"/>
    <x v="1"/>
    <n v="2.8514569497261699"/>
    <n v="1.60043843724532"/>
    <n v="1.1858689719693301"/>
    <n v="0.90196245641310202"/>
    <n v="0.38368469174974801"/>
    <n v="0.87042228891545403"/>
    <n v="1.5525625392945599"/>
    <n v="1.25781776324445"/>
    <n v="1.0272345694168601"/>
    <n v="0.95953303202109697"/>
    <n v="0.67070346985554996"/>
    <n v="0.935206440202075"/>
    <s v="30-100"/>
    <s v="101-250"/>
    <s v="251-1000"/>
    <s v="251-1000"/>
    <s v="251-1000"/>
    <s v="1k-10k"/>
    <n v="1.9810346608107159"/>
    <n v="0.48673759716570603"/>
    <n v="6"/>
    <n v="12"/>
    <n v="25"/>
    <n v="25"/>
    <n v="25"/>
    <n v="50"/>
  </r>
  <r>
    <x v="2"/>
    <x v="0"/>
    <x v="0"/>
    <x v="2"/>
    <x v="3"/>
    <x v="2"/>
    <n v="2.4036832654984899"/>
    <n v="1.57957112185126"/>
    <n v="1.21208234465834"/>
    <n v="0.926927956429204"/>
    <n v="0.44150050864757401"/>
    <n v="0.90855004818430996"/>
    <n v="1.2634992461837899"/>
    <n v="1.49484198277127"/>
    <n v="1.1637251737057199"/>
    <n v="1.14175632336349"/>
    <n v="0.799135881257238"/>
    <n v="1.1552663501551801"/>
    <s v="251-1000"/>
    <s v="1k-10k"/>
    <s v="1k-10k"/>
    <s v="1k-10k"/>
    <s v="251-1000"/>
    <s v="1k-10k"/>
    <n v="1.49513321731418"/>
    <n v="0.46704953953673595"/>
    <n v="25"/>
    <n v="50"/>
    <n v="50"/>
    <n v="50"/>
    <n v="25"/>
    <n v="50"/>
  </r>
  <r>
    <x v="2"/>
    <x v="0"/>
    <x v="0"/>
    <x v="2"/>
    <x v="4"/>
    <x v="0"/>
    <n v="1.53280194119286"/>
    <n v="1.3785834151635099"/>
    <n v="1.2857650507117699"/>
    <n v="1.15262285647511"/>
    <n v="0.94867579041969297"/>
    <n v="1.2156432842071401"/>
    <n v="1.50311686934157"/>
    <n v="1.4340692765958101"/>
    <n v="1.3072508382288399"/>
    <n v="1.16225444726788"/>
    <n v="0.97928676692239303"/>
    <n v="1.2488575715075101"/>
    <s v="1k-10k"/>
    <s v="1k-10k"/>
    <s v="10k-100k"/>
    <s v="1k-10k"/>
    <s v="1k-10k"/>
    <s v="10k-100k"/>
    <n v="0.31715865698571988"/>
    <n v="0.26696749378744711"/>
    <n v="50"/>
    <n v="50"/>
    <n v="100"/>
    <n v="50"/>
    <n v="50"/>
    <n v="100"/>
  </r>
  <r>
    <x v="2"/>
    <x v="0"/>
    <x v="0"/>
    <x v="2"/>
    <x v="4"/>
    <x v="1"/>
    <n v="1.84510905338488"/>
    <n v="1.3470833224085501"/>
    <n v="1.1370689653397801"/>
    <n v="0.97937259401183896"/>
    <n v="0.74957648030584001"/>
    <n v="1.00797503934588"/>
    <n v="1.5787742934831801"/>
    <n v="1.2103946338890801"/>
    <n v="1.07839021431407"/>
    <n v="1.10056398502472"/>
    <n v="0.87221498946360299"/>
    <n v="1.04802909956012"/>
    <s v="251-1000"/>
    <s v="1k-10k"/>
    <s v="1k-10k"/>
    <s v="1k-10k"/>
    <s v="1k-10k"/>
    <s v="1k-10k"/>
    <n v="0.83713401403900001"/>
    <n v="0.25839855904003994"/>
    <n v="25"/>
    <n v="50"/>
    <n v="50"/>
    <n v="50"/>
    <n v="50"/>
    <n v="50"/>
  </r>
  <r>
    <x v="2"/>
    <x v="0"/>
    <x v="0"/>
    <x v="2"/>
    <x v="4"/>
    <x v="2"/>
    <n v="1.6169138842111499"/>
    <n v="1.3364757590568299"/>
    <n v="1.1845314377623599"/>
    <n v="1.0856088849818999"/>
    <n v="0.82867974034594605"/>
    <n v="1.06396108869499"/>
    <n v="1.4748004273236099"/>
    <n v="1.3683858858773099"/>
    <n v="1.26629716920637"/>
    <n v="1.2080446783212"/>
    <n v="0.99585919212301899"/>
    <n v="1.2128796327434599"/>
    <s v="1k-10k"/>
    <s v="1k-10k"/>
    <s v="10k-100k"/>
    <s v="10k-100k"/>
    <s v="1k-10k"/>
    <s v="10k-100k"/>
    <n v="0.55295279551615995"/>
    <n v="0.23528134834904391"/>
    <n v="50"/>
    <n v="50"/>
    <n v="100"/>
    <n v="100"/>
    <n v="50"/>
    <n v="100"/>
  </r>
  <r>
    <x v="2"/>
    <x v="0"/>
    <x v="0"/>
    <x v="3"/>
    <x v="0"/>
    <x v="0"/>
    <n v="1.88268757415799"/>
    <n v="1.55804286640262"/>
    <n v="1.31689452807579"/>
    <n v="1.1495400882354301"/>
    <n v="0.98702950881892304"/>
    <n v="1.2915534108419999"/>
    <n v="1.84013889670734"/>
    <n v="1.52728106318693"/>
    <n v="1.3638741442382301"/>
    <n v="1.2296511457661801"/>
    <n v="1.01258860242663"/>
    <n v="1.3349417686191301"/>
    <s v="1k-10k"/>
    <s v="1k-10k"/>
    <s v="1k-10k"/>
    <s v="1k-10k"/>
    <s v="1k-10k"/>
    <s v="10k-100k"/>
    <n v="0.59113416331599011"/>
    <n v="0.30452390202307689"/>
    <n v="50"/>
    <n v="50"/>
    <n v="50"/>
    <n v="50"/>
    <n v="50"/>
    <n v="100"/>
  </r>
  <r>
    <x v="2"/>
    <x v="0"/>
    <x v="0"/>
    <x v="3"/>
    <x v="0"/>
    <x v="1"/>
    <n v="1.8172618063169701"/>
    <n v="1.3596824972546999"/>
    <n v="1.1129385340999101"/>
    <n v="0.884924840739437"/>
    <n v="0.62104821546287203"/>
    <n v="1.0732774687928499"/>
    <n v="1.5547692401516"/>
    <n v="1.3115858951911901"/>
    <n v="1.14855876135899"/>
    <n v="0.951752379383073"/>
    <n v="0.81154435010182302"/>
    <n v="1.1061608012764299"/>
    <s v="251-1000"/>
    <s v="251-1000"/>
    <s v="251-1000"/>
    <s v="251-1000"/>
    <s v="30-100"/>
    <s v="1k-10k"/>
    <n v="0.74398433752412019"/>
    <n v="0.45222925332997788"/>
    <n v="25"/>
    <n v="25"/>
    <n v="25"/>
    <n v="25"/>
    <n v="6"/>
    <n v="50"/>
  </r>
  <r>
    <x v="2"/>
    <x v="0"/>
    <x v="0"/>
    <x v="3"/>
    <x v="0"/>
    <x v="2"/>
    <n v="1.89692578621692"/>
    <n v="1.5130558426014999"/>
    <n v="1.24691140564328"/>
    <n v="1.1288678447559299"/>
    <n v="0.91515286535860796"/>
    <n v="1.1724410531723"/>
    <n v="1.7891483332798801"/>
    <n v="1.5040776774539399"/>
    <n v="1.3531426852302699"/>
    <n v="1.23233622494648"/>
    <n v="1.0364468519249299"/>
    <n v="1.29472282935381"/>
    <s v="251-1000"/>
    <s v="1k-10k"/>
    <s v="1k-10k"/>
    <s v="1k-10k"/>
    <s v="1k-10k"/>
    <s v="10k-100k"/>
    <n v="0.72448473304462002"/>
    <n v="0.257288187813692"/>
    <n v="25"/>
    <n v="50"/>
    <n v="50"/>
    <n v="50"/>
    <n v="50"/>
    <n v="100"/>
  </r>
  <r>
    <x v="2"/>
    <x v="0"/>
    <x v="0"/>
    <x v="3"/>
    <x v="1"/>
    <x v="0"/>
    <n v="1.6955225990434999"/>
    <n v="1.48779933565929"/>
    <n v="1.27775338881848"/>
    <n v="1.17477464453503"/>
    <n v="0.96665454436959797"/>
    <n v="1.27219019990057"/>
    <n v="1.76444877373755"/>
    <n v="1.51280580741905"/>
    <n v="1.34507648455319"/>
    <n v="1.2900058328071999"/>
    <n v="0.98348836235942805"/>
    <n v="1.3291981370955299"/>
    <s v="1k-10k"/>
    <s v="10k-100k"/>
    <s v="10k-100k"/>
    <s v="1k-10k"/>
    <s v="1k-10k"/>
    <s v="10k-100k"/>
    <n v="0.42333239914292986"/>
    <n v="0.30553565553097206"/>
    <n v="50"/>
    <n v="100"/>
    <n v="100"/>
    <n v="50"/>
    <n v="50"/>
    <n v="100"/>
  </r>
  <r>
    <x v="2"/>
    <x v="0"/>
    <x v="0"/>
    <x v="3"/>
    <x v="1"/>
    <x v="1"/>
    <n v="1.60355231240992"/>
    <n v="1.18500150790204"/>
    <n v="1.0181223564934101"/>
    <n v="0.91421518840117399"/>
    <n v="0.68307340097676394"/>
    <n v="0.95079754802477201"/>
    <n v="1.46382125853204"/>
    <n v="1.1654729597395601"/>
    <n v="1.0345723619867"/>
    <n v="0.95663852047329201"/>
    <n v="0.87254993411090997"/>
    <n v="1.00879351297875"/>
    <s v="251-1000"/>
    <s v="1k-10k"/>
    <s v="1k-10k"/>
    <s v="1k-10k"/>
    <s v="1k-10k"/>
    <s v="10k-100k"/>
    <n v="0.65275476438514801"/>
    <n v="0.26772414704800807"/>
    <n v="25"/>
    <n v="50"/>
    <n v="50"/>
    <n v="50"/>
    <n v="50"/>
    <n v="100"/>
  </r>
  <r>
    <x v="2"/>
    <x v="0"/>
    <x v="0"/>
    <x v="3"/>
    <x v="1"/>
    <x v="2"/>
    <n v="1.58248169669909"/>
    <n v="1.27457205943983"/>
    <n v="1.1124383412235099"/>
    <n v="0.99608216977461095"/>
    <n v="0.88066410359023095"/>
    <n v="1.04330994467781"/>
    <n v="1.6423752235687701"/>
    <n v="1.4317753907528601"/>
    <n v="1.27184703208014"/>
    <n v="1.12890568276512"/>
    <n v="1.1349404039283399"/>
    <n v="1.24968567391576"/>
    <s v="1k-10k"/>
    <s v="10k-100k"/>
    <s v="10k-100k"/>
    <s v="10k-100k"/>
    <s v="10k-100k"/>
    <s v="10k-100k"/>
    <n v="0.53917175202127998"/>
    <n v="0.16264584108757907"/>
    <n v="50"/>
    <n v="100"/>
    <n v="100"/>
    <n v="100"/>
    <n v="100"/>
    <n v="100"/>
  </r>
  <r>
    <x v="2"/>
    <x v="0"/>
    <x v="0"/>
    <x v="3"/>
    <x v="2"/>
    <x v="0"/>
    <n v="1.6736402559806101"/>
    <n v="1.4388982978217799"/>
    <n v="1.2502625866805801"/>
    <n v="1.1048412343985099"/>
    <n v="0.92014810568613603"/>
    <n v="1.2355491111552499"/>
    <n v="1.68459612745232"/>
    <n v="1.43606149718006"/>
    <n v="1.3156503908333299"/>
    <n v="1.1835367779923101"/>
    <n v="0.88382246052287505"/>
    <n v="1.26996842828825"/>
    <s v="1k-10k"/>
    <s v="1k-10k"/>
    <s v="1k-10k"/>
    <s v="1k-10k"/>
    <s v="1k-10k"/>
    <s v="10k-100k"/>
    <n v="0.43809114482536016"/>
    <n v="0.31540100546911387"/>
    <n v="50"/>
    <n v="50"/>
    <n v="50"/>
    <n v="50"/>
    <n v="50"/>
    <n v="100"/>
  </r>
  <r>
    <x v="2"/>
    <x v="0"/>
    <x v="0"/>
    <x v="3"/>
    <x v="2"/>
    <x v="1"/>
    <n v="1.3007239021596999"/>
    <n v="1.1034143070892299"/>
    <n v="0.93822030105408605"/>
    <n v="0.81534919449412802"/>
    <n v="0.66473220836956104"/>
    <n v="0.91585798053183298"/>
    <n v="1.0947400246902499"/>
    <n v="1.09778907447265"/>
    <n v="0.958799741430304"/>
    <n v="0.871977231726765"/>
    <n v="0.80205685899972201"/>
    <n v="0.95606647302472003"/>
    <s v="251-1000"/>
    <s v="1k-10k"/>
    <s v="1k-10k"/>
    <s v="1k-10k"/>
    <s v="1k-10k"/>
    <s v="10k-100k"/>
    <n v="0.38486592162786692"/>
    <n v="0.25112577216227194"/>
    <n v="25"/>
    <n v="50"/>
    <n v="50"/>
    <n v="50"/>
    <n v="50"/>
    <n v="100"/>
  </r>
  <r>
    <x v="2"/>
    <x v="0"/>
    <x v="0"/>
    <x v="3"/>
    <x v="2"/>
    <x v="2"/>
    <n v="1.4034857809897501"/>
    <n v="1.18516606041085"/>
    <n v="0.98621686996153801"/>
    <n v="0.87213166091723004"/>
    <n v="0.70112994492964498"/>
    <n v="0.95467316451346096"/>
    <n v="1.27393362327976"/>
    <n v="1.33803024982431"/>
    <n v="1.1194940213384501"/>
    <n v="0.99152366664913805"/>
    <n v="0.919861392924754"/>
    <n v="1.1194379263562499"/>
    <s v="1k-10k"/>
    <s v="1k-10k"/>
    <s v="10k-100k"/>
    <s v="1k-10k"/>
    <s v="1k-10k"/>
    <s v="10k-100k"/>
    <n v="0.44881261647628912"/>
    <n v="0.25354321958381598"/>
    <n v="50"/>
    <n v="50"/>
    <n v="100"/>
    <n v="50"/>
    <n v="50"/>
    <n v="100"/>
  </r>
  <r>
    <x v="2"/>
    <x v="0"/>
    <x v="0"/>
    <x v="3"/>
    <x v="3"/>
    <x v="0"/>
    <n v="2.5553688138925299"/>
    <n v="1.5545374147592499"/>
    <n v="1.3268762120737001"/>
    <n v="1.0577872573104199"/>
    <n v="0.88192674424459305"/>
    <n v="1.32687415625043"/>
    <n v="2.7183787871185201"/>
    <n v="1.63821505061383"/>
    <n v="1.39707593948127"/>
    <n v="1.1396392630012999"/>
    <n v="0.95243661177942995"/>
    <n v="1.4433242757827001"/>
    <s v="1k-10k"/>
    <s v="1k-10k"/>
    <s v="1k-10k"/>
    <s v="1k-10k"/>
    <s v="1k-10k"/>
    <s v="10k-100k"/>
    <n v="1.2284946576420999"/>
    <n v="0.44494741200583698"/>
    <n v="50"/>
    <n v="50"/>
    <n v="50"/>
    <n v="50"/>
    <n v="50"/>
    <n v="100"/>
  </r>
  <r>
    <x v="2"/>
    <x v="0"/>
    <x v="0"/>
    <x v="3"/>
    <x v="3"/>
    <x v="1"/>
    <n v="1.56906056739023"/>
    <n v="1.10819102411996"/>
    <n v="0.95526957759493103"/>
    <n v="0.82497537071077498"/>
    <n v="0.59394082935311399"/>
    <n v="0.86136811645048394"/>
    <n v="1.38131083863124"/>
    <n v="1.14191723372172"/>
    <n v="0.95185073329904002"/>
    <n v="0.89740340986315803"/>
    <n v="0.746716064892191"/>
    <n v="0.94861176495836197"/>
    <s v="251-1000"/>
    <s v="1k-10k"/>
    <s v="1k-10k"/>
    <s v="1k-10k"/>
    <s v="1k-10k"/>
    <s v="10k-100k"/>
    <n v="0.70769245093974609"/>
    <n v="0.26742728709736996"/>
    <n v="25"/>
    <n v="50"/>
    <n v="50"/>
    <n v="50"/>
    <n v="50"/>
    <n v="100"/>
  </r>
  <r>
    <x v="2"/>
    <x v="0"/>
    <x v="0"/>
    <x v="3"/>
    <x v="3"/>
    <x v="2"/>
    <n v="1.41594075278675"/>
    <n v="1.11715591584523"/>
    <n v="0.985921800054811"/>
    <n v="0.85067702460618599"/>
    <n v="0.60991795114342495"/>
    <n v="0.901425427120079"/>
    <n v="1.6630792197503199"/>
    <n v="1.37083592140239"/>
    <n v="1.08532281505621"/>
    <n v="1.01344280997634"/>
    <n v="0.84180550490172301"/>
    <n v="1.1714651185265601"/>
    <s v="1k-10k"/>
    <s v="1k-10k"/>
    <s v="1k-10k"/>
    <s v="1k-10k"/>
    <s v="1k-10k"/>
    <s v="10k-100k"/>
    <n v="0.51451532566667102"/>
    <n v="0.29150747597665405"/>
    <n v="50"/>
    <n v="50"/>
    <n v="50"/>
    <n v="50"/>
    <n v="50"/>
    <n v="100"/>
  </r>
  <r>
    <x v="2"/>
    <x v="0"/>
    <x v="0"/>
    <x v="3"/>
    <x v="4"/>
    <x v="0"/>
    <n v="1.6610352931014301"/>
    <n v="1.4831146632033201"/>
    <n v="1.2936802633565301"/>
    <n v="1.2189645336475501"/>
    <n v="1.04033119528068"/>
    <n v="1.2772515949194201"/>
    <n v="1.7781677132059901"/>
    <n v="1.50445662965273"/>
    <n v="1.35571193058532"/>
    <n v="1.30602956787198"/>
    <n v="1.07195947413305"/>
    <n v="1.3364868230998701"/>
    <s v="10k-100k"/>
    <s v="10k-100k"/>
    <s v="10k-100k"/>
    <s v="10k-100k"/>
    <s v="10k-100k"/>
    <s v="&gt;100k"/>
    <n v="0.38378369818200997"/>
    <n v="0.23692039963874012"/>
    <n v="100"/>
    <n v="100"/>
    <n v="100"/>
    <n v="100"/>
    <n v="100"/>
    <n v="200"/>
  </r>
  <r>
    <x v="2"/>
    <x v="0"/>
    <x v="0"/>
    <x v="3"/>
    <x v="4"/>
    <x v="1"/>
    <n v="1.3214408654196399"/>
    <n v="1.0835212997535"/>
    <n v="0.986640851501834"/>
    <n v="0.88671202390899195"/>
    <n v="0.74339295234023295"/>
    <n v="0.91245853650205"/>
    <n v="1.3044076664947799"/>
    <n v="1.1735617023888101"/>
    <n v="1.02857825019752"/>
    <n v="0.926647493892369"/>
    <n v="0.846774386988698"/>
    <n v="0.97995232163466806"/>
    <s v="251-1000"/>
    <s v="1k-10k"/>
    <s v="10k-100k"/>
    <s v="10k-100k"/>
    <s v="1k-10k"/>
    <s v="10k-100k"/>
    <n v="0.4089823289175899"/>
    <n v="0.16906558416181705"/>
    <n v="25"/>
    <n v="50"/>
    <n v="100"/>
    <n v="100"/>
    <n v="50"/>
    <n v="100"/>
  </r>
  <r>
    <x v="2"/>
    <x v="0"/>
    <x v="0"/>
    <x v="3"/>
    <x v="4"/>
    <x v="2"/>
    <n v="1.3635508205456901"/>
    <n v="1.13723461359088"/>
    <n v="1.0493179501396901"/>
    <n v="0.93053356021920097"/>
    <n v="0.81777890436696299"/>
    <n v="0.98112422671673205"/>
    <n v="1.61792919885939"/>
    <n v="1.3760543754671499"/>
    <n v="1.23744916393397"/>
    <n v="1.1400364634989499"/>
    <n v="0.97016038934493098"/>
    <n v="1.2121675249705799"/>
    <s v="10k-100k"/>
    <s v="10k-100k"/>
    <s v="10k-100k"/>
    <s v="10k-100k"/>
    <s v="10k-100k"/>
    <s v="&gt;100k"/>
    <n v="0.38242659382895805"/>
    <n v="0.16334532234976906"/>
    <n v="100"/>
    <n v="100"/>
    <n v="100"/>
    <n v="100"/>
    <n v="100"/>
    <n v="200"/>
  </r>
  <r>
    <x v="2"/>
    <x v="0"/>
    <x v="2"/>
    <x v="0"/>
    <x v="0"/>
    <x v="0"/>
    <s v="NULL"/>
    <n v="2.6140361076282099"/>
    <n v="1.8365319260956501"/>
    <n v="1.24185026717306"/>
    <n v="0.67405444506396694"/>
    <n v="1.6048827175784199"/>
    <s v="NULL"/>
    <n v="2.7562316026821398"/>
    <n v="1.8726860018429401"/>
    <n v="1.21271790389473"/>
    <n v="1.04298480721015"/>
    <n v="1.5494920103918099"/>
    <s v="&lt;30"/>
    <s v="30-100"/>
    <s v="30-100"/>
    <s v="101-250"/>
    <s v="30-100"/>
    <s v="251-1000"/>
    <n v="1.00915339004979"/>
    <n v="0.93082827251445299"/>
    <s v="N/A"/>
    <n v="6"/>
    <n v="6"/>
    <n v="12"/>
    <n v="6"/>
    <n v="25"/>
  </r>
  <r>
    <x v="2"/>
    <x v="0"/>
    <x v="2"/>
    <x v="0"/>
    <x v="0"/>
    <x v="1"/>
    <s v="NULL"/>
    <s v="NULL"/>
    <s v="NULL"/>
    <s v="NULL"/>
    <s v="NULL"/>
    <s v="NULL"/>
    <s v="NULL"/>
    <s v="NULL"/>
    <s v="NULL"/>
    <s v="NULL"/>
    <s v="NULL"/>
    <s v="NULL"/>
    <s v="&lt;30"/>
    <s v="&lt;30"/>
    <s v="&lt;30"/>
    <s v="&lt;30"/>
    <s v="&lt;30"/>
    <s v="&lt;30"/>
    <e v="#VALUE!"/>
    <e v="#VALUE!"/>
    <s v="N/A"/>
    <s v="N/A"/>
    <s v="N/A"/>
    <s v="N/A"/>
    <s v="N/A"/>
    <s v="N/A"/>
  </r>
  <r>
    <x v="2"/>
    <x v="0"/>
    <x v="2"/>
    <x v="0"/>
    <x v="0"/>
    <x v="2"/>
    <s v="NULL"/>
    <n v="2.5286520927382701"/>
    <n v="1.79261223381262"/>
    <n v="1.4445591517266301"/>
    <s v="NULL"/>
    <n v="1.8104383645925199"/>
    <s v="NULL"/>
    <n v="2.65102179788434"/>
    <n v="1.86344959785458"/>
    <n v="1.2465693211714399"/>
    <s v="NULL"/>
    <n v="1.58861446623376"/>
    <s v="&lt;30"/>
    <s v="30-100"/>
    <s v="30-100"/>
    <s v="101-250"/>
    <s v="&lt;30"/>
    <s v="251-1000"/>
    <n v="0.71821372814575013"/>
    <n v="0.36587921286588987"/>
    <s v="N/A"/>
    <n v="6"/>
    <n v="6"/>
    <n v="12"/>
    <s v="N/A"/>
    <n v="25"/>
  </r>
  <r>
    <x v="2"/>
    <x v="0"/>
    <x v="2"/>
    <x v="0"/>
    <x v="1"/>
    <x v="0"/>
    <n v="4.2531310410429999"/>
    <n v="2.3117858168112599"/>
    <n v="1.66168949872875"/>
    <n v="1.3258314368631099"/>
    <n v="0.94998509851671997"/>
    <n v="1.5395169405869999"/>
    <n v="3.5911667172466499"/>
    <n v="2.78963486221862"/>
    <n v="1.7395084076076901"/>
    <n v="1.4214189874074299"/>
    <n v="0.99100447971567596"/>
    <n v="1.5928300103958899"/>
    <s v="30-100"/>
    <s v="101-250"/>
    <s v="1k-10k"/>
    <s v="251-1000"/>
    <s v="101-250"/>
    <s v="1k-10k"/>
    <n v="2.7136141004559997"/>
    <n v="0.58953184207027998"/>
    <n v="6"/>
    <n v="12"/>
    <n v="50"/>
    <n v="25"/>
    <n v="12"/>
    <n v="50"/>
  </r>
  <r>
    <x v="2"/>
    <x v="0"/>
    <x v="2"/>
    <x v="0"/>
    <x v="1"/>
    <x v="1"/>
    <s v="NULL"/>
    <n v="2.5891922038781399"/>
    <n v="1.70278230153701"/>
    <n v="1.22796335819448"/>
    <s v="NULL"/>
    <n v="1.6410776470245301"/>
    <s v="NULL"/>
    <n v="2.0570486337553699"/>
    <n v="1.8372711659618901"/>
    <n v="1.12550637155302"/>
    <s v="NULL"/>
    <n v="1.4889710506028699"/>
    <s v="&lt;30"/>
    <s v="30-100"/>
    <s v="30-100"/>
    <s v="30-100"/>
    <s v="&lt;30"/>
    <s v="101-250"/>
    <n v="0.94811455685360979"/>
    <n v="0.41311428883005008"/>
    <s v="N/A"/>
    <n v="6"/>
    <n v="6"/>
    <n v="6"/>
    <s v="N/A"/>
    <n v="12"/>
  </r>
  <r>
    <x v="2"/>
    <x v="0"/>
    <x v="2"/>
    <x v="0"/>
    <x v="1"/>
    <x v="2"/>
    <n v="7.2660611945136599"/>
    <n v="2.2814148338339302"/>
    <n v="1.70772185604894"/>
    <n v="1.33170897225378"/>
    <n v="0.80727647268054503"/>
    <n v="1.5784716222769899"/>
    <n v="3.9297912662410299"/>
    <n v="1.9153571728871399"/>
    <n v="1.8455652131709599"/>
    <n v="1.3481330890441401"/>
    <n v="0.91726267963594199"/>
    <n v="1.58247366292533"/>
    <s v="30-100"/>
    <s v="101-250"/>
    <s v="1k-10k"/>
    <s v="251-1000"/>
    <s v="30-100"/>
    <s v="1k-10k"/>
    <n v="5.6875895722366696"/>
    <n v="0.77119514959644486"/>
    <n v="6"/>
    <n v="12"/>
    <n v="50"/>
    <n v="25"/>
    <n v="6"/>
    <n v="50"/>
  </r>
  <r>
    <x v="2"/>
    <x v="0"/>
    <x v="2"/>
    <x v="0"/>
    <x v="2"/>
    <x v="0"/>
    <n v="4.1895105116812204"/>
    <n v="2.9489622860206"/>
    <n v="2.0977753927993699"/>
    <n v="1.6131378187443299"/>
    <n v="1.0300550967133499"/>
    <n v="1.7568553505136399"/>
    <n v="4.2699405163343496"/>
    <n v="3.1470313143433599"/>
    <n v="2.05375834831763"/>
    <n v="1.6417260441930399"/>
    <n v="1.17123636251129"/>
    <n v="1.8082427515777599"/>
    <s v="30-100"/>
    <s v="30-100"/>
    <s v="251-1000"/>
    <s v="251-1000"/>
    <s v="30-100"/>
    <s v="251-1000"/>
    <n v="2.4326551611675802"/>
    <n v="0.72680025380029001"/>
    <n v="6"/>
    <n v="6"/>
    <n v="25"/>
    <n v="25"/>
    <n v="6"/>
    <n v="25"/>
  </r>
  <r>
    <x v="2"/>
    <x v="0"/>
    <x v="2"/>
    <x v="0"/>
    <x v="2"/>
    <x v="1"/>
    <s v="NULL"/>
    <n v="2.4270960217722299"/>
    <n v="1.4306690395452699"/>
    <n v="0.87307030719398904"/>
    <s v="NULL"/>
    <n v="1.2510867822090801"/>
    <s v="NULL"/>
    <n v="2.5942431469687999"/>
    <n v="1.4149716654456299"/>
    <n v="1.08469281898221"/>
    <s v="NULL"/>
    <n v="1.2878648602729601"/>
    <s v="&lt;30"/>
    <s v="30-100"/>
    <s v="30-100"/>
    <s v="30-100"/>
    <s v="&lt;30"/>
    <s v="101-250"/>
    <n v="1.1760092395631498"/>
    <n v="0.37801647501509106"/>
    <s v="N/A"/>
    <n v="6"/>
    <n v="6"/>
    <n v="6"/>
    <s v="N/A"/>
    <n v="12"/>
  </r>
  <r>
    <x v="2"/>
    <x v="0"/>
    <x v="2"/>
    <x v="0"/>
    <x v="2"/>
    <x v="2"/>
    <s v="NULL"/>
    <n v="2.95807399011131"/>
    <n v="1.8377699017736899"/>
    <n v="1.3378951174753899"/>
    <n v="0.61045635317603097"/>
    <n v="1.4396460660958099"/>
    <s v="NULL"/>
    <n v="3.0186179225220502"/>
    <n v="1.96896335034517"/>
    <n v="1.58146526937027"/>
    <n v="1.07166389100891"/>
    <n v="1.69101149603831"/>
    <s v="&lt;30"/>
    <s v="101-250"/>
    <s v="251-1000"/>
    <s v="251-1000"/>
    <s v="101-250"/>
    <s v="1k-10k"/>
    <n v="1.5184279240155001"/>
    <n v="0.82918971291977894"/>
    <s v="N/A"/>
    <n v="12"/>
    <n v="25"/>
    <n v="25"/>
    <n v="12"/>
    <n v="50"/>
  </r>
  <r>
    <x v="2"/>
    <x v="0"/>
    <x v="2"/>
    <x v="0"/>
    <x v="3"/>
    <x v="0"/>
    <n v="6.4294935185261997"/>
    <n v="3.60245721301124"/>
    <n v="2.2918330775313498"/>
    <n v="1.53203651795247"/>
    <n v="0.96143293402151397"/>
    <n v="1.8457006588434699"/>
    <n v="6.2391733062069497"/>
    <n v="3.9397120748535199"/>
    <n v="2.5296168272725401"/>
    <n v="1.6323493351510701"/>
    <n v="1.02976373334705"/>
    <n v="1.9901631629879699"/>
    <s v="101-250"/>
    <s v="30-100"/>
    <s v="251-1000"/>
    <s v="251-1000"/>
    <s v="30-100"/>
    <s v="1k-10k"/>
    <n v="4.5837928596827293"/>
    <n v="0.88426772482195592"/>
    <n v="12"/>
    <n v="6"/>
    <n v="25"/>
    <n v="25"/>
    <n v="6"/>
    <n v="50"/>
  </r>
  <r>
    <x v="2"/>
    <x v="0"/>
    <x v="2"/>
    <x v="0"/>
    <x v="3"/>
    <x v="1"/>
    <n v="4.4439591416697999"/>
    <n v="2.04748210443256"/>
    <n v="1.3220516070700601"/>
    <n v="0.85916333491302199"/>
    <n v="0.51058506235094703"/>
    <n v="1.3375965934816501"/>
    <n v="2.2236084955197"/>
    <n v="2.17449953232537"/>
    <n v="1.3363837331677"/>
    <n v="1.12094855001595"/>
    <n v="0.78270811333017398"/>
    <n v="1.3030383947253099"/>
    <s v="30-100"/>
    <s v="30-100"/>
    <s v="101-250"/>
    <s v="101-250"/>
    <s v="30-100"/>
    <s v="251-1000"/>
    <n v="3.1063625481881498"/>
    <n v="0.82701153113070303"/>
    <n v="6"/>
    <n v="6"/>
    <n v="12"/>
    <n v="12"/>
    <n v="6"/>
    <n v="25"/>
  </r>
  <r>
    <x v="2"/>
    <x v="0"/>
    <x v="2"/>
    <x v="0"/>
    <x v="3"/>
    <x v="2"/>
    <n v="5.3174993001209403"/>
    <n v="3.4045063779026501"/>
    <n v="1.6035853018818"/>
    <n v="1.0577078229721499"/>
    <n v="0.57831681318238204"/>
    <n v="1.43547003253262"/>
    <n v="3.2205255641128501"/>
    <n v="3.1058933219306901"/>
    <n v="1.6894815890327499"/>
    <n v="1.65995546009432"/>
    <n v="1.0264327181102399"/>
    <n v="1.7239604549743099"/>
    <s v="30-100"/>
    <s v="101-250"/>
    <s v="251-1000"/>
    <s v="251-1000"/>
    <s v="101-250"/>
    <s v="1k-10k"/>
    <n v="3.8820292675883206"/>
    <n v="0.85715321935023792"/>
    <n v="6"/>
    <n v="12"/>
    <n v="25"/>
    <n v="25"/>
    <n v="12"/>
    <n v="50"/>
  </r>
  <r>
    <x v="2"/>
    <x v="0"/>
    <x v="2"/>
    <x v="0"/>
    <x v="4"/>
    <x v="0"/>
    <n v="5.0753881270486199"/>
    <n v="3.4244393401945201"/>
    <n v="2.44875051553469"/>
    <n v="1.67141554974952"/>
    <n v="1.10739478272012"/>
    <n v="1.6815902325922301"/>
    <n v="4.9869842562842601"/>
    <n v="3.3755749945726601"/>
    <n v="2.7030083020586502"/>
    <n v="1.72832499430149"/>
    <n v="1.15405389413647"/>
    <n v="1.731063297528"/>
    <s v="101-250"/>
    <s v="101-250"/>
    <s v="251-1000"/>
    <s v="1k-10k"/>
    <s v="251-1000"/>
    <s v="1k-10k"/>
    <n v="3.39379789445639"/>
    <n v="0.57419544987211002"/>
    <n v="12"/>
    <n v="12"/>
    <n v="25"/>
    <n v="50"/>
    <n v="25"/>
    <n v="50"/>
  </r>
  <r>
    <x v="2"/>
    <x v="0"/>
    <x v="2"/>
    <x v="0"/>
    <x v="4"/>
    <x v="1"/>
    <n v="6.4421147978780402"/>
    <n v="3.17170935348167"/>
    <n v="1.7161454721493901"/>
    <n v="1.1221501254711701"/>
    <n v="0.68183250247541605"/>
    <n v="1.37198258768979"/>
    <n v="4.4795350768354103"/>
    <n v="2.2571625345988999"/>
    <n v="1.6719457191995299"/>
    <n v="1.26006375456826"/>
    <n v="0.94471569761024199"/>
    <n v="1.3488111486027199"/>
    <s v="30-100"/>
    <s v="101-250"/>
    <s v="101-250"/>
    <s v="251-1000"/>
    <s v="101-250"/>
    <s v="251-1000"/>
    <n v="5.07013221018825"/>
    <n v="0.69015008521437393"/>
    <n v="6"/>
    <n v="12"/>
    <n v="12"/>
    <n v="25"/>
    <n v="12"/>
    <n v="25"/>
  </r>
  <r>
    <x v="2"/>
    <x v="0"/>
    <x v="2"/>
    <x v="0"/>
    <x v="4"/>
    <x v="2"/>
    <n v="6.4191954115894001"/>
    <n v="3.21526661199302"/>
    <n v="1.8141844050172"/>
    <n v="1.3671212626470901"/>
    <n v="0.79106220669551397"/>
    <n v="1.4795069864480801"/>
    <n v="4.84362074120566"/>
    <n v="2.7182065321482098"/>
    <n v="1.86793986220484"/>
    <n v="1.58565298693782"/>
    <n v="1.1399325715901201"/>
    <n v="1.65016174568406"/>
    <s v="30-100"/>
    <s v="251-1000"/>
    <s v="1k-10k"/>
    <s v="1k-10k"/>
    <s v="251-1000"/>
    <s v="1k-10k"/>
    <n v="4.9396884251413198"/>
    <n v="0.68844477975256613"/>
    <n v="6"/>
    <n v="25"/>
    <n v="50"/>
    <n v="50"/>
    <n v="25"/>
    <n v="50"/>
  </r>
  <r>
    <x v="2"/>
    <x v="0"/>
    <x v="2"/>
    <x v="1"/>
    <x v="0"/>
    <x v="0"/>
    <n v="1.8862556653065501"/>
    <n v="1.5361547859413001"/>
    <n v="1.3191359248563701"/>
    <n v="1.1351619514521301"/>
    <n v="0.93183629660863498"/>
    <n v="1.31770834003367"/>
    <n v="1.8284903992536901"/>
    <n v="1.5460166304616101"/>
    <n v="1.4051185591712201"/>
    <n v="1.1978656125117799"/>
    <n v="0.96672050412463395"/>
    <n v="1.3735910251001"/>
    <s v="251-1000"/>
    <s v="1k-10k"/>
    <s v="1k-10k"/>
    <s v="1k-10k"/>
    <s v="251-1000"/>
    <s v="1k-10k"/>
    <n v="0.5685473252728801"/>
    <n v="0.38587204342503501"/>
    <n v="25"/>
    <n v="50"/>
    <n v="50"/>
    <n v="50"/>
    <n v="25"/>
    <n v="50"/>
  </r>
  <r>
    <x v="2"/>
    <x v="0"/>
    <x v="2"/>
    <x v="1"/>
    <x v="0"/>
    <x v="1"/>
    <n v="1.7738487478277001"/>
    <n v="1.29753017313129"/>
    <n v="1.0409698355033301"/>
    <n v="0.87162454126542599"/>
    <n v="0.53162542252936795"/>
    <n v="1.09581857980306"/>
    <n v="1.42230263224125"/>
    <n v="1.369845348543"/>
    <n v="1.05559767210723"/>
    <n v="0.95393082817756703"/>
    <n v="0.74028090494959098"/>
    <n v="1.1096525585185699"/>
    <s v="101-250"/>
    <s v="251-1000"/>
    <s v="251-1000"/>
    <s v="251-1000"/>
    <s v="30-100"/>
    <s v="1k-10k"/>
    <n v="0.67803016802464011"/>
    <n v="0.56419315727369201"/>
    <n v="12"/>
    <n v="25"/>
    <n v="25"/>
    <n v="25"/>
    <n v="6"/>
    <n v="50"/>
  </r>
  <r>
    <x v="2"/>
    <x v="0"/>
    <x v="2"/>
    <x v="1"/>
    <x v="0"/>
    <x v="2"/>
    <n v="1.7695111308186899"/>
    <n v="1.4059454982823201"/>
    <n v="1.2215994180519301"/>
    <n v="1.0133421005568499"/>
    <n v="0.784912098398584"/>
    <n v="1.1896125189753499"/>
    <n v="1.6717334652570499"/>
    <n v="1.41615353104162"/>
    <n v="1.3458727219454201"/>
    <n v="1.1484536799876399"/>
    <n v="1.0194028926990599"/>
    <n v="1.3145746666872899"/>
    <s v="251-1000"/>
    <s v="1k-10k"/>
    <s v="1k-10k"/>
    <s v="1k-10k"/>
    <s v="101-250"/>
    <s v="1k-10k"/>
    <n v="0.57989861184334002"/>
    <n v="0.40470042057676592"/>
    <n v="25"/>
    <n v="50"/>
    <n v="50"/>
    <n v="50"/>
    <n v="12"/>
    <n v="50"/>
  </r>
  <r>
    <x v="2"/>
    <x v="0"/>
    <x v="2"/>
    <x v="1"/>
    <x v="1"/>
    <x v="0"/>
    <n v="1.6323060430080301"/>
    <n v="1.4989420753681499"/>
    <n v="1.2467128719487699"/>
    <n v="1.1586960924310199"/>
    <n v="0.983236296641394"/>
    <n v="1.27910320350589"/>
    <n v="1.71295964333651"/>
    <n v="1.56684682866595"/>
    <n v="1.35355030876816"/>
    <n v="1.30716421042145"/>
    <n v="1.0301600455505"/>
    <n v="1.37104833611868"/>
    <s v="1k-10k"/>
    <s v="1k-10k"/>
    <s v="10k-100k"/>
    <s v="1k-10k"/>
    <s v="1k-10k"/>
    <s v="10k-100k"/>
    <n v="0.35320283950214004"/>
    <n v="0.29586690686449602"/>
    <n v="50"/>
    <n v="50"/>
    <n v="100"/>
    <n v="50"/>
    <n v="50"/>
    <n v="100"/>
  </r>
  <r>
    <x v="2"/>
    <x v="0"/>
    <x v="2"/>
    <x v="1"/>
    <x v="1"/>
    <x v="1"/>
    <n v="1.57153133086404"/>
    <n v="1.0579407673174801"/>
    <n v="0.95105061410305003"/>
    <n v="0.79351100686189702"/>
    <n v="0.55903730787793204"/>
    <n v="0.86720052232385103"/>
    <n v="1.39445026980093"/>
    <n v="1.0719412844437"/>
    <n v="0.995022229047549"/>
    <n v="0.89543198922026201"/>
    <n v="0.76591102075928597"/>
    <n v="0.96545253167715905"/>
    <s v="251-1000"/>
    <s v="1k-10k"/>
    <s v="1k-10k"/>
    <s v="1k-10k"/>
    <s v="251-1000"/>
    <s v="1k-10k"/>
    <n v="0.70433080854018892"/>
    <n v="0.30816321444591899"/>
    <n v="25"/>
    <n v="50"/>
    <n v="50"/>
    <n v="50"/>
    <n v="25"/>
    <n v="50"/>
  </r>
  <r>
    <x v="2"/>
    <x v="0"/>
    <x v="2"/>
    <x v="1"/>
    <x v="1"/>
    <x v="2"/>
    <n v="1.4664577673618999"/>
    <n v="1.1823900066931501"/>
    <n v="1.0535490161663701"/>
    <n v="0.93478989795210399"/>
    <n v="0.77542682566493804"/>
    <n v="0.98841516345821201"/>
    <n v="1.5977113701022601"/>
    <n v="1.3442099412041599"/>
    <n v="1.2315595223403499"/>
    <n v="1.1344798159645499"/>
    <n v="1.14131803260651"/>
    <n v="1.2553913725791199"/>
    <s v="1k-10k"/>
    <s v="1k-10k"/>
    <s v="1k-10k"/>
    <s v="1k-10k"/>
    <s v="1k-10k"/>
    <s v="10k-100k"/>
    <n v="0.47804260390368791"/>
    <n v="0.21298833779327397"/>
    <n v="50"/>
    <n v="50"/>
    <n v="50"/>
    <n v="50"/>
    <n v="50"/>
    <n v="100"/>
  </r>
  <r>
    <x v="2"/>
    <x v="0"/>
    <x v="2"/>
    <x v="1"/>
    <x v="2"/>
    <x v="0"/>
    <n v="1.6354819777108101"/>
    <n v="1.44216385142133"/>
    <n v="1.20854913689571"/>
    <n v="1.0379943735735699"/>
    <n v="0.80750005516127499"/>
    <n v="1.22254598760614"/>
    <n v="1.60226811578337"/>
    <n v="1.5398152922261501"/>
    <n v="1.3008164001758"/>
    <n v="1.16629298686951"/>
    <n v="0.79848549491888099"/>
    <n v="1.2907208934134999"/>
    <s v="251-1000"/>
    <s v="1k-10k"/>
    <s v="1k-10k"/>
    <s v="1k-10k"/>
    <s v="251-1000"/>
    <s v="1k-10k"/>
    <n v="0.41293599010467008"/>
    <n v="0.41504593244486498"/>
    <n v="25"/>
    <n v="50"/>
    <n v="50"/>
    <n v="50"/>
    <n v="25"/>
    <n v="50"/>
  </r>
  <r>
    <x v="2"/>
    <x v="0"/>
    <x v="2"/>
    <x v="1"/>
    <x v="2"/>
    <x v="1"/>
    <n v="1.39099477319537"/>
    <n v="1.00562844328145"/>
    <n v="0.86801669691226702"/>
    <n v="0.640130899218187"/>
    <n v="0.474620592475133"/>
    <n v="0.81419052548387805"/>
    <n v="1.09073065984997"/>
    <n v="0.95949813123443095"/>
    <n v="0.93704155468072903"/>
    <n v="0.79474975745544396"/>
    <n v="0.70217364813005001"/>
    <n v="0.88816218114765499"/>
    <s v="101-250"/>
    <s v="251-1000"/>
    <s v="251-1000"/>
    <s v="251-1000"/>
    <s v="251-1000"/>
    <s v="1k-10k"/>
    <n v="0.57680424771149197"/>
    <n v="0.33956993300874505"/>
    <n v="12"/>
    <n v="25"/>
    <n v="25"/>
    <n v="25"/>
    <n v="25"/>
    <n v="50"/>
  </r>
  <r>
    <x v="2"/>
    <x v="0"/>
    <x v="2"/>
    <x v="1"/>
    <x v="2"/>
    <x v="2"/>
    <n v="1.52724219373648"/>
    <n v="1.10589186522092"/>
    <n v="0.97767338447698704"/>
    <n v="0.74138169733658399"/>
    <n v="0.52893452750081205"/>
    <n v="0.885186680066542"/>
    <n v="1.4821773130018701"/>
    <n v="1.3176172486333"/>
    <n v="1.10885834341631"/>
    <n v="0.96806968026465801"/>
    <n v="0.83933303745236598"/>
    <n v="1.1352003616814601"/>
    <s v="251-1000"/>
    <s v="1k-10k"/>
    <s v="1k-10k"/>
    <s v="1k-10k"/>
    <s v="251-1000"/>
    <s v="1k-10k"/>
    <n v="0.64205551366993796"/>
    <n v="0.35625215256572995"/>
    <n v="25"/>
    <n v="50"/>
    <n v="50"/>
    <n v="50"/>
    <n v="25"/>
    <n v="50"/>
  </r>
  <r>
    <x v="2"/>
    <x v="0"/>
    <x v="2"/>
    <x v="1"/>
    <x v="3"/>
    <x v="0"/>
    <n v="3.10224690589747"/>
    <n v="1.53363940049198"/>
    <n v="1.2244627499230101"/>
    <n v="1.04118826026804"/>
    <n v="0.82563314721599201"/>
    <n v="1.23363344139127"/>
    <n v="3.3077522739849101"/>
    <n v="1.6499133969783999"/>
    <n v="1.3345063746152299"/>
    <n v="1.2344991246464201"/>
    <n v="0.8307960692552"/>
    <n v="1.3850383023257"/>
    <s v="251-1000"/>
    <s v="1k-10k"/>
    <s v="1k-10k"/>
    <s v="251-1000"/>
    <s v="251-1000"/>
    <s v="1k-10k"/>
    <n v="1.8686134645062"/>
    <n v="0.40800029417527794"/>
    <n v="25"/>
    <n v="50"/>
    <n v="50"/>
    <n v="25"/>
    <n v="25"/>
    <n v="50"/>
  </r>
  <r>
    <x v="2"/>
    <x v="0"/>
    <x v="2"/>
    <x v="1"/>
    <x v="3"/>
    <x v="1"/>
    <n v="1.69973585448616"/>
    <n v="1.13820575407263"/>
    <n v="0.86825758447270196"/>
    <n v="0.66790948632714398"/>
    <n v="0.37017176558150799"/>
    <n v="0.77042767328018302"/>
    <n v="1.2286828227809801"/>
    <n v="1.16165630442483"/>
    <n v="0.89988068239742203"/>
    <n v="0.79980703014325905"/>
    <n v="0.65117259124812099"/>
    <n v="0.87793284496979096"/>
    <s v="101-250"/>
    <s v="251-1000"/>
    <s v="251-1000"/>
    <s v="1k-10k"/>
    <s v="251-1000"/>
    <s v="1k-10k"/>
    <n v="0.92930818120597702"/>
    <n v="0.40025590769867503"/>
    <n v="12"/>
    <n v="25"/>
    <n v="25"/>
    <n v="50"/>
    <n v="25"/>
    <n v="50"/>
  </r>
  <r>
    <x v="2"/>
    <x v="0"/>
    <x v="2"/>
    <x v="1"/>
    <x v="3"/>
    <x v="2"/>
    <n v="1.8573098499707801"/>
    <n v="1.32438092706721"/>
    <n v="0.978986084028593"/>
    <n v="0.73326863618619398"/>
    <n v="0.46499910990859999"/>
    <n v="0.83764007846725796"/>
    <n v="2.41611083004006"/>
    <n v="1.43541939721164"/>
    <n v="1.2613349010249699"/>
    <n v="0.94964260249424504"/>
    <n v="0.89420489337839504"/>
    <n v="1.1866030533893299"/>
    <s v="1k-10k"/>
    <s v="1k-10k"/>
    <s v="1k-10k"/>
    <s v="1k-10k"/>
    <s v="251-1000"/>
    <s v="1k-10k"/>
    <n v="1.0196697715035221"/>
    <n v="0.37264096855865797"/>
    <n v="50"/>
    <n v="50"/>
    <n v="50"/>
    <n v="50"/>
    <n v="25"/>
    <n v="50"/>
  </r>
  <r>
    <x v="2"/>
    <x v="0"/>
    <x v="2"/>
    <x v="1"/>
    <x v="4"/>
    <x v="0"/>
    <n v="1.6090001859482701"/>
    <n v="1.41851280721599"/>
    <n v="1.26433056809842"/>
    <n v="1.19047379533852"/>
    <n v="1.02034454276829"/>
    <n v="1.27128825032538"/>
    <n v="1.7083116552701101"/>
    <n v="1.50972568150414"/>
    <n v="1.3701033085255001"/>
    <n v="1.30217912273151"/>
    <n v="1.0524482751173001"/>
    <n v="1.36202052642447"/>
    <s v="1k-10k"/>
    <s v="1k-10k"/>
    <s v="10k-100k"/>
    <s v="1k-10k"/>
    <s v="1k-10k"/>
    <s v="10k-100k"/>
    <n v="0.33771193562289015"/>
    <n v="0.25094370755708995"/>
    <n v="50"/>
    <n v="50"/>
    <n v="100"/>
    <n v="50"/>
    <n v="50"/>
    <n v="100"/>
  </r>
  <r>
    <x v="2"/>
    <x v="0"/>
    <x v="2"/>
    <x v="1"/>
    <x v="4"/>
    <x v="1"/>
    <n v="1.4725026124524201"/>
    <n v="1.0792926422539"/>
    <n v="0.92823322857023405"/>
    <n v="0.803655511222923"/>
    <n v="0.61654052648677005"/>
    <n v="0.846590251691972"/>
    <n v="1.2419047948209001"/>
    <n v="1.07105763066847"/>
    <n v="0.98781215879502005"/>
    <n v="0.90235859925937001"/>
    <n v="0.81769391272271597"/>
    <n v="0.946164992543433"/>
    <s v="251-1000"/>
    <s v="1k-10k"/>
    <s v="1k-10k"/>
    <s v="1k-10k"/>
    <s v="1k-10k"/>
    <s v="10k-100k"/>
    <n v="0.62591236076044809"/>
    <n v="0.23004972520520195"/>
    <n v="25"/>
    <n v="50"/>
    <n v="50"/>
    <n v="50"/>
    <n v="50"/>
    <n v="100"/>
  </r>
  <r>
    <x v="2"/>
    <x v="0"/>
    <x v="2"/>
    <x v="1"/>
    <x v="4"/>
    <x v="2"/>
    <n v="1.5556533795326599"/>
    <n v="1.21898928341752"/>
    <n v="1.0371575936167601"/>
    <n v="0.88952221058554704"/>
    <n v="0.74685086915841004"/>
    <n v="0.95211596801925702"/>
    <n v="1.73995437305554"/>
    <n v="1.4034015345064501"/>
    <n v="1.24656923334138"/>
    <n v="1.07891556688206"/>
    <n v="1.1441456099412399"/>
    <n v="1.23307434625997"/>
    <s v="1k-10k"/>
    <s v="10k-100k"/>
    <s v="10k-100k"/>
    <s v="10k-100k"/>
    <s v="10k-100k"/>
    <s v="10k-100k"/>
    <n v="0.6035374115134029"/>
    <n v="0.20526509886084698"/>
    <n v="50"/>
    <n v="100"/>
    <n v="100"/>
    <n v="100"/>
    <n v="100"/>
    <n v="100"/>
  </r>
  <r>
    <x v="2"/>
    <x v="0"/>
    <x v="2"/>
    <x v="2"/>
    <x v="0"/>
    <x v="0"/>
    <n v="1.9635992452117099"/>
    <n v="1.5869418362976699"/>
    <n v="1.26467713094505"/>
    <n v="1.12942115652655"/>
    <n v="0.88964543197412704"/>
    <n v="1.24903353695814"/>
    <n v="1.8446967938940799"/>
    <n v="1.52216988696161"/>
    <n v="1.3171089151473201"/>
    <n v="1.18793578059303"/>
    <n v="0.92257687463489002"/>
    <n v="1.2868655453320601"/>
    <s v="251-1000"/>
    <s v="251-1000"/>
    <s v="1k-10k"/>
    <s v="1k-10k"/>
    <s v="251-1000"/>
    <s v="1k-10k"/>
    <n v="0.71456570825356991"/>
    <n v="0.35938810498401297"/>
    <n v="25"/>
    <n v="25"/>
    <n v="50"/>
    <n v="50"/>
    <n v="25"/>
    <n v="50"/>
  </r>
  <r>
    <x v="2"/>
    <x v="0"/>
    <x v="2"/>
    <x v="2"/>
    <x v="0"/>
    <x v="1"/>
    <n v="2.6328595979952398"/>
    <n v="1.72497014375302"/>
    <n v="1.18354028837326"/>
    <n v="0.78990343915403805"/>
    <n v="0.61606070505147104"/>
    <n v="1.0208953395279701"/>
    <n v="1.9893326888617799"/>
    <n v="1.6272556763792101"/>
    <n v="1.3183908214301201"/>
    <n v="0.848146925319339"/>
    <n v="0.84075196039080902"/>
    <n v="1.08256795430913"/>
    <s v="30-100"/>
    <s v="30-100"/>
    <s v="101-250"/>
    <s v="251-1000"/>
    <s v="30-100"/>
    <s v="251-1000"/>
    <n v="1.6119642584672698"/>
    <n v="0.40483463447649903"/>
    <n v="6"/>
    <n v="6"/>
    <n v="12"/>
    <n v="25"/>
    <n v="6"/>
    <n v="25"/>
  </r>
  <r>
    <x v="2"/>
    <x v="0"/>
    <x v="2"/>
    <x v="2"/>
    <x v="0"/>
    <x v="2"/>
    <n v="2.0706689330550399"/>
    <n v="1.6662403274917901"/>
    <n v="1.35449730232051"/>
    <n v="1.1250981307057"/>
    <n v="0.85015952368859404"/>
    <n v="1.1332228994767899"/>
    <n v="1.6792216859954601"/>
    <n v="1.57383082200679"/>
    <n v="1.3802108781376901"/>
    <n v="1.26678009600743"/>
    <n v="1.02738048349336"/>
    <n v="1.2611659803009301"/>
    <s v="251-1000"/>
    <s v="251-1000"/>
    <s v="251-1000"/>
    <s v="1k-10k"/>
    <s v="1k-10k"/>
    <s v="1k-10k"/>
    <n v="0.93744603357824996"/>
    <n v="0.28306337578819585"/>
    <n v="25"/>
    <n v="25"/>
    <n v="25"/>
    <n v="50"/>
    <n v="50"/>
    <n v="50"/>
  </r>
  <r>
    <x v="2"/>
    <x v="0"/>
    <x v="2"/>
    <x v="2"/>
    <x v="1"/>
    <x v="0"/>
    <n v="1.6305069516953701"/>
    <n v="1.43565765363068"/>
    <n v="1.31124505403254"/>
    <n v="1.14776612365264"/>
    <n v="0.90761969262013298"/>
    <n v="1.2299936181544699"/>
    <n v="1.6031402551432901"/>
    <n v="1.44596979683063"/>
    <n v="1.32687913641064"/>
    <n v="1.1322301014202401"/>
    <n v="0.95461339928787703"/>
    <n v="1.25659282422519"/>
    <s v="1k-10k"/>
    <s v="1k-10k"/>
    <s v="10k-100k"/>
    <s v="1k-10k"/>
    <s v="1k-10k"/>
    <s v="10k-100k"/>
    <n v="0.40051333354090013"/>
    <n v="0.32237392553433697"/>
    <n v="50"/>
    <n v="50"/>
    <n v="100"/>
    <n v="50"/>
    <n v="50"/>
    <n v="100"/>
  </r>
  <r>
    <x v="2"/>
    <x v="0"/>
    <x v="2"/>
    <x v="2"/>
    <x v="1"/>
    <x v="1"/>
    <n v="1.7138085619452501"/>
    <n v="1.4048957737749299"/>
    <n v="1.0308004834720199"/>
    <n v="0.88546369187932195"/>
    <n v="0.60795369630298401"/>
    <n v="1.0765907757306099"/>
    <n v="1.4384363408404599"/>
    <n v="1.2221276197050801"/>
    <n v="1.05123916960789"/>
    <n v="1.00253316112795"/>
    <n v="0.757412015626861"/>
    <n v="1.0796372782138901"/>
    <s v="251-1000"/>
    <s v="251-1000"/>
    <s v="251-1000"/>
    <s v="1k-10k"/>
    <s v="101-250"/>
    <s v="1k-10k"/>
    <n v="0.6372177862146402"/>
    <n v="0.46863707942762589"/>
    <n v="25"/>
    <n v="25"/>
    <n v="25"/>
    <n v="50"/>
    <n v="12"/>
    <n v="50"/>
  </r>
  <r>
    <x v="2"/>
    <x v="0"/>
    <x v="2"/>
    <x v="2"/>
    <x v="1"/>
    <x v="2"/>
    <n v="1.7043506056578701"/>
    <n v="1.42199507359005"/>
    <n v="1.1543006480484901"/>
    <n v="0.95962837264034295"/>
    <n v="0.76169141700989096"/>
    <n v="1.13061606144117"/>
    <n v="1.53627366750714"/>
    <n v="1.3909774861167099"/>
    <n v="1.2646725893970101"/>
    <n v="1.0944632404682799"/>
    <n v="0.84596375778392097"/>
    <n v="1.23356364346131"/>
    <s v="1k-10k"/>
    <s v="1k-10k"/>
    <s v="10k-100k"/>
    <s v="1k-10k"/>
    <s v="1k-10k"/>
    <s v="10k-100k"/>
    <n v="0.57373454421670012"/>
    <n v="0.36892464443127904"/>
    <n v="50"/>
    <n v="50"/>
    <n v="100"/>
    <n v="50"/>
    <n v="50"/>
    <n v="100"/>
  </r>
  <r>
    <x v="2"/>
    <x v="0"/>
    <x v="2"/>
    <x v="2"/>
    <x v="2"/>
    <x v="0"/>
    <n v="1.75622865951032"/>
    <n v="1.3450681128292601"/>
    <n v="1.1895509237335899"/>
    <n v="1.0596620066215601"/>
    <n v="0.83558036353299603"/>
    <n v="1.1550982043149201"/>
    <n v="1.6142778973327401"/>
    <n v="1.31485615284725"/>
    <n v="1.2183139476745699"/>
    <n v="1.0788911370361201"/>
    <n v="0.78293351108569498"/>
    <n v="1.15863627996513"/>
    <s v="251-1000"/>
    <s v="1k-10k"/>
    <s v="1k-10k"/>
    <s v="251-1000"/>
    <s v="251-1000"/>
    <s v="1k-10k"/>
    <n v="0.60113045519539998"/>
    <n v="0.31951784078192402"/>
    <n v="25"/>
    <n v="50"/>
    <n v="50"/>
    <n v="25"/>
    <n v="25"/>
    <n v="50"/>
  </r>
  <r>
    <x v="2"/>
    <x v="0"/>
    <x v="2"/>
    <x v="2"/>
    <x v="2"/>
    <x v="1"/>
    <n v="2.2902762556791401"/>
    <n v="1.5984818305184001"/>
    <n v="1.15585371583667"/>
    <n v="0.81726621532436605"/>
    <n v="0.40577540208441798"/>
    <n v="1.07648878666189"/>
    <n v="1.4867882406964901"/>
    <n v="1.3170266932093999"/>
    <n v="1.110525499003"/>
    <n v="0.92204537847034296"/>
    <n v="0.905089425437414"/>
    <n v="1.09111305495259"/>
    <s v="30-100"/>
    <s v="251-1000"/>
    <s v="251-1000"/>
    <s v="251-1000"/>
    <s v="101-250"/>
    <s v="1k-10k"/>
    <n v="1.2137874690172501"/>
    <n v="0.67071338457747198"/>
    <n v="6"/>
    <n v="25"/>
    <n v="25"/>
    <n v="25"/>
    <n v="12"/>
    <n v="50"/>
  </r>
  <r>
    <x v="2"/>
    <x v="0"/>
    <x v="2"/>
    <x v="2"/>
    <x v="2"/>
    <x v="2"/>
    <n v="1.7839788651570301"/>
    <n v="1.3605957608389101"/>
    <n v="1.1508649411321701"/>
    <n v="0.877812577283131"/>
    <n v="0.59063227135846796"/>
    <n v="1.0910121568220701"/>
    <n v="1.3359741420971101"/>
    <n v="1.256974562066"/>
    <n v="1.2036120056806301"/>
    <n v="0.88387419311826498"/>
    <n v="1.0546358120841399"/>
    <n v="1.1444904174742401"/>
    <s v="251-1000"/>
    <s v="1k-10k"/>
    <s v="1k-10k"/>
    <s v="1k-10k"/>
    <s v="1k-10k"/>
    <s v="1k-10k"/>
    <n v="0.69296670833495999"/>
    <n v="0.50037988546360213"/>
    <n v="25"/>
    <n v="50"/>
    <n v="50"/>
    <n v="50"/>
    <n v="50"/>
    <n v="50"/>
  </r>
  <r>
    <x v="2"/>
    <x v="0"/>
    <x v="2"/>
    <x v="2"/>
    <x v="3"/>
    <x v="0"/>
    <n v="2.0885071034743601"/>
    <n v="1.51969522526948"/>
    <n v="1.22057816184917"/>
    <n v="1.00702412161947"/>
    <n v="0.781976930349497"/>
    <n v="1.1406802981420801"/>
    <n v="1.94031330938063"/>
    <n v="1.57390795468875"/>
    <n v="1.2147328377376101"/>
    <n v="1.1190437641705899"/>
    <n v="0.88465140619909999"/>
    <n v="1.2360872348545699"/>
    <s v="251-1000"/>
    <s v="251-1000"/>
    <s v="1k-10k"/>
    <s v="251-1000"/>
    <s v="251-1000"/>
    <s v="1k-10k"/>
    <n v="0.94782680533228003"/>
    <n v="0.35870336779258305"/>
    <n v="25"/>
    <n v="25"/>
    <n v="50"/>
    <n v="25"/>
    <n v="25"/>
    <n v="50"/>
  </r>
  <r>
    <x v="2"/>
    <x v="0"/>
    <x v="2"/>
    <x v="2"/>
    <x v="3"/>
    <x v="1"/>
    <n v="3.24091734699409"/>
    <n v="1.5535275956657599"/>
    <n v="1.07275199336868"/>
    <n v="0.87518828366531498"/>
    <n v="0.33312764886891399"/>
    <n v="0.84392643895633801"/>
    <n v="1.6804684551303899"/>
    <n v="1.0263504027617001"/>
    <n v="1.0221785786823201"/>
    <n v="0.99338443127906695"/>
    <n v="0.63127683683879199"/>
    <n v="0.89719302022937197"/>
    <s v="30-100"/>
    <s v="101-250"/>
    <s v="101-250"/>
    <s v="251-1000"/>
    <s v="251-1000"/>
    <s v="1k-10k"/>
    <n v="2.3969909080377518"/>
    <n v="0.51079879008742402"/>
    <n v="6"/>
    <n v="12"/>
    <n v="12"/>
    <n v="25"/>
    <n v="25"/>
    <n v="50"/>
  </r>
  <r>
    <x v="2"/>
    <x v="0"/>
    <x v="2"/>
    <x v="2"/>
    <x v="3"/>
    <x v="2"/>
    <n v="2.5365035010771901"/>
    <n v="1.5389115634922801"/>
    <n v="1.20056570160585"/>
    <n v="0.92731913888004602"/>
    <n v="0.37607875825520998"/>
    <n v="0.88307011491666898"/>
    <n v="1.2498189749814499"/>
    <n v="1.4240532788300799"/>
    <n v="1.21277106643272"/>
    <n v="1.1298213175762499"/>
    <n v="0.77377137086868597"/>
    <n v="1.14188659007743"/>
    <s v="251-1000"/>
    <s v="251-1000"/>
    <s v="1k-10k"/>
    <s v="1k-10k"/>
    <s v="251-1000"/>
    <s v="1k-10k"/>
    <n v="1.653433386160521"/>
    <n v="0.506991356661459"/>
    <n v="25"/>
    <n v="25"/>
    <n v="50"/>
    <n v="50"/>
    <n v="25"/>
    <n v="50"/>
  </r>
  <r>
    <x v="2"/>
    <x v="0"/>
    <x v="2"/>
    <x v="2"/>
    <x v="4"/>
    <x v="0"/>
    <n v="1.53236276876713"/>
    <n v="1.35065870076293"/>
    <n v="1.26790149395962"/>
    <n v="1.1343787806438099"/>
    <n v="0.93898608473181799"/>
    <n v="1.2128435197576599"/>
    <n v="1.48987385828797"/>
    <n v="1.41680605418033"/>
    <n v="1.29576669311759"/>
    <n v="1.11476108531593"/>
    <n v="0.96673903970115105"/>
    <n v="1.2441295877085401"/>
    <s v="1k-10k"/>
    <s v="1k-10k"/>
    <s v="10k-100k"/>
    <s v="1k-10k"/>
    <s v="1k-10k"/>
    <s v="10k-100k"/>
    <n v="0.31951924900947004"/>
    <n v="0.27385743502584192"/>
    <n v="50"/>
    <n v="50"/>
    <n v="100"/>
    <n v="50"/>
    <n v="50"/>
    <n v="100"/>
  </r>
  <r>
    <x v="2"/>
    <x v="0"/>
    <x v="2"/>
    <x v="2"/>
    <x v="4"/>
    <x v="1"/>
    <n v="1.88665372030694"/>
    <n v="1.3699540010876901"/>
    <n v="1.1293786483513999"/>
    <n v="0.92136408038044904"/>
    <n v="0.67687402544395003"/>
    <n v="1.0095413822171799"/>
    <n v="1.5719923738232899"/>
    <n v="1.20206981919822"/>
    <n v="1.11627355821652"/>
    <n v="1.0171314724235001"/>
    <n v="0.85087535314231399"/>
    <n v="1.04708277197639"/>
    <s v="251-1000"/>
    <s v="1k-10k"/>
    <s v="1k-10k"/>
    <s v="1k-10k"/>
    <s v="1k-10k"/>
    <s v="1k-10k"/>
    <n v="0.87711233808976008"/>
    <n v="0.33266735677322989"/>
    <n v="25"/>
    <n v="50"/>
    <n v="50"/>
    <n v="50"/>
    <n v="50"/>
    <n v="50"/>
  </r>
  <r>
    <x v="2"/>
    <x v="0"/>
    <x v="2"/>
    <x v="2"/>
    <x v="4"/>
    <x v="2"/>
    <n v="1.5934606744592501"/>
    <n v="1.3490804221333601"/>
    <n v="1.1807070076241899"/>
    <n v="1.0770433241303801"/>
    <n v="0.82220768066282002"/>
    <n v="1.06629690191076"/>
    <n v="1.4267148940284"/>
    <n v="1.3798924691171099"/>
    <n v="1.27650560283906"/>
    <n v="1.13857794121181"/>
    <n v="0.99407019056703005"/>
    <n v="1.21287349124818"/>
    <s v="1k-10k"/>
    <s v="1k-10k"/>
    <s v="10k-100k"/>
    <s v="1k-10k"/>
    <s v="1k-10k"/>
    <s v="10k-100k"/>
    <n v="0.52716377254849012"/>
    <n v="0.24408922124793997"/>
    <n v="50"/>
    <n v="50"/>
    <n v="100"/>
    <n v="50"/>
    <n v="50"/>
    <n v="100"/>
  </r>
  <r>
    <x v="2"/>
    <x v="0"/>
    <x v="2"/>
    <x v="3"/>
    <x v="0"/>
    <x v="0"/>
    <n v="1.8992081323336101"/>
    <n v="1.55088154104654"/>
    <n v="1.3146165127474001"/>
    <n v="1.15114116666191"/>
    <n v="0.98771361803286495"/>
    <n v="1.2931848962674199"/>
    <n v="1.8486318157955799"/>
    <n v="1.52726161202499"/>
    <n v="1.3657517723196"/>
    <n v="1.2279289145539001"/>
    <n v="1.0137063398271899"/>
    <n v="1.3359216738827999"/>
    <s v="251-1000"/>
    <s v="1k-10k"/>
    <s v="1k-10k"/>
    <s v="1k-10k"/>
    <s v="1k-10k"/>
    <s v="10k-100k"/>
    <n v="0.60602323606619013"/>
    <n v="0.305471278234555"/>
    <n v="25"/>
    <n v="50"/>
    <n v="50"/>
    <n v="50"/>
    <n v="50"/>
    <n v="100"/>
  </r>
  <r>
    <x v="2"/>
    <x v="0"/>
    <x v="2"/>
    <x v="3"/>
    <x v="0"/>
    <x v="1"/>
    <n v="1.8172618063169701"/>
    <n v="1.3532316619893201"/>
    <n v="1.11020431712616"/>
    <n v="0.88468503844786295"/>
    <n v="0.62104821546287203"/>
    <n v="1.07300771596478"/>
    <n v="1.5547692401516"/>
    <n v="1.3056675102056701"/>
    <n v="1.1466509130356799"/>
    <n v="0.95168825757703801"/>
    <n v="0.81154435010182302"/>
    <n v="1.10575481180357"/>
    <s v="251-1000"/>
    <s v="251-1000"/>
    <s v="251-1000"/>
    <s v="251-1000"/>
    <s v="30-100"/>
    <s v="1k-10k"/>
    <n v="0.74425409035219015"/>
    <n v="0.45195950050190792"/>
    <n v="25"/>
    <n v="25"/>
    <n v="25"/>
    <n v="25"/>
    <n v="6"/>
    <n v="50"/>
  </r>
  <r>
    <x v="2"/>
    <x v="0"/>
    <x v="2"/>
    <x v="3"/>
    <x v="0"/>
    <x v="2"/>
    <n v="1.8960532766239999"/>
    <n v="1.51194616347776"/>
    <n v="1.24859917549233"/>
    <n v="1.1302837323570101"/>
    <n v="0.91456690504714"/>
    <n v="1.1727012368260199"/>
    <n v="1.77818151697219"/>
    <n v="1.5030616625752899"/>
    <n v="1.35733369120914"/>
    <n v="1.23182271135277"/>
    <n v="1.03552851581622"/>
    <n v="1.2952071762533801"/>
    <s v="251-1000"/>
    <s v="1k-10k"/>
    <s v="1k-10k"/>
    <s v="1k-10k"/>
    <s v="1k-10k"/>
    <s v="10k-100k"/>
    <n v="0.72335203979798002"/>
    <n v="0.2581343317788799"/>
    <n v="25"/>
    <n v="50"/>
    <n v="50"/>
    <n v="50"/>
    <n v="50"/>
    <n v="100"/>
  </r>
  <r>
    <x v="2"/>
    <x v="0"/>
    <x v="2"/>
    <x v="3"/>
    <x v="1"/>
    <x v="0"/>
    <n v="1.62945880492757"/>
    <n v="1.47764549315562"/>
    <n v="1.28072025542431"/>
    <n v="1.1857871059896099"/>
    <n v="0.96594556531809594"/>
    <n v="1.2669098251467901"/>
    <n v="1.67219945533379"/>
    <n v="1.50865151076722"/>
    <n v="1.34686353540556"/>
    <n v="1.2933157472865"/>
    <n v="0.98323799724039895"/>
    <n v="1.32081184550307"/>
    <s v="1k-10k"/>
    <s v="10k-100k"/>
    <s v="10k-100k"/>
    <s v="1k-10k"/>
    <s v="1k-10k"/>
    <s v="10k-100k"/>
    <n v="0.36254897978077993"/>
    <n v="0.30096425982869413"/>
    <n v="50"/>
    <n v="100"/>
    <n v="100"/>
    <n v="50"/>
    <n v="50"/>
    <n v="100"/>
  </r>
  <r>
    <x v="2"/>
    <x v="0"/>
    <x v="2"/>
    <x v="3"/>
    <x v="1"/>
    <x v="1"/>
    <n v="1.39347788263169"/>
    <n v="1.15156458530168"/>
    <n v="0.99437155150341805"/>
    <n v="0.87919406730651795"/>
    <n v="0.651081292532244"/>
    <n v="0.94556798787688801"/>
    <n v="1.26547023739808"/>
    <n v="1.1478878472024101"/>
    <n v="1.02746087131499"/>
    <n v="0.92089746894714097"/>
    <n v="0.82679960256018803"/>
    <n v="1.0035085442618901"/>
    <s v="251-1000"/>
    <s v="1k-10k"/>
    <s v="1k-10k"/>
    <s v="1k-10k"/>
    <s v="1k-10k"/>
    <s v="10k-100k"/>
    <n v="0.44790989475480203"/>
    <n v="0.294486695344644"/>
    <n v="25"/>
    <n v="50"/>
    <n v="50"/>
    <n v="50"/>
    <n v="50"/>
    <n v="100"/>
  </r>
  <r>
    <x v="2"/>
    <x v="0"/>
    <x v="2"/>
    <x v="3"/>
    <x v="1"/>
    <x v="2"/>
    <n v="1.4615224328724801"/>
    <n v="1.26667259557951"/>
    <n v="1.1040975911703901"/>
    <n v="0.97900869984361905"/>
    <n v="0.85225391912312798"/>
    <n v="1.0483596599644001"/>
    <n v="1.56166550359644"/>
    <n v="1.3757119405379199"/>
    <n v="1.27489064163184"/>
    <n v="1.10261284360726"/>
    <n v="1.15493959779039"/>
    <n v="1.2539543016611501"/>
    <s v="1k-10k"/>
    <s v="10k-100k"/>
    <s v="10k-100k"/>
    <s v="10k-100k"/>
    <s v="10k-100k"/>
    <s v="10k-100k"/>
    <n v="0.41316277290808001"/>
    <n v="0.19610574084127208"/>
    <n v="50"/>
    <n v="100"/>
    <n v="100"/>
    <n v="100"/>
    <n v="100"/>
    <n v="100"/>
  </r>
  <r>
    <x v="2"/>
    <x v="0"/>
    <x v="2"/>
    <x v="3"/>
    <x v="2"/>
    <x v="0"/>
    <n v="1.6118805421894"/>
    <n v="1.4126960149019101"/>
    <n v="1.22312118887468"/>
    <n v="1.0467283893450501"/>
    <n v="0.85817437178877398"/>
    <n v="1.2277512314926999"/>
    <n v="1.5731438896332599"/>
    <n v="1.3906473099625301"/>
    <n v="1.2841585636761901"/>
    <n v="1.13518142190148"/>
    <n v="0.83093271138795"/>
    <n v="1.25401637955904"/>
    <s v="1k-10k"/>
    <s v="1k-10k"/>
    <s v="1k-10k"/>
    <s v="1k-10k"/>
    <s v="1k-10k"/>
    <s v="10k-100k"/>
    <n v="0.38412931069670009"/>
    <n v="0.36957685970392595"/>
    <n v="50"/>
    <n v="50"/>
    <n v="50"/>
    <n v="50"/>
    <n v="50"/>
    <n v="100"/>
  </r>
  <r>
    <x v="2"/>
    <x v="0"/>
    <x v="2"/>
    <x v="3"/>
    <x v="2"/>
    <x v="1"/>
    <n v="1.79035003032829"/>
    <n v="1.19852697424494"/>
    <n v="0.97659352396544896"/>
    <n v="0.74974757060512598"/>
    <n v="0.61114301939465498"/>
    <n v="0.92711654477211303"/>
    <n v="1.46501844998393"/>
    <n v="1.08843359013992"/>
    <n v="0.95543065942470795"/>
    <n v="0.90661302107108999"/>
    <n v="0.81134175831195698"/>
    <n v="0.96156700713520904"/>
    <s v="101-250"/>
    <s v="1k-10k"/>
    <s v="1k-10k"/>
    <s v="251-1000"/>
    <s v="251-1000"/>
    <s v="1k-10k"/>
    <n v="0.86323348555617696"/>
    <n v="0.31597352537745804"/>
    <n v="12"/>
    <n v="50"/>
    <n v="50"/>
    <n v="25"/>
    <n v="25"/>
    <n v="50"/>
  </r>
  <r>
    <x v="2"/>
    <x v="0"/>
    <x v="2"/>
    <x v="3"/>
    <x v="2"/>
    <x v="2"/>
    <n v="1.6960451765989999"/>
    <n v="1.2819505557184201"/>
    <n v="1.05072153675034"/>
    <n v="0.86658282933561603"/>
    <n v="0.66541956457398199"/>
    <n v="0.98243151246347904"/>
    <n v="1.47626002781055"/>
    <n v="1.30341789944377"/>
    <n v="1.1913563280311901"/>
    <n v="1.0538183556724801"/>
    <n v="0.91370506146233799"/>
    <n v="1.1652167369981199"/>
    <s v="251-1000"/>
    <s v="1k-10k"/>
    <s v="1k-10k"/>
    <s v="1k-10k"/>
    <s v="1k-10k"/>
    <s v="10k-100k"/>
    <n v="0.71361366413552085"/>
    <n v="0.31701194788949705"/>
    <n v="25"/>
    <n v="50"/>
    <n v="50"/>
    <n v="50"/>
    <n v="50"/>
    <n v="100"/>
  </r>
  <r>
    <x v="2"/>
    <x v="0"/>
    <x v="2"/>
    <x v="3"/>
    <x v="3"/>
    <x v="0"/>
    <n v="2.40292789171595"/>
    <n v="1.5051572757093199"/>
    <n v="1.3097187356673301"/>
    <n v="1.0490241554092301"/>
    <n v="0.86442322617568201"/>
    <n v="1.25654455240873"/>
    <n v="2.4414583959120901"/>
    <n v="1.5715407291929699"/>
    <n v="1.39192236304354"/>
    <n v="1.0245220984886301"/>
    <n v="0.97494988088624501"/>
    <n v="1.37347281057118"/>
    <s v="1k-10k"/>
    <s v="1k-10k"/>
    <s v="1k-10k"/>
    <s v="1k-10k"/>
    <s v="1k-10k"/>
    <s v="10k-100k"/>
    <n v="1.14638333930722"/>
    <n v="0.39212132623304796"/>
    <n v="50"/>
    <n v="50"/>
    <n v="50"/>
    <n v="50"/>
    <n v="50"/>
    <n v="100"/>
  </r>
  <r>
    <x v="2"/>
    <x v="0"/>
    <x v="2"/>
    <x v="3"/>
    <x v="3"/>
    <x v="1"/>
    <n v="1.94156289361724"/>
    <n v="1.38051196983493"/>
    <n v="0.99843223636438805"/>
    <n v="0.77699715608530695"/>
    <n v="0.52831554528676195"/>
    <n v="0.83112423358107701"/>
    <n v="1.57278792124024"/>
    <n v="1.2012884891059199"/>
    <n v="0.93242214435128601"/>
    <n v="0.89670192504086599"/>
    <n v="0.72412278337124303"/>
    <n v="0.91803196655602304"/>
    <s v="101-250"/>
    <s v="251-1000"/>
    <s v="1k-10k"/>
    <s v="1k-10k"/>
    <s v="251-1000"/>
    <s v="1k-10k"/>
    <n v="1.1104386600361629"/>
    <n v="0.30280868829431506"/>
    <n v="12"/>
    <n v="25"/>
    <n v="50"/>
    <n v="50"/>
    <n v="25"/>
    <n v="50"/>
  </r>
  <r>
    <x v="2"/>
    <x v="0"/>
    <x v="2"/>
    <x v="3"/>
    <x v="3"/>
    <x v="2"/>
    <n v="2.0463801989046599"/>
    <n v="1.4151849467284501"/>
    <n v="1.06962155370339"/>
    <n v="0.84237218750435505"/>
    <n v="0.57705942344507799"/>
    <n v="0.89218191202528196"/>
    <n v="1.74609356703128"/>
    <n v="1.57094485041925"/>
    <n v="1.2215083735657599"/>
    <n v="1.0429710687648299"/>
    <n v="0.86674383920443099"/>
    <n v="1.2123927842390601"/>
    <s v="251-1000"/>
    <s v="1k-10k"/>
    <s v="1k-10k"/>
    <s v="1k-10k"/>
    <s v="1k-10k"/>
    <s v="10k-100k"/>
    <n v="1.1541982868793781"/>
    <n v="0.31512248858020397"/>
    <n v="25"/>
    <n v="50"/>
    <n v="50"/>
    <n v="50"/>
    <n v="50"/>
    <n v="100"/>
  </r>
  <r>
    <x v="2"/>
    <x v="0"/>
    <x v="2"/>
    <x v="3"/>
    <x v="4"/>
    <x v="0"/>
    <n v="1.58952020541737"/>
    <n v="1.4295413997604101"/>
    <n v="1.2766300147854901"/>
    <n v="1.1888379332766701"/>
    <n v="1.0272799218686399"/>
    <n v="1.2640613105538201"/>
    <n v="1.6384955673202899"/>
    <n v="1.48773425767704"/>
    <n v="1.34401572755837"/>
    <n v="1.2562161585246501"/>
    <n v="1.0601673461153001"/>
    <n v="1.31946358445024"/>
    <s v="10k-100k"/>
    <s v="10k-100k"/>
    <s v="10k-100k"/>
    <s v="1k-10k"/>
    <s v="10k-100k"/>
    <s v="10k-100k"/>
    <n v="0.32545889486354995"/>
    <n v="0.23678138868518017"/>
    <n v="100"/>
    <n v="100"/>
    <n v="100"/>
    <n v="50"/>
    <n v="100"/>
    <n v="100"/>
  </r>
  <r>
    <x v="2"/>
    <x v="0"/>
    <x v="2"/>
    <x v="3"/>
    <x v="4"/>
    <x v="1"/>
    <n v="1.5369866005277999"/>
    <n v="1.19355631699934"/>
    <n v="1.0479377182549601"/>
    <n v="0.89785183554457004"/>
    <n v="0.73177761959780396"/>
    <n v="0.91849153723866495"/>
    <n v="1.43340320305104"/>
    <n v="1.1923488230756101"/>
    <n v="1.0722616053473799"/>
    <n v="0.94590138293133297"/>
    <n v="0.85758170789654498"/>
    <n v="0.98680279156999995"/>
    <s v="251-1000"/>
    <s v="1k-10k"/>
    <s v="1k-10k"/>
    <s v="1k-10k"/>
    <s v="1k-10k"/>
    <s v="10k-100k"/>
    <n v="0.61849506328913495"/>
    <n v="0.18671391764086098"/>
    <n v="25"/>
    <n v="50"/>
    <n v="50"/>
    <n v="50"/>
    <n v="50"/>
    <n v="100"/>
  </r>
  <r>
    <x v="2"/>
    <x v="0"/>
    <x v="2"/>
    <x v="3"/>
    <x v="4"/>
    <x v="2"/>
    <n v="1.49987958233721"/>
    <n v="1.27843769950799"/>
    <n v="1.09953114317986"/>
    <n v="0.96577693257628106"/>
    <n v="0.83939172770061699"/>
    <n v="1.0092356943833201"/>
    <n v="1.56864879294937"/>
    <n v="1.4320960930548301"/>
    <n v="1.27529374500429"/>
    <n v="1.20986267231231"/>
    <n v="1.0048510936176001"/>
    <n v="1.23901338670876"/>
    <s v="1k-10k"/>
    <s v="10k-100k"/>
    <s v="10k-100k"/>
    <s v="10k-100k"/>
    <s v="10k-100k"/>
    <s v="&gt;100k"/>
    <n v="0.49064388795388991"/>
    <n v="0.16984396668270307"/>
    <n v="50"/>
    <n v="100"/>
    <n v="100"/>
    <n v="100"/>
    <n v="100"/>
    <n v="200"/>
  </r>
  <r>
    <x v="2"/>
    <x v="0"/>
    <x v="1"/>
    <x v="0"/>
    <x v="1"/>
    <x v="0"/>
    <s v="NULL"/>
    <s v="NULL"/>
    <s v="NULL"/>
    <s v="NULL"/>
    <s v="NULL"/>
    <n v="2.6108148427604601"/>
    <s v="NULL"/>
    <s v="NULL"/>
    <s v="NULL"/>
    <s v="NULL"/>
    <s v="NULL"/>
    <n v="2.7064241112234502"/>
    <s v="&lt;30"/>
    <s v="&lt;30"/>
    <s v="&lt;30"/>
    <s v="&lt;30"/>
    <s v="&lt;30"/>
    <s v="30-100"/>
    <n v="2.6108148427604601"/>
    <n v="2.6108148427604601"/>
    <s v="N/A"/>
    <s v="N/A"/>
    <s v="N/A"/>
    <s v="N/A"/>
    <s v="N/A"/>
    <n v="6"/>
  </r>
  <r>
    <x v="2"/>
    <x v="0"/>
    <x v="1"/>
    <x v="0"/>
    <x v="1"/>
    <x v="1"/>
    <s v="NULL"/>
    <s v="NULL"/>
    <s v="NULL"/>
    <s v="NULL"/>
    <s v="NULL"/>
    <s v="NULL"/>
    <s v="NULL"/>
    <s v="NULL"/>
    <s v="NULL"/>
    <s v="NULL"/>
    <s v="NULL"/>
    <s v="NULL"/>
    <s v="&lt;30"/>
    <s v="&lt;30"/>
    <s v="&lt;30"/>
    <s v="&lt;30"/>
    <s v="&lt;30"/>
    <s v="&lt;30"/>
    <e v="#VALUE!"/>
    <e v="#VALUE!"/>
    <s v="N/A"/>
    <s v="N/A"/>
    <s v="N/A"/>
    <s v="N/A"/>
    <s v="N/A"/>
    <s v="N/A"/>
  </r>
  <r>
    <x v="2"/>
    <x v="0"/>
    <x v="1"/>
    <x v="0"/>
    <x v="1"/>
    <x v="2"/>
    <s v="NULL"/>
    <s v="NULL"/>
    <s v="NULL"/>
    <s v="NULL"/>
    <s v="NULL"/>
    <n v="1.8291505088899001"/>
    <s v="NULL"/>
    <s v="NULL"/>
    <s v="NULL"/>
    <s v="NULL"/>
    <s v="NULL"/>
    <n v="2.22343004413678"/>
    <s v="&lt;30"/>
    <s v="&lt;30"/>
    <s v="&lt;30"/>
    <s v="&lt;30"/>
    <s v="&lt;30"/>
    <s v="30-100"/>
    <n v="1.8291505088899001"/>
    <n v="1.8291505088899001"/>
    <s v="N/A"/>
    <s v="N/A"/>
    <s v="N/A"/>
    <s v="N/A"/>
    <s v="N/A"/>
    <n v="6"/>
  </r>
  <r>
    <x v="2"/>
    <x v="0"/>
    <x v="1"/>
    <x v="0"/>
    <x v="2"/>
    <x v="0"/>
    <s v="NULL"/>
    <n v="3.1523410608028199"/>
    <s v="NULL"/>
    <s v="NULL"/>
    <s v="NULL"/>
    <n v="2.6208017689982599"/>
    <s v="NULL"/>
    <n v="3.43915237625593"/>
    <s v="NULL"/>
    <s v="NULL"/>
    <s v="NULL"/>
    <n v="2.7809933267338902"/>
    <s v="&lt;30"/>
    <s v="30-100"/>
    <s v="&lt;30"/>
    <s v="&lt;30"/>
    <s v="&lt;30"/>
    <s v="101-250"/>
    <n v="0.53153929180456005"/>
    <n v="0.53153929180456005"/>
    <s v="N/A"/>
    <n v="6"/>
    <s v="N/A"/>
    <s v="N/A"/>
    <s v="N/A"/>
    <n v="12"/>
  </r>
  <r>
    <x v="2"/>
    <x v="0"/>
    <x v="1"/>
    <x v="0"/>
    <x v="2"/>
    <x v="1"/>
    <s v="NULL"/>
    <n v="1.7047793304696399"/>
    <n v="1.08274098333684"/>
    <n v="0.843133140166057"/>
    <n v="0.39681817914754702"/>
    <n v="1.09932170875253"/>
    <s v="NULL"/>
    <n v="1.3916386672506"/>
    <n v="1.3154967918695499"/>
    <n v="0.94060344481508895"/>
    <n v="0.75408515045732605"/>
    <n v="1.1035193612538501"/>
    <s v="&lt;30"/>
    <s v="30-100"/>
    <s v="30-100"/>
    <s v="30-100"/>
    <s v="30-100"/>
    <s v="101-250"/>
    <n v="0.60545762171710993"/>
    <n v="0.70250352960498297"/>
    <s v="N/A"/>
    <n v="6"/>
    <n v="6"/>
    <n v="6"/>
    <n v="6"/>
    <n v="12"/>
  </r>
  <r>
    <x v="2"/>
    <x v="0"/>
    <x v="1"/>
    <x v="0"/>
    <x v="2"/>
    <x v="2"/>
    <s v="NULL"/>
    <n v="2.1222649921175298"/>
    <n v="1.28361163087618"/>
    <n v="0.86401394553830002"/>
    <n v="0.41717883125426097"/>
    <n v="1.1639641778929"/>
    <s v="NULL"/>
    <n v="1.4742655436065"/>
    <n v="1.95185121059101"/>
    <n v="0.95478563528403404"/>
    <n v="0.80401025699578599"/>
    <n v="1.3835500224234001"/>
    <s v="&lt;30"/>
    <s v="30-100"/>
    <s v="101-250"/>
    <s v="30-100"/>
    <s v="30-100"/>
    <s v="251-1000"/>
    <n v="0.95830081422462987"/>
    <n v="0.74678534663863894"/>
    <s v="N/A"/>
    <n v="6"/>
    <n v="12"/>
    <n v="6"/>
    <n v="6"/>
    <n v="25"/>
  </r>
  <r>
    <x v="2"/>
    <x v="0"/>
    <x v="1"/>
    <x v="0"/>
    <x v="3"/>
    <x v="0"/>
    <s v="NULL"/>
    <s v="NULL"/>
    <n v="3.5474747857079998"/>
    <n v="2.56800042155955"/>
    <n v="1.8842536022515"/>
    <n v="2.6708668377954399"/>
    <s v="NULL"/>
    <s v="NULL"/>
    <n v="4.2278712270883299"/>
    <n v="2.3845381406316299"/>
    <n v="2.0405825024931099"/>
    <n v="2.9321925478041999"/>
    <s v="&lt;30"/>
    <s v="&lt;30"/>
    <s v="101-250"/>
    <s v="30-100"/>
    <s v="101-250"/>
    <s v="251-1000"/>
    <n v="0.87660794791255991"/>
    <n v="0.78661323554393991"/>
    <s v="N/A"/>
    <s v="N/A"/>
    <n v="12"/>
    <n v="6"/>
    <n v="12"/>
    <n v="25"/>
  </r>
  <r>
    <x v="2"/>
    <x v="0"/>
    <x v="1"/>
    <x v="0"/>
    <x v="3"/>
    <x v="1"/>
    <n v="2.53976308235264"/>
    <n v="1.4933817168563801"/>
    <n v="1.12597983111356"/>
    <n v="0.79467795753073101"/>
    <n v="0.37039229006989999"/>
    <n v="1.0614768982270899"/>
    <n v="1.6202897217887799"/>
    <n v="1.8987040442107299"/>
    <n v="1.2947626341195699"/>
    <n v="1.09708822626124"/>
    <n v="0.64792849339686298"/>
    <n v="1.30098750360809"/>
    <s v="30-100"/>
    <s v="251-1000"/>
    <s v="251-1000"/>
    <s v="101-250"/>
    <s v="30-100"/>
    <s v="1k-10k"/>
    <n v="1.4782861841255501"/>
    <n v="0.69108460815718997"/>
    <n v="6"/>
    <n v="25"/>
    <n v="25"/>
    <n v="12"/>
    <n v="6"/>
    <n v="50"/>
  </r>
  <r>
    <x v="2"/>
    <x v="0"/>
    <x v="1"/>
    <x v="0"/>
    <x v="3"/>
    <x v="2"/>
    <n v="3.1899261932316501"/>
    <n v="1.6396343233045401"/>
    <n v="1.1688249765238701"/>
    <n v="0.82468803265781399"/>
    <n v="0.394403561990258"/>
    <n v="1.1059713632474399"/>
    <n v="2.4814557013759502"/>
    <n v="2.3525773760472402"/>
    <n v="1.4358920589708699"/>
    <n v="1.1837921409096499"/>
    <n v="0.75833507933010402"/>
    <n v="1.5300949954049901"/>
    <s v="30-100"/>
    <s v="251-1000"/>
    <s v="251-1000"/>
    <s v="251-1000"/>
    <s v="30-100"/>
    <s v="1k-10k"/>
    <n v="2.0839548299842101"/>
    <n v="0.711567801257182"/>
    <n v="6"/>
    <n v="25"/>
    <n v="25"/>
    <n v="25"/>
    <n v="6"/>
    <n v="50"/>
  </r>
  <r>
    <x v="2"/>
    <x v="0"/>
    <x v="1"/>
    <x v="0"/>
    <x v="4"/>
    <x v="0"/>
    <s v="NULL"/>
    <s v="NULL"/>
    <n v="3.4107513770847402"/>
    <n v="2.66872767525523"/>
    <n v="1.80573722140091"/>
    <n v="2.6583792645881199"/>
    <s v="NULL"/>
    <s v="NULL"/>
    <n v="3.93366426094481"/>
    <n v="2.4541337666213501"/>
    <n v="1.97322179776383"/>
    <n v="2.8901104818452001"/>
    <s v="&lt;30"/>
    <s v="&lt;30"/>
    <s v="251-1000"/>
    <s v="30-100"/>
    <s v="101-250"/>
    <s v="251-1000"/>
    <n v="0.75237211249662028"/>
    <n v="0.85264204318720993"/>
    <s v="N/A"/>
    <s v="N/A"/>
    <n v="25"/>
    <n v="6"/>
    <n v="12"/>
    <n v="25"/>
  </r>
  <r>
    <x v="2"/>
    <x v="0"/>
    <x v="1"/>
    <x v="0"/>
    <x v="4"/>
    <x v="1"/>
    <n v="3.92415943378339"/>
    <n v="1.4865741914750701"/>
    <n v="1.14681258596086"/>
    <n v="0.883478685658457"/>
    <n v="0.479529460882683"/>
    <n v="1.07114777053066"/>
    <n v="2.4822962737118202"/>
    <n v="1.79509522593799"/>
    <n v="1.22066104539891"/>
    <n v="1.20581142721441"/>
    <n v="0.73699638743747697"/>
    <n v="1.2750375017262501"/>
    <s v="30-100"/>
    <s v="251-1000"/>
    <s v="251-1000"/>
    <s v="251-1000"/>
    <s v="30-100"/>
    <s v="1k-10k"/>
    <n v="2.85301166325273"/>
    <n v="0.59161830964797701"/>
    <n v="6"/>
    <n v="25"/>
    <n v="25"/>
    <n v="25"/>
    <n v="6"/>
    <n v="50"/>
  </r>
  <r>
    <x v="2"/>
    <x v="0"/>
    <x v="1"/>
    <x v="0"/>
    <x v="4"/>
    <x v="2"/>
    <s v="NULL"/>
    <n v="1.6777778650009001"/>
    <n v="1.19285149419878"/>
    <n v="0.91141142069351699"/>
    <n v="0.50632345725655803"/>
    <n v="1.12043553211266"/>
    <s v="NULL"/>
    <n v="2.3833355497591402"/>
    <n v="1.3716666633219901"/>
    <n v="1.2521605234364801"/>
    <n v="0.90477728648205102"/>
    <n v="1.51888229290843"/>
    <s v="&lt;30"/>
    <s v="251-1000"/>
    <s v="251-1000"/>
    <s v="251-1000"/>
    <s v="101-250"/>
    <s v="1k-10k"/>
    <n v="0.55734233288824009"/>
    <n v="0.61411207485610197"/>
    <s v="N/A"/>
    <n v="25"/>
    <n v="25"/>
    <n v="25"/>
    <n v="12"/>
    <n v="50"/>
  </r>
  <r>
    <x v="2"/>
    <x v="0"/>
    <x v="1"/>
    <x v="1"/>
    <x v="0"/>
    <x v="0"/>
    <s v="NULL"/>
    <s v="NULL"/>
    <s v="NULL"/>
    <n v="0.94044287182154795"/>
    <s v="NULL"/>
    <n v="1.04247023430786"/>
    <s v="NULL"/>
    <s v="NULL"/>
    <s v="NULL"/>
    <n v="0.93616797601285795"/>
    <s v="NULL"/>
    <n v="1.1846790307899"/>
    <s v="&lt;30"/>
    <s v="&lt;30"/>
    <s v="&lt;30"/>
    <s v="30-100"/>
    <s v="&lt;30"/>
    <s v="30-100"/>
    <n v="0.10202736248631206"/>
    <n v="0.10202736248631206"/>
    <s v="N/A"/>
    <s v="N/A"/>
    <s v="N/A"/>
    <n v="6"/>
    <s v="N/A"/>
    <n v="6"/>
  </r>
  <r>
    <x v="2"/>
    <x v="0"/>
    <x v="1"/>
    <x v="1"/>
    <x v="0"/>
    <x v="1"/>
    <s v="NULL"/>
    <s v="NULL"/>
    <s v="NULL"/>
    <s v="NULL"/>
    <s v="NULL"/>
    <s v="NULL"/>
    <s v="NULL"/>
    <s v="NULL"/>
    <s v="NULL"/>
    <s v="NULL"/>
    <s v="NULL"/>
    <s v="NULL"/>
    <s v="&lt;30"/>
    <s v="&lt;30"/>
    <s v="&lt;30"/>
    <s v="&lt;30"/>
    <s v="&lt;30"/>
    <s v="&lt;30"/>
    <e v="#VALUE!"/>
    <e v="#VALUE!"/>
    <s v="N/A"/>
    <s v="N/A"/>
    <s v="N/A"/>
    <s v="N/A"/>
    <s v="N/A"/>
    <s v="N/A"/>
  </r>
  <r>
    <x v="2"/>
    <x v="0"/>
    <x v="1"/>
    <x v="1"/>
    <x v="0"/>
    <x v="2"/>
    <s v="NULL"/>
    <s v="NULL"/>
    <s v="NULL"/>
    <n v="0.94044287182154795"/>
    <s v="NULL"/>
    <n v="1.0924942229513399"/>
    <s v="NULL"/>
    <s v="NULL"/>
    <s v="NULL"/>
    <n v="0.93616797601285795"/>
    <s v="NULL"/>
    <n v="1.19512218156304"/>
    <s v="&lt;30"/>
    <s v="&lt;30"/>
    <s v="&lt;30"/>
    <s v="30-100"/>
    <s v="&lt;30"/>
    <s v="30-100"/>
    <n v="0.15205135112979196"/>
    <n v="0.15205135112979196"/>
    <s v="N/A"/>
    <s v="N/A"/>
    <s v="N/A"/>
    <n v="6"/>
    <s v="N/A"/>
    <n v="6"/>
  </r>
  <r>
    <x v="2"/>
    <x v="0"/>
    <x v="1"/>
    <x v="1"/>
    <x v="1"/>
    <x v="0"/>
    <n v="2.0297685435284598"/>
    <n v="1.71657347811554"/>
    <n v="1.18165795062134"/>
    <n v="0.91676436269894201"/>
    <n v="0.64042108310522805"/>
    <n v="1.36276116640733"/>
    <n v="2.1034506126673098"/>
    <n v="1.6761838866477199"/>
    <n v="1.2232670633204401"/>
    <n v="1.1246737345622599"/>
    <n v="0.72301090821635805"/>
    <n v="1.52636773394072"/>
    <s v="251-1000"/>
    <s v="251-1000"/>
    <s v="251-1000"/>
    <s v="251-1000"/>
    <s v="30-100"/>
    <s v="1k-10k"/>
    <n v="0.66700737712112979"/>
    <n v="0.72234008330210198"/>
    <n v="25"/>
    <n v="25"/>
    <n v="25"/>
    <n v="25"/>
    <n v="6"/>
    <n v="50"/>
  </r>
  <r>
    <x v="2"/>
    <x v="0"/>
    <x v="1"/>
    <x v="1"/>
    <x v="1"/>
    <x v="1"/>
    <n v="3.7403527310393399"/>
    <n v="1.3222555699155301"/>
    <n v="1.0779110911290899"/>
    <n v="0.87206469907656503"/>
    <n v="0.59463925656509897"/>
    <n v="0.97933622089911798"/>
    <n v="2.6949874117208501"/>
    <n v="1.56840860646112"/>
    <n v="1.0346930410553801"/>
    <n v="0.88640465427340398"/>
    <n v="0.78636859416098803"/>
    <n v="1.0103436357716"/>
    <s v="30-100"/>
    <s v="251-1000"/>
    <s v="251-1000"/>
    <s v="1k-10k"/>
    <s v="30-100"/>
    <s v="1k-10k"/>
    <n v="2.7610165101402218"/>
    <n v="0.38469696433401901"/>
    <n v="6"/>
    <n v="25"/>
    <n v="25"/>
    <n v="50"/>
    <n v="6"/>
    <n v="50"/>
  </r>
  <r>
    <x v="2"/>
    <x v="0"/>
    <x v="1"/>
    <x v="1"/>
    <x v="1"/>
    <x v="2"/>
    <n v="3.76118627448801"/>
    <n v="1.4343254417784299"/>
    <n v="1.1320078995995899"/>
    <n v="0.88378394063633603"/>
    <n v="0.58631663949386204"/>
    <n v="1.0167819358016199"/>
    <n v="2.5017608879105602"/>
    <n v="1.94446152010636"/>
    <n v="1.1930698666367701"/>
    <n v="0.95903932316232399"/>
    <n v="0.80709291048070597"/>
    <n v="1.18324937180401"/>
    <s v="30-100"/>
    <s v="1k-10k"/>
    <s v="1k-10k"/>
    <s v="1k-10k"/>
    <s v="30-100"/>
    <s v="1k-10k"/>
    <n v="2.7444043386863903"/>
    <n v="0.43046529630775787"/>
    <n v="6"/>
    <n v="50"/>
    <n v="50"/>
    <n v="50"/>
    <n v="6"/>
    <n v="50"/>
  </r>
  <r>
    <x v="2"/>
    <x v="0"/>
    <x v="1"/>
    <x v="1"/>
    <x v="2"/>
    <x v="0"/>
    <s v="NULL"/>
    <n v="1.7631200002499801"/>
    <n v="1.52277426920157"/>
    <n v="1.0719308070799201"/>
    <n v="0.97647579693021402"/>
    <n v="1.2435085026214701"/>
    <s v="NULL"/>
    <n v="1.5796122531496399"/>
    <n v="1.7077044150160401"/>
    <n v="1.06831316452883"/>
    <n v="1.07938023911138"/>
    <n v="1.3526102354771701"/>
    <s v="&lt;30"/>
    <s v="101-250"/>
    <s v="251-1000"/>
    <s v="251-1000"/>
    <s v="251-1000"/>
    <s v="1k-10k"/>
    <n v="0.51961149762851"/>
    <n v="0.26703270569125603"/>
    <s v="N/A"/>
    <n v="12"/>
    <n v="25"/>
    <n v="25"/>
    <n v="25"/>
    <n v="50"/>
  </r>
  <r>
    <x v="2"/>
    <x v="0"/>
    <x v="1"/>
    <x v="1"/>
    <x v="2"/>
    <x v="1"/>
    <n v="1.18983794162838"/>
    <n v="1.0348419613911899"/>
    <n v="0.89279982379524203"/>
    <n v="0.77041688474847103"/>
    <n v="0.52009435764225198"/>
    <n v="0.89498511723127505"/>
    <n v="1.05613000312224"/>
    <n v="1.0827819956282301"/>
    <n v="0.93511926286073499"/>
    <n v="0.80452209743620295"/>
    <n v="0.72860199050219998"/>
    <n v="0.94417475444924404"/>
    <s v="251-1000"/>
    <s v="1k-10k"/>
    <s v="1k-10k"/>
    <s v="251-1000"/>
    <s v="251-1000"/>
    <s v="1k-10k"/>
    <n v="0.29485282439710492"/>
    <n v="0.37489075958902307"/>
    <n v="25"/>
    <n v="50"/>
    <n v="50"/>
    <n v="25"/>
    <n v="25"/>
    <n v="50"/>
  </r>
  <r>
    <x v="2"/>
    <x v="0"/>
    <x v="1"/>
    <x v="1"/>
    <x v="2"/>
    <x v="2"/>
    <n v="1.3830305874520901"/>
    <n v="1.08559106029453"/>
    <n v="0.91158854603803197"/>
    <n v="0.78284631147640305"/>
    <n v="0.53779613502995904"/>
    <n v="0.91027563042078896"/>
    <n v="1.27948185570924"/>
    <n v="1.21405600080875"/>
    <n v="0.98639380280067701"/>
    <n v="0.84396478029133304"/>
    <n v="0.76957510904661097"/>
    <n v="1.01658931106082"/>
    <s v="101-250"/>
    <s v="1k-10k"/>
    <s v="1k-10k"/>
    <s v="1k-10k"/>
    <s v="251-1000"/>
    <s v="1k-10k"/>
    <n v="0.4727549570313011"/>
    <n v="0.37247949539082992"/>
    <n v="12"/>
    <n v="50"/>
    <n v="50"/>
    <n v="50"/>
    <n v="25"/>
    <n v="50"/>
  </r>
  <r>
    <x v="2"/>
    <x v="0"/>
    <x v="1"/>
    <x v="1"/>
    <x v="3"/>
    <x v="0"/>
    <s v="NULL"/>
    <n v="1.9054029450208401"/>
    <n v="1.4940815949695401"/>
    <n v="1.25100289708527"/>
    <n v="0.83882103793669804"/>
    <n v="1.4724033512183199"/>
    <s v="NULL"/>
    <n v="1.9084980534843199"/>
    <n v="1.8197963862159401"/>
    <n v="1.2556477246057101"/>
    <n v="0.98595231220454005"/>
    <n v="1.67912548098398"/>
    <s v="&lt;30"/>
    <s v="251-1000"/>
    <s v="1k-10k"/>
    <s v="251-1000"/>
    <s v="101-250"/>
    <s v="1k-10k"/>
    <n v="0.43299959380252018"/>
    <n v="0.63358231328162185"/>
    <s v="N/A"/>
    <n v="25"/>
    <n v="50"/>
    <n v="25"/>
    <n v="12"/>
    <n v="50"/>
  </r>
  <r>
    <x v="2"/>
    <x v="0"/>
    <x v="1"/>
    <x v="1"/>
    <x v="3"/>
    <x v="1"/>
    <n v="1.4481535517075299"/>
    <n v="1.0678170674940299"/>
    <n v="0.84362558812036403"/>
    <n v="0.70617792194493401"/>
    <n v="0.490900854422334"/>
    <n v="0.853196766414409"/>
    <n v="1.3787258993415901"/>
    <n v="1.07459766939121"/>
    <n v="0.88281400115226105"/>
    <n v="0.80572174211206504"/>
    <n v="0.66290354482831004"/>
    <n v="0.92001452737977896"/>
    <s v="101-250"/>
    <s v="1k-10k"/>
    <s v="1k-10k"/>
    <s v="251-1000"/>
    <s v="251-1000"/>
    <s v="1k-10k"/>
    <n v="0.5949567852931209"/>
    <n v="0.362295911992075"/>
    <n v="12"/>
    <n v="50"/>
    <n v="50"/>
    <n v="25"/>
    <n v="25"/>
    <n v="50"/>
  </r>
  <r>
    <x v="2"/>
    <x v="0"/>
    <x v="1"/>
    <x v="1"/>
    <x v="3"/>
    <x v="2"/>
    <n v="1.3114508423084299"/>
    <n v="1.0648845338356701"/>
    <n v="0.85880909799064098"/>
    <n v="0.72230869116942298"/>
    <n v="0.49471685045791802"/>
    <n v="0.87514598923156495"/>
    <n v="1.6797555935540001"/>
    <n v="1.0732402807100101"/>
    <n v="0.94538381177034603"/>
    <n v="0.85340653739386796"/>
    <n v="0.68369115224480304"/>
    <n v="1.0635742667438699"/>
    <s v="1k-10k"/>
    <s v="1k-10k"/>
    <s v="1k-10k"/>
    <s v="1k-10k"/>
    <s v="251-1000"/>
    <s v="1k-10k"/>
    <n v="0.43630485307686495"/>
    <n v="0.38042913877364692"/>
    <n v="50"/>
    <n v="50"/>
    <n v="50"/>
    <n v="50"/>
    <n v="25"/>
    <n v="50"/>
  </r>
  <r>
    <x v="2"/>
    <x v="0"/>
    <x v="1"/>
    <x v="1"/>
    <x v="4"/>
    <x v="0"/>
    <n v="3.8678858357930102"/>
    <n v="1.8032575960814501"/>
    <n v="1.59507831258099"/>
    <n v="1.15566541786008"/>
    <n v="0.94534291285318806"/>
    <n v="1.3612037135969599"/>
    <n v="4.3412763002740702"/>
    <n v="1.70497594430068"/>
    <n v="1.8730307978608001"/>
    <n v="1.2278326951905101"/>
    <n v="1.01608655323515"/>
    <n v="1.5273536387509401"/>
    <s v="30-100"/>
    <s v="1k-10k"/>
    <s v="1k-10k"/>
    <s v="1k-10k"/>
    <s v="251-1000"/>
    <s v="1k-10k"/>
    <n v="2.5066821221960502"/>
    <n v="0.41586080074377185"/>
    <n v="6"/>
    <n v="50"/>
    <n v="50"/>
    <n v="50"/>
    <n v="25"/>
    <n v="50"/>
  </r>
  <r>
    <x v="2"/>
    <x v="0"/>
    <x v="1"/>
    <x v="1"/>
    <x v="4"/>
    <x v="1"/>
    <n v="1.16802868118553"/>
    <n v="0.97367716812287797"/>
    <n v="0.86313884393505502"/>
    <n v="0.78179666811704296"/>
    <n v="0.60845750197383497"/>
    <n v="0.88582107726274095"/>
    <n v="1.26910175301135"/>
    <n v="0.97951935046070504"/>
    <n v="0.898754937400151"/>
    <n v="0.85159710154957002"/>
    <n v="0.73781514091886002"/>
    <n v="0.94497913897544294"/>
    <s v="1k-10k"/>
    <s v="1k-10k"/>
    <s v="1k-10k"/>
    <s v="251-1000"/>
    <s v="1k-10k"/>
    <s v="10k-100k"/>
    <n v="0.2822076039227891"/>
    <n v="0.27736357528890598"/>
    <n v="50"/>
    <n v="50"/>
    <n v="50"/>
    <n v="25"/>
    <n v="50"/>
    <n v="100"/>
  </r>
  <r>
    <x v="2"/>
    <x v="0"/>
    <x v="1"/>
    <x v="1"/>
    <x v="4"/>
    <x v="2"/>
    <n v="1.2733327443192499"/>
    <n v="1.0143207332150801"/>
    <n v="0.88654324686895702"/>
    <n v="0.80297648101658203"/>
    <n v="0.60608483569475102"/>
    <n v="0.908724597264567"/>
    <n v="1.62374848391253"/>
    <n v="1.09001561148522"/>
    <n v="0.95585246113913103"/>
    <n v="0.90037631550841901"/>
    <n v="0.74659233899057298"/>
    <n v="1.0718384172240101"/>
    <s v="1k-10k"/>
    <s v="1k-10k"/>
    <s v="1k-10k"/>
    <s v="1k-10k"/>
    <s v="251-1000"/>
    <s v="10k-100k"/>
    <n v="0.36460814705468292"/>
    <n v="0.30263976156981598"/>
    <n v="50"/>
    <n v="50"/>
    <n v="50"/>
    <n v="50"/>
    <n v="25"/>
    <n v="100"/>
  </r>
  <r>
    <x v="2"/>
    <x v="0"/>
    <x v="1"/>
    <x v="2"/>
    <x v="0"/>
    <x v="0"/>
    <s v="NULL"/>
    <s v="NULL"/>
    <s v="NULL"/>
    <s v="NULL"/>
    <s v="NULL"/>
    <s v="NULL"/>
    <s v="NULL"/>
    <s v="NULL"/>
    <s v="NULL"/>
    <s v="NULL"/>
    <s v="NULL"/>
    <s v="NULL"/>
    <s v="&lt;30"/>
    <s v="&lt;30"/>
    <s v="&lt;30"/>
    <s v="&lt;30"/>
    <s v="&lt;30"/>
    <s v="&lt;30"/>
    <e v="#VALUE!"/>
    <e v="#VALUE!"/>
    <s v="N/A"/>
    <s v="N/A"/>
    <s v="N/A"/>
    <s v="N/A"/>
    <s v="N/A"/>
    <s v="N/A"/>
  </r>
  <r>
    <x v="2"/>
    <x v="0"/>
    <x v="1"/>
    <x v="2"/>
    <x v="0"/>
    <x v="2"/>
    <s v="NULL"/>
    <s v="NULL"/>
    <s v="NULL"/>
    <s v="NULL"/>
    <s v="NULL"/>
    <s v="NULL"/>
    <s v="NULL"/>
    <s v="NULL"/>
    <s v="NULL"/>
    <s v="NULL"/>
    <s v="NULL"/>
    <s v="NULL"/>
    <s v="&lt;30"/>
    <s v="&lt;30"/>
    <s v="&lt;30"/>
    <s v="&lt;30"/>
    <s v="&lt;30"/>
    <s v="&lt;30"/>
    <e v="#VALUE!"/>
    <e v="#VALUE!"/>
    <s v="N/A"/>
    <s v="N/A"/>
    <s v="N/A"/>
    <s v="N/A"/>
    <s v="N/A"/>
    <s v="N/A"/>
  </r>
  <r>
    <x v="2"/>
    <x v="0"/>
    <x v="1"/>
    <x v="2"/>
    <x v="1"/>
    <x v="0"/>
    <s v="NULL"/>
    <n v="2.20783820364887"/>
    <n v="1.59300153796755"/>
    <n v="1.20490909450483"/>
    <n v="0.94861638290152295"/>
    <n v="1.3222562587042199"/>
    <s v="NULL"/>
    <n v="1.8435815585804001"/>
    <n v="1.7554618604657799"/>
    <n v="1.3669074508717001"/>
    <n v="1.0875095457627399"/>
    <n v="1.4546813724707801"/>
    <s v="&lt;30"/>
    <s v="30-100"/>
    <s v="101-250"/>
    <s v="251-1000"/>
    <s v="30-100"/>
    <s v="251-1000"/>
    <n v="0.88558194494465003"/>
    <n v="0.37363987580269697"/>
    <s v="N/A"/>
    <n v="6"/>
    <n v="12"/>
    <n v="25"/>
    <n v="6"/>
    <n v="25"/>
  </r>
  <r>
    <x v="2"/>
    <x v="0"/>
    <x v="1"/>
    <x v="2"/>
    <x v="1"/>
    <x v="1"/>
    <s v="NULL"/>
    <n v="1.1460932320943999"/>
    <n v="0.90197805399569497"/>
    <n v="0.78187655514408905"/>
    <s v="NULL"/>
    <n v="0.90858544062889102"/>
    <s v="NULL"/>
    <n v="1.25995162186883"/>
    <n v="1.1222994074752899"/>
    <n v="0.93841030911726397"/>
    <s v="NULL"/>
    <n v="1.1133643208995201"/>
    <s v="&lt;30"/>
    <s v="30-100"/>
    <s v="251-1000"/>
    <s v="30-100"/>
    <s v="&lt;30"/>
    <s v="251-1000"/>
    <n v="0.23750779146550893"/>
    <n v="0.12670888548480197"/>
    <s v="N/A"/>
    <n v="6"/>
    <n v="25"/>
    <n v="6"/>
    <s v="N/A"/>
    <n v="25"/>
  </r>
  <r>
    <x v="2"/>
    <x v="0"/>
    <x v="1"/>
    <x v="2"/>
    <x v="1"/>
    <x v="2"/>
    <s v="NULL"/>
    <n v="1.8767932093733699"/>
    <n v="1.0922499755150099"/>
    <n v="0.92177228917360099"/>
    <n v="0.38775825870528002"/>
    <n v="0.97262665280495697"/>
    <s v="NULL"/>
    <n v="1.95962009555978"/>
    <n v="1.19834305128215"/>
    <n v="1.25156411791461"/>
    <n v="0.99929546764931498"/>
    <n v="1.2885006364609599"/>
    <s v="&lt;30"/>
    <s v="101-250"/>
    <s v="101-250"/>
    <s v="251-1000"/>
    <s v="30-100"/>
    <s v="1k-10k"/>
    <n v="0.90416655656841294"/>
    <n v="0.58486839409967695"/>
    <s v="N/A"/>
    <n v="12"/>
    <n v="12"/>
    <n v="25"/>
    <n v="6"/>
    <n v="50"/>
  </r>
  <r>
    <x v="2"/>
    <x v="0"/>
    <x v="1"/>
    <x v="2"/>
    <x v="2"/>
    <x v="0"/>
    <s v="NULL"/>
    <s v="NULL"/>
    <n v="1.5221502672251701"/>
    <n v="1.18037302222714"/>
    <n v="0.84129599661589805"/>
    <n v="1.21295999927054"/>
    <s v="NULL"/>
    <s v="NULL"/>
    <n v="1.5454100988780699"/>
    <n v="1.1825922285796799"/>
    <n v="0.90032047751323296"/>
    <n v="1.2781465361179301"/>
    <s v="&lt;30"/>
    <s v="&lt;30"/>
    <s v="101-250"/>
    <s v="251-1000"/>
    <s v="30-100"/>
    <s v="251-1000"/>
    <n v="0.30919026795463012"/>
    <n v="0.37166400265464195"/>
    <s v="N/A"/>
    <s v="N/A"/>
    <n v="12"/>
    <n v="25"/>
    <n v="6"/>
    <n v="25"/>
  </r>
  <r>
    <x v="2"/>
    <x v="0"/>
    <x v="1"/>
    <x v="2"/>
    <x v="2"/>
    <x v="1"/>
    <s v="NULL"/>
    <n v="1.4547477922579599"/>
    <n v="1.08665414800752"/>
    <n v="0.86356117718195902"/>
    <n v="0.56100604336159599"/>
    <n v="0.97644128316229994"/>
    <s v="NULL"/>
    <n v="1.30760231337953"/>
    <n v="1.05409246130701"/>
    <n v="0.93614044558674303"/>
    <n v="0.70779660145135703"/>
    <n v="0.99363885127133"/>
    <s v="&lt;30"/>
    <s v="30-100"/>
    <s v="101-250"/>
    <s v="251-1000"/>
    <s v="30-100"/>
    <s v="251-1000"/>
    <n v="0.47830650909565997"/>
    <n v="0.41543523980070396"/>
    <s v="N/A"/>
    <n v="6"/>
    <n v="12"/>
    <n v="25"/>
    <n v="6"/>
    <n v="25"/>
  </r>
  <r>
    <x v="2"/>
    <x v="0"/>
    <x v="1"/>
    <x v="2"/>
    <x v="2"/>
    <x v="2"/>
    <n v="4.74223234213874"/>
    <n v="1.68019300663569"/>
    <n v="1.1881645764883"/>
    <n v="0.96192220065742595"/>
    <n v="0.69425405073871904"/>
    <n v="1.02149250534715"/>
    <n v="3.55386266716188"/>
    <n v="1.4993326314796001"/>
    <n v="1.2067573432932801"/>
    <n v="1.03084800370318"/>
    <n v="0.89666302581916202"/>
    <n v="1.13059579382024"/>
    <s v="30-100"/>
    <s v="101-250"/>
    <s v="101-250"/>
    <s v="251-1000"/>
    <s v="30-100"/>
    <s v="1k-10k"/>
    <n v="3.7207398367915898"/>
    <n v="0.32723845460843093"/>
    <n v="6"/>
    <n v="12"/>
    <n v="12"/>
    <n v="25"/>
    <n v="6"/>
    <n v="50"/>
  </r>
  <r>
    <x v="2"/>
    <x v="0"/>
    <x v="1"/>
    <x v="2"/>
    <x v="3"/>
    <x v="0"/>
    <s v="NULL"/>
    <n v="1.9381957832997401"/>
    <n v="1.4061522634838299"/>
    <n v="1.1047860381425101"/>
    <n v="0.90055473537102404"/>
    <n v="1.3151257004102599"/>
    <s v="NULL"/>
    <n v="1.8148995666652901"/>
    <n v="1.52339928005951"/>
    <n v="1.1483742969870701"/>
    <n v="0.88034099882689099"/>
    <n v="1.4205336690896699"/>
    <s v="&lt;30"/>
    <s v="30-100"/>
    <s v="251-1000"/>
    <s v="30-100"/>
    <s v="30-100"/>
    <s v="251-1000"/>
    <n v="0.62307008288948018"/>
    <n v="0.41457096503923585"/>
    <s v="N/A"/>
    <n v="6"/>
    <n v="25"/>
    <n v="6"/>
    <n v="6"/>
    <n v="25"/>
  </r>
  <r>
    <x v="2"/>
    <x v="0"/>
    <x v="1"/>
    <x v="2"/>
    <x v="3"/>
    <x v="1"/>
    <s v="NULL"/>
    <n v="1.83370530118965"/>
    <n v="1.2852561612371101"/>
    <n v="0.88593808898437698"/>
    <n v="0.68245333245148698"/>
    <n v="1.1085277261541699"/>
    <s v="NULL"/>
    <n v="1.6029046638219999"/>
    <n v="1.1241363172982799"/>
    <n v="0.88034231402671503"/>
    <n v="0.89205941967566604"/>
    <n v="1.07535817720834"/>
    <s v="&lt;30"/>
    <s v="30-100"/>
    <s v="30-100"/>
    <s v="101-250"/>
    <s v="30-100"/>
    <s v="251-1000"/>
    <n v="0.72517757503548008"/>
    <n v="0.42607439370268296"/>
    <s v="N/A"/>
    <n v="6"/>
    <n v="6"/>
    <n v="12"/>
    <n v="6"/>
    <n v="25"/>
  </r>
  <r>
    <x v="2"/>
    <x v="0"/>
    <x v="1"/>
    <x v="2"/>
    <x v="3"/>
    <x v="2"/>
    <s v="NULL"/>
    <n v="1.8541723365716101"/>
    <n v="1.3966087677978001"/>
    <n v="0.93804736901948305"/>
    <n v="0.69545060728851604"/>
    <n v="1.13654645829867"/>
    <s v="NULL"/>
    <n v="1.58113619177056"/>
    <n v="1.44305044028077"/>
    <n v="0.93167809343734898"/>
    <n v="0.91975277341538297"/>
    <n v="1.2453401152008401"/>
    <s v="&lt;30"/>
    <s v="30-100"/>
    <s v="251-1000"/>
    <s v="101-250"/>
    <s v="30-100"/>
    <s v="251-1000"/>
    <n v="0.71762587827294011"/>
    <n v="0.44109585101015392"/>
    <s v="N/A"/>
    <n v="6"/>
    <n v="25"/>
    <n v="12"/>
    <n v="6"/>
    <n v="25"/>
  </r>
  <r>
    <x v="2"/>
    <x v="0"/>
    <x v="1"/>
    <x v="2"/>
    <x v="4"/>
    <x v="0"/>
    <s v="NULL"/>
    <n v="2.23527812509173"/>
    <n v="1.6735751602820701"/>
    <n v="1.38863429715928"/>
    <n v="1.06599221105081"/>
    <n v="1.2677467154464701"/>
    <s v="NULL"/>
    <n v="2.1535787684780101"/>
    <n v="1.6091775375363699"/>
    <n v="1.4962055440989099"/>
    <n v="1.1050522377835701"/>
    <n v="1.37592977850585"/>
    <s v="&lt;30"/>
    <s v="30-100"/>
    <s v="101-250"/>
    <s v="251-1000"/>
    <s v="251-1000"/>
    <s v="1k-10k"/>
    <n v="0.96753140964525985"/>
    <n v="0.20175450439566012"/>
    <s v="N/A"/>
    <n v="6"/>
    <n v="12"/>
    <n v="25"/>
    <n v="25"/>
    <n v="50"/>
  </r>
  <r>
    <x v="2"/>
    <x v="0"/>
    <x v="1"/>
    <x v="2"/>
    <x v="4"/>
    <x v="1"/>
    <s v="NULL"/>
    <n v="1.8271270105842301"/>
    <n v="1.11130304351583"/>
    <n v="0.927260303698205"/>
    <n v="0.77172073102612104"/>
    <n v="0.99314952311209703"/>
    <s v="NULL"/>
    <n v="1.51260626287981"/>
    <n v="1.0848446915504399"/>
    <n v="1.0120535052355599"/>
    <n v="0.97433103512603103"/>
    <n v="1.0527440815598901"/>
    <s v="&lt;30"/>
    <s v="30-100"/>
    <s v="101-250"/>
    <s v="251-1000"/>
    <s v="101-250"/>
    <s v="1k-10k"/>
    <n v="0.83397748747213307"/>
    <n v="0.22142879208597599"/>
    <s v="N/A"/>
    <n v="6"/>
    <n v="12"/>
    <n v="25"/>
    <n v="12"/>
    <n v="50"/>
  </r>
  <r>
    <x v="2"/>
    <x v="0"/>
    <x v="1"/>
    <x v="2"/>
    <x v="4"/>
    <x v="2"/>
    <n v="6.3880743211414401"/>
    <n v="1.9998247378666401"/>
    <n v="1.3687115352830801"/>
    <n v="1.03147894339582"/>
    <n v="0.87879356172527001"/>
    <n v="1.0383373632433399"/>
    <n v="3.6758715403001498"/>
    <n v="1.6637097061402699"/>
    <n v="1.51303055097515"/>
    <n v="1.1496436782247701"/>
    <n v="1.0579685799424501"/>
    <n v="1.2129768978920601"/>
    <s v="30-100"/>
    <s v="101-250"/>
    <s v="251-1000"/>
    <s v="1k-10k"/>
    <s v="1k-10k"/>
    <s v="1k-10k"/>
    <n v="5.3497369578981004"/>
    <n v="0.15954380151806991"/>
    <n v="6"/>
    <n v="12"/>
    <n v="25"/>
    <n v="50"/>
    <n v="50"/>
    <n v="50"/>
  </r>
  <r>
    <x v="2"/>
    <x v="0"/>
    <x v="1"/>
    <x v="3"/>
    <x v="0"/>
    <x v="0"/>
    <s v="NULL"/>
    <s v="NULL"/>
    <s v="NULL"/>
    <n v="0.96468977207263296"/>
    <s v="NULL"/>
    <n v="1.04451319687824"/>
    <s v="NULL"/>
    <s v="NULL"/>
    <s v="NULL"/>
    <n v="1.0012620188700401"/>
    <s v="NULL"/>
    <n v="1.21317624194142"/>
    <s v="&lt;30"/>
    <s v="&lt;30"/>
    <s v="&lt;30"/>
    <s v="30-100"/>
    <s v="&lt;30"/>
    <s v="30-100"/>
    <n v="7.9823424805607002E-2"/>
    <n v="7.9823424805607002E-2"/>
    <s v="N/A"/>
    <s v="N/A"/>
    <s v="N/A"/>
    <n v="6"/>
    <s v="N/A"/>
    <n v="6"/>
  </r>
  <r>
    <x v="2"/>
    <x v="0"/>
    <x v="1"/>
    <x v="3"/>
    <x v="0"/>
    <x v="1"/>
    <s v="NULL"/>
    <s v="NULL"/>
    <s v="NULL"/>
    <s v="NULL"/>
    <s v="NULL"/>
    <s v="NULL"/>
    <s v="NULL"/>
    <s v="NULL"/>
    <s v="NULL"/>
    <s v="NULL"/>
    <s v="NULL"/>
    <s v="NULL"/>
    <s v="&lt;30"/>
    <s v="&lt;30"/>
    <s v="&lt;30"/>
    <s v="&lt;30"/>
    <s v="&lt;30"/>
    <s v="&lt;30"/>
    <e v="#VALUE!"/>
    <e v="#VALUE!"/>
    <s v="N/A"/>
    <s v="N/A"/>
    <s v="N/A"/>
    <s v="N/A"/>
    <s v="N/A"/>
    <s v="N/A"/>
  </r>
  <r>
    <x v="2"/>
    <x v="0"/>
    <x v="1"/>
    <x v="3"/>
    <x v="0"/>
    <x v="2"/>
    <s v="NULL"/>
    <s v="NULL"/>
    <s v="NULL"/>
    <n v="0.96468977207263296"/>
    <s v="NULL"/>
    <n v="1.0922604412286101"/>
    <s v="NULL"/>
    <s v="NULL"/>
    <s v="NULL"/>
    <n v="1.0012620188700401"/>
    <s v="NULL"/>
    <n v="1.2225272284203399"/>
    <s v="&lt;30"/>
    <s v="&lt;30"/>
    <s v="&lt;30"/>
    <s v="30-100"/>
    <s v="&lt;30"/>
    <s v="30-100"/>
    <n v="0.12757066915597715"/>
    <n v="0.12757066915597715"/>
    <s v="N/A"/>
    <s v="N/A"/>
    <s v="N/A"/>
    <n v="6"/>
    <s v="N/A"/>
    <n v="6"/>
  </r>
  <r>
    <x v="2"/>
    <x v="0"/>
    <x v="1"/>
    <x v="3"/>
    <x v="1"/>
    <x v="0"/>
    <n v="2.2643040328339801"/>
    <n v="1.87299553163252"/>
    <n v="1.3648147302839599"/>
    <n v="1.1278756319190499"/>
    <n v="0.87327024007968901"/>
    <n v="1.36383936039676"/>
    <n v="1.5417443277324401"/>
    <n v="2.0135941084469602"/>
    <n v="1.41495659447226"/>
    <n v="1.2039432502745"/>
    <n v="1.1168388864816401"/>
    <n v="1.51715409183939"/>
    <s v="251-1000"/>
    <s v="1k-10k"/>
    <s v="101-250"/>
    <s v="251-1000"/>
    <s v="251-1000"/>
    <s v="1k-10k"/>
    <n v="0.90046467243722006"/>
    <n v="0.49056912031707101"/>
    <n v="25"/>
    <n v="50"/>
    <n v="12"/>
    <n v="25"/>
    <n v="25"/>
    <n v="50"/>
  </r>
  <r>
    <x v="2"/>
    <x v="0"/>
    <x v="1"/>
    <x v="3"/>
    <x v="1"/>
    <x v="1"/>
    <n v="3.31818345280421"/>
    <n v="1.4582808826504301"/>
    <n v="1.05020287830513"/>
    <n v="0.86770550348120801"/>
    <n v="0.62910223113905905"/>
    <n v="0.97346838585616702"/>
    <n v="2.5431117459232602"/>
    <n v="1.5305934945592701"/>
    <n v="1.1069779987211099"/>
    <n v="0.91463655419030498"/>
    <n v="0.83965730976069397"/>
    <n v="1.02691654452739"/>
    <s v="30-100"/>
    <s v="101-250"/>
    <s v="1k-10k"/>
    <s v="1k-10k"/>
    <s v="101-250"/>
    <s v="1k-10k"/>
    <n v="2.344715066948043"/>
    <n v="0.34436615471710796"/>
    <n v="6"/>
    <n v="12"/>
    <n v="50"/>
    <n v="50"/>
    <n v="12"/>
    <n v="50"/>
  </r>
  <r>
    <x v="2"/>
    <x v="0"/>
    <x v="1"/>
    <x v="3"/>
    <x v="1"/>
    <x v="2"/>
    <n v="3.2648519999205599"/>
    <n v="1.4552999126052599"/>
    <n v="1.1121046373872301"/>
    <n v="0.89860813404311402"/>
    <n v="0.70362601430982297"/>
    <n v="1.0145062885341201"/>
    <n v="2.4729788986763301"/>
    <n v="1.94401782696848"/>
    <n v="1.2218938855589101"/>
    <n v="0.99399176087505403"/>
    <n v="1.1335551027233499"/>
    <n v="1.2055254013749499"/>
    <s v="30-100"/>
    <s v="1k-10k"/>
    <s v="1k-10k"/>
    <s v="1k-10k"/>
    <s v="101-250"/>
    <s v="1k-10k"/>
    <n v="2.2503457113864398"/>
    <n v="0.31088027422429709"/>
    <n v="6"/>
    <n v="50"/>
    <n v="50"/>
    <n v="50"/>
    <n v="12"/>
    <n v="50"/>
  </r>
  <r>
    <x v="2"/>
    <x v="0"/>
    <x v="1"/>
    <x v="3"/>
    <x v="2"/>
    <x v="0"/>
    <s v="NULL"/>
    <n v="1.83477924574147"/>
    <n v="1.5895650725316199"/>
    <n v="1.2541892725239101"/>
    <n v="1.04898153775278"/>
    <n v="1.2636432797441499"/>
    <s v="NULL"/>
    <n v="1.6918414523062399"/>
    <n v="1.71849495490794"/>
    <n v="1.2207274202976699"/>
    <n v="1.09157157258635"/>
    <n v="1.3607549602534099"/>
    <s v="&lt;30"/>
    <s v="101-250"/>
    <s v="1k-10k"/>
    <s v="101-250"/>
    <s v="1k-10k"/>
    <s v="1k-10k"/>
    <n v="0.57113596599732008"/>
    <n v="0.21466174199136989"/>
    <s v="N/A"/>
    <n v="12"/>
    <n v="50"/>
    <n v="12"/>
    <n v="50"/>
    <n v="50"/>
  </r>
  <r>
    <x v="2"/>
    <x v="0"/>
    <x v="1"/>
    <x v="3"/>
    <x v="2"/>
    <x v="1"/>
    <n v="1.3436415784959199"/>
    <n v="1.0526149234272"/>
    <n v="0.90052870997857604"/>
    <n v="0.78914195970295098"/>
    <n v="0.53182113494162997"/>
    <n v="0.90547678955475897"/>
    <n v="1.26991533010629"/>
    <n v="1.07659836159343"/>
    <n v="0.93145131454820496"/>
    <n v="0.84615454796174305"/>
    <n v="0.70608511536945695"/>
    <n v="0.95236090438097498"/>
    <s v="101-250"/>
    <s v="1k-10k"/>
    <s v="1k-10k"/>
    <s v="1k-10k"/>
    <s v="101-250"/>
    <s v="1k-10k"/>
    <n v="0.43816478894116095"/>
    <n v="0.373655654613129"/>
    <n v="12"/>
    <n v="50"/>
    <n v="50"/>
    <n v="50"/>
    <n v="12"/>
    <n v="50"/>
  </r>
  <r>
    <x v="2"/>
    <x v="0"/>
    <x v="1"/>
    <x v="3"/>
    <x v="2"/>
    <x v="2"/>
    <n v="1.3605312273832"/>
    <n v="1.0983061351682499"/>
    <n v="0.92741302304548201"/>
    <n v="0.80076214645716903"/>
    <n v="0.55617604791628195"/>
    <n v="0.92501811207140505"/>
    <n v="1.3374748336468101"/>
    <n v="1.2716277591462799"/>
    <n v="0.99340454653975796"/>
    <n v="0.87912675072064905"/>
    <n v="0.77820134729402701"/>
    <n v="1.0395559581448699"/>
    <s v="251-1000"/>
    <s v="1k-10k"/>
    <s v="1k-10k"/>
    <s v="1k-10k"/>
    <s v="251-1000"/>
    <s v="1k-10k"/>
    <n v="0.43551311531179493"/>
    <n v="0.36884206415512311"/>
    <n v="25"/>
    <n v="50"/>
    <n v="50"/>
    <n v="50"/>
    <n v="25"/>
    <n v="50"/>
  </r>
  <r>
    <x v="2"/>
    <x v="0"/>
    <x v="1"/>
    <x v="3"/>
    <x v="3"/>
    <x v="0"/>
    <s v="NULL"/>
    <n v="2.0075622511587401"/>
    <n v="1.6515116247335699"/>
    <n v="1.4053330348437001"/>
    <n v="0.98592831470845699"/>
    <n v="1.5501147935794399"/>
    <s v="NULL"/>
    <n v="2.0765262989610398"/>
    <n v="1.8529428412093401"/>
    <n v="1.40687617486087"/>
    <n v="1.06989581414788"/>
    <n v="1.72392029543604"/>
    <s v="&lt;30"/>
    <s v="251-1000"/>
    <s v="1k-10k"/>
    <s v="101-250"/>
    <s v="251-1000"/>
    <s v="1k-10k"/>
    <n v="0.45744745757930017"/>
    <n v="0.56418647887098294"/>
    <s v="N/A"/>
    <n v="25"/>
    <n v="50"/>
    <n v="12"/>
    <n v="25"/>
    <n v="50"/>
  </r>
  <r>
    <x v="2"/>
    <x v="0"/>
    <x v="1"/>
    <x v="3"/>
    <x v="3"/>
    <x v="1"/>
    <n v="1.62830887467876"/>
    <n v="1.0852661509349399"/>
    <n v="0.87908234500450999"/>
    <n v="0.78913304182214405"/>
    <n v="0.54965671386979298"/>
    <n v="0.88392957661303395"/>
    <n v="1.49981448085226"/>
    <n v="1.15025915264372"/>
    <n v="0.90821639521073305"/>
    <n v="0.87707405768583402"/>
    <n v="0.70176255233289797"/>
    <n v="0.96575073281467405"/>
    <s v="101-250"/>
    <s v="1k-10k"/>
    <s v="1k-10k"/>
    <s v="1k-10k"/>
    <s v="251-1000"/>
    <s v="1k-10k"/>
    <n v="0.744379298065726"/>
    <n v="0.33427286274324097"/>
    <n v="12"/>
    <n v="50"/>
    <n v="50"/>
    <n v="50"/>
    <n v="25"/>
    <n v="50"/>
  </r>
  <r>
    <x v="2"/>
    <x v="0"/>
    <x v="1"/>
    <x v="3"/>
    <x v="3"/>
    <x v="2"/>
    <n v="1.3967838560819299"/>
    <n v="1.0697488882156001"/>
    <n v="0.89243047098671502"/>
    <n v="0.81491196250782705"/>
    <n v="0.55337027865133603"/>
    <n v="0.90917139843383998"/>
    <n v="1.75964469183466"/>
    <n v="1.1419658247137801"/>
    <n v="0.98350246232426497"/>
    <n v="0.93080917643378802"/>
    <n v="0.72379741213319804"/>
    <n v="1.1197847828747201"/>
    <s v="1k-10k"/>
    <s v="1k-10k"/>
    <s v="1k-10k"/>
    <s v="1k-10k"/>
    <s v="251-1000"/>
    <s v="10k-100k"/>
    <n v="0.48761245764808991"/>
    <n v="0.35580111978250395"/>
    <n v="50"/>
    <n v="50"/>
    <n v="50"/>
    <n v="50"/>
    <n v="25"/>
    <n v="100"/>
  </r>
  <r>
    <x v="2"/>
    <x v="0"/>
    <x v="1"/>
    <x v="3"/>
    <x v="4"/>
    <x v="0"/>
    <n v="4.5308006769907001"/>
    <n v="1.96526398124797"/>
    <n v="1.6829239349285701"/>
    <n v="1.28521780693137"/>
    <n v="1.07837039913002"/>
    <n v="1.39276612435481"/>
    <n v="4.9723373666033597"/>
    <n v="1.70558481795822"/>
    <n v="1.8609274109865199"/>
    <n v="1.42921094233712"/>
    <n v="1.1051837369195301"/>
    <n v="1.53937861603694"/>
    <s v="30-100"/>
    <s v="251-1000"/>
    <s v="1k-10k"/>
    <s v="1k-10k"/>
    <s v="1k-10k"/>
    <s v="1k-10k"/>
    <n v="3.1380345526358902"/>
    <n v="0.31439572522478998"/>
    <n v="6"/>
    <n v="25"/>
    <n v="50"/>
    <n v="50"/>
    <n v="50"/>
    <n v="50"/>
  </r>
  <r>
    <x v="2"/>
    <x v="0"/>
    <x v="1"/>
    <x v="3"/>
    <x v="4"/>
    <x v="1"/>
    <n v="1.2437494233155799"/>
    <n v="1.02139641969651"/>
    <n v="0.90459677017670603"/>
    <n v="0.84276683089914795"/>
    <n v="0.65847760020076496"/>
    <n v="0.90397436179915103"/>
    <n v="1.4316038026387099"/>
    <n v="1.0455486025277601"/>
    <n v="0.93271771302637096"/>
    <n v="0.89865512583680796"/>
    <n v="0.77896810012226103"/>
    <n v="0.97158967922224004"/>
    <s v="1k-10k"/>
    <s v="1k-10k"/>
    <s v="1k-10k"/>
    <s v="1k-10k"/>
    <s v="1k-10k"/>
    <s v="10k-100k"/>
    <n v="0.33977506151642889"/>
    <n v="0.24549676159838607"/>
    <n v="50"/>
    <n v="50"/>
    <n v="50"/>
    <n v="50"/>
    <n v="50"/>
    <n v="100"/>
  </r>
  <r>
    <x v="2"/>
    <x v="0"/>
    <x v="1"/>
    <x v="3"/>
    <x v="4"/>
    <x v="2"/>
    <n v="1.3350982434802701"/>
    <n v="1.0367520681762601"/>
    <n v="0.92479141274500598"/>
    <n v="0.86549174163502296"/>
    <n v="0.66789793505905704"/>
    <n v="0.93041323452427105"/>
    <n v="1.70219289685325"/>
    <n v="1.1141237531411801"/>
    <n v="1.0143239214569"/>
    <n v="0.97212214887131998"/>
    <n v="0.79112160612319804"/>
    <n v="1.1095928605457199"/>
    <s v="1k-10k"/>
    <s v="1k-10k"/>
    <s v="1k-10k"/>
    <s v="1k-10k"/>
    <s v="1k-10k"/>
    <s v="10k-100k"/>
    <n v="0.40468500895599901"/>
    <n v="0.26251529946521401"/>
    <n v="50"/>
    <n v="50"/>
    <n v="50"/>
    <n v="50"/>
    <n v="50"/>
    <n v="100"/>
  </r>
  <r>
    <x v="2"/>
    <x v="1"/>
    <x v="0"/>
    <x v="0"/>
    <x v="0"/>
    <x v="0"/>
    <s v="NULL"/>
    <s v="NULL"/>
    <s v="NULL"/>
    <s v="NULL"/>
    <s v="NULL"/>
    <s v="NULL"/>
    <s v="NULL"/>
    <s v="NULL"/>
    <s v="NULL"/>
    <s v="NULL"/>
    <s v="NULL"/>
    <s v="NULL"/>
    <s v="&lt;30"/>
    <s v="&lt;30"/>
    <s v="&lt;30"/>
    <s v="&lt;30"/>
    <s v="&lt;30"/>
    <s v="&lt;30"/>
    <e v="#VALUE!"/>
    <e v="#VALUE!"/>
    <s v="N/A"/>
    <s v="N/A"/>
    <s v="N/A"/>
    <s v="N/A"/>
    <s v="N/A"/>
    <s v="N/A"/>
  </r>
  <r>
    <x v="2"/>
    <x v="1"/>
    <x v="0"/>
    <x v="0"/>
    <x v="0"/>
    <x v="2"/>
    <s v="NULL"/>
    <s v="NULL"/>
    <s v="NULL"/>
    <s v="NULL"/>
    <s v="NULL"/>
    <s v="NULL"/>
    <s v="NULL"/>
    <s v="NULL"/>
    <s v="NULL"/>
    <s v="NULL"/>
    <s v="NULL"/>
    <s v="NULL"/>
    <s v="&lt;30"/>
    <s v="&lt;30"/>
    <s v="&lt;30"/>
    <s v="&lt;30"/>
    <s v="&lt;30"/>
    <s v="&lt;30"/>
    <e v="#VALUE!"/>
    <e v="#VALUE!"/>
    <s v="N/A"/>
    <s v="N/A"/>
    <s v="N/A"/>
    <s v="N/A"/>
    <s v="N/A"/>
    <s v="N/A"/>
  </r>
  <r>
    <x v="2"/>
    <x v="1"/>
    <x v="0"/>
    <x v="0"/>
    <x v="1"/>
    <x v="0"/>
    <s v="NULL"/>
    <n v="3.0285989284350001"/>
    <n v="1.59015600553798"/>
    <n v="1.1173464491507801"/>
    <n v="0.60920578504641099"/>
    <n v="1.4859680752289901"/>
    <s v="NULL"/>
    <n v="3.2550498100597598"/>
    <n v="1.7315025230277601"/>
    <n v="1.2458543473158199"/>
    <n v="0.75811043395329802"/>
    <n v="1.5938507131992701"/>
    <s v="&lt;30"/>
    <s v="30-100"/>
    <s v="251-1000"/>
    <s v="30-100"/>
    <s v="30-100"/>
    <s v="251-1000"/>
    <n v="1.54263085320601"/>
    <n v="0.87676229018257912"/>
    <s v="N/A"/>
    <n v="6"/>
    <n v="25"/>
    <n v="6"/>
    <n v="6"/>
    <n v="25"/>
  </r>
  <r>
    <x v="2"/>
    <x v="1"/>
    <x v="0"/>
    <x v="0"/>
    <x v="1"/>
    <x v="1"/>
    <s v="NULL"/>
    <s v="NULL"/>
    <s v="NULL"/>
    <s v="NULL"/>
    <s v="NULL"/>
    <n v="1.6047735135355501"/>
    <s v="NULL"/>
    <s v="NULL"/>
    <s v="NULL"/>
    <s v="NULL"/>
    <s v="NULL"/>
    <n v="1.7784073073261599"/>
    <s v="&lt;30"/>
    <s v="&lt;30"/>
    <s v="&lt;30"/>
    <s v="&lt;30"/>
    <s v="&lt;30"/>
    <s v="30-100"/>
    <n v="1.6047735135355501"/>
    <n v="1.6047735135355501"/>
    <s v="N/A"/>
    <s v="N/A"/>
    <s v="N/A"/>
    <s v="N/A"/>
    <s v="N/A"/>
    <n v="6"/>
  </r>
  <r>
    <x v="2"/>
    <x v="1"/>
    <x v="0"/>
    <x v="0"/>
    <x v="1"/>
    <x v="2"/>
    <s v="NULL"/>
    <n v="3.0243843432244"/>
    <n v="1.7276090222821301"/>
    <n v="1.1508226370414101"/>
    <n v="0.64057425347785402"/>
    <n v="1.5283033169101501"/>
    <s v="NULL"/>
    <n v="3.07952765195843"/>
    <n v="1.88093219910235"/>
    <n v="1.28395710825681"/>
    <n v="0.82592794626312405"/>
    <n v="1.6120499117862199"/>
    <s v="&lt;30"/>
    <s v="30-100"/>
    <s v="101-250"/>
    <s v="101-250"/>
    <s v="30-100"/>
    <s v="251-1000"/>
    <n v="1.4960810263142499"/>
    <n v="0.88772906343229607"/>
    <s v="N/A"/>
    <n v="6"/>
    <n v="12"/>
    <n v="12"/>
    <n v="6"/>
    <n v="25"/>
  </r>
  <r>
    <x v="2"/>
    <x v="1"/>
    <x v="0"/>
    <x v="0"/>
    <x v="2"/>
    <x v="0"/>
    <n v="3.7017509759000702"/>
    <n v="2.9651564061786901"/>
    <n v="1.86508832450817"/>
    <n v="1.3035116137459899"/>
    <s v="NULL"/>
    <n v="1.81081848319954"/>
    <n v="3.5290035875153398"/>
    <n v="3.2900013902201701"/>
    <n v="1.72164528492763"/>
    <n v="1.36460079314358"/>
    <s v="NULL"/>
    <n v="1.8214329905356801"/>
    <s v="30-100"/>
    <s v="30-100"/>
    <s v="101-250"/>
    <s v="30-100"/>
    <s v="&lt;30"/>
    <s v="251-1000"/>
    <n v="1.8909324927005302"/>
    <n v="0.50730686945355008"/>
    <n v="6"/>
    <n v="6"/>
    <n v="12"/>
    <n v="6"/>
    <s v="N/A"/>
    <n v="25"/>
  </r>
  <r>
    <x v="2"/>
    <x v="1"/>
    <x v="0"/>
    <x v="0"/>
    <x v="2"/>
    <x v="1"/>
    <s v="NULL"/>
    <s v="NULL"/>
    <s v="NULL"/>
    <n v="0.929893304507031"/>
    <s v="NULL"/>
    <n v="1.2142968353602599"/>
    <s v="NULL"/>
    <s v="NULL"/>
    <s v="NULL"/>
    <n v="1.24522222737718"/>
    <s v="NULL"/>
    <n v="1.34360806223027"/>
    <s v="&lt;30"/>
    <s v="&lt;30"/>
    <s v="&lt;30"/>
    <s v="30-100"/>
    <s v="&lt;30"/>
    <s v="101-250"/>
    <n v="0.28440353085322889"/>
    <n v="0.28440353085322889"/>
    <s v="N/A"/>
    <s v="N/A"/>
    <s v="N/A"/>
    <n v="6"/>
    <s v="N/A"/>
    <n v="12"/>
  </r>
  <r>
    <x v="2"/>
    <x v="1"/>
    <x v="0"/>
    <x v="0"/>
    <x v="2"/>
    <x v="2"/>
    <s v="NULL"/>
    <n v="2.79588808013935"/>
    <n v="1.61927548248694"/>
    <n v="1.07648703692598"/>
    <n v="0.64984572020508602"/>
    <n v="1.3874980404227999"/>
    <s v="NULL"/>
    <n v="3.4766838192799399"/>
    <n v="1.8273464276755"/>
    <n v="1.37158605279762"/>
    <n v="0.98344748976765695"/>
    <n v="1.6649751185778101"/>
    <s v="&lt;30"/>
    <s v="30-100"/>
    <s v="101-250"/>
    <s v="101-250"/>
    <s v="30-100"/>
    <s v="251-1000"/>
    <n v="1.4083900397165501"/>
    <n v="0.73765232021771387"/>
    <s v="N/A"/>
    <n v="6"/>
    <n v="12"/>
    <n v="12"/>
    <n v="6"/>
    <n v="25"/>
  </r>
  <r>
    <x v="2"/>
    <x v="1"/>
    <x v="0"/>
    <x v="0"/>
    <x v="3"/>
    <x v="0"/>
    <n v="8.60046243568355"/>
    <n v="4.07940119641896"/>
    <n v="2.6898202718000599"/>
    <n v="1.51165689148154"/>
    <n v="1.19925375024894"/>
    <n v="1.79140459114279"/>
    <n v="8.1928892737763199"/>
    <n v="4.5808301036202703"/>
    <n v="3.09264428723601"/>
    <n v="1.7273146972153099"/>
    <n v="1.2787819356822701"/>
    <n v="1.9472938898007699"/>
    <s v="30-100"/>
    <s v="30-100"/>
    <s v="30-100"/>
    <s v="30-100"/>
    <s v="101-250"/>
    <s v="251-1000"/>
    <n v="6.8090578445407601"/>
    <n v="0.59215084089385006"/>
    <n v="6"/>
    <n v="6"/>
    <n v="6"/>
    <n v="6"/>
    <n v="12"/>
    <n v="25"/>
  </r>
  <r>
    <x v="2"/>
    <x v="1"/>
    <x v="0"/>
    <x v="0"/>
    <x v="3"/>
    <x v="1"/>
    <s v="NULL"/>
    <n v="1.5993815549564401"/>
    <n v="1.0982824449624"/>
    <n v="0.82950933773257296"/>
    <s v="NULL"/>
    <n v="1.0784573713734"/>
    <s v="NULL"/>
    <n v="1.4207399431271199"/>
    <n v="1.50327052956582"/>
    <n v="0.94067234735938199"/>
    <s v="NULL"/>
    <n v="1.1872679786940801"/>
    <s v="&lt;30"/>
    <s v="30-100"/>
    <s v="101-250"/>
    <s v="101-250"/>
    <s v="&lt;30"/>
    <s v="251-1000"/>
    <n v="0.52092418358304005"/>
    <n v="0.24894803364082707"/>
    <s v="N/A"/>
    <n v="6"/>
    <n v="12"/>
    <n v="12"/>
    <s v="N/A"/>
    <n v="25"/>
  </r>
  <r>
    <x v="2"/>
    <x v="1"/>
    <x v="0"/>
    <x v="0"/>
    <x v="3"/>
    <x v="2"/>
    <n v="4.14624522853605"/>
    <n v="1.7427426447179499"/>
    <n v="1.3025750503617"/>
    <n v="0.93822704104731902"/>
    <n v="0.52863379816841805"/>
    <n v="1.1707169219993601"/>
    <n v="4.4784997863485803"/>
    <n v="1.8448556738425199"/>
    <n v="1.82784900127387"/>
    <n v="1.1855493525607701"/>
    <n v="0.93980808271295002"/>
    <n v="1.5198515833069499"/>
    <s v="30-100"/>
    <s v="101-250"/>
    <s v="251-1000"/>
    <s v="101-250"/>
    <s v="30-100"/>
    <s v="251-1000"/>
    <n v="2.97552830653669"/>
    <n v="0.64208312383094202"/>
    <n v="6"/>
    <n v="12"/>
    <n v="25"/>
    <n v="12"/>
    <n v="6"/>
    <n v="25"/>
  </r>
  <r>
    <x v="2"/>
    <x v="1"/>
    <x v="0"/>
    <x v="0"/>
    <x v="4"/>
    <x v="0"/>
    <n v="7.0128808661118498"/>
    <n v="3.74174494489742"/>
    <n v="2.5819649450072899"/>
    <n v="1.54209836705132"/>
    <n v="1.1337637918824599"/>
    <n v="1.6927344787838601"/>
    <n v="7.6290487762844004"/>
    <n v="3.57905861566605"/>
    <n v="3.0820691613433402"/>
    <n v="1.6079041367011699"/>
    <n v="1.17538439608101"/>
    <n v="1.77260018917147"/>
    <s v="30-100"/>
    <s v="101-250"/>
    <s v="101-250"/>
    <s v="251-1000"/>
    <s v="101-250"/>
    <s v="1k-10k"/>
    <n v="5.3201463873279895"/>
    <n v="0.55897068690140017"/>
    <n v="6"/>
    <n v="12"/>
    <n v="12"/>
    <n v="25"/>
    <n v="12"/>
    <n v="50"/>
  </r>
  <r>
    <x v="2"/>
    <x v="1"/>
    <x v="0"/>
    <x v="0"/>
    <x v="4"/>
    <x v="1"/>
    <s v="NULL"/>
    <n v="2.0605287441885598"/>
    <n v="1.40014640519269"/>
    <n v="0.93487917160687495"/>
    <n v="0.47741346226616299"/>
    <n v="1.13124100627563"/>
    <s v="NULL"/>
    <n v="1.7291097710049701"/>
    <n v="1.4948354942329101"/>
    <n v="1.1472577185181301"/>
    <n v="0.74306449439881295"/>
    <n v="1.26321450470931"/>
    <s v="&lt;30"/>
    <s v="30-100"/>
    <s v="101-250"/>
    <s v="251-1000"/>
    <s v="30-100"/>
    <s v="251-1000"/>
    <n v="0.92928773791292985"/>
    <n v="0.65382754400946697"/>
    <s v="N/A"/>
    <n v="6"/>
    <n v="12"/>
    <n v="25"/>
    <n v="6"/>
    <n v="25"/>
  </r>
  <r>
    <x v="2"/>
    <x v="1"/>
    <x v="0"/>
    <x v="0"/>
    <x v="4"/>
    <x v="2"/>
    <n v="8.0380830329173296"/>
    <n v="2.4540068938770498"/>
    <n v="1.5877156101330501"/>
    <n v="1.15049310881291"/>
    <n v="0.74630120822079604"/>
    <n v="1.2556982347683301"/>
    <n v="8.2891382273658305"/>
    <n v="2.6268166947462102"/>
    <n v="1.84305573960671"/>
    <n v="1.4373888067023299"/>
    <n v="1.18382363981906"/>
    <n v="1.58083625752964"/>
    <s v="30-100"/>
    <s v="101-250"/>
    <s v="251-1000"/>
    <s v="251-1000"/>
    <s v="251-1000"/>
    <s v="1k-10k"/>
    <n v="6.7823847981489997"/>
    <n v="0.50939702654753405"/>
    <n v="6"/>
    <n v="12"/>
    <n v="25"/>
    <n v="25"/>
    <n v="25"/>
    <n v="50"/>
  </r>
  <r>
    <x v="2"/>
    <x v="1"/>
    <x v="0"/>
    <x v="1"/>
    <x v="0"/>
    <x v="0"/>
    <s v="NULL"/>
    <s v="NULL"/>
    <s v="NULL"/>
    <s v="NULL"/>
    <s v="NULL"/>
    <n v="1.00699078004442"/>
    <s v="NULL"/>
    <s v="NULL"/>
    <s v="NULL"/>
    <s v="NULL"/>
    <s v="NULL"/>
    <n v="0.95240429165982199"/>
    <s v="&lt;30"/>
    <s v="&lt;30"/>
    <s v="&lt;30"/>
    <s v="&lt;30"/>
    <s v="&lt;30"/>
    <s v="30-100"/>
    <n v="1.00699078004442"/>
    <n v="1.00699078004442"/>
    <s v="N/A"/>
    <s v="N/A"/>
    <s v="N/A"/>
    <s v="N/A"/>
    <s v="N/A"/>
    <n v="6"/>
  </r>
  <r>
    <x v="2"/>
    <x v="1"/>
    <x v="0"/>
    <x v="1"/>
    <x v="0"/>
    <x v="1"/>
    <s v="NULL"/>
    <s v="NULL"/>
    <s v="NULL"/>
    <s v="NULL"/>
    <s v="NULL"/>
    <s v="NULL"/>
    <s v="NULL"/>
    <s v="NULL"/>
    <s v="NULL"/>
    <s v="NULL"/>
    <s v="NULL"/>
    <s v="NULL"/>
    <s v="&lt;30"/>
    <s v="&lt;30"/>
    <s v="&lt;30"/>
    <s v="&lt;30"/>
    <s v="&lt;30"/>
    <s v="&lt;30"/>
    <e v="#VALUE!"/>
    <e v="#VALUE!"/>
    <s v="N/A"/>
    <s v="N/A"/>
    <s v="N/A"/>
    <s v="N/A"/>
    <s v="N/A"/>
    <s v="N/A"/>
  </r>
  <r>
    <x v="2"/>
    <x v="1"/>
    <x v="0"/>
    <x v="1"/>
    <x v="0"/>
    <x v="2"/>
    <s v="NULL"/>
    <s v="NULL"/>
    <n v="1.67915479444953"/>
    <s v="NULL"/>
    <s v="NULL"/>
    <n v="1.8554990320015801"/>
    <s v="NULL"/>
    <s v="NULL"/>
    <n v="0.99113834472084805"/>
    <s v="NULL"/>
    <s v="NULL"/>
    <n v="1.06586838913582"/>
    <s v="&lt;30"/>
    <s v="&lt;30"/>
    <s v="30-100"/>
    <s v="&lt;30"/>
    <s v="&lt;30"/>
    <s v="30-100"/>
    <n v="0.17634423755205009"/>
    <n v="0.17634423755205009"/>
    <s v="N/A"/>
    <s v="N/A"/>
    <n v="6"/>
    <s v="N/A"/>
    <s v="N/A"/>
    <n v="6"/>
  </r>
  <r>
    <x v="2"/>
    <x v="1"/>
    <x v="0"/>
    <x v="1"/>
    <x v="1"/>
    <x v="0"/>
    <n v="1.7481004213075699"/>
    <n v="1.42276662130009"/>
    <n v="1.12027431635105"/>
    <n v="1.0084298281289199"/>
    <n v="0.87198574224646896"/>
    <n v="1.1863133731439599"/>
    <n v="1.9197012719536899"/>
    <n v="1.47556669657398"/>
    <n v="1.2309861744205699"/>
    <n v="1.14117258609664"/>
    <n v="0.92086807858952702"/>
    <n v="1.27984816113735"/>
    <s v="1k-10k"/>
    <s v="1k-10k"/>
    <s v="1k-10k"/>
    <s v="1k-10k"/>
    <s v="251-1000"/>
    <s v="1k-10k"/>
    <n v="0.56178704816361003"/>
    <n v="0.31432763089749094"/>
    <n v="50"/>
    <n v="50"/>
    <n v="50"/>
    <n v="50"/>
    <n v="25"/>
    <n v="50"/>
  </r>
  <r>
    <x v="2"/>
    <x v="1"/>
    <x v="0"/>
    <x v="1"/>
    <x v="1"/>
    <x v="1"/>
    <n v="1.93972067792474"/>
    <n v="1.1303642028943901"/>
    <n v="0.85857225691206496"/>
    <n v="0.73531635092646397"/>
    <n v="0.460435628897163"/>
    <n v="0.88203149437102901"/>
    <n v="1.6682779527335401"/>
    <n v="1.03598093126324"/>
    <n v="0.87093651072088596"/>
    <n v="0.88041477941858703"/>
    <n v="0.65046028286978996"/>
    <n v="0.917831341720034"/>
    <s v="30-100"/>
    <s v="251-1000"/>
    <s v="251-1000"/>
    <s v="251-1000"/>
    <s v="101-250"/>
    <s v="1k-10k"/>
    <n v="1.057689183553711"/>
    <n v="0.42159586547386602"/>
    <n v="6"/>
    <n v="25"/>
    <n v="25"/>
    <n v="25"/>
    <n v="12"/>
    <n v="50"/>
  </r>
  <r>
    <x v="2"/>
    <x v="1"/>
    <x v="0"/>
    <x v="1"/>
    <x v="1"/>
    <x v="2"/>
    <n v="1.68603549086685"/>
    <n v="1.2328789915563001"/>
    <n v="1.02348452448855"/>
    <n v="0.88384911200796701"/>
    <n v="0.60636566816466497"/>
    <n v="0.99092413397453805"/>
    <n v="1.6564377361940501"/>
    <n v="1.40555769504997"/>
    <n v="1.14809997298321"/>
    <n v="1.0967807130303699"/>
    <n v="1.0174544953089499"/>
    <n v="1.1932504610376999"/>
    <s v="251-1000"/>
    <s v="1k-10k"/>
    <s v="1k-10k"/>
    <s v="1k-10k"/>
    <s v="251-1000"/>
    <s v="10k-100k"/>
    <n v="0.69511135689231196"/>
    <n v="0.38455846580987307"/>
    <n v="25"/>
    <n v="50"/>
    <n v="50"/>
    <n v="50"/>
    <n v="25"/>
    <n v="100"/>
  </r>
  <r>
    <x v="2"/>
    <x v="1"/>
    <x v="0"/>
    <x v="1"/>
    <x v="2"/>
    <x v="0"/>
    <n v="1.9507799468056599"/>
    <n v="1.46346265762149"/>
    <n v="1.1304799558085199"/>
    <n v="0.95692245741663395"/>
    <n v="0.72479658796291901"/>
    <n v="1.1799386085143999"/>
    <n v="1.7263786102580101"/>
    <n v="1.5827258587675599"/>
    <n v="1.21623736946798"/>
    <n v="1.01412357864422"/>
    <n v="0.88220200417793304"/>
    <n v="1.28066144468244"/>
    <s v="101-250"/>
    <s v="1k-10k"/>
    <s v="1k-10k"/>
    <s v="251-1000"/>
    <s v="101-250"/>
    <s v="1k-10k"/>
    <n v="0.77084133829126"/>
    <n v="0.4551420205514809"/>
    <n v="12"/>
    <n v="50"/>
    <n v="50"/>
    <n v="25"/>
    <n v="12"/>
    <n v="50"/>
  </r>
  <r>
    <x v="2"/>
    <x v="1"/>
    <x v="0"/>
    <x v="1"/>
    <x v="2"/>
    <x v="1"/>
    <n v="1.9574705793265099"/>
    <n v="1.0100306723614201"/>
    <n v="0.84851188755102502"/>
    <n v="0.68635035060054606"/>
    <n v="0.442659154504075"/>
    <n v="0.83835316723175701"/>
    <n v="1.3089158668638801"/>
    <n v="1.01482366923647"/>
    <n v="0.86696436437449398"/>
    <n v="0.79757633146551299"/>
    <n v="0.61623575490436"/>
    <n v="0.87777396021588106"/>
    <s v="101-250"/>
    <s v="251-1000"/>
    <s v="251-1000"/>
    <s v="251-1000"/>
    <s v="101-250"/>
    <s v="1k-10k"/>
    <n v="1.1191174120947529"/>
    <n v="0.39569401272768201"/>
    <n v="12"/>
    <n v="25"/>
    <n v="25"/>
    <n v="25"/>
    <n v="12"/>
    <n v="50"/>
  </r>
  <r>
    <x v="2"/>
    <x v="1"/>
    <x v="0"/>
    <x v="1"/>
    <x v="2"/>
    <x v="2"/>
    <n v="1.57762178719756"/>
    <n v="1.0750684874607299"/>
    <n v="0.90200091387377601"/>
    <n v="0.75553221978509499"/>
    <n v="0.49898542454031902"/>
    <n v="0.89317572316355398"/>
    <n v="1.4558105924887701"/>
    <n v="1.2440707729306499"/>
    <n v="1.0405060036652301"/>
    <n v="0.92126675213524001"/>
    <n v="0.76810467411999295"/>
    <n v="1.08512845542453"/>
    <s v="251-1000"/>
    <s v="1k-10k"/>
    <s v="1k-10k"/>
    <s v="251-1000"/>
    <s v="101-250"/>
    <s v="1k-10k"/>
    <n v="0.68444606403400599"/>
    <n v="0.39419029862323496"/>
    <n v="25"/>
    <n v="50"/>
    <n v="50"/>
    <n v="25"/>
    <n v="12"/>
    <n v="50"/>
  </r>
  <r>
    <x v="2"/>
    <x v="1"/>
    <x v="0"/>
    <x v="1"/>
    <x v="3"/>
    <x v="0"/>
    <n v="2.6738915297169501"/>
    <n v="1.47560643912456"/>
    <n v="1.1519600866958399"/>
    <n v="0.91966037840820902"/>
    <n v="0.65444979439726403"/>
    <n v="1.26894525087424"/>
    <n v="2.7770501866434998"/>
    <n v="1.63274472973963"/>
    <n v="1.2218425240764601"/>
    <n v="1.0244488698324901"/>
    <n v="0.76060012528735399"/>
    <n v="1.4354602056005601"/>
    <s v="251-1000"/>
    <s v="1k-10k"/>
    <s v="251-1000"/>
    <s v="251-1000"/>
    <s v="101-250"/>
    <s v="1k-10k"/>
    <n v="1.4049462788427101"/>
    <n v="0.61449545647697601"/>
    <n v="25"/>
    <n v="50"/>
    <n v="25"/>
    <n v="25"/>
    <n v="12"/>
    <n v="50"/>
  </r>
  <r>
    <x v="2"/>
    <x v="1"/>
    <x v="0"/>
    <x v="1"/>
    <x v="3"/>
    <x v="1"/>
    <n v="1.45740525032124"/>
    <n v="1.0284628073990301"/>
    <n v="0.761448442060077"/>
    <n v="0.64254370993207499"/>
    <n v="0.40736930204013599"/>
    <n v="0.81254690052737799"/>
    <n v="1.44745945677209"/>
    <n v="0.97035013532513703"/>
    <n v="0.84762212670956505"/>
    <n v="0.81319773039519705"/>
    <n v="0.614307228765819"/>
    <n v="0.91358842398571505"/>
    <s v="251-1000"/>
    <s v="251-1000"/>
    <s v="251-1000"/>
    <s v="251-1000"/>
    <s v="101-250"/>
    <s v="1k-10k"/>
    <n v="0.64485834979386203"/>
    <n v="0.405177598487242"/>
    <n v="25"/>
    <n v="25"/>
    <n v="25"/>
    <n v="25"/>
    <n v="12"/>
    <n v="50"/>
  </r>
  <r>
    <x v="2"/>
    <x v="1"/>
    <x v="0"/>
    <x v="1"/>
    <x v="3"/>
    <x v="2"/>
    <n v="1.5893226596289101"/>
    <n v="1.11843554574487"/>
    <n v="0.857105051179753"/>
    <n v="0.70505146697573995"/>
    <n v="0.45070896012149098"/>
    <n v="0.86792376506133095"/>
    <n v="1.8533371667485501"/>
    <n v="1.1480900550183599"/>
    <n v="1.0432916167549"/>
    <n v="1.0309608140875599"/>
    <n v="0.76640325502861495"/>
    <n v="1.1657528834923601"/>
    <s v="1k-10k"/>
    <s v="1k-10k"/>
    <s v="1k-10k"/>
    <s v="1k-10k"/>
    <s v="251-1000"/>
    <s v="1k-10k"/>
    <n v="0.72139889456757911"/>
    <n v="0.41721480493983998"/>
    <n v="50"/>
    <n v="50"/>
    <n v="50"/>
    <n v="50"/>
    <n v="25"/>
    <n v="50"/>
  </r>
  <r>
    <x v="2"/>
    <x v="1"/>
    <x v="0"/>
    <x v="1"/>
    <x v="4"/>
    <x v="0"/>
    <n v="1.7690292383809001"/>
    <n v="1.44054816311072"/>
    <n v="1.15420634900923"/>
    <n v="1.02801074013872"/>
    <n v="0.90774868471841497"/>
    <n v="1.2026731495771099"/>
    <n v="1.8674587216849301"/>
    <n v="1.5832611402911501"/>
    <n v="1.2821506874295401"/>
    <n v="1.0971456455647799"/>
    <n v="0.953068501959763"/>
    <n v="1.31177373449143"/>
    <s v="1k-10k"/>
    <s v="1k-10k"/>
    <s v="1k-10k"/>
    <s v="1k-10k"/>
    <s v="1k-10k"/>
    <s v="10k-100k"/>
    <n v="0.56635608880379018"/>
    <n v="0.29492446485869495"/>
    <n v="50"/>
    <n v="50"/>
    <n v="50"/>
    <n v="50"/>
    <n v="50"/>
    <n v="100"/>
  </r>
  <r>
    <x v="2"/>
    <x v="1"/>
    <x v="0"/>
    <x v="1"/>
    <x v="4"/>
    <x v="1"/>
    <n v="1.38230661082136"/>
    <n v="1.01169212059529"/>
    <n v="0.84579160440480905"/>
    <n v="0.75219321436987596"/>
    <n v="0.54216204442564098"/>
    <n v="0.839682008057829"/>
    <n v="1.60078193611659"/>
    <n v="0.95082479856763302"/>
    <n v="0.87271117968669998"/>
    <n v="0.81001395062550197"/>
    <n v="0.77156687133783297"/>
    <n v="0.90349158493486204"/>
    <s v="251-1000"/>
    <s v="1k-10k"/>
    <s v="1k-10k"/>
    <s v="1k-10k"/>
    <s v="251-1000"/>
    <s v="1k-10k"/>
    <n v="0.54262460276353097"/>
    <n v="0.29751996363218802"/>
    <n v="25"/>
    <n v="50"/>
    <n v="50"/>
    <n v="50"/>
    <n v="25"/>
    <n v="50"/>
  </r>
  <r>
    <x v="2"/>
    <x v="1"/>
    <x v="0"/>
    <x v="1"/>
    <x v="4"/>
    <x v="2"/>
    <n v="1.4769786038162001"/>
    <n v="1.06867877499967"/>
    <n v="0.94838346938540596"/>
    <n v="0.81085010363334298"/>
    <n v="0.61083126944107802"/>
    <n v="0.91495293076207396"/>
    <n v="1.8362645394449899"/>
    <n v="1.1822669715227501"/>
    <n v="1.1310164085480501"/>
    <n v="0.98610104712838098"/>
    <n v="0.92365437461751698"/>
    <n v="1.15613418059113"/>
    <s v="1k-10k"/>
    <s v="1k-10k"/>
    <s v="1k-10k"/>
    <s v="1k-10k"/>
    <s v="1k-10k"/>
    <s v="10k-100k"/>
    <n v="0.5620256730541261"/>
    <n v="0.30412166132099594"/>
    <n v="50"/>
    <n v="50"/>
    <n v="50"/>
    <n v="50"/>
    <n v="50"/>
    <n v="100"/>
  </r>
  <r>
    <x v="2"/>
    <x v="1"/>
    <x v="0"/>
    <x v="2"/>
    <x v="0"/>
    <x v="0"/>
    <s v="NULL"/>
    <s v="NULL"/>
    <s v="NULL"/>
    <s v="NULL"/>
    <s v="NULL"/>
    <s v="NULL"/>
    <s v="NULL"/>
    <s v="NULL"/>
    <s v="NULL"/>
    <s v="NULL"/>
    <s v="NULL"/>
    <s v="NULL"/>
    <s v="&lt;30"/>
    <s v="&lt;30"/>
    <s v="&lt;30"/>
    <s v="&lt;30"/>
    <s v="&lt;30"/>
    <s v="&lt;30"/>
    <e v="#VALUE!"/>
    <e v="#VALUE!"/>
    <s v="N/A"/>
    <s v="N/A"/>
    <s v="N/A"/>
    <s v="N/A"/>
    <s v="N/A"/>
    <s v="N/A"/>
  </r>
  <r>
    <x v="2"/>
    <x v="1"/>
    <x v="0"/>
    <x v="2"/>
    <x v="0"/>
    <x v="1"/>
    <s v="NULL"/>
    <s v="NULL"/>
    <s v="NULL"/>
    <s v="NULL"/>
    <s v="NULL"/>
    <s v="NULL"/>
    <s v="NULL"/>
    <s v="NULL"/>
    <s v="NULL"/>
    <s v="NULL"/>
    <s v="NULL"/>
    <s v="NULL"/>
    <s v="&lt;30"/>
    <s v="&lt;30"/>
    <s v="&lt;30"/>
    <s v="&lt;30"/>
    <s v="&lt;30"/>
    <s v="&lt;30"/>
    <e v="#VALUE!"/>
    <e v="#VALUE!"/>
    <s v="N/A"/>
    <s v="N/A"/>
    <s v="N/A"/>
    <s v="N/A"/>
    <s v="N/A"/>
    <s v="N/A"/>
  </r>
  <r>
    <x v="2"/>
    <x v="1"/>
    <x v="0"/>
    <x v="2"/>
    <x v="0"/>
    <x v="2"/>
    <s v="NULL"/>
    <s v="NULL"/>
    <s v="NULL"/>
    <s v="NULL"/>
    <s v="NULL"/>
    <s v="NULL"/>
    <s v="NULL"/>
    <s v="NULL"/>
    <s v="NULL"/>
    <s v="NULL"/>
    <s v="NULL"/>
    <s v="NULL"/>
    <s v="&lt;30"/>
    <s v="&lt;30"/>
    <s v="&lt;30"/>
    <s v="&lt;30"/>
    <s v="&lt;30"/>
    <s v="&lt;30"/>
    <e v="#VALUE!"/>
    <e v="#VALUE!"/>
    <s v="N/A"/>
    <s v="N/A"/>
    <s v="N/A"/>
    <s v="N/A"/>
    <s v="N/A"/>
    <s v="N/A"/>
  </r>
  <r>
    <x v="2"/>
    <x v="1"/>
    <x v="0"/>
    <x v="2"/>
    <x v="1"/>
    <x v="0"/>
    <n v="1.9474314636271199"/>
    <n v="1.46052478706891"/>
    <n v="1.27517763807694"/>
    <n v="0.97396757440650195"/>
    <n v="0.60068958749965595"/>
    <n v="1.1806068590140699"/>
    <n v="1.8518572763607499"/>
    <n v="1.46299131036397"/>
    <n v="1.2977995710295001"/>
    <n v="1.03360869725222"/>
    <n v="0.59579690538644503"/>
    <n v="1.2358301499157001"/>
    <s v="251-1000"/>
    <s v="1k-10k"/>
    <s v="1k-10k"/>
    <s v="1k-10k"/>
    <s v="101-250"/>
    <s v="1k-10k"/>
    <n v="0.76682460461305002"/>
    <n v="0.57991727151441397"/>
    <n v="25"/>
    <n v="50"/>
    <n v="50"/>
    <n v="50"/>
    <n v="12"/>
    <n v="50"/>
  </r>
  <r>
    <x v="2"/>
    <x v="1"/>
    <x v="0"/>
    <x v="2"/>
    <x v="1"/>
    <x v="1"/>
    <n v="2.9519652080092098"/>
    <n v="1.8904563333678399"/>
    <n v="1.2536524324148299"/>
    <n v="0.94285136148592397"/>
    <n v="0.64112664558372601"/>
    <n v="1.2442191633595201"/>
    <n v="1.7322499567468399"/>
    <n v="1.29531731511298"/>
    <n v="1.2690037259333999"/>
    <n v="0.98147376147342702"/>
    <n v="0.81461642475812301"/>
    <n v="1.13018010770112"/>
    <s v="101-250"/>
    <s v="101-250"/>
    <s v="251-1000"/>
    <s v="251-1000"/>
    <s v="101-250"/>
    <s v="251-1000"/>
    <n v="1.7077460446496897"/>
    <n v="0.60309251777579409"/>
    <n v="12"/>
    <n v="12"/>
    <n v="25"/>
    <n v="25"/>
    <n v="12"/>
    <n v="25"/>
  </r>
  <r>
    <x v="2"/>
    <x v="1"/>
    <x v="0"/>
    <x v="2"/>
    <x v="1"/>
    <x v="2"/>
    <n v="2.23328757838904"/>
    <n v="1.5606455058965301"/>
    <n v="1.2208663037313201"/>
    <n v="1.05285555033703"/>
    <n v="0.76549999701251104"/>
    <n v="1.22379282765459"/>
    <n v="1.46110647192444"/>
    <n v="1.33417345170379"/>
    <n v="1.27673408841391"/>
    <n v="1.0402609139342101"/>
    <n v="0.88973742467805295"/>
    <n v="1.22533384140045"/>
    <s v="251-1000"/>
    <s v="1k-10k"/>
    <s v="1k-10k"/>
    <s v="1k-10k"/>
    <s v="251-1000"/>
    <s v="1k-10k"/>
    <n v="1.0094947507344501"/>
    <n v="0.45829283064207893"/>
    <n v="25"/>
    <n v="50"/>
    <n v="50"/>
    <n v="50"/>
    <n v="25"/>
    <n v="50"/>
  </r>
  <r>
    <x v="2"/>
    <x v="1"/>
    <x v="0"/>
    <x v="2"/>
    <x v="2"/>
    <x v="0"/>
    <n v="1.7728042522907299"/>
    <n v="1.3783397442406999"/>
    <n v="1.1963509949623901"/>
    <n v="0.98952454485512598"/>
    <n v="0.60891153463456305"/>
    <n v="1.1465180300837501"/>
    <n v="1.6746716992126001"/>
    <n v="1.20322149445274"/>
    <n v="1.24947239216885"/>
    <n v="1.08013920177891"/>
    <n v="0.73563142184808294"/>
    <n v="1.18025230014472"/>
    <s v="101-250"/>
    <s v="251-1000"/>
    <s v="1k-10k"/>
    <s v="251-1000"/>
    <s v="101-250"/>
    <s v="1k-10k"/>
    <n v="0.62628622220697983"/>
    <n v="0.53760649544918704"/>
    <n v="12"/>
    <n v="25"/>
    <n v="50"/>
    <n v="25"/>
    <n v="12"/>
    <n v="50"/>
  </r>
  <r>
    <x v="2"/>
    <x v="1"/>
    <x v="0"/>
    <x v="2"/>
    <x v="2"/>
    <x v="1"/>
    <n v="2.4647032931066799"/>
    <n v="1.4856968960283701"/>
    <n v="1.1996763178422001"/>
    <n v="0.76345270888746097"/>
    <n v="0.29822476902996198"/>
    <n v="1.1676406561213799"/>
    <n v="1.4198414691408701"/>
    <n v="1.2726561951292199"/>
    <n v="1.08861548918861"/>
    <n v="0.87475838881760803"/>
    <n v="0.74281509921063005"/>
    <n v="1.08092940818198"/>
    <s v="101-250"/>
    <s v="101-250"/>
    <s v="101-250"/>
    <s v="101-250"/>
    <s v="30-100"/>
    <s v="251-1000"/>
    <n v="1.2970626369853"/>
    <n v="0.86941588709141793"/>
    <n v="12"/>
    <n v="12"/>
    <n v="12"/>
    <n v="12"/>
    <n v="6"/>
    <n v="25"/>
  </r>
  <r>
    <x v="2"/>
    <x v="1"/>
    <x v="0"/>
    <x v="2"/>
    <x v="2"/>
    <x v="2"/>
    <n v="2.0763101483714501"/>
    <n v="1.39345349078508"/>
    <n v="1.19521883180044"/>
    <n v="0.81520091872921296"/>
    <n v="0.50200205583227198"/>
    <n v="1.1642509598078701"/>
    <n v="1.33471414683485"/>
    <n v="1.2947418953049501"/>
    <n v="1.1478734832044899"/>
    <n v="1.0507577970237001"/>
    <n v="0.91812005442433797"/>
    <n v="1.15802518756428"/>
    <s v="251-1000"/>
    <s v="251-1000"/>
    <s v="1k-10k"/>
    <s v="251-1000"/>
    <s v="251-1000"/>
    <s v="1k-10k"/>
    <n v="0.91205918856358004"/>
    <n v="0.6622489039755981"/>
    <n v="25"/>
    <n v="25"/>
    <n v="50"/>
    <n v="25"/>
    <n v="25"/>
    <n v="50"/>
  </r>
  <r>
    <x v="2"/>
    <x v="1"/>
    <x v="0"/>
    <x v="2"/>
    <x v="3"/>
    <x v="0"/>
    <n v="2.0084300366051"/>
    <n v="1.45633492069368"/>
    <n v="1.1474440372461201"/>
    <n v="0.87367841853114403"/>
    <n v="0.669631052233853"/>
    <n v="1.1130243052301501"/>
    <n v="1.80062754369822"/>
    <n v="1.4277176817949899"/>
    <n v="1.2211202596445601"/>
    <n v="0.96340751157948501"/>
    <n v="0.802326342783791"/>
    <n v="1.20669595147554"/>
    <s v="101-250"/>
    <s v="251-1000"/>
    <s v="251-1000"/>
    <s v="251-1000"/>
    <s v="101-250"/>
    <s v="1k-10k"/>
    <n v="0.89540573137494994"/>
    <n v="0.44339325299629706"/>
    <n v="12"/>
    <n v="25"/>
    <n v="25"/>
    <n v="25"/>
    <n v="12"/>
    <n v="50"/>
  </r>
  <r>
    <x v="2"/>
    <x v="1"/>
    <x v="0"/>
    <x v="2"/>
    <x v="3"/>
    <x v="1"/>
    <n v="2.5461777425207601"/>
    <n v="1.5225704902256001"/>
    <n v="0.93948407316601201"/>
    <n v="0.68343357040875996"/>
    <n v="0.24271364171338999"/>
    <n v="0.79428373475062497"/>
    <n v="1.3302031215944099"/>
    <n v="1.0789734177715899"/>
    <n v="1.0369539549081801"/>
    <n v="0.83641860438256799"/>
    <n v="0.49569823668676499"/>
    <n v="0.87784883659988699"/>
    <s v="30-100"/>
    <s v="101-250"/>
    <s v="251-1000"/>
    <s v="101-250"/>
    <s v="30-100"/>
    <s v="251-1000"/>
    <n v="1.7518940077701353"/>
    <n v="0.55157009303723492"/>
    <n v="6"/>
    <n v="12"/>
    <n v="25"/>
    <n v="12"/>
    <n v="6"/>
    <n v="25"/>
  </r>
  <r>
    <x v="2"/>
    <x v="1"/>
    <x v="0"/>
    <x v="2"/>
    <x v="3"/>
    <x v="2"/>
    <n v="2.0377758265658201"/>
    <n v="1.5280075564837301"/>
    <n v="1.1769606407308399"/>
    <n v="0.91354908506353505"/>
    <n v="0.32375515105853298"/>
    <n v="0.827124752158089"/>
    <n v="1.16141548008396"/>
    <n v="1.3362609325694399"/>
    <n v="1.28803171971774"/>
    <n v="1.0744880211982399"/>
    <n v="0.74739374334546005"/>
    <n v="1.10354242676947"/>
    <s v="251-1000"/>
    <s v="251-1000"/>
    <s v="251-1000"/>
    <s v="251-1000"/>
    <s v="251-1000"/>
    <s v="1k-10k"/>
    <n v="1.210651074407731"/>
    <n v="0.50336960109955609"/>
    <n v="25"/>
    <n v="25"/>
    <n v="25"/>
    <n v="25"/>
    <n v="25"/>
    <n v="50"/>
  </r>
  <r>
    <x v="2"/>
    <x v="1"/>
    <x v="0"/>
    <x v="2"/>
    <x v="4"/>
    <x v="0"/>
    <n v="1.5456217930810701"/>
    <n v="1.35375189092101"/>
    <n v="1.22188722529991"/>
    <n v="1.04553889999248"/>
    <n v="0.73697887901167702"/>
    <n v="1.15844241011796"/>
    <n v="1.5831298025417999"/>
    <n v="1.2864009269498999"/>
    <n v="1.26431047461669"/>
    <n v="1.0988972899066201"/>
    <n v="0.81363048773991498"/>
    <n v="1.2186671874629"/>
    <s v="251-1000"/>
    <s v="1k-10k"/>
    <s v="1k-10k"/>
    <s v="1k-10k"/>
    <s v="251-1000"/>
    <s v="10k-100k"/>
    <n v="0.38717938296311005"/>
    <n v="0.42146353110628298"/>
    <n v="25"/>
    <n v="50"/>
    <n v="50"/>
    <n v="50"/>
    <n v="25"/>
    <n v="100"/>
  </r>
  <r>
    <x v="2"/>
    <x v="1"/>
    <x v="0"/>
    <x v="2"/>
    <x v="4"/>
    <x v="1"/>
    <n v="2.3967040875064698"/>
    <n v="1.48941088223402"/>
    <n v="1.1735023079039699"/>
    <n v="0.87193573574305305"/>
    <n v="0.55702752718777604"/>
    <n v="1.03729207196842"/>
    <n v="1.74022400701602"/>
    <n v="1.1566130475305301"/>
    <n v="1.13694719845189"/>
    <n v="0.95068189280866999"/>
    <n v="0.73233570547620797"/>
    <n v="1.0306409717438001"/>
    <s v="101-250"/>
    <s v="251-1000"/>
    <s v="251-1000"/>
    <s v="251-1000"/>
    <s v="251-1000"/>
    <s v="1k-10k"/>
    <n v="1.3594120155380498"/>
    <n v="0.48026454478064395"/>
    <n v="12"/>
    <n v="25"/>
    <n v="25"/>
    <n v="25"/>
    <n v="25"/>
    <n v="50"/>
  </r>
  <r>
    <x v="2"/>
    <x v="1"/>
    <x v="0"/>
    <x v="2"/>
    <x v="4"/>
    <x v="2"/>
    <n v="1.73346737309267"/>
    <n v="1.36295901639532"/>
    <n v="1.2465102392091501"/>
    <n v="0.95903030819244395"/>
    <n v="0.61913456410038603"/>
    <n v="1.0604088426312599"/>
    <n v="1.2698364068938"/>
    <n v="1.28008998902684"/>
    <n v="1.25890703039261"/>
    <n v="1.096460640266"/>
    <n v="0.85827656478347303"/>
    <n v="1.1869017017879699"/>
    <s v="1k-10k"/>
    <s v="1k-10k"/>
    <s v="1k-10k"/>
    <s v="1k-10k"/>
    <s v="1k-10k"/>
    <s v="10k-100k"/>
    <n v="0.67305853046141007"/>
    <n v="0.44127427853087386"/>
    <n v="50"/>
    <n v="50"/>
    <n v="50"/>
    <n v="50"/>
    <n v="50"/>
    <n v="100"/>
  </r>
  <r>
    <x v="2"/>
    <x v="1"/>
    <x v="0"/>
    <x v="3"/>
    <x v="0"/>
    <x v="0"/>
    <s v="NULL"/>
    <s v="NULL"/>
    <s v="NULL"/>
    <s v="NULL"/>
    <n v="0.85827761403863001"/>
    <n v="1.06997596799338"/>
    <s v="NULL"/>
    <s v="NULL"/>
    <s v="NULL"/>
    <s v="NULL"/>
    <n v="0.93636893734243498"/>
    <n v="1.0725554953338301"/>
    <s v="&lt;30"/>
    <s v="&lt;30"/>
    <s v="&lt;30"/>
    <s v="&lt;30"/>
    <s v="30-100"/>
    <s v="30-100"/>
    <n v="0.21169835395475001"/>
    <n v="0.21169835395475001"/>
    <s v="N/A"/>
    <s v="N/A"/>
    <s v="N/A"/>
    <s v="N/A"/>
    <n v="6"/>
    <n v="6"/>
  </r>
  <r>
    <x v="2"/>
    <x v="1"/>
    <x v="0"/>
    <x v="3"/>
    <x v="0"/>
    <x v="1"/>
    <s v="NULL"/>
    <s v="NULL"/>
    <s v="NULL"/>
    <s v="NULL"/>
    <s v="NULL"/>
    <s v="NULL"/>
    <s v="NULL"/>
    <s v="NULL"/>
    <s v="NULL"/>
    <s v="NULL"/>
    <s v="NULL"/>
    <s v="NULL"/>
    <s v="&lt;30"/>
    <s v="&lt;30"/>
    <s v="&lt;30"/>
    <s v="&lt;30"/>
    <s v="&lt;30"/>
    <s v="&lt;30"/>
    <e v="#VALUE!"/>
    <e v="#VALUE!"/>
    <s v="N/A"/>
    <s v="N/A"/>
    <s v="N/A"/>
    <s v="N/A"/>
    <s v="N/A"/>
    <s v="N/A"/>
  </r>
  <r>
    <x v="2"/>
    <x v="1"/>
    <x v="0"/>
    <x v="3"/>
    <x v="0"/>
    <x v="2"/>
    <s v="NULL"/>
    <s v="NULL"/>
    <n v="1.5966912438393499"/>
    <s v="NULL"/>
    <s v="NULL"/>
    <n v="1.78992738233792"/>
    <s v="NULL"/>
    <s v="NULL"/>
    <n v="1.0736288354071"/>
    <s v="NULL"/>
    <s v="NULL"/>
    <n v="1.1606149593898001"/>
    <s v="&lt;30"/>
    <s v="&lt;30"/>
    <s v="30-100"/>
    <s v="&lt;30"/>
    <s v="&lt;30"/>
    <s v="30-100"/>
    <n v="0.19323613849857013"/>
    <n v="0.19323613849857013"/>
    <s v="N/A"/>
    <s v="N/A"/>
    <n v="6"/>
    <s v="N/A"/>
    <s v="N/A"/>
    <n v="6"/>
  </r>
  <r>
    <x v="2"/>
    <x v="1"/>
    <x v="0"/>
    <x v="3"/>
    <x v="1"/>
    <x v="0"/>
    <n v="1.78201947824985"/>
    <n v="1.44265395084419"/>
    <n v="1.18796174045917"/>
    <n v="1.04709949496626"/>
    <n v="0.81345865776020798"/>
    <n v="1.1911723974620201"/>
    <n v="1.9790720372871"/>
    <n v="1.4798522717436"/>
    <n v="1.26866688921326"/>
    <n v="1.1393828629431899"/>
    <n v="0.84484379707243495"/>
    <n v="1.26402268279062"/>
    <s v="1k-10k"/>
    <s v="1k-10k"/>
    <s v="1k-10k"/>
    <s v="1k-10k"/>
    <s v="1k-10k"/>
    <s v="10k-100k"/>
    <n v="0.59084708078782988"/>
    <n v="0.3777137397018121"/>
    <n v="50"/>
    <n v="50"/>
    <n v="50"/>
    <n v="50"/>
    <n v="50"/>
    <n v="100"/>
  </r>
  <r>
    <x v="2"/>
    <x v="1"/>
    <x v="0"/>
    <x v="3"/>
    <x v="1"/>
    <x v="1"/>
    <n v="1.6793277743314201"/>
    <n v="1.3175011742796101"/>
    <n v="1.0814680131707199"/>
    <n v="0.91089031143467902"/>
    <n v="0.698512457872287"/>
    <n v="1.0314061893000901"/>
    <n v="1.0416696985195899"/>
    <n v="1.09459219056583"/>
    <n v="1.10152663730514"/>
    <n v="0.92485360259791505"/>
    <n v="0.852422140831815"/>
    <n v="0.98211431235478797"/>
    <s v="251-1000"/>
    <s v="251-1000"/>
    <s v="251-1000"/>
    <s v="1k-10k"/>
    <s v="251-1000"/>
    <s v="1k-10k"/>
    <n v="0.64792158503133002"/>
    <n v="0.3328937314278031"/>
    <n v="25"/>
    <n v="25"/>
    <n v="25"/>
    <n v="50"/>
    <n v="25"/>
    <n v="50"/>
  </r>
  <r>
    <x v="2"/>
    <x v="1"/>
    <x v="0"/>
    <x v="3"/>
    <x v="1"/>
    <x v="2"/>
    <n v="1.5472994389915899"/>
    <n v="1.3352687052436201"/>
    <n v="1.14688250795311"/>
    <n v="0.97741140271914895"/>
    <n v="0.83617905061161701"/>
    <n v="1.0868947241011799"/>
    <n v="1.4289261568429901"/>
    <n v="1.5020286747362299"/>
    <n v="1.272493596686"/>
    <n v="1.1040815571464999"/>
    <n v="0.95497626155753901"/>
    <n v="1.2152673014225399"/>
    <s v="1k-10k"/>
    <s v="1k-10k"/>
    <s v="1k-10k"/>
    <s v="1k-10k"/>
    <s v="1k-10k"/>
    <s v="10k-100k"/>
    <n v="0.46040471489041002"/>
    <n v="0.25071567348956292"/>
    <n v="50"/>
    <n v="50"/>
    <n v="50"/>
    <n v="50"/>
    <n v="50"/>
    <n v="100"/>
  </r>
  <r>
    <x v="2"/>
    <x v="1"/>
    <x v="0"/>
    <x v="3"/>
    <x v="2"/>
    <x v="0"/>
    <n v="1.6913167782226699"/>
    <n v="1.374417789257"/>
    <n v="1.17419539982264"/>
    <n v="1.0115685745865399"/>
    <n v="0.78036478505877904"/>
    <n v="1.1913137357574499"/>
    <n v="1.8227830974362"/>
    <n v="1.3180507352762501"/>
    <n v="1.2697059509105"/>
    <n v="1.0752747595621699"/>
    <n v="0.76984450654526804"/>
    <n v="1.2496981809107399"/>
    <s v="251-1000"/>
    <s v="1k-10k"/>
    <s v="1k-10k"/>
    <s v="1k-10k"/>
    <s v="101-250"/>
    <s v="1k-10k"/>
    <n v="0.50000304246521998"/>
    <n v="0.41094895069867088"/>
    <n v="25"/>
    <n v="50"/>
    <n v="50"/>
    <n v="50"/>
    <n v="12"/>
    <n v="50"/>
  </r>
  <r>
    <x v="2"/>
    <x v="1"/>
    <x v="0"/>
    <x v="3"/>
    <x v="2"/>
    <x v="1"/>
    <n v="1.5979009913300299"/>
    <n v="1.0931932555111901"/>
    <n v="1.0023138558268501"/>
    <n v="0.77551470898193298"/>
    <n v="0.618642922901387"/>
    <n v="0.97215792229951503"/>
    <n v="1.0980470340966799"/>
    <n v="1.0586534188137799"/>
    <n v="0.97264333451976903"/>
    <n v="0.86130099093996204"/>
    <n v="0.73225098161189095"/>
    <n v="0.93534357193024298"/>
    <s v="251-1000"/>
    <s v="251-1000"/>
    <s v="251-1000"/>
    <s v="251-1000"/>
    <s v="251-1000"/>
    <s v="1k-10k"/>
    <n v="0.62574306903051491"/>
    <n v="0.35351499939812803"/>
    <n v="25"/>
    <n v="25"/>
    <n v="25"/>
    <n v="25"/>
    <n v="25"/>
    <n v="50"/>
  </r>
  <r>
    <x v="2"/>
    <x v="1"/>
    <x v="0"/>
    <x v="3"/>
    <x v="2"/>
    <x v="2"/>
    <n v="1.59301805817862"/>
    <n v="1.2073368758426199"/>
    <n v="1.02492894177232"/>
    <n v="0.83335296259733604"/>
    <n v="0.64822897772485799"/>
    <n v="1.00793853929632"/>
    <n v="1.1931090310406001"/>
    <n v="1.2971904885276799"/>
    <n v="1.1097876941345799"/>
    <n v="1.0419224259416899"/>
    <n v="0.88057213381594301"/>
    <n v="1.1300976457821099"/>
    <s v="1k-10k"/>
    <s v="1k-10k"/>
    <s v="1k-10k"/>
    <s v="1k-10k"/>
    <s v="251-1000"/>
    <s v="10k-100k"/>
    <n v="0.58507951888229992"/>
    <n v="0.35970956157146206"/>
    <n v="50"/>
    <n v="50"/>
    <n v="50"/>
    <n v="50"/>
    <n v="25"/>
    <n v="100"/>
  </r>
  <r>
    <x v="2"/>
    <x v="1"/>
    <x v="0"/>
    <x v="3"/>
    <x v="3"/>
    <x v="0"/>
    <n v="2.3496313861566498"/>
    <n v="1.4604527248305199"/>
    <n v="1.27195491049424"/>
    <n v="0.94279222559273301"/>
    <n v="0.76748412147024903"/>
    <n v="1.2542314648278801"/>
    <n v="2.3088716359186501"/>
    <n v="1.56765889708813"/>
    <n v="1.3523676908100899"/>
    <n v="1.0298955884588901"/>
    <n v="0.88236585959490099"/>
    <n v="1.37682896431637"/>
    <s v="251-1000"/>
    <s v="1k-10k"/>
    <s v="1k-10k"/>
    <s v="1k-10k"/>
    <s v="251-1000"/>
    <s v="1k-10k"/>
    <n v="1.0953999213287697"/>
    <n v="0.48674734335763103"/>
    <n v="25"/>
    <n v="50"/>
    <n v="50"/>
    <n v="50"/>
    <n v="25"/>
    <n v="50"/>
  </r>
  <r>
    <x v="2"/>
    <x v="1"/>
    <x v="0"/>
    <x v="3"/>
    <x v="3"/>
    <x v="1"/>
    <n v="1.48656031340483"/>
    <n v="1.11990465124404"/>
    <n v="0.91533980332134801"/>
    <n v="0.75761701760955802"/>
    <n v="0.422550300567064"/>
    <n v="0.82122002321759502"/>
    <n v="1.55442212167559"/>
    <n v="1.0069353548994899"/>
    <n v="0.91759164815415595"/>
    <n v="0.88247236618470604"/>
    <n v="0.61372694694944396"/>
    <n v="0.927296048448771"/>
    <s v="251-1000"/>
    <s v="251-1000"/>
    <s v="1k-10k"/>
    <s v="251-1000"/>
    <s v="251-1000"/>
    <s v="1k-10k"/>
    <n v="0.66534029018723495"/>
    <n v="0.39866972265053102"/>
    <n v="25"/>
    <n v="25"/>
    <n v="50"/>
    <n v="25"/>
    <n v="25"/>
    <n v="50"/>
  </r>
  <r>
    <x v="2"/>
    <x v="1"/>
    <x v="0"/>
    <x v="3"/>
    <x v="3"/>
    <x v="2"/>
    <n v="1.63786476666966"/>
    <n v="1.26636668485107"/>
    <n v="1.02956859347009"/>
    <n v="0.83591166719797105"/>
    <n v="0.51046427028621"/>
    <n v="0.87119457106198195"/>
    <n v="1.8227011954344701"/>
    <n v="1.4871265953077399"/>
    <n v="1.1709060723152001"/>
    <n v="0.98018292344921798"/>
    <n v="0.79063765208497905"/>
    <n v="1.1697182901654699"/>
    <s v="1k-10k"/>
    <s v="1k-10k"/>
    <s v="1k-10k"/>
    <s v="1k-10k"/>
    <s v="251-1000"/>
    <s v="1k-10k"/>
    <n v="0.76667019560767802"/>
    <n v="0.36073030077577195"/>
    <n v="50"/>
    <n v="50"/>
    <n v="50"/>
    <n v="50"/>
    <n v="25"/>
    <n v="50"/>
  </r>
  <r>
    <x v="2"/>
    <x v="1"/>
    <x v="0"/>
    <x v="3"/>
    <x v="4"/>
    <x v="0"/>
    <n v="1.6013979378638199"/>
    <n v="1.4001828007873101"/>
    <n v="1.19018801129396"/>
    <n v="1.0576522518813201"/>
    <n v="0.88749727018457802"/>
    <n v="1.2047960471355299"/>
    <n v="1.7509291348859899"/>
    <n v="1.4258767218253801"/>
    <n v="1.27609464770078"/>
    <n v="1.1220343360286"/>
    <n v="0.897865691398123"/>
    <n v="1.2810609529405199"/>
    <s v="1k-10k"/>
    <s v="1k-10k"/>
    <s v="1k-10k"/>
    <s v="1k-10k"/>
    <s v="1k-10k"/>
    <s v="10k-100k"/>
    <n v="0.39660189072829"/>
    <n v="0.31729877695095188"/>
    <n v="50"/>
    <n v="50"/>
    <n v="50"/>
    <n v="50"/>
    <n v="50"/>
    <n v="100"/>
  </r>
  <r>
    <x v="2"/>
    <x v="1"/>
    <x v="0"/>
    <x v="3"/>
    <x v="4"/>
    <x v="1"/>
    <n v="1.61115729709653"/>
    <n v="1.0973224970078901"/>
    <n v="0.98137317224211196"/>
    <n v="0.84578286906405098"/>
    <n v="0.68487255443555095"/>
    <n v="0.92315344608486904"/>
    <n v="1.4391036491753999"/>
    <n v="1.15490548489034"/>
    <n v="0.93598785250068595"/>
    <n v="0.87243006134605905"/>
    <n v="0.79750685690449497"/>
    <n v="0.94651076743579299"/>
    <s v="251-1000"/>
    <s v="1k-10k"/>
    <s v="1k-10k"/>
    <s v="1k-10k"/>
    <s v="251-1000"/>
    <s v="1k-10k"/>
    <n v="0.68800385101166095"/>
    <n v="0.23828089164931809"/>
    <n v="25"/>
    <n v="50"/>
    <n v="50"/>
    <n v="50"/>
    <n v="25"/>
    <n v="50"/>
  </r>
  <r>
    <x v="2"/>
    <x v="1"/>
    <x v="0"/>
    <x v="3"/>
    <x v="4"/>
    <x v="2"/>
    <n v="1.56130812718836"/>
    <n v="1.1843032464425201"/>
    <n v="1.0529141744611501"/>
    <n v="0.89989895721660096"/>
    <n v="0.76064240903000202"/>
    <n v="0.97996110183729701"/>
    <n v="1.6239935228398601"/>
    <n v="1.3423298642442001"/>
    <n v="1.1710776148156099"/>
    <n v="1.0359259890819601"/>
    <n v="0.94179437452700798"/>
    <n v="1.18170519506633"/>
    <s v="1k-10k"/>
    <s v="10k-100k"/>
    <s v="10k-100k"/>
    <s v="1k-10k"/>
    <s v="1k-10k"/>
    <s v="10k-100k"/>
    <n v="0.58134702535106297"/>
    <n v="0.21931869280729499"/>
    <n v="50"/>
    <n v="100"/>
    <n v="100"/>
    <n v="50"/>
    <n v="50"/>
    <n v="100"/>
  </r>
  <r>
    <x v="2"/>
    <x v="1"/>
    <x v="2"/>
    <x v="0"/>
    <x v="0"/>
    <x v="0"/>
    <s v="NULL"/>
    <s v="NULL"/>
    <s v="NULL"/>
    <s v="NULL"/>
    <s v="NULL"/>
    <s v="NULL"/>
    <s v="NULL"/>
    <s v="NULL"/>
    <s v="NULL"/>
    <s v="NULL"/>
    <s v="NULL"/>
    <s v="NULL"/>
    <s v="&lt;30"/>
    <s v="&lt;30"/>
    <s v="&lt;30"/>
    <s v="&lt;30"/>
    <s v="&lt;30"/>
    <s v="&lt;30"/>
    <e v="#VALUE!"/>
    <e v="#VALUE!"/>
    <s v="N/A"/>
    <s v="N/A"/>
    <s v="N/A"/>
    <s v="N/A"/>
    <s v="N/A"/>
    <s v="N/A"/>
  </r>
  <r>
    <x v="2"/>
    <x v="1"/>
    <x v="2"/>
    <x v="0"/>
    <x v="0"/>
    <x v="2"/>
    <s v="NULL"/>
    <s v="NULL"/>
    <s v="NULL"/>
    <s v="NULL"/>
    <s v="NULL"/>
    <s v="NULL"/>
    <s v="NULL"/>
    <s v="NULL"/>
    <s v="NULL"/>
    <s v="NULL"/>
    <s v="NULL"/>
    <s v="NULL"/>
    <s v="&lt;30"/>
    <s v="&lt;30"/>
    <s v="&lt;30"/>
    <s v="&lt;30"/>
    <s v="&lt;30"/>
    <s v="&lt;30"/>
    <e v="#VALUE!"/>
    <e v="#VALUE!"/>
    <s v="N/A"/>
    <s v="N/A"/>
    <s v="N/A"/>
    <s v="N/A"/>
    <s v="N/A"/>
    <s v="N/A"/>
  </r>
  <r>
    <x v="2"/>
    <x v="1"/>
    <x v="2"/>
    <x v="0"/>
    <x v="1"/>
    <x v="0"/>
    <s v="NULL"/>
    <n v="3.0197524129310001"/>
    <n v="1.57674116934386"/>
    <n v="1.1118148882979799"/>
    <n v="0.59597089475856502"/>
    <n v="1.4714037842451"/>
    <s v="NULL"/>
    <n v="3.23837695913641"/>
    <n v="1.72575857479826"/>
    <n v="1.2097668797930401"/>
    <n v="0.75834716410363301"/>
    <n v="1.58163067717747"/>
    <s v="&lt;30"/>
    <s v="30-100"/>
    <s v="251-1000"/>
    <s v="30-100"/>
    <s v="30-100"/>
    <s v="251-1000"/>
    <n v="1.5483486286859001"/>
    <n v="0.87543288948653497"/>
    <s v="N/A"/>
    <n v="6"/>
    <n v="25"/>
    <n v="6"/>
    <n v="6"/>
    <n v="25"/>
  </r>
  <r>
    <x v="2"/>
    <x v="1"/>
    <x v="2"/>
    <x v="0"/>
    <x v="1"/>
    <x v="1"/>
    <s v="NULL"/>
    <s v="NULL"/>
    <s v="NULL"/>
    <s v="NULL"/>
    <s v="NULL"/>
    <n v="1.5213906802459001"/>
    <s v="NULL"/>
    <s v="NULL"/>
    <s v="NULL"/>
    <s v="NULL"/>
    <s v="NULL"/>
    <n v="1.62336952969657"/>
    <s v="&lt;30"/>
    <s v="&lt;30"/>
    <s v="&lt;30"/>
    <s v="&lt;30"/>
    <s v="&lt;30"/>
    <s v="30-100"/>
    <n v="1.5213906802459001"/>
    <n v="1.5213906802459001"/>
    <s v="N/A"/>
    <s v="N/A"/>
    <s v="N/A"/>
    <s v="N/A"/>
    <s v="N/A"/>
    <n v="6"/>
  </r>
  <r>
    <x v="2"/>
    <x v="1"/>
    <x v="2"/>
    <x v="0"/>
    <x v="1"/>
    <x v="2"/>
    <s v="NULL"/>
    <n v="3.0013231070697701"/>
    <n v="1.6444197658481301"/>
    <n v="1.070700440824"/>
    <n v="0.64057425347785402"/>
    <n v="1.4878777734317099"/>
    <s v="NULL"/>
    <n v="3.1823395711342801"/>
    <n v="1.71295482375679"/>
    <n v="1.18286040812529"/>
    <n v="0.82592794626312405"/>
    <n v="1.5852635535184101"/>
    <s v="&lt;30"/>
    <s v="30-100"/>
    <s v="251-1000"/>
    <s v="30-100"/>
    <s v="30-100"/>
    <s v="251-1000"/>
    <n v="1.5134453336380602"/>
    <n v="0.84730351995385589"/>
    <s v="N/A"/>
    <n v="6"/>
    <n v="25"/>
    <n v="6"/>
    <n v="6"/>
    <n v="25"/>
  </r>
  <r>
    <x v="2"/>
    <x v="1"/>
    <x v="2"/>
    <x v="0"/>
    <x v="2"/>
    <x v="0"/>
    <n v="3.6132090936486798"/>
    <n v="2.7059940555872899"/>
    <n v="1.64958819179768"/>
    <s v="NULL"/>
    <s v="NULL"/>
    <n v="1.71102340664923"/>
    <n v="3.4716769522729001"/>
    <n v="2.8938647041926"/>
    <n v="1.6097895149082999"/>
    <s v="NULL"/>
    <s v="NULL"/>
    <n v="1.7477443086281299"/>
    <s v="30-100"/>
    <s v="30-100"/>
    <s v="101-250"/>
    <s v="&lt;30"/>
    <s v="&lt;30"/>
    <s v="251-1000"/>
    <n v="1.9021856869994498"/>
    <n v="6.1435214851550013E-2"/>
    <n v="6"/>
    <n v="6"/>
    <n v="12"/>
    <s v="N/A"/>
    <s v="N/A"/>
    <n v="25"/>
  </r>
  <r>
    <x v="2"/>
    <x v="1"/>
    <x v="2"/>
    <x v="0"/>
    <x v="2"/>
    <x v="1"/>
    <s v="NULL"/>
    <s v="NULL"/>
    <s v="NULL"/>
    <s v="NULL"/>
    <s v="NULL"/>
    <n v="1.8011985986844901"/>
    <s v="NULL"/>
    <s v="NULL"/>
    <s v="NULL"/>
    <s v="NULL"/>
    <s v="NULL"/>
    <n v="1.6526861844898399"/>
    <s v="&lt;30"/>
    <s v="&lt;30"/>
    <s v="&lt;30"/>
    <s v="&lt;30"/>
    <s v="&lt;30"/>
    <s v="30-100"/>
    <n v="1.8011985986844901"/>
    <n v="1.8011985986844901"/>
    <s v="N/A"/>
    <s v="N/A"/>
    <s v="N/A"/>
    <s v="N/A"/>
    <s v="N/A"/>
    <n v="6"/>
  </r>
  <r>
    <x v="2"/>
    <x v="1"/>
    <x v="2"/>
    <x v="0"/>
    <x v="2"/>
    <x v="2"/>
    <s v="NULL"/>
    <n v="2.9424319207033398"/>
    <n v="1.61944771945544"/>
    <n v="1.27145266437987"/>
    <s v="NULL"/>
    <n v="1.7587444690895899"/>
    <s v="NULL"/>
    <n v="2.6123137987872398"/>
    <n v="1.8293130746486701"/>
    <n v="1.40433942513564"/>
    <s v="NULL"/>
    <n v="1.729956154388"/>
    <s v="&lt;30"/>
    <s v="30-100"/>
    <s v="101-250"/>
    <s v="30-100"/>
    <s v="&lt;30"/>
    <s v="251-1000"/>
    <n v="1.1836874516137499"/>
    <n v="0.48729180470971989"/>
    <s v="N/A"/>
    <n v="6"/>
    <n v="12"/>
    <n v="6"/>
    <s v="N/A"/>
    <n v="25"/>
  </r>
  <r>
    <x v="2"/>
    <x v="1"/>
    <x v="2"/>
    <x v="0"/>
    <x v="3"/>
    <x v="0"/>
    <n v="8.6389235735677907"/>
    <n v="3.7929040994114001"/>
    <s v="NULL"/>
    <n v="1.3348880766739799"/>
    <n v="0.97395191489011301"/>
    <n v="1.65934271197582"/>
    <n v="8.7128496801532798"/>
    <n v="3.9919805979908798"/>
    <s v="NULL"/>
    <n v="1.5681907207068999"/>
    <n v="1.1080317413201299"/>
    <n v="1.86305155972178"/>
    <s v="30-100"/>
    <s v="30-100"/>
    <s v="&lt;30"/>
    <s v="101-250"/>
    <s v="30-100"/>
    <s v="251-1000"/>
    <n v="6.9795808615919706"/>
    <n v="0.68539079708570694"/>
    <n v="6"/>
    <n v="6"/>
    <s v="N/A"/>
    <n v="12"/>
    <n v="6"/>
    <n v="25"/>
  </r>
  <r>
    <x v="2"/>
    <x v="1"/>
    <x v="2"/>
    <x v="0"/>
    <x v="3"/>
    <x v="1"/>
    <s v="NULL"/>
    <s v="NULL"/>
    <n v="1.57520632818187"/>
    <n v="1.1484179110486601"/>
    <s v="NULL"/>
    <n v="1.39059751093246"/>
    <s v="NULL"/>
    <s v="NULL"/>
    <n v="1.5907879976509001"/>
    <n v="1.11266759657707"/>
    <s v="NULL"/>
    <n v="1.3449930822641201"/>
    <s v="&lt;30"/>
    <s v="&lt;30"/>
    <s v="30-100"/>
    <s v="30-100"/>
    <s v="&lt;30"/>
    <s v="101-250"/>
    <n v="0.18460881724941003"/>
    <n v="0.24217959988379989"/>
    <s v="N/A"/>
    <s v="N/A"/>
    <n v="6"/>
    <n v="6"/>
    <s v="N/A"/>
    <n v="12"/>
  </r>
  <r>
    <x v="2"/>
    <x v="1"/>
    <x v="2"/>
    <x v="0"/>
    <x v="3"/>
    <x v="2"/>
    <s v="NULL"/>
    <n v="3.6646517418201499"/>
    <n v="1.7975768789614299"/>
    <n v="1.2140047296107701"/>
    <n v="0.66658680175261897"/>
    <n v="1.47019406048594"/>
    <s v="NULL"/>
    <n v="5.3415200445810003"/>
    <n v="2.0960832658894"/>
    <n v="1.35727400540101"/>
    <n v="1.08796959199368"/>
    <n v="1.6984380381827699"/>
    <s v="&lt;30"/>
    <s v="30-100"/>
    <s v="101-250"/>
    <s v="101-250"/>
    <s v="30-100"/>
    <s v="251-1000"/>
    <n v="2.1944576813342098"/>
    <n v="0.80360725873332106"/>
    <s v="N/A"/>
    <n v="6"/>
    <n v="12"/>
    <n v="12"/>
    <n v="6"/>
    <n v="25"/>
  </r>
  <r>
    <x v="2"/>
    <x v="1"/>
    <x v="2"/>
    <x v="0"/>
    <x v="4"/>
    <x v="0"/>
    <n v="6.41289357037844"/>
    <n v="3.3905518720466401"/>
    <n v="2.2449149066443699"/>
    <n v="1.4073375905041601"/>
    <n v="0.77132209398820895"/>
    <n v="1.6027649043888601"/>
    <n v="6.2691595224797201"/>
    <n v="3.4174996775578901"/>
    <n v="2.5156623424490898"/>
    <n v="1.4778279029811501"/>
    <n v="0.92426965263505101"/>
    <n v="1.7108023208313099"/>
    <s v="30-100"/>
    <s v="30-100"/>
    <s v="101-250"/>
    <s v="251-1000"/>
    <s v="30-100"/>
    <s v="1k-10k"/>
    <n v="4.8101286659895797"/>
    <n v="0.83144281040065116"/>
    <n v="6"/>
    <n v="6"/>
    <n v="12"/>
    <n v="25"/>
    <n v="6"/>
    <n v="50"/>
  </r>
  <r>
    <x v="2"/>
    <x v="1"/>
    <x v="2"/>
    <x v="0"/>
    <x v="4"/>
    <x v="1"/>
    <s v="NULL"/>
    <s v="NULL"/>
    <n v="1.7594252993578201"/>
    <n v="1.19376497653699"/>
    <s v="NULL"/>
    <n v="1.50341566817547"/>
    <s v="NULL"/>
    <s v="NULL"/>
    <n v="1.4607630181320399"/>
    <n v="1.2861866046927699"/>
    <s v="NULL"/>
    <n v="1.47110958222022"/>
    <s v="&lt;30"/>
    <s v="&lt;30"/>
    <s v="30-100"/>
    <s v="101-250"/>
    <s v="&lt;30"/>
    <s v="101-250"/>
    <n v="0.25600963118235009"/>
    <n v="0.30965069163848002"/>
    <s v="N/A"/>
    <s v="N/A"/>
    <n v="6"/>
    <n v="12"/>
    <s v="N/A"/>
    <n v="12"/>
  </r>
  <r>
    <x v="2"/>
    <x v="1"/>
    <x v="2"/>
    <x v="0"/>
    <x v="4"/>
    <x v="2"/>
    <n v="12.1361641100378"/>
    <n v="3.4137876588113398"/>
    <n v="1.95211948048998"/>
    <n v="1.32176879711729"/>
    <n v="0.89587520164930601"/>
    <n v="1.54609564311328"/>
    <n v="8.0029643419857095"/>
    <n v="3.9522461105310001"/>
    <n v="2.2673451889803999"/>
    <n v="1.46308444123323"/>
    <n v="1.00584613762146"/>
    <n v="1.6640273571405999"/>
    <s v="30-100"/>
    <s v="101-250"/>
    <s v="251-1000"/>
    <s v="251-1000"/>
    <s v="101-250"/>
    <s v="1k-10k"/>
    <n v="10.590068466924521"/>
    <n v="0.65022044146397395"/>
    <n v="6"/>
    <n v="12"/>
    <n v="25"/>
    <n v="25"/>
    <n v="12"/>
    <n v="50"/>
  </r>
  <r>
    <x v="2"/>
    <x v="1"/>
    <x v="2"/>
    <x v="1"/>
    <x v="0"/>
    <x v="0"/>
    <s v="NULL"/>
    <s v="NULL"/>
    <s v="NULL"/>
    <s v="NULL"/>
    <s v="NULL"/>
    <n v="1.00699078004442"/>
    <s v="NULL"/>
    <s v="NULL"/>
    <s v="NULL"/>
    <s v="NULL"/>
    <s v="NULL"/>
    <n v="0.95240429165982199"/>
    <s v="&lt;30"/>
    <s v="&lt;30"/>
    <s v="&lt;30"/>
    <s v="&lt;30"/>
    <s v="&lt;30"/>
    <s v="30-100"/>
    <n v="1.00699078004442"/>
    <n v="1.00699078004442"/>
    <s v="N/A"/>
    <s v="N/A"/>
    <s v="N/A"/>
    <s v="N/A"/>
    <s v="N/A"/>
    <n v="6"/>
  </r>
  <r>
    <x v="2"/>
    <x v="1"/>
    <x v="2"/>
    <x v="1"/>
    <x v="0"/>
    <x v="1"/>
    <s v="NULL"/>
    <s v="NULL"/>
    <s v="NULL"/>
    <s v="NULL"/>
    <s v="NULL"/>
    <s v="NULL"/>
    <s v="NULL"/>
    <s v="NULL"/>
    <s v="NULL"/>
    <s v="NULL"/>
    <s v="NULL"/>
    <s v="NULL"/>
    <s v="&lt;30"/>
    <s v="&lt;30"/>
    <s v="&lt;30"/>
    <s v="&lt;30"/>
    <s v="&lt;30"/>
    <s v="&lt;30"/>
    <e v="#VALUE!"/>
    <e v="#VALUE!"/>
    <s v="N/A"/>
    <s v="N/A"/>
    <s v="N/A"/>
    <s v="N/A"/>
    <s v="N/A"/>
    <s v="N/A"/>
  </r>
  <r>
    <x v="2"/>
    <x v="1"/>
    <x v="2"/>
    <x v="1"/>
    <x v="0"/>
    <x v="2"/>
    <s v="NULL"/>
    <s v="NULL"/>
    <n v="1.67915479444953"/>
    <s v="NULL"/>
    <s v="NULL"/>
    <n v="1.8554990320015801"/>
    <s v="NULL"/>
    <s v="NULL"/>
    <n v="0.99113834472084805"/>
    <s v="NULL"/>
    <s v="NULL"/>
    <n v="1.06586838913582"/>
    <s v="&lt;30"/>
    <s v="&lt;30"/>
    <s v="30-100"/>
    <s v="&lt;30"/>
    <s v="&lt;30"/>
    <s v="30-100"/>
    <n v="0.17634423755205009"/>
    <n v="0.17634423755205009"/>
    <s v="N/A"/>
    <s v="N/A"/>
    <n v="6"/>
    <s v="N/A"/>
    <s v="N/A"/>
    <n v="6"/>
  </r>
  <r>
    <x v="2"/>
    <x v="1"/>
    <x v="2"/>
    <x v="1"/>
    <x v="1"/>
    <x v="0"/>
    <n v="1.70762062975346"/>
    <n v="1.4048430572738"/>
    <n v="1.12720694838695"/>
    <n v="1.0290214665444899"/>
    <n v="0.88106418870963898"/>
    <n v="1.17653812525945"/>
    <n v="1.69272003840902"/>
    <n v="1.4697824403847399"/>
    <n v="1.24226730233819"/>
    <n v="1.1543513312637901"/>
    <n v="0.92840504606352503"/>
    <n v="1.2575187454023"/>
    <s v="251-1000"/>
    <s v="1k-10k"/>
    <s v="1k-10k"/>
    <s v="1k-10k"/>
    <s v="251-1000"/>
    <s v="1k-10k"/>
    <n v="0.53108250449400995"/>
    <n v="0.29547393654981102"/>
    <n v="25"/>
    <n v="50"/>
    <n v="50"/>
    <n v="50"/>
    <n v="25"/>
    <n v="50"/>
  </r>
  <r>
    <x v="2"/>
    <x v="1"/>
    <x v="2"/>
    <x v="1"/>
    <x v="1"/>
    <x v="1"/>
    <n v="1.8103586773781399"/>
    <n v="1.1469324634506699"/>
    <n v="0.85840475916247605"/>
    <n v="0.69921522914442102"/>
    <n v="0.40827289939369599"/>
    <n v="0.88120046698033205"/>
    <n v="1.37800056438917"/>
    <n v="0.90649258472120797"/>
    <n v="0.91543289969874497"/>
    <n v="0.86770794621757397"/>
    <n v="0.57311124896145005"/>
    <n v="0.89440516387603297"/>
    <s v="101-250"/>
    <s v="251-1000"/>
    <s v="251-1000"/>
    <s v="251-1000"/>
    <s v="30-100"/>
    <s v="1k-10k"/>
    <n v="0.92915821039780788"/>
    <n v="0.47292756758663607"/>
    <n v="12"/>
    <n v="25"/>
    <n v="25"/>
    <n v="25"/>
    <n v="6"/>
    <n v="50"/>
  </r>
  <r>
    <x v="2"/>
    <x v="1"/>
    <x v="2"/>
    <x v="1"/>
    <x v="1"/>
    <x v="2"/>
    <n v="1.71656970474433"/>
    <n v="1.26125059375393"/>
    <n v="1.0273976379524099"/>
    <n v="0.88770854519787801"/>
    <n v="0.60981958900104904"/>
    <n v="1.00609057120016"/>
    <n v="1.6875154777805399"/>
    <n v="1.3132907210253999"/>
    <n v="1.13425922654941"/>
    <n v="1.12702807384452"/>
    <n v="1.0490621809826299"/>
    <n v="1.1940981586756501"/>
    <s v="251-1000"/>
    <s v="1k-10k"/>
    <s v="1k-10k"/>
    <s v="1k-10k"/>
    <s v="251-1000"/>
    <s v="1k-10k"/>
    <n v="0.71047913354417003"/>
    <n v="0.39627098219911094"/>
    <n v="25"/>
    <n v="50"/>
    <n v="50"/>
    <n v="50"/>
    <n v="25"/>
    <n v="50"/>
  </r>
  <r>
    <x v="2"/>
    <x v="1"/>
    <x v="2"/>
    <x v="1"/>
    <x v="2"/>
    <x v="0"/>
    <n v="1.8073987446465301"/>
    <n v="1.4171223245322"/>
    <n v="1.1061465545573701"/>
    <n v="0.92023171558427896"/>
    <n v="0.56924579410116805"/>
    <n v="1.1796059876565701"/>
    <n v="1.75506554825386"/>
    <n v="1.44642931276767"/>
    <n v="1.1927648680790801"/>
    <n v="1.02246032670374"/>
    <n v="0.65543937103591399"/>
    <n v="1.2517173166776401"/>
    <s v="101-250"/>
    <s v="1k-10k"/>
    <s v="251-1000"/>
    <s v="251-1000"/>
    <s v="30-100"/>
    <s v="1k-10k"/>
    <n v="0.62779275698995995"/>
    <n v="0.61036019355540205"/>
    <n v="12"/>
    <n v="50"/>
    <n v="25"/>
    <n v="25"/>
    <n v="6"/>
    <n v="50"/>
  </r>
  <r>
    <x v="2"/>
    <x v="1"/>
    <x v="2"/>
    <x v="1"/>
    <x v="2"/>
    <x v="1"/>
    <n v="1.97548528870678"/>
    <n v="1.1597905058165801"/>
    <n v="0.74839078212962995"/>
    <n v="0.48715536420887401"/>
    <n v="0.27746184049743899"/>
    <n v="0.83177056139317895"/>
    <n v="1.1043574512609799"/>
    <n v="1.0134569804187801"/>
    <n v="0.80132343372910897"/>
    <n v="0.70585609380933001"/>
    <n v="0.53928928577655999"/>
    <n v="0.83215054445037495"/>
    <s v="101-250"/>
    <s v="101-250"/>
    <s v="251-1000"/>
    <s v="101-250"/>
    <s v="30-100"/>
    <s v="251-1000"/>
    <n v="1.143714727313601"/>
    <n v="0.55430872089574001"/>
    <n v="12"/>
    <n v="12"/>
    <n v="25"/>
    <n v="12"/>
    <n v="6"/>
    <n v="25"/>
  </r>
  <r>
    <x v="2"/>
    <x v="1"/>
    <x v="2"/>
    <x v="1"/>
    <x v="2"/>
    <x v="2"/>
    <n v="1.7925146457919801"/>
    <n v="1.23281372610984"/>
    <n v="0.90727533738625499"/>
    <n v="0.62485027609293897"/>
    <n v="0.40511167879961801"/>
    <n v="0.92395192817193705"/>
    <n v="1.2324599115875801"/>
    <n v="1.3250788076434401"/>
    <n v="1.12878589557235"/>
    <n v="0.915902060537781"/>
    <n v="0.82988217111908402"/>
    <n v="1.1351656932949901"/>
    <s v="251-1000"/>
    <s v="1k-10k"/>
    <s v="1k-10k"/>
    <s v="251-1000"/>
    <s v="101-250"/>
    <s v="1k-10k"/>
    <n v="0.868562717620043"/>
    <n v="0.51884024937231898"/>
    <n v="25"/>
    <n v="50"/>
    <n v="50"/>
    <n v="25"/>
    <n v="12"/>
    <n v="50"/>
  </r>
  <r>
    <x v="2"/>
    <x v="1"/>
    <x v="2"/>
    <x v="1"/>
    <x v="3"/>
    <x v="0"/>
    <n v="3.2793316837381701"/>
    <n v="1.5351267630254"/>
    <n v="1.1618087031879001"/>
    <n v="0.90426667416119899"/>
    <n v="0.63853013419834004"/>
    <n v="1.21114394160173"/>
    <n v="3.3424165523290199"/>
    <n v="1.57201214108647"/>
    <n v="1.2828048877249201"/>
    <n v="1.00200428020001"/>
    <n v="0.72234909415971404"/>
    <n v="1.3662529761111299"/>
    <s v="251-1000"/>
    <s v="251-1000"/>
    <s v="251-1000"/>
    <s v="251-1000"/>
    <s v="101-250"/>
    <s v="1k-10k"/>
    <n v="2.0681877421364403"/>
    <n v="0.57261380740338996"/>
    <n v="25"/>
    <n v="25"/>
    <n v="25"/>
    <n v="25"/>
    <n v="12"/>
    <n v="50"/>
  </r>
  <r>
    <x v="2"/>
    <x v="1"/>
    <x v="2"/>
    <x v="1"/>
    <x v="3"/>
    <x v="1"/>
    <n v="1.7292824264934099"/>
    <n v="0.89849073088756004"/>
    <n v="0.66009627227879497"/>
    <n v="0.43843692856069699"/>
    <n v="0.26148060810082602"/>
    <n v="0.69246949064167196"/>
    <n v="1.26226143549067"/>
    <n v="1.03922268085592"/>
    <n v="0.82400699526343402"/>
    <n v="0.73852420049079404"/>
    <n v="0.59562488198017005"/>
    <n v="0.87333286327556703"/>
    <s v="101-250"/>
    <s v="101-250"/>
    <s v="101-250"/>
    <s v="30-100"/>
    <s v="30-100"/>
    <s v="251-1000"/>
    <n v="1.0368129358517379"/>
    <n v="0.43098888254084594"/>
    <n v="12"/>
    <n v="12"/>
    <n v="12"/>
    <n v="6"/>
    <n v="6"/>
    <n v="25"/>
  </r>
  <r>
    <x v="2"/>
    <x v="1"/>
    <x v="2"/>
    <x v="1"/>
    <x v="3"/>
    <x v="2"/>
    <n v="2.57590931547852"/>
    <n v="1.2406091829786301"/>
    <n v="0.82721697592197196"/>
    <n v="0.64702097380137402"/>
    <n v="0.32804078728788799"/>
    <n v="0.79086491163996497"/>
    <n v="2.47686985068695"/>
    <n v="1.3498357791387801"/>
    <n v="1.1570469699049999"/>
    <n v="0.98551210222158803"/>
    <n v="0.74675080393489002"/>
    <n v="1.2101754351182901"/>
    <s v="251-1000"/>
    <s v="1k-10k"/>
    <s v="1k-10k"/>
    <s v="251-1000"/>
    <s v="251-1000"/>
    <s v="1k-10k"/>
    <n v="1.7850444038385551"/>
    <n v="0.46282412435207698"/>
    <n v="25"/>
    <n v="50"/>
    <n v="50"/>
    <n v="25"/>
    <n v="25"/>
    <n v="50"/>
  </r>
  <r>
    <x v="2"/>
    <x v="1"/>
    <x v="2"/>
    <x v="1"/>
    <x v="4"/>
    <x v="0"/>
    <n v="1.83370708881805"/>
    <n v="1.40455052150888"/>
    <n v="1.16315498146278"/>
    <n v="1.05217642544206"/>
    <n v="0.90460222054130002"/>
    <n v="1.1830772845391799"/>
    <n v="1.9095648708249"/>
    <n v="1.45675341251905"/>
    <n v="1.2983837334355299"/>
    <n v="1.15438639063003"/>
    <n v="0.93918401049354705"/>
    <n v="1.2748625839310901"/>
    <s v="1k-10k"/>
    <s v="1k-10k"/>
    <s v="1k-10k"/>
    <s v="1k-10k"/>
    <s v="1k-10k"/>
    <s v="10k-100k"/>
    <n v="0.65062980427887007"/>
    <n v="0.27847506399787991"/>
    <n v="50"/>
    <n v="50"/>
    <n v="50"/>
    <n v="50"/>
    <n v="50"/>
    <n v="100"/>
  </r>
  <r>
    <x v="2"/>
    <x v="1"/>
    <x v="2"/>
    <x v="1"/>
    <x v="4"/>
    <x v="1"/>
    <n v="2.0167263393978301"/>
    <n v="1.00833653624566"/>
    <n v="0.81207528810991103"/>
    <n v="0.65115204289899897"/>
    <n v="0.38611023200579803"/>
    <n v="0.80064873051844798"/>
    <n v="1.59419263938047"/>
    <n v="0.88386773934670404"/>
    <n v="0.87924973255884298"/>
    <n v="0.80956199641861804"/>
    <n v="0.722830018812752"/>
    <n v="0.87361670871490205"/>
    <s v="101-250"/>
    <s v="251-1000"/>
    <s v="251-1000"/>
    <s v="251-1000"/>
    <s v="101-250"/>
    <s v="1k-10k"/>
    <n v="1.2160776088793821"/>
    <n v="0.41453849851264996"/>
    <n v="12"/>
    <n v="25"/>
    <n v="25"/>
    <n v="25"/>
    <n v="12"/>
    <n v="50"/>
  </r>
  <r>
    <x v="2"/>
    <x v="1"/>
    <x v="2"/>
    <x v="1"/>
    <x v="4"/>
    <x v="2"/>
    <n v="1.81049913200688"/>
    <n v="1.17838680026966"/>
    <n v="0.94990585125652605"/>
    <n v="0.81026420497865403"/>
    <n v="0.53794146722283998"/>
    <n v="0.91935561747787398"/>
    <n v="1.8291795740794701"/>
    <n v="1.32695012027697"/>
    <n v="1.11091867321336"/>
    <n v="1.0847997703876"/>
    <n v="0.95182551903104795"/>
    <n v="1.1836984425300101"/>
    <s v="1k-10k"/>
    <s v="1k-10k"/>
    <s v="1k-10k"/>
    <s v="1k-10k"/>
    <s v="1k-10k"/>
    <s v="10k-100k"/>
    <n v="0.89114351452900598"/>
    <n v="0.381414150255034"/>
    <n v="50"/>
    <n v="50"/>
    <n v="50"/>
    <n v="50"/>
    <n v="50"/>
    <n v="100"/>
  </r>
  <r>
    <x v="2"/>
    <x v="1"/>
    <x v="2"/>
    <x v="2"/>
    <x v="0"/>
    <x v="0"/>
    <s v="NULL"/>
    <s v="NULL"/>
    <s v="NULL"/>
    <s v="NULL"/>
    <s v="NULL"/>
    <s v="NULL"/>
    <s v="NULL"/>
    <s v="NULL"/>
    <s v="NULL"/>
    <s v="NULL"/>
    <s v="NULL"/>
    <s v="NULL"/>
    <s v="&lt;30"/>
    <s v="&lt;30"/>
    <s v="&lt;30"/>
    <s v="&lt;30"/>
    <s v="&lt;30"/>
    <s v="&lt;30"/>
    <e v="#VALUE!"/>
    <e v="#VALUE!"/>
    <s v="N/A"/>
    <s v="N/A"/>
    <s v="N/A"/>
    <s v="N/A"/>
    <s v="N/A"/>
    <s v="N/A"/>
  </r>
  <r>
    <x v="2"/>
    <x v="1"/>
    <x v="2"/>
    <x v="2"/>
    <x v="0"/>
    <x v="1"/>
    <s v="NULL"/>
    <s v="NULL"/>
    <s v="NULL"/>
    <s v="NULL"/>
    <s v="NULL"/>
    <s v="NULL"/>
    <s v="NULL"/>
    <s v="NULL"/>
    <s v="NULL"/>
    <s v="NULL"/>
    <s v="NULL"/>
    <s v="NULL"/>
    <s v="&lt;30"/>
    <s v="&lt;30"/>
    <s v="&lt;30"/>
    <s v="&lt;30"/>
    <s v="&lt;30"/>
    <s v="&lt;30"/>
    <e v="#VALUE!"/>
    <e v="#VALUE!"/>
    <s v="N/A"/>
    <s v="N/A"/>
    <s v="N/A"/>
    <s v="N/A"/>
    <s v="N/A"/>
    <s v="N/A"/>
  </r>
  <r>
    <x v="2"/>
    <x v="1"/>
    <x v="2"/>
    <x v="2"/>
    <x v="0"/>
    <x v="2"/>
    <s v="NULL"/>
    <s v="NULL"/>
    <s v="NULL"/>
    <s v="NULL"/>
    <s v="NULL"/>
    <s v="NULL"/>
    <s v="NULL"/>
    <s v="NULL"/>
    <s v="NULL"/>
    <s v="NULL"/>
    <s v="NULL"/>
    <s v="NULL"/>
    <s v="&lt;30"/>
    <s v="&lt;30"/>
    <s v="&lt;30"/>
    <s v="&lt;30"/>
    <s v="&lt;30"/>
    <s v="&lt;30"/>
    <e v="#VALUE!"/>
    <e v="#VALUE!"/>
    <s v="N/A"/>
    <s v="N/A"/>
    <s v="N/A"/>
    <s v="N/A"/>
    <s v="N/A"/>
    <s v="N/A"/>
  </r>
  <r>
    <x v="2"/>
    <x v="1"/>
    <x v="2"/>
    <x v="2"/>
    <x v="1"/>
    <x v="0"/>
    <n v="1.8750051814380999"/>
    <n v="1.4311507240917301"/>
    <n v="1.2694356209964599"/>
    <n v="0.932889176469195"/>
    <n v="0.58682996601818205"/>
    <n v="1.1769513113489001"/>
    <n v="1.6954688799559401"/>
    <n v="1.4621992679789899"/>
    <n v="1.2750765411050999"/>
    <n v="1.01807162465739"/>
    <n v="0.55603487602673596"/>
    <n v="1.2322040635957201"/>
    <s v="251-1000"/>
    <s v="1k-10k"/>
    <s v="1k-10k"/>
    <s v="1k-10k"/>
    <s v="101-250"/>
    <s v="1k-10k"/>
    <n v="0.69805387008919983"/>
    <n v="0.59012134533071803"/>
    <n v="25"/>
    <n v="50"/>
    <n v="50"/>
    <n v="50"/>
    <n v="12"/>
    <n v="50"/>
  </r>
  <r>
    <x v="2"/>
    <x v="1"/>
    <x v="2"/>
    <x v="2"/>
    <x v="1"/>
    <x v="1"/>
    <n v="3.1488519347622801"/>
    <n v="1.87235757523541"/>
    <n v="1.2635717577482299"/>
    <n v="0.95340749871919095"/>
    <n v="0.57347565720254101"/>
    <n v="1.2533599858801501"/>
    <n v="1.8086760730242699"/>
    <n v="1.3075893732014701"/>
    <n v="1.2438786078405899"/>
    <n v="0.98739556320441102"/>
    <n v="0.79750489934759305"/>
    <n v="1.1248627789421399"/>
    <s v="30-100"/>
    <s v="101-250"/>
    <s v="101-250"/>
    <s v="251-1000"/>
    <s v="30-100"/>
    <s v="251-1000"/>
    <n v="1.89549194888213"/>
    <n v="0.67988432867760906"/>
    <n v="6"/>
    <n v="12"/>
    <n v="12"/>
    <n v="25"/>
    <n v="6"/>
    <n v="25"/>
  </r>
  <r>
    <x v="2"/>
    <x v="1"/>
    <x v="2"/>
    <x v="2"/>
    <x v="1"/>
    <x v="2"/>
    <n v="2.3167697552513098"/>
    <n v="1.55634411688809"/>
    <n v="1.2036077075285101"/>
    <n v="0.97906108909581502"/>
    <n v="0.64189327743034597"/>
    <n v="1.2285251482795301"/>
    <n v="1.4340705707494801"/>
    <n v="1.3323999157597799"/>
    <n v="1.2750752179074401"/>
    <n v="0.97611797454078497"/>
    <n v="0.91235231522795601"/>
    <n v="1.22251877362921"/>
    <s v="251-1000"/>
    <s v="1k-10k"/>
    <s v="1k-10k"/>
    <s v="1k-10k"/>
    <s v="251-1000"/>
    <s v="1k-10k"/>
    <n v="1.0882446069717797"/>
    <n v="0.58663187084918411"/>
    <n v="25"/>
    <n v="50"/>
    <n v="50"/>
    <n v="50"/>
    <n v="25"/>
    <n v="50"/>
  </r>
  <r>
    <x v="2"/>
    <x v="1"/>
    <x v="2"/>
    <x v="2"/>
    <x v="2"/>
    <x v="0"/>
    <n v="1.76312940832448"/>
    <n v="1.3724148921994399"/>
    <n v="1.21038064687609"/>
    <n v="0.98959578315266905"/>
    <n v="0.62053984166175102"/>
    <n v="1.14992349690068"/>
    <n v="1.6047839020457499"/>
    <n v="1.1886525446254701"/>
    <n v="1.2586634806624599"/>
    <n v="1.0786923851914501"/>
    <n v="0.75914443074610505"/>
    <n v="1.17370106016003"/>
    <s v="101-250"/>
    <s v="251-1000"/>
    <s v="1k-10k"/>
    <s v="251-1000"/>
    <s v="101-250"/>
    <s v="1k-10k"/>
    <n v="0.61320591142379999"/>
    <n v="0.52938365523892894"/>
    <n v="12"/>
    <n v="25"/>
    <n v="50"/>
    <n v="25"/>
    <n v="12"/>
    <n v="50"/>
  </r>
  <r>
    <x v="2"/>
    <x v="1"/>
    <x v="2"/>
    <x v="2"/>
    <x v="2"/>
    <x v="1"/>
    <n v="2.599844419499"/>
    <n v="1.6445081077485699"/>
    <n v="1.19671755243115"/>
    <n v="0.75674547031867601"/>
    <n v="0.23921564644826901"/>
    <n v="1.18054302642874"/>
    <n v="1.5068003167407"/>
    <n v="1.3203760569592999"/>
    <n v="1.0781327546466299"/>
    <n v="0.86943795121166301"/>
    <n v="0.71124393747418702"/>
    <n v="1.0861043342509999"/>
    <s v="101-250"/>
    <s v="101-250"/>
    <s v="101-250"/>
    <s v="101-250"/>
    <s v="30-100"/>
    <s v="251-1000"/>
    <n v="1.41930139307026"/>
    <n v="0.941327379980471"/>
    <n v="12"/>
    <n v="12"/>
    <n v="12"/>
    <n v="12"/>
    <n v="6"/>
    <n v="25"/>
  </r>
  <r>
    <x v="2"/>
    <x v="1"/>
    <x v="2"/>
    <x v="2"/>
    <x v="2"/>
    <x v="2"/>
    <n v="2.0439787065168198"/>
    <n v="1.49355375261141"/>
    <n v="1.20089395118479"/>
    <n v="0.80585533001318699"/>
    <n v="0.44631852476429001"/>
    <n v="1.1758493158355301"/>
    <n v="1.33004838341535"/>
    <n v="1.2404611437838899"/>
    <n v="1.1344052438830201"/>
    <n v="1.05072406747312"/>
    <n v="0.92543154657371396"/>
    <n v="1.1563493587809801"/>
    <s v="251-1000"/>
    <s v="251-1000"/>
    <s v="251-1000"/>
    <s v="251-1000"/>
    <s v="251-1000"/>
    <s v="1k-10k"/>
    <n v="0.86812939068128969"/>
    <n v="0.72953079107124008"/>
    <n v="25"/>
    <n v="25"/>
    <n v="25"/>
    <n v="25"/>
    <n v="25"/>
    <n v="50"/>
  </r>
  <r>
    <x v="2"/>
    <x v="1"/>
    <x v="2"/>
    <x v="2"/>
    <x v="3"/>
    <x v="0"/>
    <n v="2.0473649983350302"/>
    <n v="1.45025856067359"/>
    <n v="1.0927399967842599"/>
    <n v="0.83138992654482002"/>
    <n v="0.66938559607475601"/>
    <n v="1.0962502845655699"/>
    <n v="1.78306163215345"/>
    <n v="1.44189434534526"/>
    <n v="1.1259060444350999"/>
    <n v="0.94470006675234797"/>
    <n v="0.75747247045667199"/>
    <n v="1.1818981040243599"/>
    <s v="101-250"/>
    <s v="251-1000"/>
    <s v="251-1000"/>
    <s v="101-250"/>
    <s v="101-250"/>
    <s v="1k-10k"/>
    <n v="0.95111471376946022"/>
    <n v="0.42686468849081394"/>
    <n v="12"/>
    <n v="25"/>
    <n v="25"/>
    <n v="12"/>
    <n v="12"/>
    <n v="50"/>
  </r>
  <r>
    <x v="2"/>
    <x v="1"/>
    <x v="2"/>
    <x v="2"/>
    <x v="3"/>
    <x v="1"/>
    <n v="3.12774690601595"/>
    <n v="1.4410851659624"/>
    <n v="0.913388718549621"/>
    <n v="0.51740873088898198"/>
    <n v="0.19016251630945699"/>
    <n v="0.76608361270618097"/>
    <n v="1.6142552278844899"/>
    <n v="0.98149110973686904"/>
    <n v="0.97992370647974603"/>
    <n v="0.79295289840769001"/>
    <n v="0.48283464703780399"/>
    <n v="0.83099109072812005"/>
    <s v="30-100"/>
    <s v="30-100"/>
    <s v="251-1000"/>
    <s v="30-100"/>
    <s v="30-100"/>
    <s v="251-1000"/>
    <n v="2.361663293309769"/>
    <n v="0.57592109639672395"/>
    <n v="6"/>
    <n v="6"/>
    <n v="25"/>
    <n v="6"/>
    <n v="6"/>
    <n v="25"/>
  </r>
  <r>
    <x v="2"/>
    <x v="1"/>
    <x v="2"/>
    <x v="2"/>
    <x v="3"/>
    <x v="2"/>
    <n v="1.98002960990207"/>
    <n v="1.3746599311755301"/>
    <n v="1.01531640256731"/>
    <n v="0.87805848966604405"/>
    <n v="0.269239125195253"/>
    <n v="0.79887151641060505"/>
    <n v="1.1496071032245301"/>
    <n v="1.3722321782132101"/>
    <n v="1.09048609950735"/>
    <n v="1.05317969623825"/>
    <n v="0.69842991895351803"/>
    <n v="1.07677414524021"/>
    <s v="251-1000"/>
    <s v="251-1000"/>
    <s v="251-1000"/>
    <s v="251-1000"/>
    <s v="101-250"/>
    <s v="1k-10k"/>
    <n v="1.1811580934914649"/>
    <n v="0.52963239121535199"/>
    <n v="25"/>
    <n v="25"/>
    <n v="25"/>
    <n v="25"/>
    <n v="12"/>
    <n v="50"/>
  </r>
  <r>
    <x v="2"/>
    <x v="1"/>
    <x v="2"/>
    <x v="2"/>
    <x v="4"/>
    <x v="0"/>
    <n v="1.5589832611076799"/>
    <n v="1.3398248957097401"/>
    <n v="1.20885422558629"/>
    <n v="1.0392174285448199"/>
    <n v="0.73377200517833996"/>
    <n v="1.15478157054688"/>
    <n v="1.5389212905116001"/>
    <n v="1.30083621367834"/>
    <n v="1.2330013517010701"/>
    <n v="1.1000350080316701"/>
    <n v="0.81312888984680398"/>
    <n v="1.21194634022578"/>
    <s v="251-1000"/>
    <s v="1k-10k"/>
    <s v="1k-10k"/>
    <s v="1k-10k"/>
    <s v="251-1000"/>
    <s v="10k-100k"/>
    <n v="0.40420169056079991"/>
    <n v="0.42100956536854006"/>
    <n v="25"/>
    <n v="50"/>
    <n v="50"/>
    <n v="50"/>
    <n v="25"/>
    <n v="100"/>
  </r>
  <r>
    <x v="2"/>
    <x v="1"/>
    <x v="2"/>
    <x v="2"/>
    <x v="4"/>
    <x v="1"/>
    <n v="2.2945115686989199"/>
    <n v="1.55999516508634"/>
    <n v="1.17006233539265"/>
    <n v="0.84522858111850596"/>
    <n v="0.52443542989630099"/>
    <n v="1.0304633526195901"/>
    <n v="1.6425819375016399"/>
    <n v="1.1756419765564701"/>
    <n v="1.1364851571613199"/>
    <n v="0.90715902637061097"/>
    <n v="0.72727129829959203"/>
    <n v="1.0140710722484301"/>
    <s v="101-250"/>
    <s v="251-1000"/>
    <s v="251-1000"/>
    <s v="251-1000"/>
    <s v="251-1000"/>
    <s v="1k-10k"/>
    <n v="1.2640482160793298"/>
    <n v="0.50602792272328911"/>
    <n v="12"/>
    <n v="25"/>
    <n v="25"/>
    <n v="25"/>
    <n v="25"/>
    <n v="50"/>
  </r>
  <r>
    <x v="2"/>
    <x v="1"/>
    <x v="2"/>
    <x v="2"/>
    <x v="4"/>
    <x v="2"/>
    <n v="1.72556444821454"/>
    <n v="1.35498936140019"/>
    <n v="1.2003984943014601"/>
    <n v="0.904297546882046"/>
    <n v="0.58109519237584895"/>
    <n v="1.0539423677239099"/>
    <n v="1.2625296465687099"/>
    <n v="1.2977433294160401"/>
    <n v="1.2243877335529101"/>
    <n v="1.0605647700638301"/>
    <n v="0.81179966711001605"/>
    <n v="1.1818372479514001"/>
    <s v="1k-10k"/>
    <s v="1k-10k"/>
    <s v="1k-10k"/>
    <s v="1k-10k"/>
    <s v="1k-10k"/>
    <s v="10k-100k"/>
    <n v="0.6716220804906301"/>
    <n v="0.47284717534806098"/>
    <n v="50"/>
    <n v="50"/>
    <n v="50"/>
    <n v="50"/>
    <n v="50"/>
    <n v="100"/>
  </r>
  <r>
    <x v="2"/>
    <x v="1"/>
    <x v="2"/>
    <x v="3"/>
    <x v="0"/>
    <x v="0"/>
    <s v="NULL"/>
    <s v="NULL"/>
    <s v="NULL"/>
    <s v="NULL"/>
    <n v="0.85827761403863001"/>
    <n v="1.06997596799338"/>
    <s v="NULL"/>
    <s v="NULL"/>
    <s v="NULL"/>
    <s v="NULL"/>
    <n v="0.93636893734243498"/>
    <n v="1.0725554953338301"/>
    <s v="&lt;30"/>
    <s v="&lt;30"/>
    <s v="&lt;30"/>
    <s v="&lt;30"/>
    <s v="30-100"/>
    <s v="30-100"/>
    <n v="0.21169835395475001"/>
    <n v="0.21169835395475001"/>
    <s v="N/A"/>
    <s v="N/A"/>
    <s v="N/A"/>
    <s v="N/A"/>
    <n v="6"/>
    <n v="6"/>
  </r>
  <r>
    <x v="2"/>
    <x v="1"/>
    <x v="2"/>
    <x v="3"/>
    <x v="0"/>
    <x v="1"/>
    <s v="NULL"/>
    <s v="NULL"/>
    <s v="NULL"/>
    <s v="NULL"/>
    <s v="NULL"/>
    <s v="NULL"/>
    <s v="NULL"/>
    <s v="NULL"/>
    <s v="NULL"/>
    <s v="NULL"/>
    <s v="NULL"/>
    <s v="NULL"/>
    <s v="&lt;30"/>
    <s v="&lt;30"/>
    <s v="&lt;30"/>
    <s v="&lt;30"/>
    <s v="&lt;30"/>
    <s v="&lt;30"/>
    <e v="#VALUE!"/>
    <e v="#VALUE!"/>
    <s v="N/A"/>
    <s v="N/A"/>
    <s v="N/A"/>
    <s v="N/A"/>
    <s v="N/A"/>
    <s v="N/A"/>
  </r>
  <r>
    <x v="2"/>
    <x v="1"/>
    <x v="2"/>
    <x v="3"/>
    <x v="0"/>
    <x v="2"/>
    <s v="NULL"/>
    <s v="NULL"/>
    <n v="1.5966912438393499"/>
    <s v="NULL"/>
    <s v="NULL"/>
    <n v="1.78992738233792"/>
    <s v="NULL"/>
    <s v="NULL"/>
    <n v="1.0736288354071"/>
    <s v="NULL"/>
    <s v="NULL"/>
    <n v="1.1606149593898001"/>
    <s v="&lt;30"/>
    <s v="&lt;30"/>
    <s v="30-100"/>
    <s v="&lt;30"/>
    <s v="&lt;30"/>
    <s v="30-100"/>
    <n v="0.19323613849857013"/>
    <n v="0.19323613849857013"/>
    <s v="N/A"/>
    <s v="N/A"/>
    <n v="6"/>
    <s v="N/A"/>
    <s v="N/A"/>
    <n v="6"/>
  </r>
  <r>
    <x v="2"/>
    <x v="1"/>
    <x v="2"/>
    <x v="3"/>
    <x v="1"/>
    <x v="0"/>
    <n v="1.72048066329816"/>
    <n v="1.4120257305186601"/>
    <n v="1.1914744777401001"/>
    <n v="1.04902599889438"/>
    <n v="0.807084737624019"/>
    <n v="1.18392030277594"/>
    <n v="1.70909401889176"/>
    <n v="1.4531553912833"/>
    <n v="1.2663137024712601"/>
    <n v="1.1374423593145999"/>
    <n v="0.84061351315476396"/>
    <n v="1.2510747502923001"/>
    <s v="1k-10k"/>
    <s v="1k-10k"/>
    <s v="1k-10k"/>
    <s v="1k-10k"/>
    <s v="1k-10k"/>
    <s v="10k-100k"/>
    <n v="0.53656036052222"/>
    <n v="0.37683556515192096"/>
    <n v="50"/>
    <n v="50"/>
    <n v="50"/>
    <n v="50"/>
    <n v="50"/>
    <n v="100"/>
  </r>
  <r>
    <x v="2"/>
    <x v="1"/>
    <x v="2"/>
    <x v="3"/>
    <x v="1"/>
    <x v="1"/>
    <n v="1.9265944655318501"/>
    <n v="1.33620496730011"/>
    <n v="1.1206598106040899"/>
    <n v="0.92083879443484296"/>
    <n v="0.69978978844706297"/>
    <n v="1.0637071152952999"/>
    <n v="1.13238073247773"/>
    <n v="1.14462921910093"/>
    <n v="1.0606234861303001"/>
    <n v="0.92442542400942795"/>
    <n v="0.85549813468981495"/>
    <n v="0.98049745211977202"/>
    <s v="101-250"/>
    <s v="101-250"/>
    <s v="251-1000"/>
    <s v="251-1000"/>
    <s v="251-1000"/>
    <s v="1k-10k"/>
    <n v="0.86288735023655017"/>
    <n v="0.36391732684823697"/>
    <n v="12"/>
    <n v="12"/>
    <n v="25"/>
    <n v="25"/>
    <n v="25"/>
    <n v="50"/>
  </r>
  <r>
    <x v="2"/>
    <x v="1"/>
    <x v="2"/>
    <x v="3"/>
    <x v="1"/>
    <x v="2"/>
    <n v="1.7397176124984"/>
    <n v="1.4076668701774799"/>
    <n v="1.17990458289296"/>
    <n v="0.99821959156370699"/>
    <n v="0.82928224220589197"/>
    <n v="1.10983119097508"/>
    <n v="1.5348486267083199"/>
    <n v="1.26942659522483"/>
    <n v="1.29554386771471"/>
    <n v="1.1123254184247899"/>
    <n v="0.96202398208547402"/>
    <n v="1.21540784204263"/>
    <s v="1k-10k"/>
    <s v="1k-10k"/>
    <s v="1k-10k"/>
    <s v="1k-10k"/>
    <s v="1k-10k"/>
    <s v="10k-100k"/>
    <n v="0.62988642152331997"/>
    <n v="0.28054894876918801"/>
    <n v="50"/>
    <n v="50"/>
    <n v="50"/>
    <n v="50"/>
    <n v="50"/>
    <n v="100"/>
  </r>
  <r>
    <x v="2"/>
    <x v="1"/>
    <x v="2"/>
    <x v="3"/>
    <x v="2"/>
    <x v="0"/>
    <n v="1.7479355748422001"/>
    <n v="1.3802665608529601"/>
    <n v="1.17716998982678"/>
    <n v="1.00513318562517"/>
    <n v="0.75936427993754796"/>
    <n v="1.19085001949137"/>
    <n v="1.6184469216531601"/>
    <n v="1.30916379120092"/>
    <n v="1.26676229419236"/>
    <n v="1.09184871138658"/>
    <n v="0.74564055243773997"/>
    <n v="1.2288001245392"/>
    <s v="251-1000"/>
    <s v="1k-10k"/>
    <s v="1k-10k"/>
    <s v="1k-10k"/>
    <s v="101-250"/>
    <s v="1k-10k"/>
    <n v="0.55708555535083004"/>
    <n v="0.43148573955382208"/>
    <n v="25"/>
    <n v="50"/>
    <n v="50"/>
    <n v="50"/>
    <n v="12"/>
    <n v="50"/>
  </r>
  <r>
    <x v="2"/>
    <x v="1"/>
    <x v="2"/>
    <x v="3"/>
    <x v="2"/>
    <x v="1"/>
    <n v="1.8560308001625501"/>
    <n v="1.3306873656107501"/>
    <n v="1.05507860469144"/>
    <n v="0.71653671290043996"/>
    <n v="0.42090299199912801"/>
    <n v="1.05254380824559"/>
    <n v="1.223558844449"/>
    <n v="1.0418162144708101"/>
    <n v="1.00343780657585"/>
    <n v="0.80373227169436601"/>
    <n v="0.79531340061879596"/>
    <n v="0.95841486589383296"/>
    <s v="251-1000"/>
    <s v="251-1000"/>
    <s v="251-1000"/>
    <s v="251-1000"/>
    <s v="101-250"/>
    <s v="1k-10k"/>
    <n v="0.80348699191696005"/>
    <n v="0.63164081624646196"/>
    <n v="25"/>
    <n v="25"/>
    <n v="25"/>
    <n v="25"/>
    <n v="12"/>
    <n v="50"/>
  </r>
  <r>
    <x v="2"/>
    <x v="1"/>
    <x v="2"/>
    <x v="3"/>
    <x v="2"/>
    <x v="2"/>
    <n v="1.78784310741231"/>
    <n v="1.29970586924228"/>
    <n v="1.08684271077457"/>
    <n v="0.78239673441239899"/>
    <n v="0.562855521121845"/>
    <n v="1.08110666526425"/>
    <n v="1.31477329805437"/>
    <n v="1.2382997408141501"/>
    <n v="1.1481461605568299"/>
    <n v="1.1104977605575901"/>
    <n v="0.92162181693856604"/>
    <n v="1.1650831937239601"/>
    <s v="251-1000"/>
    <s v="1k-10k"/>
    <s v="1k-10k"/>
    <s v="1k-10k"/>
    <s v="251-1000"/>
    <s v="1k-10k"/>
    <n v="0.70673644214805997"/>
    <n v="0.51825114414240503"/>
    <n v="25"/>
    <n v="50"/>
    <n v="50"/>
    <n v="50"/>
    <n v="25"/>
    <n v="50"/>
  </r>
  <r>
    <x v="2"/>
    <x v="1"/>
    <x v="2"/>
    <x v="3"/>
    <x v="3"/>
    <x v="0"/>
    <n v="2.4621172647690899"/>
    <n v="1.47098906226961"/>
    <n v="1.22584021371157"/>
    <n v="0.90220100272305104"/>
    <n v="0.74234373782741103"/>
    <n v="1.1984069437524001"/>
    <n v="2.3812005764778399"/>
    <n v="1.5109017707483801"/>
    <n v="1.27250229999637"/>
    <n v="1.04036490362524"/>
    <n v="0.84797982445822995"/>
    <n v="1.3145029642842301"/>
    <s v="251-1000"/>
    <s v="251-1000"/>
    <s v="1k-10k"/>
    <s v="251-1000"/>
    <s v="251-1000"/>
    <s v="1k-10k"/>
    <n v="1.2637103210166898"/>
    <n v="0.45606320592498906"/>
    <n v="25"/>
    <n v="25"/>
    <n v="50"/>
    <n v="25"/>
    <n v="25"/>
    <n v="50"/>
  </r>
  <r>
    <x v="2"/>
    <x v="1"/>
    <x v="2"/>
    <x v="3"/>
    <x v="3"/>
    <x v="1"/>
    <n v="1.79589396795792"/>
    <n v="1.1443956741128101"/>
    <n v="0.840785359782102"/>
    <n v="0.57413593504804605"/>
    <n v="0.31769498721117601"/>
    <n v="0.752526502580807"/>
    <n v="1.2660446019121301"/>
    <n v="1.1412357784885201"/>
    <n v="0.88075448376236298"/>
    <n v="0.84410615389531696"/>
    <n v="0.56430148513284295"/>
    <n v="0.88135308695500603"/>
    <s v="101-250"/>
    <s v="251-1000"/>
    <s v="251-1000"/>
    <s v="101-250"/>
    <s v="101-250"/>
    <s v="1k-10k"/>
    <n v="1.043367465377113"/>
    <n v="0.43483151536963099"/>
    <n v="12"/>
    <n v="25"/>
    <n v="25"/>
    <n v="12"/>
    <n v="12"/>
    <n v="50"/>
  </r>
  <r>
    <x v="2"/>
    <x v="1"/>
    <x v="2"/>
    <x v="3"/>
    <x v="3"/>
    <x v="2"/>
    <n v="2.10137622429981"/>
    <n v="1.32407572169425"/>
    <n v="0.94627438517378504"/>
    <n v="0.75984342759193702"/>
    <n v="0.40277569212667702"/>
    <n v="0.81703162749642799"/>
    <n v="1.93278081055239"/>
    <n v="1.35522422838003"/>
    <n v="1.1311740536819399"/>
    <n v="0.993493854922055"/>
    <n v="0.76425998240564197"/>
    <n v="1.18036793589595"/>
    <s v="251-1000"/>
    <s v="1k-10k"/>
    <s v="1k-10k"/>
    <s v="1k-10k"/>
    <s v="251-1000"/>
    <s v="1k-10k"/>
    <n v="1.284344596803382"/>
    <n v="0.41425593536975097"/>
    <n v="25"/>
    <n v="50"/>
    <n v="50"/>
    <n v="50"/>
    <n v="25"/>
    <n v="50"/>
  </r>
  <r>
    <x v="2"/>
    <x v="1"/>
    <x v="2"/>
    <x v="3"/>
    <x v="4"/>
    <x v="0"/>
    <n v="1.62158547884183"/>
    <n v="1.36444279800496"/>
    <n v="1.16714892231643"/>
    <n v="1.0297692999089101"/>
    <n v="0.86754856218746801"/>
    <n v="1.18801080442387"/>
    <n v="1.6496816842237101"/>
    <n v="1.4023081777511901"/>
    <n v="1.2525598994309199"/>
    <n v="1.08774523922056"/>
    <n v="0.87504787320005095"/>
    <n v="1.2561011212534701"/>
    <s v="1k-10k"/>
    <s v="1k-10k"/>
    <s v="10k-100k"/>
    <s v="1k-10k"/>
    <s v="1k-10k"/>
    <s v="10k-100k"/>
    <n v="0.43357467441796005"/>
    <n v="0.32046224223640196"/>
    <n v="50"/>
    <n v="50"/>
    <n v="100"/>
    <n v="50"/>
    <n v="50"/>
    <n v="100"/>
  </r>
  <r>
    <x v="2"/>
    <x v="1"/>
    <x v="2"/>
    <x v="3"/>
    <x v="4"/>
    <x v="1"/>
    <n v="1.9337214726922001"/>
    <n v="1.3166559538192799"/>
    <n v="1.07057320915391"/>
    <n v="0.819850921397273"/>
    <n v="0.62718451101494999"/>
    <n v="0.93811287013059597"/>
    <n v="1.36272575491253"/>
    <n v="1.1362897906748901"/>
    <n v="0.99802829054828601"/>
    <n v="0.87794891923165097"/>
    <n v="0.76916926511349504"/>
    <n v="0.94405476206357697"/>
    <s v="101-250"/>
    <s v="251-1000"/>
    <s v="1k-10k"/>
    <s v="1k-10k"/>
    <s v="251-1000"/>
    <s v="1k-10k"/>
    <n v="0.99560860256160411"/>
    <n v="0.31092835911564598"/>
    <n v="12"/>
    <n v="25"/>
    <n v="50"/>
    <n v="50"/>
    <n v="25"/>
    <n v="50"/>
  </r>
  <r>
    <x v="2"/>
    <x v="1"/>
    <x v="2"/>
    <x v="3"/>
    <x v="4"/>
    <x v="2"/>
    <n v="1.68135388390823"/>
    <n v="1.27327594173301"/>
    <n v="1.0953825071986201"/>
    <n v="0.88969633381756097"/>
    <n v="0.71266796137628297"/>
    <n v="1.0009985070367899"/>
    <n v="1.57347288085672"/>
    <n v="1.35842684789706"/>
    <n v="1.1817357291705399"/>
    <n v="1.0728410584068899"/>
    <n v="0.96914102350774101"/>
    <n v="1.1965603896480299"/>
    <s v="1k-10k"/>
    <s v="1k-10k"/>
    <s v="10k-100k"/>
    <s v="1k-10k"/>
    <s v="1k-10k"/>
    <s v="10k-100k"/>
    <n v="0.6803553768714401"/>
    <n v="0.28833054566050698"/>
    <n v="50"/>
    <n v="50"/>
    <n v="100"/>
    <n v="50"/>
    <n v="50"/>
    <n v="100"/>
  </r>
  <r>
    <x v="2"/>
    <x v="1"/>
    <x v="1"/>
    <x v="0"/>
    <x v="1"/>
    <x v="0"/>
    <s v="NULL"/>
    <s v="NULL"/>
    <s v="NULL"/>
    <s v="NULL"/>
    <s v="NULL"/>
    <s v="NULL"/>
    <s v="NULL"/>
    <s v="NULL"/>
    <s v="NULL"/>
    <s v="NULL"/>
    <s v="NULL"/>
    <s v="NULL"/>
    <s v="&lt;30"/>
    <s v="&lt;30"/>
    <s v="&lt;30"/>
    <s v="&lt;30"/>
    <s v="&lt;30"/>
    <s v="&lt;30"/>
    <e v="#VALUE!"/>
    <e v="#VALUE!"/>
    <s v="N/A"/>
    <s v="N/A"/>
    <s v="N/A"/>
    <s v="N/A"/>
    <s v="N/A"/>
    <s v="N/A"/>
  </r>
  <r>
    <x v="2"/>
    <x v="1"/>
    <x v="1"/>
    <x v="0"/>
    <x v="1"/>
    <x v="1"/>
    <s v="NULL"/>
    <s v="NULL"/>
    <s v="NULL"/>
    <s v="NULL"/>
    <s v="NULL"/>
    <s v="NULL"/>
    <s v="NULL"/>
    <s v="NULL"/>
    <s v="NULL"/>
    <s v="NULL"/>
    <s v="NULL"/>
    <s v="NULL"/>
    <s v="&lt;30"/>
    <s v="&lt;30"/>
    <s v="&lt;30"/>
    <s v="&lt;30"/>
    <s v="&lt;30"/>
    <s v="&lt;30"/>
    <e v="#VALUE!"/>
    <e v="#VALUE!"/>
    <s v="N/A"/>
    <s v="N/A"/>
    <s v="N/A"/>
    <s v="N/A"/>
    <s v="N/A"/>
    <s v="N/A"/>
  </r>
  <r>
    <x v="2"/>
    <x v="1"/>
    <x v="1"/>
    <x v="0"/>
    <x v="1"/>
    <x v="2"/>
    <s v="NULL"/>
    <s v="NULL"/>
    <s v="NULL"/>
    <s v="NULL"/>
    <s v="NULL"/>
    <s v="NULL"/>
    <s v="NULL"/>
    <s v="NULL"/>
    <s v="NULL"/>
    <s v="NULL"/>
    <s v="NULL"/>
    <s v="NULL"/>
    <s v="&lt;30"/>
    <s v="&lt;30"/>
    <s v="&lt;30"/>
    <s v="&lt;30"/>
    <s v="&lt;30"/>
    <s v="&lt;30"/>
    <e v="#VALUE!"/>
    <e v="#VALUE!"/>
    <s v="N/A"/>
    <s v="N/A"/>
    <s v="N/A"/>
    <s v="N/A"/>
    <s v="N/A"/>
    <s v="N/A"/>
  </r>
  <r>
    <x v="2"/>
    <x v="1"/>
    <x v="1"/>
    <x v="0"/>
    <x v="2"/>
    <x v="0"/>
    <s v="NULL"/>
    <s v="NULL"/>
    <s v="NULL"/>
    <s v="NULL"/>
    <s v="NULL"/>
    <s v="NULL"/>
    <s v="NULL"/>
    <s v="NULL"/>
    <s v="NULL"/>
    <s v="NULL"/>
    <s v="NULL"/>
    <s v="NULL"/>
    <s v="&lt;30"/>
    <s v="&lt;30"/>
    <s v="&lt;30"/>
    <s v="&lt;30"/>
    <s v="&lt;30"/>
    <s v="&lt;30"/>
    <e v="#VALUE!"/>
    <e v="#VALUE!"/>
    <s v="N/A"/>
    <s v="N/A"/>
    <s v="N/A"/>
    <s v="N/A"/>
    <s v="N/A"/>
    <s v="N/A"/>
  </r>
  <r>
    <x v="2"/>
    <x v="1"/>
    <x v="1"/>
    <x v="0"/>
    <x v="2"/>
    <x v="1"/>
    <s v="NULL"/>
    <s v="NULL"/>
    <s v="NULL"/>
    <s v="NULL"/>
    <s v="NULL"/>
    <n v="0.77639692060990795"/>
    <s v="NULL"/>
    <s v="NULL"/>
    <s v="NULL"/>
    <s v="NULL"/>
    <s v="NULL"/>
    <n v="1.09221060161214"/>
    <s v="&lt;30"/>
    <s v="&lt;30"/>
    <s v="&lt;30"/>
    <s v="&lt;30"/>
    <s v="&lt;30"/>
    <s v="30-100"/>
    <n v="0.77639692060990795"/>
    <n v="0.77639692060990795"/>
    <s v="N/A"/>
    <s v="N/A"/>
    <s v="N/A"/>
    <s v="N/A"/>
    <s v="N/A"/>
    <n v="6"/>
  </r>
  <r>
    <x v="2"/>
    <x v="1"/>
    <x v="1"/>
    <x v="0"/>
    <x v="2"/>
    <x v="2"/>
    <s v="NULL"/>
    <s v="NULL"/>
    <n v="1.2686949298082599"/>
    <s v="NULL"/>
    <s v="NULL"/>
    <n v="0.88931377772366305"/>
    <s v="NULL"/>
    <s v="NULL"/>
    <n v="2.0125783091921701"/>
    <s v="NULL"/>
    <s v="NULL"/>
    <n v="1.42791808967214"/>
    <s v="&lt;30"/>
    <s v="&lt;30"/>
    <s v="30-100"/>
    <s v="&lt;30"/>
    <s v="&lt;30"/>
    <s v="30-100"/>
    <n v="0.37938115208459688"/>
    <n v="0.37938115208459688"/>
    <s v="N/A"/>
    <s v="N/A"/>
    <n v="6"/>
    <s v="N/A"/>
    <s v="N/A"/>
    <n v="6"/>
  </r>
  <r>
    <x v="2"/>
    <x v="1"/>
    <x v="1"/>
    <x v="0"/>
    <x v="3"/>
    <x v="0"/>
    <s v="NULL"/>
    <s v="NULL"/>
    <s v="NULL"/>
    <n v="2.76035464784507"/>
    <n v="1.57646416227882"/>
    <n v="2.2862286472324498"/>
    <s v="NULL"/>
    <s v="NULL"/>
    <s v="NULL"/>
    <n v="3.1708165727266202"/>
    <n v="1.6346359086403299"/>
    <n v="2.3347656259159102"/>
    <s v="&lt;30"/>
    <s v="&lt;30"/>
    <s v="&lt;30"/>
    <s v="30-100"/>
    <s v="30-100"/>
    <s v="30-100"/>
    <n v="0.47412600061262022"/>
    <n v="0.70976448495362976"/>
    <s v="N/A"/>
    <s v="N/A"/>
    <s v="N/A"/>
    <n v="6"/>
    <n v="6"/>
    <n v="6"/>
  </r>
  <r>
    <x v="2"/>
    <x v="1"/>
    <x v="1"/>
    <x v="0"/>
    <x v="3"/>
    <x v="1"/>
    <s v="NULL"/>
    <n v="1.2749344640350899"/>
    <n v="0.84741261939965395"/>
    <s v="NULL"/>
    <s v="NULL"/>
    <n v="0.95778443656642398"/>
    <s v="NULL"/>
    <n v="1.66530553810986"/>
    <n v="0.94102998619853795"/>
    <s v="NULL"/>
    <s v="NULL"/>
    <n v="1.1204205104957401"/>
    <s v="&lt;30"/>
    <s v="30-100"/>
    <s v="30-100"/>
    <s v="&lt;30"/>
    <s v="&lt;30"/>
    <s v="101-250"/>
    <n v="0.31715002746866594"/>
    <n v="0.11037181716677003"/>
    <s v="N/A"/>
    <n v="6"/>
    <n v="6"/>
    <s v="N/A"/>
    <s v="N/A"/>
    <n v="12"/>
  </r>
  <r>
    <x v="2"/>
    <x v="1"/>
    <x v="1"/>
    <x v="0"/>
    <x v="3"/>
    <x v="2"/>
    <s v="NULL"/>
    <n v="1.41024328452909"/>
    <n v="0.93431771776660999"/>
    <n v="0.72517522336295204"/>
    <s v="NULL"/>
    <n v="1.0130637415480901"/>
    <s v="NULL"/>
    <n v="2.04454789046066"/>
    <n v="1.10746950231013"/>
    <n v="1.05446130326229"/>
    <s v="NULL"/>
    <n v="1.3209929851570399"/>
    <s v="&lt;30"/>
    <s v="101-250"/>
    <s v="101-250"/>
    <s v="30-100"/>
    <s v="&lt;30"/>
    <s v="251-1000"/>
    <n v="0.39717954298099989"/>
    <n v="0.28788851818513805"/>
    <s v="N/A"/>
    <n v="12"/>
    <n v="12"/>
    <n v="6"/>
    <s v="N/A"/>
    <n v="25"/>
  </r>
  <r>
    <x v="2"/>
    <x v="1"/>
    <x v="1"/>
    <x v="0"/>
    <x v="4"/>
    <x v="0"/>
    <s v="NULL"/>
    <s v="NULL"/>
    <s v="NULL"/>
    <n v="2.7924378999964001"/>
    <n v="1.56295536670838"/>
    <n v="2.4448596561234401"/>
    <s v="NULL"/>
    <s v="NULL"/>
    <s v="NULL"/>
    <n v="3.0671952020250801"/>
    <n v="1.6421425691352101"/>
    <n v="2.5126674463773"/>
    <s v="&lt;30"/>
    <s v="&lt;30"/>
    <s v="&lt;30"/>
    <s v="30-100"/>
    <s v="30-100"/>
    <s v="101-250"/>
    <n v="0.34757824387295999"/>
    <n v="0.88190428941506016"/>
    <s v="N/A"/>
    <s v="N/A"/>
    <s v="N/A"/>
    <n v="6"/>
    <n v="6"/>
    <n v="12"/>
  </r>
  <r>
    <x v="2"/>
    <x v="1"/>
    <x v="1"/>
    <x v="0"/>
    <x v="4"/>
    <x v="1"/>
    <s v="NULL"/>
    <n v="1.42441280506697"/>
    <n v="0.91619491819212595"/>
    <n v="0.65991935697962201"/>
    <s v="NULL"/>
    <n v="0.94145700220360395"/>
    <s v="NULL"/>
    <n v="1.5065642529682901"/>
    <n v="1.1571381792059601"/>
    <n v="0.92471576875707195"/>
    <s v="NULL"/>
    <n v="1.1407808817494201"/>
    <s v="&lt;30"/>
    <s v="30-100"/>
    <s v="101-250"/>
    <s v="30-100"/>
    <s v="&lt;30"/>
    <s v="251-1000"/>
    <n v="0.48295580286336603"/>
    <n v="0.28153764522398195"/>
    <s v="N/A"/>
    <n v="6"/>
    <n v="12"/>
    <n v="6"/>
    <s v="N/A"/>
    <n v="25"/>
  </r>
  <r>
    <x v="2"/>
    <x v="1"/>
    <x v="1"/>
    <x v="0"/>
    <x v="4"/>
    <x v="2"/>
    <s v="NULL"/>
    <n v="1.4753384553614"/>
    <n v="1.1024468582168701"/>
    <n v="0.815553282494483"/>
    <n v="0.43675921174632798"/>
    <n v="1.00749034954142"/>
    <s v="NULL"/>
    <n v="2.1448825082868201"/>
    <n v="1.2848479140237901"/>
    <n v="1.05524278881056"/>
    <n v="0.76458001258381803"/>
    <n v="1.37211196895589"/>
    <s v="&lt;30"/>
    <s v="101-250"/>
    <s v="30-100"/>
    <s v="101-250"/>
    <s v="30-100"/>
    <s v="251-1000"/>
    <n v="0.46784810581997993"/>
    <n v="0.5707311377950921"/>
    <s v="N/A"/>
    <n v="12"/>
    <n v="6"/>
    <n v="12"/>
    <n v="6"/>
    <n v="25"/>
  </r>
  <r>
    <x v="2"/>
    <x v="1"/>
    <x v="1"/>
    <x v="1"/>
    <x v="1"/>
    <x v="0"/>
    <n v="2.4981800407564601"/>
    <n v="1.71361806705514"/>
    <n v="1.14353670311869"/>
    <n v="0.90976888410965695"/>
    <n v="0.67287146283125798"/>
    <n v="1.2751414642191501"/>
    <n v="1.7290735665821499"/>
    <n v="2.2335549089442401"/>
    <n v="1.1787463113368"/>
    <n v="1.0021662479854601"/>
    <n v="0.81295274034815401"/>
    <n v="1.5411049999158599"/>
    <s v="101-250"/>
    <s v="251-1000"/>
    <s v="101-250"/>
    <s v="30-100"/>
    <s v="30-100"/>
    <s v="251-1000"/>
    <n v="1.22303857653731"/>
    <n v="0.60227000138789211"/>
    <n v="12"/>
    <n v="25"/>
    <n v="12"/>
    <n v="6"/>
    <n v="6"/>
    <n v="25"/>
  </r>
  <r>
    <x v="2"/>
    <x v="1"/>
    <x v="1"/>
    <x v="1"/>
    <x v="1"/>
    <x v="1"/>
    <n v="2.1606522635899998"/>
    <n v="1.1810600603724499"/>
    <n v="0.93902101784859704"/>
    <n v="0.71984374116830596"/>
    <n v="0.42862244839193597"/>
    <n v="0.88384035150242102"/>
    <n v="1.81817806303305"/>
    <n v="1.4310365401222001"/>
    <n v="0.94220875925958003"/>
    <n v="0.76267267057524302"/>
    <n v="0.59681084912025195"/>
    <n v="0.956060457337504"/>
    <s v="30-100"/>
    <s v="101-250"/>
    <s v="101-250"/>
    <s v="251-1000"/>
    <s v="30-100"/>
    <s v="251-1000"/>
    <n v="1.2768119120875787"/>
    <n v="0.45521790311048504"/>
    <n v="6"/>
    <n v="12"/>
    <n v="12"/>
    <n v="25"/>
    <n v="6"/>
    <n v="25"/>
  </r>
  <r>
    <x v="2"/>
    <x v="1"/>
    <x v="1"/>
    <x v="1"/>
    <x v="1"/>
    <x v="2"/>
    <n v="2.1590063829074899"/>
    <n v="1.2987982552348301"/>
    <n v="0.92923474907598103"/>
    <n v="0.78450240356369405"/>
    <n v="0.55869222960124099"/>
    <n v="0.94226392588525498"/>
    <n v="1.9030305770251399"/>
    <n v="1.8160436260779"/>
    <n v="1.01822780657679"/>
    <n v="0.91498709915265497"/>
    <n v="0.76085424659061196"/>
    <n v="1.18847654866441"/>
    <s v="30-100"/>
    <s v="251-1000"/>
    <s v="251-1000"/>
    <s v="251-1000"/>
    <s v="30-100"/>
    <s v="1k-10k"/>
    <n v="1.2167424570222349"/>
    <n v="0.383571696284014"/>
    <n v="6"/>
    <n v="25"/>
    <n v="25"/>
    <n v="25"/>
    <n v="6"/>
    <n v="50"/>
  </r>
  <r>
    <x v="2"/>
    <x v="1"/>
    <x v="1"/>
    <x v="1"/>
    <x v="2"/>
    <x v="0"/>
    <n v="2.3213588876608702"/>
    <n v="1.57248530562963"/>
    <n v="1.3511069678855001"/>
    <n v="0.99415213444422501"/>
    <n v="0.75876502467934903"/>
    <n v="1.18087204631748"/>
    <n v="2.1196542146137398"/>
    <n v="2.0196186578123898"/>
    <n v="1.4097302386477799"/>
    <n v="1.03586562741199"/>
    <n v="0.91903523989714098"/>
    <n v="1.3957658555341399"/>
    <s v="30-100"/>
    <s v="251-1000"/>
    <s v="101-250"/>
    <s v="101-250"/>
    <s v="30-100"/>
    <s v="251-1000"/>
    <n v="1.1404868413433902"/>
    <n v="0.42210702163813096"/>
    <n v="6"/>
    <n v="25"/>
    <n v="12"/>
    <n v="12"/>
    <n v="6"/>
    <n v="25"/>
  </r>
  <r>
    <x v="2"/>
    <x v="1"/>
    <x v="1"/>
    <x v="1"/>
    <x v="2"/>
    <x v="1"/>
    <n v="1.77040098635515"/>
    <n v="0.98357794125008502"/>
    <n v="0.85763936939731"/>
    <n v="0.69490221183690504"/>
    <n v="0.38564076298623401"/>
    <n v="0.84257785144851705"/>
    <n v="1.58439425696145"/>
    <n v="0.98982231158860501"/>
    <n v="0.90953408614843501"/>
    <n v="0.80487863134283599"/>
    <n v="0.51131817422532"/>
    <n v="0.89983450804878395"/>
    <s v="30-100"/>
    <s v="251-1000"/>
    <s v="251-1000"/>
    <s v="251-1000"/>
    <s v="30-100"/>
    <s v="1k-10k"/>
    <n v="0.92782313490663293"/>
    <n v="0.45693708846228304"/>
    <n v="6"/>
    <n v="25"/>
    <n v="25"/>
    <n v="25"/>
    <n v="6"/>
    <n v="50"/>
  </r>
  <r>
    <x v="2"/>
    <x v="1"/>
    <x v="1"/>
    <x v="1"/>
    <x v="2"/>
    <x v="2"/>
    <n v="1.7884992591950499"/>
    <n v="1.0462477142978499"/>
    <n v="0.87669623659590101"/>
    <n v="0.73272107986991197"/>
    <n v="0.46915728302120602"/>
    <n v="0.86834895724527095"/>
    <n v="1.48202319083624"/>
    <n v="1.2954060748776099"/>
    <n v="0.92803490854945803"/>
    <n v="0.89850356146426202"/>
    <n v="0.63254482510675902"/>
    <n v="1.01895081978403"/>
    <s v="101-250"/>
    <s v="251-1000"/>
    <s v="251-1000"/>
    <s v="251-1000"/>
    <s v="101-250"/>
    <s v="1k-10k"/>
    <n v="0.92015030194977898"/>
    <n v="0.39919167422406493"/>
    <n v="12"/>
    <n v="25"/>
    <n v="25"/>
    <n v="25"/>
    <n v="12"/>
    <n v="50"/>
  </r>
  <r>
    <x v="2"/>
    <x v="1"/>
    <x v="1"/>
    <x v="1"/>
    <x v="3"/>
    <x v="0"/>
    <n v="2.1543563420456699"/>
    <n v="1.7584930217886099"/>
    <n v="1.38732139513153"/>
    <n v="0.96759580516741095"/>
    <n v="0.686716250808591"/>
    <n v="1.40719856158479"/>
    <n v="2.1835970144929902"/>
    <n v="1.7989284766719"/>
    <n v="1.75320947580172"/>
    <n v="1.00125520655944"/>
    <n v="0.96501147355529504"/>
    <n v="1.63958325901521"/>
    <s v="101-250"/>
    <s v="101-250"/>
    <s v="251-1000"/>
    <s v="30-100"/>
    <s v="30-100"/>
    <s v="1k-10k"/>
    <n v="0.74715778046087999"/>
    <n v="0.72048231077619895"/>
    <n v="12"/>
    <n v="12"/>
    <n v="25"/>
    <n v="6"/>
    <n v="6"/>
    <n v="50"/>
  </r>
  <r>
    <x v="2"/>
    <x v="1"/>
    <x v="1"/>
    <x v="1"/>
    <x v="3"/>
    <x v="1"/>
    <n v="1.6720449948199101"/>
    <n v="1.1345024903468299"/>
    <n v="0.80963281470256498"/>
    <n v="0.68920879324965201"/>
    <n v="0.43169262930712099"/>
    <n v="0.89805744703978796"/>
    <n v="1.51036640089772"/>
    <n v="1.0910704167782901"/>
    <n v="0.87471984168544403"/>
    <n v="0.78992915714270795"/>
    <n v="0.54395236758205201"/>
    <n v="0.93284076340280897"/>
    <s v="101-250"/>
    <s v="251-1000"/>
    <s v="251-1000"/>
    <s v="251-1000"/>
    <s v="30-100"/>
    <s v="1k-10k"/>
    <n v="0.77398754778012213"/>
    <n v="0.46636481773266697"/>
    <n v="12"/>
    <n v="25"/>
    <n v="25"/>
    <n v="25"/>
    <n v="6"/>
    <n v="50"/>
  </r>
  <r>
    <x v="2"/>
    <x v="1"/>
    <x v="1"/>
    <x v="1"/>
    <x v="3"/>
    <x v="2"/>
    <n v="1.81878295239202"/>
    <n v="1.2158449415543799"/>
    <n v="0.87721266326519198"/>
    <n v="0.71437101230377598"/>
    <n v="0.456711720907926"/>
    <n v="0.93123407360935095"/>
    <n v="1.67676851498557"/>
    <n v="1.4127598616344801"/>
    <n v="0.96746064566933399"/>
    <n v="0.84883853851289703"/>
    <n v="0.61493282079381395"/>
    <n v="1.1160501591443901"/>
    <s v="101-250"/>
    <s v="1k-10k"/>
    <s v="251-1000"/>
    <s v="251-1000"/>
    <s v="30-100"/>
    <s v="1k-10k"/>
    <n v="0.88754887878266908"/>
    <n v="0.47452235270142495"/>
    <n v="12"/>
    <n v="50"/>
    <n v="25"/>
    <n v="25"/>
    <n v="6"/>
    <n v="50"/>
  </r>
  <r>
    <x v="2"/>
    <x v="1"/>
    <x v="1"/>
    <x v="1"/>
    <x v="4"/>
    <x v="0"/>
    <n v="2.44167435211275"/>
    <n v="1.7251940184088701"/>
    <n v="1.46968676549741"/>
    <n v="1.08143231513757"/>
    <n v="0.83700813114974004"/>
    <n v="1.2911891454664499"/>
    <n v="1.7193556084997801"/>
    <n v="1.7744117099922601"/>
    <n v="1.9063243144750599"/>
    <n v="1.14114016586607"/>
    <n v="0.93509573778409105"/>
    <n v="1.5327031120588499"/>
    <s v="101-250"/>
    <s v="251-1000"/>
    <s v="1k-10k"/>
    <s v="251-1000"/>
    <s v="251-1000"/>
    <s v="1k-10k"/>
    <n v="1.1504852066463001"/>
    <n v="0.45418101431670987"/>
    <n v="12"/>
    <n v="25"/>
    <n v="50"/>
    <n v="25"/>
    <n v="25"/>
    <n v="50"/>
  </r>
  <r>
    <x v="2"/>
    <x v="1"/>
    <x v="1"/>
    <x v="1"/>
    <x v="4"/>
    <x v="1"/>
    <n v="1.7241182677838001"/>
    <n v="1.04708404502153"/>
    <n v="0.83951295595654496"/>
    <n v="0.75224912471312899"/>
    <n v="0.51056504812842196"/>
    <n v="0.875119194125069"/>
    <n v="1.51532472175203"/>
    <n v="1.0819193504751801"/>
    <n v="0.88162328972676096"/>
    <n v="0.81662768906479299"/>
    <n v="0.63598713866572298"/>
    <n v="0.92415944373070502"/>
    <s v="101-250"/>
    <s v="1k-10k"/>
    <s v="1k-10k"/>
    <s v="251-1000"/>
    <s v="101-250"/>
    <s v="1k-10k"/>
    <n v="0.84899907365873106"/>
    <n v="0.36455414599664704"/>
    <n v="12"/>
    <n v="50"/>
    <n v="50"/>
    <n v="25"/>
    <n v="12"/>
    <n v="50"/>
  </r>
  <r>
    <x v="2"/>
    <x v="1"/>
    <x v="1"/>
    <x v="1"/>
    <x v="4"/>
    <x v="2"/>
    <n v="1.6820157735413199"/>
    <n v="1.14270041212933"/>
    <n v="0.90650440017752798"/>
    <n v="0.80136145792713998"/>
    <n v="0.54702505073713803"/>
    <n v="0.90963756200012003"/>
    <n v="1.4861341332409601"/>
    <n v="1.5189645349358201"/>
    <n v="1.00212358225488"/>
    <n v="0.91785282866774398"/>
    <n v="0.71502877569843704"/>
    <n v="1.09588821534367"/>
    <s v="251-1000"/>
    <s v="1k-10k"/>
    <s v="1k-10k"/>
    <s v="1k-10k"/>
    <s v="251-1000"/>
    <s v="1k-10k"/>
    <n v="0.7723782115411999"/>
    <n v="0.362612511262982"/>
    <n v="25"/>
    <n v="50"/>
    <n v="50"/>
    <n v="50"/>
    <n v="25"/>
    <n v="50"/>
  </r>
  <r>
    <x v="2"/>
    <x v="1"/>
    <x v="1"/>
    <x v="2"/>
    <x v="1"/>
    <x v="0"/>
    <s v="NULL"/>
    <n v="1.80984244813856"/>
    <n v="1.19769074706025"/>
    <n v="1.02077751915662"/>
    <s v="NULL"/>
    <n v="1.27730783354149"/>
    <s v="NULL"/>
    <n v="2.36530975437485"/>
    <n v="1.2311312321490899"/>
    <n v="1.03672873717062"/>
    <s v="NULL"/>
    <n v="1.40179251249685"/>
    <s v="&lt;30"/>
    <s v="30-100"/>
    <s v="30-100"/>
    <s v="30-100"/>
    <s v="&lt;30"/>
    <s v="101-250"/>
    <n v="0.53253461459706997"/>
    <n v="0.25653031438487006"/>
    <s v="N/A"/>
    <n v="6"/>
    <n v="6"/>
    <n v="6"/>
    <s v="N/A"/>
    <n v="12"/>
  </r>
  <r>
    <x v="2"/>
    <x v="1"/>
    <x v="1"/>
    <x v="2"/>
    <x v="1"/>
    <x v="1"/>
    <s v="NULL"/>
    <n v="1.28379806599959"/>
    <s v="NULL"/>
    <s v="NULL"/>
    <s v="NULL"/>
    <n v="1.0826387647654701"/>
    <s v="NULL"/>
    <n v="1.28632643939507"/>
    <s v="NULL"/>
    <s v="NULL"/>
    <s v="NULL"/>
    <n v="1.1691242555358501"/>
    <s v="&lt;30"/>
    <s v="30-100"/>
    <s v="&lt;30"/>
    <s v="&lt;30"/>
    <s v="&lt;30"/>
    <s v="101-250"/>
    <n v="0.20115930123411996"/>
    <n v="0.20115930123411996"/>
    <s v="N/A"/>
    <n v="6"/>
    <s v="N/A"/>
    <s v="N/A"/>
    <s v="N/A"/>
    <n v="12"/>
  </r>
  <r>
    <x v="2"/>
    <x v="1"/>
    <x v="1"/>
    <x v="2"/>
    <x v="1"/>
    <x v="2"/>
    <n v="3.0690622084121801"/>
    <n v="1.3831470677314399"/>
    <n v="1.12214692270616"/>
    <n v="0.85862000436931196"/>
    <n v="0.51357655711657502"/>
    <n v="1.1300296894937201"/>
    <n v="2.9148845675522299"/>
    <n v="1.1863589037779201"/>
    <n v="1.2555744244668601"/>
    <n v="1.2473751023375299"/>
    <n v="1.03604634544915"/>
    <n v="1.31276627748663"/>
    <s v="30-100"/>
    <s v="30-100"/>
    <s v="30-100"/>
    <s v="30-100"/>
    <s v="30-100"/>
    <s v="251-1000"/>
    <n v="1.9390325189184601"/>
    <n v="0.61645313237714505"/>
    <n v="6"/>
    <n v="6"/>
    <n v="6"/>
    <n v="6"/>
    <n v="6"/>
    <n v="25"/>
  </r>
  <r>
    <x v="2"/>
    <x v="1"/>
    <x v="1"/>
    <x v="2"/>
    <x v="2"/>
    <x v="0"/>
    <s v="NULL"/>
    <s v="NULL"/>
    <n v="1.4727355999912199"/>
    <n v="1.03502120243976"/>
    <s v="NULL"/>
    <n v="1.12247092412492"/>
    <s v="NULL"/>
    <s v="NULL"/>
    <n v="1.73718954174201"/>
    <n v="1.06499472026646"/>
    <s v="NULL"/>
    <n v="1.26895604551131"/>
    <s v="&lt;30"/>
    <s v="&lt;30"/>
    <s v="30-100"/>
    <s v="101-250"/>
    <s v="&lt;30"/>
    <s v="101-250"/>
    <n v="0.35026467586629995"/>
    <n v="8.7449721685159965E-2"/>
    <s v="N/A"/>
    <s v="N/A"/>
    <n v="6"/>
    <n v="12"/>
    <s v="N/A"/>
    <n v="12"/>
  </r>
  <r>
    <x v="2"/>
    <x v="1"/>
    <x v="1"/>
    <x v="2"/>
    <x v="2"/>
    <x v="1"/>
    <s v="NULL"/>
    <s v="NULL"/>
    <n v="1.07189272056026"/>
    <s v="NULL"/>
    <s v="NULL"/>
    <n v="1.0088307704534101"/>
    <s v="NULL"/>
    <s v="NULL"/>
    <n v="1.1485066887519899"/>
    <s v="NULL"/>
    <s v="NULL"/>
    <n v="1.06050325897262"/>
    <s v="&lt;30"/>
    <s v="&lt;30"/>
    <s v="30-100"/>
    <s v="&lt;30"/>
    <s v="&lt;30"/>
    <s v="101-250"/>
    <n v="6.3061950106849896E-2"/>
    <n v="6.3061950106849896E-2"/>
    <s v="N/A"/>
    <s v="N/A"/>
    <n v="6"/>
    <s v="N/A"/>
    <s v="N/A"/>
    <n v="12"/>
  </r>
  <r>
    <x v="2"/>
    <x v="1"/>
    <x v="1"/>
    <x v="2"/>
    <x v="2"/>
    <x v="2"/>
    <s v="NULL"/>
    <s v="NULL"/>
    <n v="1.11279413229071"/>
    <s v="NULL"/>
    <n v="0.44488637728667602"/>
    <n v="1.0360904752158799"/>
    <s v="NULL"/>
    <s v="NULL"/>
    <n v="1.24886127621802"/>
    <s v="NULL"/>
    <n v="0.70613410715395197"/>
    <n v="1.1733421033401801"/>
    <s v="&lt;30"/>
    <s v="&lt;30"/>
    <s v="251-1000"/>
    <s v="&lt;30"/>
    <s v="30-100"/>
    <s v="251-1000"/>
    <n v="7.6703657074830067E-2"/>
    <n v="0.59120409792920392"/>
    <s v="N/A"/>
    <s v="N/A"/>
    <n v="25"/>
    <s v="N/A"/>
    <n v="6"/>
    <n v="25"/>
  </r>
  <r>
    <x v="2"/>
    <x v="1"/>
    <x v="1"/>
    <x v="2"/>
    <x v="3"/>
    <x v="0"/>
    <s v="NULL"/>
    <s v="NULL"/>
    <n v="1.2981653107525499"/>
    <s v="NULL"/>
    <s v="NULL"/>
    <n v="1.2982414805773499"/>
    <s v="NULL"/>
    <s v="NULL"/>
    <n v="1.5562575674835299"/>
    <s v="NULL"/>
    <s v="NULL"/>
    <n v="1.5019698834069199"/>
    <s v="&lt;30"/>
    <s v="&lt;30"/>
    <s v="101-250"/>
    <s v="&lt;30"/>
    <s v="&lt;30"/>
    <s v="101-250"/>
    <n v="7.6169824799965369E-5"/>
    <n v="7.6169824799965369E-5"/>
    <s v="N/A"/>
    <s v="N/A"/>
    <n v="12"/>
    <s v="N/A"/>
    <s v="N/A"/>
    <n v="12"/>
  </r>
  <r>
    <x v="2"/>
    <x v="1"/>
    <x v="1"/>
    <x v="2"/>
    <x v="3"/>
    <x v="1"/>
    <s v="NULL"/>
    <s v="NULL"/>
    <n v="1.49469399139994"/>
    <n v="0.92942090312649095"/>
    <s v="NULL"/>
    <n v="1.3972219520143101"/>
    <s v="NULL"/>
    <s v="NULL"/>
    <n v="1.20104850335782"/>
    <n v="0.89087321801838204"/>
    <s v="NULL"/>
    <n v="1.1737735527402999"/>
    <s v="&lt;30"/>
    <s v="&lt;30"/>
    <s v="30-100"/>
    <s v="30-100"/>
    <s v="&lt;30"/>
    <s v="101-250"/>
    <n v="9.7472039385629872E-2"/>
    <n v="0.46780104888781915"/>
    <s v="N/A"/>
    <s v="N/A"/>
    <n v="6"/>
    <n v="6"/>
    <s v="N/A"/>
    <n v="12"/>
  </r>
  <r>
    <x v="2"/>
    <x v="1"/>
    <x v="1"/>
    <x v="2"/>
    <x v="3"/>
    <x v="2"/>
    <s v="NULL"/>
    <s v="NULL"/>
    <n v="1.3997758879140501"/>
    <n v="1.0644253502388299"/>
    <n v="0.85281799978914596"/>
    <n v="1.3798081314533801"/>
    <s v="NULL"/>
    <s v="NULL"/>
    <n v="1.4618666039424599"/>
    <n v="1.1468607209078201"/>
    <n v="0.94994798827601301"/>
    <n v="1.3554568893559999"/>
    <s v="&lt;30"/>
    <s v="&lt;30"/>
    <s v="101-250"/>
    <s v="30-100"/>
    <s v="30-100"/>
    <s v="251-1000"/>
    <n v="1.996775646066995E-2"/>
    <n v="0.52699013166423414"/>
    <s v="N/A"/>
    <s v="N/A"/>
    <n v="12"/>
    <n v="6"/>
    <n v="6"/>
    <n v="25"/>
  </r>
  <r>
    <x v="2"/>
    <x v="1"/>
    <x v="1"/>
    <x v="2"/>
    <x v="4"/>
    <x v="0"/>
    <s v="NULL"/>
    <n v="2.17177953024611"/>
    <n v="1.4395145694002001"/>
    <n v="1.0929935031623701"/>
    <n v="0.87984842131743901"/>
    <n v="1.2078800294465599"/>
    <s v="NULL"/>
    <n v="2.1507984941058198"/>
    <n v="1.78152389295177"/>
    <n v="1.1320986118922201"/>
    <n v="0.94573264483746999"/>
    <n v="1.3765593340232301"/>
    <s v="&lt;30"/>
    <s v="30-100"/>
    <s v="101-250"/>
    <s v="101-250"/>
    <s v="30-100"/>
    <s v="251-1000"/>
    <n v="0.96389950079955011"/>
    <n v="0.32803160812912091"/>
    <s v="N/A"/>
    <n v="6"/>
    <n v="12"/>
    <n v="12"/>
    <n v="6"/>
    <n v="25"/>
  </r>
  <r>
    <x v="2"/>
    <x v="1"/>
    <x v="1"/>
    <x v="2"/>
    <x v="4"/>
    <x v="1"/>
    <s v="NULL"/>
    <n v="2.3545262840258698"/>
    <n v="1.4342025621302901"/>
    <n v="1.0781594879449501"/>
    <n v="0.758007887429892"/>
    <n v="1.15010969424467"/>
    <s v="NULL"/>
    <n v="1.9180474752766801"/>
    <n v="1.2315747153863099"/>
    <n v="1.1148150034158499"/>
    <n v="0.78450040756483197"/>
    <n v="1.1222340536706601"/>
    <s v="&lt;30"/>
    <s v="30-100"/>
    <s v="30-100"/>
    <s v="101-250"/>
    <s v="30-100"/>
    <s v="251-1000"/>
    <n v="1.2044165897811998"/>
    <n v="0.39210180681477802"/>
    <s v="N/A"/>
    <n v="6"/>
    <n v="6"/>
    <n v="12"/>
    <n v="6"/>
    <n v="25"/>
  </r>
  <r>
    <x v="2"/>
    <x v="1"/>
    <x v="1"/>
    <x v="2"/>
    <x v="4"/>
    <x v="2"/>
    <s v="NULL"/>
    <n v="2.1384069453571599"/>
    <n v="1.46387851530284"/>
    <n v="1.1128128941883999"/>
    <n v="0.82624543193734001"/>
    <n v="1.1629172085161901"/>
    <s v="NULL"/>
    <n v="1.8836265319054599"/>
    <n v="1.76435172027573"/>
    <n v="1.1302615429854601"/>
    <n v="0.92573519860810705"/>
    <n v="1.2665109376027901"/>
    <s v="&lt;30"/>
    <s v="30-100"/>
    <s v="251-1000"/>
    <s v="251-1000"/>
    <s v="101-250"/>
    <s v="1k-10k"/>
    <n v="0.97548973684096985"/>
    <n v="0.33667177657885006"/>
    <s v="N/A"/>
    <n v="6"/>
    <n v="25"/>
    <n v="25"/>
    <n v="12"/>
    <n v="50"/>
  </r>
  <r>
    <x v="2"/>
    <x v="1"/>
    <x v="1"/>
    <x v="3"/>
    <x v="1"/>
    <x v="0"/>
    <n v="2.6261008089451101"/>
    <n v="1.74344267559008"/>
    <n v="1.34782087122267"/>
    <n v="1.02929037261888"/>
    <n v="0.70195056789249999"/>
    <n v="1.28073118687966"/>
    <n v="1.62413722870776"/>
    <n v="2.1203174646445899"/>
    <n v="1.456875392952"/>
    <n v="1.0615965926237501"/>
    <n v="0.87636732372988801"/>
    <n v="1.51580213449627"/>
    <s v="101-250"/>
    <s v="251-1000"/>
    <s v="30-100"/>
    <s v="101-250"/>
    <s v="30-100"/>
    <s v="1k-10k"/>
    <n v="1.3453696220654501"/>
    <n v="0.57878061898716004"/>
    <n v="12"/>
    <n v="25"/>
    <n v="6"/>
    <n v="12"/>
    <n v="6"/>
    <n v="50"/>
  </r>
  <r>
    <x v="2"/>
    <x v="1"/>
    <x v="1"/>
    <x v="3"/>
    <x v="1"/>
    <x v="1"/>
    <n v="2.1455547993262498"/>
    <n v="1.1394022025941599"/>
    <n v="0.95719734915406296"/>
    <n v="0.77075805328011604"/>
    <n v="0.49127401549837801"/>
    <n v="0.90936408420722703"/>
    <n v="1.9055133988562201"/>
    <n v="1.43811757193128"/>
    <n v="0.91086835390315901"/>
    <n v="0.83677820388106605"/>
    <n v="0.64555213132799805"/>
    <n v="0.98572261392245197"/>
    <s v="30-100"/>
    <s v="251-1000"/>
    <s v="251-1000"/>
    <s v="251-1000"/>
    <s v="30-100"/>
    <s v="251-1000"/>
    <n v="1.2361907151190228"/>
    <n v="0.41809006870884902"/>
    <n v="6"/>
    <n v="25"/>
    <n v="25"/>
    <n v="25"/>
    <n v="6"/>
    <n v="25"/>
  </r>
  <r>
    <x v="2"/>
    <x v="1"/>
    <x v="1"/>
    <x v="3"/>
    <x v="1"/>
    <x v="2"/>
    <n v="2.1132661807910398"/>
    <n v="1.3223997702230901"/>
    <n v="0.97628272450065001"/>
    <n v="0.84012073311315505"/>
    <n v="0.58214484605273298"/>
    <n v="0.96878081632013202"/>
    <n v="1.87570614035154"/>
    <n v="1.8753780980797701"/>
    <n v="0.93900272541896002"/>
    <n v="1.04146091982392"/>
    <n v="0.86078809831401704"/>
    <n v="1.2139122190885601"/>
    <s v="30-100"/>
    <s v="251-1000"/>
    <s v="251-1000"/>
    <s v="251-1000"/>
    <s v="101-250"/>
    <s v="1k-10k"/>
    <n v="1.1444853644709077"/>
    <n v="0.38663597026739904"/>
    <n v="6"/>
    <n v="25"/>
    <n v="25"/>
    <n v="25"/>
    <n v="12"/>
    <n v="50"/>
  </r>
  <r>
    <x v="2"/>
    <x v="1"/>
    <x v="1"/>
    <x v="3"/>
    <x v="2"/>
    <x v="0"/>
    <n v="2.4102082335825399"/>
    <n v="1.8325842937928101"/>
    <n v="1.5261582806601699"/>
    <n v="1.143551841824"/>
    <n v="0.95217558258499801"/>
    <n v="1.1931339396346301"/>
    <n v="2.2891140387701099"/>
    <n v="1.71289347568923"/>
    <n v="1.8900231747889999"/>
    <n v="1.2312043106981601"/>
    <n v="0.99738569436732605"/>
    <n v="1.3862690908776001"/>
    <s v="30-100"/>
    <s v="30-100"/>
    <s v="251-1000"/>
    <s v="30-100"/>
    <s v="251-1000"/>
    <s v="1k-10k"/>
    <n v="1.2170742939479098"/>
    <n v="0.24095835704963209"/>
    <n v="6"/>
    <n v="6"/>
    <n v="25"/>
    <n v="6"/>
    <n v="25"/>
    <n v="50"/>
  </r>
  <r>
    <x v="2"/>
    <x v="1"/>
    <x v="1"/>
    <x v="3"/>
    <x v="2"/>
    <x v="1"/>
    <n v="1.76932275204597"/>
    <n v="1.0104044584893199"/>
    <n v="0.87988102433586501"/>
    <n v="0.69009026808699403"/>
    <n v="0.42283083250765402"/>
    <n v="0.85283754155525404"/>
    <n v="1.58970446359547"/>
    <n v="1.0494665358808399"/>
    <n v="0.91835031295078295"/>
    <n v="0.80560778366220398"/>
    <n v="0.54199186454119397"/>
    <n v="0.91755112356348301"/>
    <s v="30-100"/>
    <s v="251-1000"/>
    <s v="251-1000"/>
    <s v="251-1000"/>
    <s v="30-100"/>
    <s v="1k-10k"/>
    <n v="0.91648521049071596"/>
    <n v="0.43000670904760002"/>
    <n v="6"/>
    <n v="25"/>
    <n v="25"/>
    <n v="25"/>
    <n v="6"/>
    <n v="50"/>
  </r>
  <r>
    <x v="2"/>
    <x v="1"/>
    <x v="1"/>
    <x v="3"/>
    <x v="2"/>
    <x v="2"/>
    <n v="1.52058292529612"/>
    <n v="1.03221284478403"/>
    <n v="0.89962580465027697"/>
    <n v="0.74667209340976304"/>
    <n v="0.53062657766772203"/>
    <n v="0.88332904341584295"/>
    <n v="1.9388428836318199"/>
    <n v="1.04169661311256"/>
    <n v="0.95781465431076995"/>
    <n v="0.91705111417774898"/>
    <n v="0.68906096780404702"/>
    <n v="1.04729719666943"/>
    <s v="251-1000"/>
    <s v="251-1000"/>
    <s v="251-1000"/>
    <s v="251-1000"/>
    <s v="101-250"/>
    <s v="1k-10k"/>
    <n v="0.6372538818802771"/>
    <n v="0.35270246574812092"/>
    <n v="25"/>
    <n v="25"/>
    <n v="25"/>
    <n v="25"/>
    <n v="12"/>
    <n v="50"/>
  </r>
  <r>
    <x v="2"/>
    <x v="1"/>
    <x v="1"/>
    <x v="3"/>
    <x v="3"/>
    <x v="0"/>
    <s v="NULL"/>
    <n v="1.84183937211269"/>
    <n v="1.4956833178537801"/>
    <n v="1.0519897529978399"/>
    <n v="0.90308366532684303"/>
    <n v="1.44834808858498"/>
    <s v="NULL"/>
    <n v="1.87432685054435"/>
    <n v="1.76566061327354"/>
    <n v="1.0890267020731501"/>
    <n v="1.0307398464030699"/>
    <n v="1.6521865789254599"/>
    <s v="&lt;30"/>
    <s v="251-1000"/>
    <s v="251-1000"/>
    <s v="30-100"/>
    <s v="30-100"/>
    <s v="1k-10k"/>
    <n v="0.39349128352771001"/>
    <n v="0.54526442325813695"/>
    <s v="N/A"/>
    <n v="25"/>
    <n v="25"/>
    <n v="6"/>
    <n v="6"/>
    <n v="50"/>
  </r>
  <r>
    <x v="2"/>
    <x v="1"/>
    <x v="1"/>
    <x v="3"/>
    <x v="3"/>
    <x v="1"/>
    <n v="1.8044081713262301"/>
    <n v="1.2614205339862801"/>
    <n v="0.92721755025906105"/>
    <n v="0.73071819094941404"/>
    <n v="0.542097015856846"/>
    <n v="0.92387021992509599"/>
    <n v="1.49504914208007"/>
    <n v="1.3399500773464199"/>
    <n v="0.94133435954931099"/>
    <n v="0.82893223127556304"/>
    <n v="0.62342212046479195"/>
    <n v="0.96169548423083795"/>
    <s v="101-250"/>
    <s v="251-1000"/>
    <s v="251-1000"/>
    <s v="251-1000"/>
    <s v="101-250"/>
    <s v="1k-10k"/>
    <n v="0.88053795140113411"/>
    <n v="0.38177320406824999"/>
    <n v="12"/>
    <n v="25"/>
    <n v="25"/>
    <n v="25"/>
    <n v="12"/>
    <n v="50"/>
  </r>
  <r>
    <x v="2"/>
    <x v="1"/>
    <x v="1"/>
    <x v="3"/>
    <x v="3"/>
    <x v="2"/>
    <n v="1.85034343791486"/>
    <n v="1.3012192639832201"/>
    <n v="0.98522404703322397"/>
    <n v="0.79444118993019097"/>
    <n v="0.56513713147981604"/>
    <n v="0.959409012982542"/>
    <n v="1.6645801513060701"/>
    <n v="1.5942983122052801"/>
    <n v="1.03902235641285"/>
    <n v="0.95350138140531104"/>
    <n v="0.695635551448054"/>
    <n v="1.15102958566823"/>
    <s v="101-250"/>
    <s v="1k-10k"/>
    <s v="251-1000"/>
    <s v="251-1000"/>
    <s v="101-250"/>
    <s v="1k-10k"/>
    <n v="0.890934424932318"/>
    <n v="0.39427188150272596"/>
    <n v="12"/>
    <n v="50"/>
    <n v="25"/>
    <n v="25"/>
    <n v="12"/>
    <n v="50"/>
  </r>
  <r>
    <x v="2"/>
    <x v="1"/>
    <x v="1"/>
    <x v="3"/>
    <x v="4"/>
    <x v="0"/>
    <n v="2.5543003860845599"/>
    <n v="1.82430947024229"/>
    <n v="1.55947497871304"/>
    <n v="1.1018127754929199"/>
    <n v="0.90721599443426004"/>
    <n v="1.3085618347350501"/>
    <n v="1.68156014694685"/>
    <n v="1.8632784904995301"/>
    <n v="1.8866297225689399"/>
    <n v="1.1512194436479299"/>
    <n v="0.98725702962272299"/>
    <n v="1.5233468926872"/>
    <s v="101-250"/>
    <s v="251-1000"/>
    <s v="1k-10k"/>
    <s v="251-1000"/>
    <s v="251-1000"/>
    <s v="1k-10k"/>
    <n v="1.2457385513495098"/>
    <n v="0.40134584030079001"/>
    <n v="12"/>
    <n v="25"/>
    <n v="50"/>
    <n v="25"/>
    <n v="25"/>
    <n v="50"/>
  </r>
  <r>
    <x v="2"/>
    <x v="1"/>
    <x v="1"/>
    <x v="3"/>
    <x v="4"/>
    <x v="1"/>
    <n v="1.79676191351435"/>
    <n v="1.0932355769909501"/>
    <n v="0.89245561265517903"/>
    <n v="0.76874081022265095"/>
    <n v="0.54013898750557698"/>
    <n v="0.89576335809890095"/>
    <n v="1.5566535242597801"/>
    <n v="1.19317031576338"/>
    <n v="0.925327594848667"/>
    <n v="0.83157793572257499"/>
    <n v="0.67772551667032899"/>
    <n v="0.94902694823298805"/>
    <s v="101-250"/>
    <s v="1k-10k"/>
    <s v="1k-10k"/>
    <s v="1k-10k"/>
    <s v="101-250"/>
    <s v="1k-10k"/>
    <n v="0.90099855541544904"/>
    <n v="0.35562437059332397"/>
    <n v="12"/>
    <n v="50"/>
    <n v="50"/>
    <n v="50"/>
    <n v="12"/>
    <n v="50"/>
  </r>
  <r>
    <x v="2"/>
    <x v="1"/>
    <x v="1"/>
    <x v="3"/>
    <x v="4"/>
    <x v="2"/>
    <n v="1.9533711724134399"/>
    <n v="1.2110194700516399"/>
    <n v="0.94044618078817899"/>
    <n v="0.81988806953242499"/>
    <n v="0.57768334178018899"/>
    <n v="0.933151941042348"/>
    <n v="1.62902410740093"/>
    <n v="1.63036188325997"/>
    <n v="1.01600191008913"/>
    <n v="0.94189339541474604"/>
    <n v="0.76102330736977997"/>
    <n v="1.1266054633345299"/>
    <s v="251-1000"/>
    <s v="1k-10k"/>
    <s v="1k-10k"/>
    <s v="1k-10k"/>
    <s v="251-1000"/>
    <s v="1k-10k"/>
    <n v="1.0202192313710921"/>
    <n v="0.35546859926215901"/>
    <n v="25"/>
    <n v="50"/>
    <n v="50"/>
    <n v="50"/>
    <n v="25"/>
    <n v="50"/>
  </r>
  <r>
    <x v="2"/>
    <x v="2"/>
    <x v="0"/>
    <x v="0"/>
    <x v="0"/>
    <x v="0"/>
    <s v="NULL"/>
    <n v="2.6140361076282099"/>
    <n v="1.8460204040514701"/>
    <n v="1.24036918593042"/>
    <n v="0.67405444506396694"/>
    <n v="1.60679382727858"/>
    <s v="NULL"/>
    <n v="2.7562316026821398"/>
    <n v="1.87869041301908"/>
    <n v="1.2099003816249501"/>
    <n v="1.04298480721015"/>
    <n v="1.54939499442122"/>
    <s v="&lt;30"/>
    <s v="30-100"/>
    <s v="30-100"/>
    <s v="101-250"/>
    <s v="30-100"/>
    <s v="251-1000"/>
    <n v="1.0072422803496299"/>
    <n v="0.93273938221461306"/>
    <s v="N/A"/>
    <n v="6"/>
    <n v="6"/>
    <n v="12"/>
    <n v="6"/>
    <n v="25"/>
  </r>
  <r>
    <x v="2"/>
    <x v="2"/>
    <x v="0"/>
    <x v="0"/>
    <x v="0"/>
    <x v="1"/>
    <s v="NULL"/>
    <s v="NULL"/>
    <s v="NULL"/>
    <s v="NULL"/>
    <s v="NULL"/>
    <s v="NULL"/>
    <s v="NULL"/>
    <s v="NULL"/>
    <s v="NULL"/>
    <s v="NULL"/>
    <s v="NULL"/>
    <s v="NULL"/>
    <s v="&lt;30"/>
    <s v="&lt;30"/>
    <s v="&lt;30"/>
    <s v="&lt;30"/>
    <s v="&lt;30"/>
    <s v="&lt;30"/>
    <e v="#VALUE!"/>
    <e v="#VALUE!"/>
    <s v="N/A"/>
    <s v="N/A"/>
    <s v="N/A"/>
    <s v="N/A"/>
    <s v="N/A"/>
    <s v="N/A"/>
  </r>
  <r>
    <x v="2"/>
    <x v="2"/>
    <x v="0"/>
    <x v="0"/>
    <x v="0"/>
    <x v="2"/>
    <s v="NULL"/>
    <n v="2.5286520927382701"/>
    <n v="1.79891752616399"/>
    <n v="1.4444872796934001"/>
    <s v="NULL"/>
    <n v="1.8133152818460301"/>
    <s v="NULL"/>
    <n v="2.65102179788434"/>
    <n v="1.8684768733421999"/>
    <n v="1.2445127644734399"/>
    <s v="NULL"/>
    <n v="1.58877911966042"/>
    <s v="&lt;30"/>
    <s v="30-100"/>
    <s v="30-100"/>
    <s v="101-250"/>
    <s v="&lt;30"/>
    <s v="251-1000"/>
    <n v="0.71533681089223999"/>
    <n v="0.36882800215263001"/>
    <s v="N/A"/>
    <n v="6"/>
    <n v="6"/>
    <n v="12"/>
    <s v="N/A"/>
    <n v="25"/>
  </r>
  <r>
    <x v="2"/>
    <x v="2"/>
    <x v="0"/>
    <x v="0"/>
    <x v="1"/>
    <x v="0"/>
    <n v="4.4484334219889998"/>
    <n v="2.3775615093464699"/>
    <n v="1.6867097535445299"/>
    <n v="1.25133461984104"/>
    <n v="0.55893343832785503"/>
    <n v="1.5741785020861401"/>
    <n v="3.9708086799500899"/>
    <n v="2.6181374384830902"/>
    <n v="1.7643554740709799"/>
    <n v="1.28238429667731"/>
    <n v="0.74109607817572298"/>
    <n v="1.6055302039092501"/>
    <s v="30-100"/>
    <s v="101-250"/>
    <s v="251-1000"/>
    <s v="251-1000"/>
    <s v="30-100"/>
    <s v="1k-10k"/>
    <n v="2.8742549199028598"/>
    <n v="1.015245063758285"/>
    <n v="6"/>
    <n v="12"/>
    <n v="25"/>
    <n v="25"/>
    <n v="6"/>
    <n v="50"/>
  </r>
  <r>
    <x v="2"/>
    <x v="2"/>
    <x v="0"/>
    <x v="0"/>
    <x v="1"/>
    <x v="1"/>
    <s v="NULL"/>
    <n v="2.3962002925324701"/>
    <s v="NULL"/>
    <n v="1.20217403748928"/>
    <s v="NULL"/>
    <n v="1.6511361621092999"/>
    <s v="NULL"/>
    <n v="2.2507022728749599"/>
    <s v="NULL"/>
    <n v="1.11949545126885"/>
    <s v="NULL"/>
    <n v="1.4626639348118"/>
    <s v="&lt;30"/>
    <s v="30-100"/>
    <s v="&lt;30"/>
    <s v="30-100"/>
    <s v="&lt;30"/>
    <s v="101-250"/>
    <n v="0.74506413042317021"/>
    <n v="0.44896212462001994"/>
    <s v="N/A"/>
    <n v="6"/>
    <s v="N/A"/>
    <n v="6"/>
    <s v="N/A"/>
    <n v="12"/>
  </r>
  <r>
    <x v="2"/>
    <x v="2"/>
    <x v="0"/>
    <x v="0"/>
    <x v="1"/>
    <x v="2"/>
    <n v="5.6026966428959399"/>
    <n v="2.5818941270993498"/>
    <n v="1.7455748746439099"/>
    <n v="1.39638715002032"/>
    <n v="1.0264843163686901"/>
    <n v="1.60618765966776"/>
    <n v="3.55160110408861"/>
    <n v="2.0297176029289798"/>
    <n v="1.83709592499735"/>
    <n v="1.36265387368918"/>
    <n v="1.2007216559051299"/>
    <n v="1.5896380150541101"/>
    <s v="30-100"/>
    <s v="30-100"/>
    <s v="251-1000"/>
    <s v="251-1000"/>
    <s v="251-1000"/>
    <s v="1k-10k"/>
    <n v="3.9965089832281802"/>
    <n v="0.57970334329906992"/>
    <n v="6"/>
    <n v="6"/>
    <n v="25"/>
    <n v="25"/>
    <n v="25"/>
    <n v="50"/>
  </r>
  <r>
    <x v="2"/>
    <x v="2"/>
    <x v="0"/>
    <x v="0"/>
    <x v="2"/>
    <x v="0"/>
    <n v="4.8825221143839803"/>
    <n v="3.0706143093819001"/>
    <n v="2.1598885172487901"/>
    <n v="1.55422208953448"/>
    <n v="0.90776159299577797"/>
    <n v="1.84070061882545"/>
    <n v="4.7724106336494403"/>
    <n v="3.31705728350734"/>
    <n v="2.1605331266358698"/>
    <n v="1.59528360799346"/>
    <n v="1.0067363493674499"/>
    <n v="1.8899574046348"/>
    <s v="30-100"/>
    <s v="30-100"/>
    <s v="101-250"/>
    <s v="251-1000"/>
    <s v="30-100"/>
    <s v="251-1000"/>
    <n v="3.0418214955585303"/>
    <n v="0.93293902582967203"/>
    <n v="6"/>
    <n v="6"/>
    <n v="12"/>
    <n v="25"/>
    <n v="6"/>
    <n v="25"/>
  </r>
  <r>
    <x v="2"/>
    <x v="2"/>
    <x v="0"/>
    <x v="0"/>
    <x v="2"/>
    <x v="1"/>
    <s v="NULL"/>
    <n v="1.82904086452974"/>
    <n v="1.18115758533647"/>
    <n v="0.90721841036826201"/>
    <n v="0.46086816841745598"/>
    <n v="1.1529555355848"/>
    <s v="NULL"/>
    <n v="1.6377859294597401"/>
    <n v="1.22258203665583"/>
    <n v="1.0396369433845001"/>
    <n v="0.766568932940631"/>
    <n v="1.13696775514295"/>
    <s v="&lt;30"/>
    <s v="30-100"/>
    <s v="101-250"/>
    <s v="30-100"/>
    <s v="30-100"/>
    <s v="251-1000"/>
    <n v="0.67608532894494"/>
    <n v="0.69208736716734398"/>
    <s v="N/A"/>
    <n v="6"/>
    <n v="12"/>
    <n v="6"/>
    <n v="6"/>
    <n v="25"/>
  </r>
  <r>
    <x v="2"/>
    <x v="2"/>
    <x v="0"/>
    <x v="0"/>
    <x v="2"/>
    <x v="2"/>
    <n v="6.0414923597935699"/>
    <n v="2.3548931023798398"/>
    <n v="1.56386906866486"/>
    <n v="1.16442720674762"/>
    <n v="0.57496035578125404"/>
    <n v="1.2919144820741999"/>
    <n v="3.4539005658299402"/>
    <n v="2.0528377122763901"/>
    <n v="1.83928253838911"/>
    <n v="1.5174372157828699"/>
    <n v="1.03960621926108"/>
    <n v="1.59965142163574"/>
    <s v="30-100"/>
    <s v="30-100"/>
    <s v="251-1000"/>
    <s v="251-1000"/>
    <s v="101-250"/>
    <s v="1k-10k"/>
    <n v="4.7495778777193696"/>
    <n v="0.71695412629294586"/>
    <n v="6"/>
    <n v="6"/>
    <n v="25"/>
    <n v="25"/>
    <n v="12"/>
    <n v="50"/>
  </r>
  <r>
    <x v="2"/>
    <x v="2"/>
    <x v="0"/>
    <x v="0"/>
    <x v="3"/>
    <x v="0"/>
    <n v="6.1048113008487599"/>
    <n v="3.7931498682638898"/>
    <n v="2.6956696192124001"/>
    <n v="1.91333895444073"/>
    <n v="1.06144683406921"/>
    <n v="2.1369588514645201"/>
    <n v="5.9244717285982702"/>
    <n v="4.2473966393027203"/>
    <n v="3.1711385057187198"/>
    <n v="1.98809294750724"/>
    <n v="1.1463771253681001"/>
    <n v="2.2611979740389798"/>
    <s v="30-100"/>
    <s v="101-250"/>
    <s v="101-250"/>
    <s v="251-1000"/>
    <s v="30-100"/>
    <s v="1k-10k"/>
    <n v="3.9678524493842398"/>
    <n v="1.0755120173953101"/>
    <n v="6"/>
    <n v="12"/>
    <n v="12"/>
    <n v="25"/>
    <n v="6"/>
    <n v="50"/>
  </r>
  <r>
    <x v="2"/>
    <x v="2"/>
    <x v="0"/>
    <x v="0"/>
    <x v="3"/>
    <x v="1"/>
    <n v="2.8388952642048202"/>
    <n v="1.4299288083456101"/>
    <n v="1.1727839124163599"/>
    <n v="0.82431930800972497"/>
    <n v="0.45315357117616001"/>
    <n v="1.1554298628290101"/>
    <n v="1.56700153983405"/>
    <n v="1.6416923876332099"/>
    <n v="1.3825602759226701"/>
    <n v="1.1346837277169399"/>
    <n v="0.83023552839015802"/>
    <n v="1.33574107351906"/>
    <s v="101-250"/>
    <s v="251-1000"/>
    <s v="101-250"/>
    <s v="251-1000"/>
    <s v="30-100"/>
    <s v="1k-10k"/>
    <n v="1.6834654013758101"/>
    <n v="0.70227629165284999"/>
    <n v="12"/>
    <n v="25"/>
    <n v="12"/>
    <n v="25"/>
    <n v="6"/>
    <n v="50"/>
  </r>
  <r>
    <x v="2"/>
    <x v="2"/>
    <x v="0"/>
    <x v="0"/>
    <x v="3"/>
    <x v="2"/>
    <n v="3.3039195029729198"/>
    <n v="1.7483363661023701"/>
    <n v="1.3435626579837201"/>
    <n v="0.93663924100843399"/>
    <n v="0.53896420473250894"/>
    <n v="1.22484163147494"/>
    <n v="2.0614803399352901"/>
    <n v="2.3969006305288101"/>
    <n v="1.7322566106567101"/>
    <n v="1.49832102382726"/>
    <n v="1.01140248436116"/>
    <n v="1.66297085431984"/>
    <s v="101-250"/>
    <s v="251-1000"/>
    <s v="1k-10k"/>
    <s v="251-1000"/>
    <s v="101-250"/>
    <s v="1k-10k"/>
    <n v="2.0790778714979798"/>
    <n v="0.68587742674243102"/>
    <n v="12"/>
    <n v="25"/>
    <n v="50"/>
    <n v="25"/>
    <n v="12"/>
    <n v="50"/>
  </r>
  <r>
    <x v="2"/>
    <x v="2"/>
    <x v="0"/>
    <x v="0"/>
    <x v="4"/>
    <x v="0"/>
    <n v="5.7409116223287597"/>
    <n v="3.6509556745694298"/>
    <n v="2.36985136979377"/>
    <n v="1.77483466239058"/>
    <n v="1.16557333768768"/>
    <n v="1.8113004227757901"/>
    <n v="6.56436386465439"/>
    <n v="3.8285659619027101"/>
    <n v="2.57820210381034"/>
    <n v="1.83307477834035"/>
    <n v="1.2201541668988301"/>
    <n v="1.82381470585977"/>
    <s v="30-100"/>
    <s v="251-1000"/>
    <s v="251-1000"/>
    <s v="1k-10k"/>
    <s v="251-1000"/>
    <s v="1k-10k"/>
    <n v="3.9296111995529697"/>
    <n v="0.64572708508811005"/>
    <n v="6"/>
    <n v="25"/>
    <n v="25"/>
    <n v="50"/>
    <n v="25"/>
    <n v="50"/>
  </r>
  <r>
    <x v="2"/>
    <x v="2"/>
    <x v="0"/>
    <x v="0"/>
    <x v="4"/>
    <x v="1"/>
    <n v="5.1164473797415599"/>
    <n v="1.98736777747505"/>
    <n v="1.3244521319989599"/>
    <n v="1.0253601700094199"/>
    <n v="0.68949257301334899"/>
    <n v="1.18612921019258"/>
    <n v="3.0318233142980802"/>
    <n v="1.65130527567331"/>
    <n v="1.4289906149804099"/>
    <n v="1.2691292253228299"/>
    <n v="1.0213515544557299"/>
    <n v="1.3161037987047901"/>
    <s v="30-100"/>
    <s v="101-250"/>
    <s v="251-1000"/>
    <s v="251-1000"/>
    <s v="251-1000"/>
    <s v="1k-10k"/>
    <n v="3.9303181695489799"/>
    <n v="0.49663663717923101"/>
    <n v="6"/>
    <n v="12"/>
    <n v="25"/>
    <n v="25"/>
    <n v="25"/>
    <n v="50"/>
  </r>
  <r>
    <x v="2"/>
    <x v="2"/>
    <x v="0"/>
    <x v="0"/>
    <x v="4"/>
    <x v="2"/>
    <n v="6.2132376301080399"/>
    <n v="2.1907930945926899"/>
    <n v="1.4887946732094"/>
    <n v="1.21757363740686"/>
    <n v="0.76446516144610599"/>
    <n v="1.2850409367159801"/>
    <n v="3.5197468071268001"/>
    <n v="2.0952382285258602"/>
    <n v="1.69611085220788"/>
    <n v="1.62997516513531"/>
    <n v="1.2132977176101301"/>
    <n v="1.62370440700306"/>
    <s v="30-100"/>
    <s v="251-1000"/>
    <s v="1k-10k"/>
    <s v="1k-10k"/>
    <s v="251-1000"/>
    <s v="1k-10k"/>
    <n v="4.92819669339206"/>
    <n v="0.52057577526987409"/>
    <n v="6"/>
    <n v="25"/>
    <n v="50"/>
    <n v="50"/>
    <n v="25"/>
    <n v="50"/>
  </r>
  <r>
    <x v="2"/>
    <x v="2"/>
    <x v="0"/>
    <x v="1"/>
    <x v="0"/>
    <x v="0"/>
    <n v="1.8888124309540599"/>
    <n v="1.53485666975345"/>
    <n v="1.3210379950881701"/>
    <n v="1.1543505662093001"/>
    <n v="0.978228108233682"/>
    <n v="1.31724465185397"/>
    <n v="1.83321856091312"/>
    <n v="1.5425541176016799"/>
    <n v="1.4071895409645601"/>
    <n v="1.2241462836981201"/>
    <n v="1.0231371664067099"/>
    <n v="1.3757986840932599"/>
    <s v="251-1000"/>
    <s v="1k-10k"/>
    <s v="1k-10k"/>
    <s v="1k-10k"/>
    <s v="251-1000"/>
    <s v="1k-10k"/>
    <n v="0.57156777910008993"/>
    <n v="0.33901654362028799"/>
    <n v="25"/>
    <n v="50"/>
    <n v="50"/>
    <n v="50"/>
    <n v="25"/>
    <n v="50"/>
  </r>
  <r>
    <x v="2"/>
    <x v="2"/>
    <x v="0"/>
    <x v="1"/>
    <x v="0"/>
    <x v="1"/>
    <n v="1.77276167351976"/>
    <n v="1.3032541105687701"/>
    <n v="1.0619548110888199"/>
    <n v="0.90282112651561697"/>
    <n v="0.53162542252936795"/>
    <n v="1.0889780680365"/>
    <n v="1.41827204476874"/>
    <n v="1.3628172220172901"/>
    <n v="1.08725847526541"/>
    <n v="0.96398424038836705"/>
    <n v="0.74028090494959098"/>
    <n v="1.1056858362347399"/>
    <s v="101-250"/>
    <s v="251-1000"/>
    <s v="251-1000"/>
    <s v="251-1000"/>
    <s v="30-100"/>
    <s v="1k-10k"/>
    <n v="0.68378360548326"/>
    <n v="0.55735264550713204"/>
    <n v="12"/>
    <n v="25"/>
    <n v="25"/>
    <n v="25"/>
    <n v="6"/>
    <n v="50"/>
  </r>
  <r>
    <x v="2"/>
    <x v="2"/>
    <x v="0"/>
    <x v="1"/>
    <x v="0"/>
    <x v="2"/>
    <n v="1.7726489446581499"/>
    <n v="1.4072895425279199"/>
    <n v="1.2146218587794699"/>
    <n v="1.00736847783672"/>
    <n v="0.78453433929440797"/>
    <n v="1.1857316499834201"/>
    <n v="1.68440680298072"/>
    <n v="1.41952715748216"/>
    <n v="1.3440736198179399"/>
    <n v="1.14794113312441"/>
    <n v="1.02359288839624"/>
    <n v="1.3156297805825501"/>
    <s v="251-1000"/>
    <s v="1k-10k"/>
    <s v="1k-10k"/>
    <s v="1k-10k"/>
    <s v="101-250"/>
    <s v="1k-10k"/>
    <n v="0.58691729467472986"/>
    <n v="0.4011973106890121"/>
    <n v="25"/>
    <n v="50"/>
    <n v="50"/>
    <n v="50"/>
    <n v="12"/>
    <n v="50"/>
  </r>
  <r>
    <x v="2"/>
    <x v="2"/>
    <x v="0"/>
    <x v="1"/>
    <x v="1"/>
    <x v="0"/>
    <n v="1.65761767649745"/>
    <n v="1.4949336898397301"/>
    <n v="1.2845524156081101"/>
    <n v="1.1220808438987999"/>
    <n v="0.93900428307003703"/>
    <n v="1.32399374859298"/>
    <n v="1.74139944398444"/>
    <n v="1.5462704963101701"/>
    <n v="1.4100134276973399"/>
    <n v="1.2729526376947999"/>
    <n v="0.98195374828913595"/>
    <n v="1.4292894153603"/>
    <s v="1k-10k"/>
    <s v="1k-10k"/>
    <s v="1k-10k"/>
    <s v="1k-10k"/>
    <s v="1k-10k"/>
    <s v="10k-100k"/>
    <n v="0.33362392790446993"/>
    <n v="0.384989465522943"/>
    <n v="50"/>
    <n v="50"/>
    <n v="50"/>
    <n v="50"/>
    <n v="50"/>
    <n v="100"/>
  </r>
  <r>
    <x v="2"/>
    <x v="2"/>
    <x v="0"/>
    <x v="1"/>
    <x v="1"/>
    <x v="1"/>
    <n v="1.54949063669899"/>
    <n v="1.12040163902529"/>
    <n v="1.0029177216760401"/>
    <n v="0.83155783939249905"/>
    <n v="0.57940366936162802"/>
    <n v="0.89639761438559995"/>
    <n v="1.3664320252099"/>
    <n v="1.1392145820968"/>
    <n v="1.04550896365295"/>
    <n v="0.91270811919664896"/>
    <n v="0.78678845976329503"/>
    <n v="0.99206432378878895"/>
    <s v="251-1000"/>
    <s v="1k-10k"/>
    <s v="1k-10k"/>
    <s v="1k-10k"/>
    <s v="1k-10k"/>
    <s v="1k-10k"/>
    <n v="0.65309302231339006"/>
    <n v="0.31699394502397193"/>
    <n v="25"/>
    <n v="50"/>
    <n v="50"/>
    <n v="50"/>
    <n v="50"/>
    <n v="50"/>
  </r>
  <r>
    <x v="2"/>
    <x v="2"/>
    <x v="0"/>
    <x v="1"/>
    <x v="1"/>
    <x v="2"/>
    <n v="1.5543216337994701"/>
    <n v="1.22208051034621"/>
    <n v="1.09945309677065"/>
    <n v="0.94446158907087296"/>
    <n v="0.74428150741477705"/>
    <n v="0.99475791835448701"/>
    <n v="1.72650782954727"/>
    <n v="1.3933363315197"/>
    <n v="1.28867061654796"/>
    <n v="1.1466408459664199"/>
    <n v="1.1364867151114899"/>
    <n v="1.2661603432525099"/>
    <s v="1k-10k"/>
    <s v="1k-10k"/>
    <s v="1k-10k"/>
    <s v="1k-10k"/>
    <s v="1k-10k"/>
    <s v="10k-100k"/>
    <n v="0.55956371544498307"/>
    <n v="0.25047641093970996"/>
    <n v="50"/>
    <n v="50"/>
    <n v="50"/>
    <n v="50"/>
    <n v="50"/>
    <n v="100"/>
  </r>
  <r>
    <x v="2"/>
    <x v="2"/>
    <x v="0"/>
    <x v="1"/>
    <x v="2"/>
    <x v="0"/>
    <n v="1.7809767282418001"/>
    <n v="1.5251805032141299"/>
    <n v="1.28506061807381"/>
    <n v="1.0945775437768599"/>
    <n v="0.831016770113851"/>
    <n v="1.2625537062765999"/>
    <n v="1.7517583460647601"/>
    <n v="1.6017784636735499"/>
    <n v="1.38486108510647"/>
    <n v="1.21150451198148"/>
    <n v="0.79118246681889803"/>
    <n v="1.3220079731068599"/>
    <s v="251-1000"/>
    <s v="1k-10k"/>
    <s v="1k-10k"/>
    <s v="1k-10k"/>
    <s v="251-1000"/>
    <s v="1k-10k"/>
    <n v="0.51842302196520018"/>
    <n v="0.43153693616274891"/>
    <n v="25"/>
    <n v="50"/>
    <n v="50"/>
    <n v="50"/>
    <n v="25"/>
    <n v="50"/>
  </r>
  <r>
    <x v="2"/>
    <x v="2"/>
    <x v="0"/>
    <x v="1"/>
    <x v="2"/>
    <x v="1"/>
    <n v="1.2820495001363299"/>
    <n v="1.05952756284643"/>
    <n v="0.89021784980092"/>
    <n v="0.72127761206506502"/>
    <n v="0.54951317834038205"/>
    <n v="0.87302935179610697"/>
    <n v="1.1597343525219299"/>
    <n v="1.06181319837264"/>
    <n v="0.948283663815089"/>
    <n v="0.82226480946303204"/>
    <n v="0.71534018633789698"/>
    <n v="0.94395358688967401"/>
    <s v="251-1000"/>
    <s v="1k-10k"/>
    <s v="1k-10k"/>
    <s v="251-1000"/>
    <s v="251-1000"/>
    <s v="1k-10k"/>
    <n v="0.40902014834022293"/>
    <n v="0.32351617345572492"/>
    <n v="25"/>
    <n v="50"/>
    <n v="50"/>
    <n v="25"/>
    <n v="25"/>
    <n v="50"/>
  </r>
  <r>
    <x v="2"/>
    <x v="2"/>
    <x v="0"/>
    <x v="1"/>
    <x v="2"/>
    <x v="2"/>
    <n v="1.36817616147367"/>
    <n v="1.10049745282614"/>
    <n v="0.93409624038910799"/>
    <n v="0.76181277849879803"/>
    <n v="0.570727017436511"/>
    <n v="0.90238732777461395"/>
    <n v="1.4422141687207399"/>
    <n v="1.2279811958448801"/>
    <n v="1.0907926696939401"/>
    <n v="0.89502517297552997"/>
    <n v="0.80371027246961302"/>
    <n v="1.07443667360464"/>
    <s v="251-1000"/>
    <s v="1k-10k"/>
    <s v="1k-10k"/>
    <s v="1k-10k"/>
    <s v="251-1000"/>
    <s v="10k-100k"/>
    <n v="0.4657888336990561"/>
    <n v="0.33166031033810295"/>
    <n v="25"/>
    <n v="50"/>
    <n v="50"/>
    <n v="50"/>
    <n v="25"/>
    <n v="100"/>
  </r>
  <r>
    <x v="2"/>
    <x v="2"/>
    <x v="0"/>
    <x v="1"/>
    <x v="3"/>
    <x v="0"/>
    <n v="1.9800784040744399"/>
    <n v="1.52458892241337"/>
    <n v="1.28329904445737"/>
    <n v="1.0503370673595001"/>
    <n v="0.81623476797599004"/>
    <n v="1.3280217829062699"/>
    <n v="2.1750955338095199"/>
    <n v="1.7515027360551401"/>
    <n v="1.3491992470235701"/>
    <n v="1.2564114629074301"/>
    <n v="0.82192752262047397"/>
    <n v="1.4779334883747199"/>
    <s v="1k-10k"/>
    <s v="1k-10k"/>
    <s v="1k-10k"/>
    <s v="251-1000"/>
    <s v="251-1000"/>
    <s v="1k-10k"/>
    <n v="0.65205662116816998"/>
    <n v="0.51178701493027989"/>
    <n v="50"/>
    <n v="50"/>
    <n v="50"/>
    <n v="25"/>
    <n v="25"/>
    <n v="50"/>
  </r>
  <r>
    <x v="2"/>
    <x v="2"/>
    <x v="0"/>
    <x v="1"/>
    <x v="3"/>
    <x v="1"/>
    <n v="1.2744754013623201"/>
    <n v="0.95930071286317198"/>
    <n v="0.83474102894281499"/>
    <n v="0.76622693566482902"/>
    <n v="0.466565905651179"/>
    <n v="0.82918287988017103"/>
    <n v="1.17650796007541"/>
    <n v="0.97205378638942497"/>
    <n v="0.90417392739853897"/>
    <n v="0.85277883812680999"/>
    <n v="0.65016691144723404"/>
    <n v="0.90503495008040102"/>
    <s v="251-1000"/>
    <s v="1k-10k"/>
    <s v="1k-10k"/>
    <s v="1k-10k"/>
    <s v="251-1000"/>
    <s v="1k-10k"/>
    <n v="0.44529252148214904"/>
    <n v="0.36261697422899203"/>
    <n v="25"/>
    <n v="50"/>
    <n v="50"/>
    <n v="50"/>
    <n v="25"/>
    <n v="50"/>
  </r>
  <r>
    <x v="2"/>
    <x v="2"/>
    <x v="0"/>
    <x v="1"/>
    <x v="3"/>
    <x v="2"/>
    <n v="1.35307729265594"/>
    <n v="1.0310415736954199"/>
    <n v="0.87100902365517796"/>
    <n v="0.78409858672069599"/>
    <n v="0.48185516567667402"/>
    <n v="0.85950059165008996"/>
    <n v="1.5341682830204499"/>
    <n v="1.2592199494316401"/>
    <n v="1.05559365484837"/>
    <n v="0.92435991015315"/>
    <n v="0.741824721273737"/>
    <n v="1.10081998277842"/>
    <s v="1k-10k"/>
    <s v="1k-10k"/>
    <s v="1k-10k"/>
    <s v="1k-10k"/>
    <s v="251-1000"/>
    <s v="10k-100k"/>
    <n v="0.49357670100585005"/>
    <n v="0.37764542597341594"/>
    <n v="50"/>
    <n v="50"/>
    <n v="50"/>
    <n v="50"/>
    <n v="25"/>
    <n v="100"/>
  </r>
  <r>
    <x v="2"/>
    <x v="2"/>
    <x v="0"/>
    <x v="1"/>
    <x v="4"/>
    <x v="0"/>
    <n v="1.7222652907976701"/>
    <n v="1.52656379218714"/>
    <n v="1.31785455052128"/>
    <n v="1.2008581715975699"/>
    <n v="0.999527497850216"/>
    <n v="1.3152810945672999"/>
    <n v="1.8694936943942"/>
    <n v="1.61193532016268"/>
    <n v="1.4320021520717301"/>
    <n v="1.3143936901078299"/>
    <n v="1.0101374845098501"/>
    <n v="1.41240641767081"/>
    <s v="1k-10k"/>
    <s v="1k-10k"/>
    <s v="10k-100k"/>
    <s v="1k-10k"/>
    <s v="1k-10k"/>
    <s v="10k-100k"/>
    <n v="0.40698419623037019"/>
    <n v="0.31575359671708392"/>
    <n v="50"/>
    <n v="50"/>
    <n v="100"/>
    <n v="50"/>
    <n v="50"/>
    <n v="100"/>
  </r>
  <r>
    <x v="2"/>
    <x v="2"/>
    <x v="0"/>
    <x v="1"/>
    <x v="4"/>
    <x v="1"/>
    <n v="1.2245414711195099"/>
    <n v="1.0038566273677101"/>
    <n v="0.89640754318275895"/>
    <n v="0.82189766141794196"/>
    <n v="0.60834697221173994"/>
    <n v="0.87324936621935501"/>
    <n v="1.2115340406494099"/>
    <n v="1.0435751987617901"/>
    <n v="0.95495726725315999"/>
    <n v="0.89072228838572698"/>
    <n v="0.79835245741642102"/>
    <n v="0.95861907762628396"/>
    <s v="1k-10k"/>
    <s v="1k-10k"/>
    <s v="1k-10k"/>
    <s v="1k-10k"/>
    <s v="1k-10k"/>
    <s v="10k-100k"/>
    <n v="0.35129210490015494"/>
    <n v="0.26490239400761506"/>
    <n v="50"/>
    <n v="50"/>
    <n v="50"/>
    <n v="50"/>
    <n v="50"/>
    <n v="100"/>
  </r>
  <r>
    <x v="2"/>
    <x v="2"/>
    <x v="0"/>
    <x v="1"/>
    <x v="4"/>
    <x v="2"/>
    <n v="1.31878804752357"/>
    <n v="1.07947479628548"/>
    <n v="0.950645289519781"/>
    <n v="0.85932980282281901"/>
    <n v="0.68120423941300701"/>
    <n v="0.93775758549250199"/>
    <n v="1.53856410451008"/>
    <n v="1.27569905268011"/>
    <n v="1.1457355089427299"/>
    <n v="1.1335584057361301"/>
    <n v="0.92655710974805505"/>
    <n v="1.19759263092478"/>
    <s v="1k-10k"/>
    <s v="10k-100k"/>
    <s v="10k-100k"/>
    <s v="10k-100k"/>
    <s v="1k-10k"/>
    <s v="10k-100k"/>
    <n v="0.38103046203106805"/>
    <n v="0.25655334607949498"/>
    <n v="50"/>
    <n v="100"/>
    <n v="100"/>
    <n v="100"/>
    <n v="50"/>
    <n v="100"/>
  </r>
  <r>
    <x v="2"/>
    <x v="2"/>
    <x v="0"/>
    <x v="2"/>
    <x v="0"/>
    <x v="0"/>
    <n v="1.9600144952181"/>
    <n v="1.5869418362976699"/>
    <n v="1.26554667432379"/>
    <n v="1.1281224841086299"/>
    <n v="0.88806507595466899"/>
    <n v="1.24868326404451"/>
    <n v="1.84024928078971"/>
    <n v="1.52216988696161"/>
    <n v="1.3171305158705899"/>
    <n v="1.18908836491542"/>
    <n v="0.92099774152921299"/>
    <n v="1.2866990177534501"/>
    <s v="251-1000"/>
    <s v="251-1000"/>
    <s v="1k-10k"/>
    <s v="1k-10k"/>
    <s v="251-1000"/>
    <s v="1k-10k"/>
    <n v="0.71133123117358998"/>
    <n v="0.36061818808984103"/>
    <n v="25"/>
    <n v="25"/>
    <n v="50"/>
    <n v="50"/>
    <n v="25"/>
    <n v="50"/>
  </r>
  <r>
    <x v="2"/>
    <x v="2"/>
    <x v="0"/>
    <x v="2"/>
    <x v="0"/>
    <x v="1"/>
    <n v="2.6328595979952398"/>
    <n v="1.72497014375302"/>
    <n v="1.18354028837326"/>
    <n v="0.78905762876191998"/>
    <n v="0.61606070505147104"/>
    <n v="1.0205472085031699"/>
    <n v="1.9893326888617799"/>
    <n v="1.6272556763792101"/>
    <n v="1.3183908214301201"/>
    <n v="0.84598050115760404"/>
    <n v="0.84075196039080902"/>
    <n v="1.0815792263371"/>
    <s v="30-100"/>
    <s v="30-100"/>
    <s v="101-250"/>
    <s v="251-1000"/>
    <s v="30-100"/>
    <s v="251-1000"/>
    <n v="1.6123123894920699"/>
    <n v="0.4044865034516989"/>
    <n v="6"/>
    <n v="6"/>
    <n v="12"/>
    <n v="25"/>
    <n v="6"/>
    <n v="25"/>
  </r>
  <r>
    <x v="2"/>
    <x v="2"/>
    <x v="0"/>
    <x v="2"/>
    <x v="0"/>
    <x v="2"/>
    <n v="2.0697613352839701"/>
    <n v="1.6665049709861199"/>
    <n v="1.35396799454063"/>
    <n v="1.1254765216919"/>
    <n v="0.84887040641579403"/>
    <n v="1.13280292976973"/>
    <n v="1.67531485593219"/>
    <n v="1.56941078499866"/>
    <n v="1.3789813517912901"/>
    <n v="1.2676119150587299"/>
    <n v="1.02746307843865"/>
    <n v="1.26084187494262"/>
    <s v="251-1000"/>
    <s v="251-1000"/>
    <s v="251-1000"/>
    <s v="1k-10k"/>
    <s v="1k-10k"/>
    <s v="1k-10k"/>
    <n v="0.93695840551424014"/>
    <n v="0.28393252335393593"/>
    <n v="25"/>
    <n v="25"/>
    <n v="25"/>
    <n v="50"/>
    <n v="50"/>
    <n v="50"/>
  </r>
  <r>
    <x v="2"/>
    <x v="2"/>
    <x v="0"/>
    <x v="2"/>
    <x v="1"/>
    <x v="0"/>
    <n v="1.6775006169750399"/>
    <n v="1.4589219685610499"/>
    <n v="1.3163639303555601"/>
    <n v="1.1334124230218701"/>
    <n v="0.922873138055464"/>
    <n v="1.2490260345978501"/>
    <n v="1.6248275539633199"/>
    <n v="1.48692710735932"/>
    <n v="1.3459075223242001"/>
    <n v="1.1267803901253199"/>
    <n v="0.94992667033247802"/>
    <n v="1.27279123856337"/>
    <s v="1k-10k"/>
    <s v="1k-10k"/>
    <s v="1k-10k"/>
    <s v="1k-10k"/>
    <s v="1k-10k"/>
    <s v="10k-100k"/>
    <n v="0.42847458237718983"/>
    <n v="0.32615289654238611"/>
    <n v="50"/>
    <n v="50"/>
    <n v="50"/>
    <n v="50"/>
    <n v="50"/>
    <n v="100"/>
  </r>
  <r>
    <x v="2"/>
    <x v="2"/>
    <x v="0"/>
    <x v="2"/>
    <x v="1"/>
    <x v="1"/>
    <n v="1.67543882110521"/>
    <n v="1.2361807876387401"/>
    <n v="0.97815709365807002"/>
    <n v="0.81132893345531099"/>
    <n v="0.43974698716921201"/>
    <n v="0.99909609035299596"/>
    <n v="1.5495561775026501"/>
    <n v="1.13346256973806"/>
    <n v="1.0706061846502599"/>
    <n v="0.94808180462246605"/>
    <n v="0.83669594011503201"/>
    <n v="1.0703403431107501"/>
    <s v="251-1000"/>
    <s v="251-1000"/>
    <s v="251-1000"/>
    <s v="251-1000"/>
    <s v="101-250"/>
    <s v="1k-10k"/>
    <n v="0.67634273075221407"/>
    <n v="0.55934910318378395"/>
    <n v="25"/>
    <n v="25"/>
    <n v="25"/>
    <n v="25"/>
    <n v="12"/>
    <n v="50"/>
  </r>
  <r>
    <x v="2"/>
    <x v="2"/>
    <x v="0"/>
    <x v="2"/>
    <x v="1"/>
    <x v="2"/>
    <n v="1.6997625883960601"/>
    <n v="1.38522359610571"/>
    <n v="1.11265374798145"/>
    <n v="0.97158753983386204"/>
    <n v="0.70566084116044103"/>
    <n v="1.0860173341203001"/>
    <n v="1.5941352435790701"/>
    <n v="1.39426693401813"/>
    <n v="1.2003157249542999"/>
    <n v="1.2293192498366701"/>
    <n v="0.87022360905267804"/>
    <n v="1.2400392338266"/>
    <s v="1k-10k"/>
    <s v="1k-10k"/>
    <s v="1k-10k"/>
    <s v="1k-10k"/>
    <s v="1k-10k"/>
    <s v="10k-100k"/>
    <n v="0.61374525427575999"/>
    <n v="0.38035649295985907"/>
    <n v="50"/>
    <n v="50"/>
    <n v="50"/>
    <n v="50"/>
    <n v="50"/>
    <n v="100"/>
  </r>
  <r>
    <x v="2"/>
    <x v="2"/>
    <x v="0"/>
    <x v="2"/>
    <x v="2"/>
    <x v="0"/>
    <n v="1.7735145780785799"/>
    <n v="1.40539279687245"/>
    <n v="1.1796955214617899"/>
    <n v="1.01251249706966"/>
    <n v="0.76311548443947597"/>
    <n v="1.1770834228871201"/>
    <n v="1.63747868889911"/>
    <n v="1.40566625973116"/>
    <n v="1.22661124573529"/>
    <n v="1.0306427040538799"/>
    <n v="0.68561664759874796"/>
    <n v="1.1591852945816199"/>
    <s v="251-1000"/>
    <s v="251-1000"/>
    <s v="251-1000"/>
    <s v="251-1000"/>
    <s v="251-1000"/>
    <s v="1k-10k"/>
    <n v="0.59643115519145984"/>
    <n v="0.41396793844764412"/>
    <n v="25"/>
    <n v="25"/>
    <n v="25"/>
    <n v="25"/>
    <n v="25"/>
    <n v="50"/>
  </r>
  <r>
    <x v="2"/>
    <x v="2"/>
    <x v="0"/>
    <x v="2"/>
    <x v="2"/>
    <x v="1"/>
    <n v="2.5221832410414402"/>
    <n v="1.3785963520229301"/>
    <n v="1.04631857369721"/>
    <n v="0.77479229977394903"/>
    <n v="0.42550332674195002"/>
    <n v="0.949699505468097"/>
    <n v="1.65263375471373"/>
    <n v="1.1756621614208"/>
    <n v="1.1544017532269299"/>
    <n v="0.90847658694904798"/>
    <n v="0.89901103918957004"/>
    <n v="1.0508515904401201"/>
    <s v="30-100"/>
    <s v="101-250"/>
    <s v="251-1000"/>
    <s v="251-1000"/>
    <s v="101-250"/>
    <s v="1k-10k"/>
    <n v="1.5724837355733432"/>
    <n v="0.52419617872614699"/>
    <n v="6"/>
    <n v="12"/>
    <n v="25"/>
    <n v="25"/>
    <n v="12"/>
    <n v="50"/>
  </r>
  <r>
    <x v="2"/>
    <x v="2"/>
    <x v="0"/>
    <x v="2"/>
    <x v="2"/>
    <x v="2"/>
    <n v="1.9627131083489699"/>
    <n v="1.26515774173968"/>
    <n v="1.0770861803090299"/>
    <n v="0.87755836841294999"/>
    <n v="0.62843910213356402"/>
    <n v="0.99758607632779905"/>
    <n v="1.43116200884016"/>
    <n v="1.1275296639953301"/>
    <n v="1.2041368387649101"/>
    <n v="0.95935583180112505"/>
    <n v="1.11402422035133"/>
    <n v="1.1291215486863799"/>
    <s v="251-1000"/>
    <s v="251-1000"/>
    <s v="1k-10k"/>
    <s v="1k-10k"/>
    <s v="251-1000"/>
    <s v="1k-10k"/>
    <n v="0.96512703202117089"/>
    <n v="0.36914697419423503"/>
    <n v="25"/>
    <n v="25"/>
    <n v="50"/>
    <n v="50"/>
    <n v="25"/>
    <n v="50"/>
  </r>
  <r>
    <x v="2"/>
    <x v="2"/>
    <x v="0"/>
    <x v="2"/>
    <x v="3"/>
    <x v="0"/>
    <n v="2.06707760233241"/>
    <n v="1.5411104587142399"/>
    <n v="1.2877502969530901"/>
    <n v="0.94527722788049795"/>
    <n v="0.57329782675005803"/>
    <n v="1.19617247995496"/>
    <n v="2.0408785519453998"/>
    <n v="1.53546007159074"/>
    <n v="1.35395833979403"/>
    <n v="1.0606199200621"/>
    <n v="0.73418675745845896"/>
    <n v="1.2948083387130001"/>
    <s v="251-1000"/>
    <s v="251-1000"/>
    <s v="251-1000"/>
    <s v="251-1000"/>
    <s v="101-250"/>
    <s v="1k-10k"/>
    <n v="0.87090512237744999"/>
    <n v="0.62287465320490198"/>
    <n v="25"/>
    <n v="25"/>
    <n v="25"/>
    <n v="25"/>
    <n v="12"/>
    <n v="50"/>
  </r>
  <r>
    <x v="2"/>
    <x v="2"/>
    <x v="0"/>
    <x v="2"/>
    <x v="3"/>
    <x v="1"/>
    <n v="2.88506521083242"/>
    <n v="1.6619493844762501"/>
    <n v="1.04303455083477"/>
    <n v="0.84978632980912605"/>
    <n v="0.49300388289775099"/>
    <n v="0.98403873619255999"/>
    <n v="1.5364550928518701"/>
    <n v="1.5522365607269299"/>
    <n v="1.2141731552549699"/>
    <n v="0.79761543088935605"/>
    <n v="0.73694554168095405"/>
    <n v="0.98974224155738399"/>
    <s v="30-100"/>
    <s v="30-100"/>
    <s v="251-1000"/>
    <s v="101-250"/>
    <s v="101-250"/>
    <s v="251-1000"/>
    <n v="1.90102647463986"/>
    <n v="0.491034853294809"/>
    <n v="6"/>
    <n v="6"/>
    <n v="25"/>
    <n v="12"/>
    <n v="12"/>
    <n v="25"/>
  </r>
  <r>
    <x v="2"/>
    <x v="2"/>
    <x v="0"/>
    <x v="2"/>
    <x v="3"/>
    <x v="2"/>
    <n v="2.6192616847213599"/>
    <n v="1.64369614956498"/>
    <n v="1.1110415395728599"/>
    <n v="0.86665540166674404"/>
    <n v="0.49399156550335899"/>
    <n v="1.02064013301433"/>
    <n v="1.4140058901861401"/>
    <n v="1.5483264945301201"/>
    <n v="1.30782218686274"/>
    <n v="0.99787571849128598"/>
    <n v="0.78911735038445097"/>
    <n v="1.2026358999309399"/>
    <s v="251-1000"/>
    <s v="251-1000"/>
    <s v="1k-10k"/>
    <s v="251-1000"/>
    <s v="251-1000"/>
    <s v="1k-10k"/>
    <n v="1.5986215517070299"/>
    <n v="0.526648567510971"/>
    <n v="25"/>
    <n v="25"/>
    <n v="50"/>
    <n v="25"/>
    <n v="25"/>
    <n v="50"/>
  </r>
  <r>
    <x v="2"/>
    <x v="2"/>
    <x v="0"/>
    <x v="2"/>
    <x v="4"/>
    <x v="0"/>
    <n v="1.61641736950236"/>
    <n v="1.4324900988831"/>
    <n v="1.2988914343612901"/>
    <n v="1.14900573062213"/>
    <n v="0.97385883758979297"/>
    <n v="1.23565955577844"/>
    <n v="1.5607870930551999"/>
    <n v="1.4703150906784599"/>
    <n v="1.3367047289877401"/>
    <n v="1.15801919011289"/>
    <n v="0.99655912351511"/>
    <n v="1.26339106527249"/>
    <s v="1k-10k"/>
    <s v="1k-10k"/>
    <s v="10k-100k"/>
    <s v="1k-10k"/>
    <s v="1k-10k"/>
    <s v="10k-100k"/>
    <n v="0.38075781372392004"/>
    <n v="0.26180071818864703"/>
    <n v="50"/>
    <n v="50"/>
    <n v="100"/>
    <n v="50"/>
    <n v="50"/>
    <n v="100"/>
  </r>
  <r>
    <x v="2"/>
    <x v="2"/>
    <x v="0"/>
    <x v="2"/>
    <x v="4"/>
    <x v="1"/>
    <n v="1.75292996464645"/>
    <n v="1.3213491269883799"/>
    <n v="1.07389197628155"/>
    <n v="0.88875820522821403"/>
    <n v="0.69021706044259001"/>
    <n v="0.98795726935073802"/>
    <n v="1.5596018753419501"/>
    <n v="1.2198616688851001"/>
    <n v="1.1027592317127599"/>
    <n v="0.99019108743584705"/>
    <n v="0.91474125687852004"/>
    <n v="1.05557678624342"/>
    <s v="251-1000"/>
    <s v="251-1000"/>
    <s v="1k-10k"/>
    <s v="1k-10k"/>
    <s v="251-1000"/>
    <s v="1k-10k"/>
    <n v="0.76497269529571199"/>
    <n v="0.29774020890814801"/>
    <n v="25"/>
    <n v="25"/>
    <n v="50"/>
    <n v="50"/>
    <n v="25"/>
    <n v="50"/>
  </r>
  <r>
    <x v="2"/>
    <x v="2"/>
    <x v="0"/>
    <x v="2"/>
    <x v="4"/>
    <x v="2"/>
    <n v="1.61504759792009"/>
    <n v="1.3371063597979"/>
    <n v="1.14139529971683"/>
    <n v="0.99206030841901705"/>
    <n v="0.80837601213766996"/>
    <n v="1.06601395719562"/>
    <n v="1.4969874513080299"/>
    <n v="1.3832978963776701"/>
    <n v="1.2335090871930301"/>
    <n v="1.20999937545727"/>
    <n v="0.98625875874883895"/>
    <n v="1.22515910462679"/>
    <s v="1k-10k"/>
    <s v="1k-10k"/>
    <s v="10k-100k"/>
    <s v="10k-100k"/>
    <s v="1k-10k"/>
    <s v="10k-100k"/>
    <n v="0.54903364072447003"/>
    <n v="0.25763794505795001"/>
    <n v="50"/>
    <n v="50"/>
    <n v="100"/>
    <n v="100"/>
    <n v="50"/>
    <n v="100"/>
  </r>
  <r>
    <x v="2"/>
    <x v="2"/>
    <x v="0"/>
    <x v="3"/>
    <x v="0"/>
    <x v="0"/>
    <n v="1.8875242019382701"/>
    <n v="1.54469053220158"/>
    <n v="1.31502991801445"/>
    <n v="1.1497845339597601"/>
    <n v="0.98601201455909304"/>
    <n v="1.29283912358598"/>
    <n v="1.8446991552427701"/>
    <n v="1.5170993886200601"/>
    <n v="1.3665746166752399"/>
    <n v="1.23167791338106"/>
    <n v="1.01029861877455"/>
    <n v="1.3370593573196601"/>
    <s v="1k-10k"/>
    <s v="1k-10k"/>
    <s v="1k-10k"/>
    <s v="1k-10k"/>
    <s v="1k-10k"/>
    <s v="10k-100k"/>
    <n v="0.59468507835229012"/>
    <n v="0.30682710902688692"/>
    <n v="50"/>
    <n v="50"/>
    <n v="50"/>
    <n v="50"/>
    <n v="50"/>
    <n v="100"/>
  </r>
  <r>
    <x v="2"/>
    <x v="2"/>
    <x v="0"/>
    <x v="3"/>
    <x v="0"/>
    <x v="1"/>
    <n v="1.8172618063169701"/>
    <n v="1.35884324900826"/>
    <n v="1.15279272327933"/>
    <n v="0.894835480748984"/>
    <n v="0.62104821546287203"/>
    <n v="1.06847435740085"/>
    <n v="1.5547692401516"/>
    <n v="1.3093036579917301"/>
    <n v="1.1736472755385501"/>
    <n v="0.96129249823794904"/>
    <n v="0.81154435010182302"/>
    <n v="1.10274021852379"/>
    <s v="251-1000"/>
    <s v="251-1000"/>
    <s v="251-1000"/>
    <s v="1k-10k"/>
    <s v="30-100"/>
    <s v="1k-10k"/>
    <n v="0.74878744891612015"/>
    <n v="0.44742614193797792"/>
    <n v="25"/>
    <n v="25"/>
    <n v="25"/>
    <n v="50"/>
    <n v="6"/>
    <n v="50"/>
  </r>
  <r>
    <x v="2"/>
    <x v="2"/>
    <x v="0"/>
    <x v="3"/>
    <x v="0"/>
    <x v="2"/>
    <n v="1.8993252354007799"/>
    <n v="1.5133378708015399"/>
    <n v="1.29268708521172"/>
    <n v="1.15703055755938"/>
    <n v="0.90938768678104698"/>
    <n v="1.17018615175452"/>
    <n v="1.7931334979360001"/>
    <n v="1.50418017951203"/>
    <n v="1.3978586554642001"/>
    <n v="1.2845338025331501"/>
    <n v="1.03564231652294"/>
    <n v="1.29566122449959"/>
    <s v="251-1000"/>
    <s v="1k-10k"/>
    <s v="1k-10k"/>
    <s v="1k-10k"/>
    <s v="1k-10k"/>
    <s v="10k-100k"/>
    <n v="0.7291390836462599"/>
    <n v="0.26079846497347303"/>
    <n v="25"/>
    <n v="50"/>
    <n v="50"/>
    <n v="50"/>
    <n v="50"/>
    <n v="100"/>
  </r>
  <r>
    <x v="2"/>
    <x v="2"/>
    <x v="0"/>
    <x v="3"/>
    <x v="1"/>
    <x v="0"/>
    <n v="1.7357306250303799"/>
    <n v="1.5115215991212501"/>
    <n v="1.31396771879591"/>
    <n v="1.20477646012771"/>
    <n v="0.98770805963528696"/>
    <n v="1.3013358853357699"/>
    <n v="1.7660097666714001"/>
    <n v="1.5369884314796101"/>
    <n v="1.39307524370257"/>
    <n v="1.3332401781710499"/>
    <n v="1.0023807670179501"/>
    <n v="1.3601945428792199"/>
    <s v="1k-10k"/>
    <s v="1k-10k"/>
    <s v="10k-100k"/>
    <s v="1k-10k"/>
    <s v="1k-10k"/>
    <s v="10k-100k"/>
    <n v="0.43439473969460995"/>
    <n v="0.31362782570048298"/>
    <n v="50"/>
    <n v="50"/>
    <n v="100"/>
    <n v="50"/>
    <n v="50"/>
    <n v="100"/>
  </r>
  <r>
    <x v="2"/>
    <x v="2"/>
    <x v="0"/>
    <x v="3"/>
    <x v="1"/>
    <x v="1"/>
    <n v="1.5060273795666099"/>
    <n v="1.1404860467520801"/>
    <n v="1.00386197669734"/>
    <n v="0.85806238085919295"/>
    <n v="0.58906639467014199"/>
    <n v="0.93052394084978796"/>
    <n v="1.37195258880857"/>
    <n v="1.1807356899711201"/>
    <n v="1.0373826695077"/>
    <n v="0.92660862627930096"/>
    <n v="0.82675905551839102"/>
    <n v="1.0156388562229299"/>
    <s v="251-1000"/>
    <s v="1k-10k"/>
    <s v="1k-10k"/>
    <s v="1k-10k"/>
    <s v="1k-10k"/>
    <s v="10k-100k"/>
    <n v="0.57550343871682197"/>
    <n v="0.34145754617964597"/>
    <n v="25"/>
    <n v="50"/>
    <n v="50"/>
    <n v="50"/>
    <n v="50"/>
    <n v="100"/>
  </r>
  <r>
    <x v="2"/>
    <x v="2"/>
    <x v="0"/>
    <x v="3"/>
    <x v="1"/>
    <x v="2"/>
    <n v="1.5629401899212001"/>
    <n v="1.25645738961024"/>
    <n v="1.10340314780995"/>
    <n v="0.97493887978739802"/>
    <n v="0.82208274308426399"/>
    <n v="1.0310689391652099"/>
    <n v="1.7003335876480601"/>
    <n v="1.41007773951295"/>
    <n v="1.2772850510009"/>
    <n v="1.1081319864216199"/>
    <n v="1.1631165070793901"/>
    <n v="1.26394895863902"/>
    <s v="1k-10k"/>
    <s v="10k-100k"/>
    <s v="10k-100k"/>
    <s v="1k-10k"/>
    <s v="10k-100k"/>
    <s v="10k-100k"/>
    <n v="0.53187125075599018"/>
    <n v="0.20898619608094593"/>
    <n v="50"/>
    <n v="100"/>
    <n v="100"/>
    <n v="50"/>
    <n v="100"/>
    <n v="100"/>
  </r>
  <r>
    <x v="2"/>
    <x v="2"/>
    <x v="0"/>
    <x v="3"/>
    <x v="2"/>
    <x v="0"/>
    <n v="1.89068044722563"/>
    <n v="1.5591952242631699"/>
    <n v="1.2844692927533701"/>
    <n v="1.0952917034137299"/>
    <n v="0.83889163002942702"/>
    <n v="1.26707186756464"/>
    <n v="1.8176919125659301"/>
    <n v="1.5707454642229099"/>
    <n v="1.37753327981774"/>
    <n v="1.16350191306159"/>
    <n v="0.78701876648218505"/>
    <n v="1.28675879449065"/>
    <s v="251-1000"/>
    <s v="1k-10k"/>
    <s v="1k-10k"/>
    <s v="1k-10k"/>
    <s v="251-1000"/>
    <s v="1k-10k"/>
    <n v="0.62360857966099004"/>
    <n v="0.42818023753521295"/>
    <n v="25"/>
    <n v="50"/>
    <n v="50"/>
    <n v="50"/>
    <n v="25"/>
    <n v="50"/>
  </r>
  <r>
    <x v="2"/>
    <x v="2"/>
    <x v="0"/>
    <x v="3"/>
    <x v="2"/>
    <x v="1"/>
    <n v="1.26375396122524"/>
    <n v="1.0359286400365699"/>
    <n v="0.91105441322786396"/>
    <n v="0.76326256805055004"/>
    <n v="0.62619760036248595"/>
    <n v="0.89233422663658801"/>
    <n v="1.19096019977288"/>
    <n v="1.1012183067986201"/>
    <n v="0.93986856205520797"/>
    <n v="0.897871437234945"/>
    <n v="0.76049187425853304"/>
    <n v="0.96503073368737602"/>
    <s v="251-1000"/>
    <s v="1k-10k"/>
    <s v="1k-10k"/>
    <s v="1k-10k"/>
    <s v="251-1000"/>
    <s v="1k-10k"/>
    <n v="0.37141973458865196"/>
    <n v="0.26613662627410206"/>
    <n v="25"/>
    <n v="50"/>
    <n v="50"/>
    <n v="50"/>
    <n v="25"/>
    <n v="50"/>
  </r>
  <r>
    <x v="2"/>
    <x v="2"/>
    <x v="0"/>
    <x v="3"/>
    <x v="2"/>
    <x v="2"/>
    <n v="1.4254961676890701"/>
    <n v="1.11164344190183"/>
    <n v="0.95227988110517403"/>
    <n v="0.80539429161939602"/>
    <n v="0.64906471066936999"/>
    <n v="0.93080536622533105"/>
    <n v="1.4186226440351599"/>
    <n v="1.29557944136012"/>
    <n v="1.09886546262177"/>
    <n v="0.97451545744220902"/>
    <n v="0.86677229908592901"/>
    <n v="1.11288803626977"/>
    <s v="251-1000"/>
    <s v="1k-10k"/>
    <s v="1k-10k"/>
    <s v="1k-10k"/>
    <s v="1k-10k"/>
    <s v="10k-100k"/>
    <n v="0.494690801463739"/>
    <n v="0.28174065555596106"/>
    <n v="25"/>
    <n v="50"/>
    <n v="50"/>
    <n v="50"/>
    <n v="50"/>
    <n v="100"/>
  </r>
  <r>
    <x v="2"/>
    <x v="2"/>
    <x v="0"/>
    <x v="3"/>
    <x v="3"/>
    <x v="0"/>
    <n v="2.1530877928307399"/>
    <n v="1.6087460484487699"/>
    <n v="1.39070876841484"/>
    <n v="1.1409371570998501"/>
    <n v="0.85446267425356504"/>
    <n v="1.37468094633175"/>
    <n v="2.2873674244332598"/>
    <n v="1.7260248774832001"/>
    <n v="1.49006518584564"/>
    <n v="1.2786877291546299"/>
    <n v="0.88128600752874098"/>
    <n v="1.49079944026391"/>
    <s v="1k-10k"/>
    <s v="1k-10k"/>
    <s v="1k-10k"/>
    <s v="1k-10k"/>
    <s v="1k-10k"/>
    <s v="1k-10k"/>
    <n v="0.77840684649898995"/>
    <n v="0.52021827207818494"/>
    <n v="50"/>
    <n v="50"/>
    <n v="50"/>
    <n v="50"/>
    <n v="50"/>
    <n v="50"/>
  </r>
  <r>
    <x v="2"/>
    <x v="2"/>
    <x v="0"/>
    <x v="3"/>
    <x v="3"/>
    <x v="1"/>
    <n v="1.32756155132236"/>
    <n v="1.0432514387638101"/>
    <n v="0.90314308234293506"/>
    <n v="0.812534190045898"/>
    <n v="0.595777136825974"/>
    <n v="0.87748333674642398"/>
    <n v="1.2230531015952499"/>
    <n v="1.0790869600116999"/>
    <n v="0.93876498139054798"/>
    <n v="0.90787377619325005"/>
    <n v="0.74911149734251803"/>
    <n v="0.95739146566855804"/>
    <s v="251-1000"/>
    <s v="1k-10k"/>
    <s v="1k-10k"/>
    <s v="1k-10k"/>
    <s v="1k-10k"/>
    <s v="1k-10k"/>
    <n v="0.450078214575936"/>
    <n v="0.28170619992044998"/>
    <n v="25"/>
    <n v="50"/>
    <n v="50"/>
    <n v="50"/>
    <n v="50"/>
    <n v="50"/>
  </r>
  <r>
    <x v="2"/>
    <x v="2"/>
    <x v="0"/>
    <x v="3"/>
    <x v="3"/>
    <x v="2"/>
    <n v="1.39011119606958"/>
    <n v="1.11013174659145"/>
    <n v="0.96381890503748202"/>
    <n v="0.84070581987813198"/>
    <n v="0.61485413119003696"/>
    <n v="0.91413196761632098"/>
    <n v="1.57174644392935"/>
    <n v="1.34122455907563"/>
    <n v="1.2669790331355799"/>
    <n v="0.98756132630994597"/>
    <n v="0.85171930377725602"/>
    <n v="1.17239731076957"/>
    <s v="1k-10k"/>
    <s v="1k-10k"/>
    <s v="1k-10k"/>
    <s v="1k-10k"/>
    <s v="1k-10k"/>
    <s v="10k-100k"/>
    <n v="0.47597922845325902"/>
    <n v="0.29927783642628403"/>
    <n v="50"/>
    <n v="50"/>
    <n v="50"/>
    <n v="50"/>
    <n v="50"/>
    <n v="100"/>
  </r>
  <r>
    <x v="2"/>
    <x v="2"/>
    <x v="0"/>
    <x v="3"/>
    <x v="4"/>
    <x v="0"/>
    <n v="1.69809959587926"/>
    <n v="1.5333463876673901"/>
    <n v="1.3328434015467201"/>
    <n v="1.23052935247283"/>
    <n v="1.0437399862657799"/>
    <n v="1.30451237832763"/>
    <n v="1.7799234695922801"/>
    <n v="1.55703017545133"/>
    <n v="1.4081799506345201"/>
    <n v="1.3201488213685399"/>
    <n v="1.06956511227338"/>
    <n v="1.3620126268180699"/>
    <s v="1k-10k"/>
    <s v="10k-100k"/>
    <s v="10k-100k"/>
    <s v="10k-100k"/>
    <s v="10k-100k"/>
    <s v="10k-100k"/>
    <n v="0.39358721755162995"/>
    <n v="0.2607723920618501"/>
    <n v="50"/>
    <n v="100"/>
    <n v="100"/>
    <n v="100"/>
    <n v="100"/>
    <n v="100"/>
  </r>
  <r>
    <x v="2"/>
    <x v="2"/>
    <x v="0"/>
    <x v="3"/>
    <x v="4"/>
    <x v="1"/>
    <n v="1.23917220961029"/>
    <n v="1.0506369589829201"/>
    <n v="0.96265568524689904"/>
    <n v="0.86248265772950705"/>
    <n v="0.68118152702687196"/>
    <n v="0.90887654909196602"/>
    <n v="1.28247662424013"/>
    <n v="1.08067867310136"/>
    <n v="1.0329379953480899"/>
    <n v="0.92433248937240198"/>
    <n v="0.84306120040223198"/>
    <n v="0.99102900250105197"/>
    <s v="1k-10k"/>
    <s v="1k-10k"/>
    <s v="1k-10k"/>
    <s v="1k-10k"/>
    <s v="1k-10k"/>
    <s v="10k-100k"/>
    <n v="0.33029566051832393"/>
    <n v="0.22769502206509407"/>
    <n v="50"/>
    <n v="50"/>
    <n v="50"/>
    <n v="50"/>
    <n v="50"/>
    <n v="100"/>
  </r>
  <r>
    <x v="2"/>
    <x v="2"/>
    <x v="0"/>
    <x v="3"/>
    <x v="4"/>
    <x v="2"/>
    <n v="1.35337765266953"/>
    <n v="1.13128369793204"/>
    <n v="1.0320761600132899"/>
    <n v="0.91369945082634396"/>
    <n v="0.767273468573063"/>
    <n v="0.98152260987197304"/>
    <n v="1.5717129299605399"/>
    <n v="1.34261122058035"/>
    <n v="1.26279446841653"/>
    <n v="1.1473660241014401"/>
    <n v="0.90020204971458395"/>
    <n v="1.2247390178519699"/>
    <s v="10k-100k"/>
    <s v="10k-100k"/>
    <s v="10k-100k"/>
    <s v="10k-100k"/>
    <s v="1k-10k"/>
    <s v="&gt;100k"/>
    <n v="0.37185504279755699"/>
    <n v="0.21424914129891004"/>
    <n v="100"/>
    <n v="100"/>
    <n v="100"/>
    <n v="100"/>
    <n v="50"/>
    <n v="200"/>
  </r>
  <r>
    <x v="2"/>
    <x v="2"/>
    <x v="2"/>
    <x v="0"/>
    <x v="0"/>
    <x v="0"/>
    <s v="NULL"/>
    <n v="2.6140361076282099"/>
    <n v="1.8460204040514701"/>
    <n v="1.24036918593042"/>
    <n v="0.67405444506396694"/>
    <n v="1.60679382727858"/>
    <s v="NULL"/>
    <n v="2.7562316026821398"/>
    <n v="1.87869041301908"/>
    <n v="1.2099003816249501"/>
    <n v="1.04298480721015"/>
    <n v="1.54939499442122"/>
    <s v="&lt;30"/>
    <s v="30-100"/>
    <s v="30-100"/>
    <s v="101-250"/>
    <s v="30-100"/>
    <s v="251-1000"/>
    <n v="1.0072422803496299"/>
    <n v="0.93273938221461306"/>
    <s v="N/A"/>
    <n v="6"/>
    <n v="6"/>
    <n v="12"/>
    <n v="6"/>
    <n v="25"/>
  </r>
  <r>
    <x v="2"/>
    <x v="2"/>
    <x v="2"/>
    <x v="0"/>
    <x v="0"/>
    <x v="1"/>
    <s v="NULL"/>
    <s v="NULL"/>
    <s v="NULL"/>
    <s v="NULL"/>
    <s v="NULL"/>
    <s v="NULL"/>
    <s v="NULL"/>
    <s v="NULL"/>
    <s v="NULL"/>
    <s v="NULL"/>
    <s v="NULL"/>
    <s v="NULL"/>
    <s v="&lt;30"/>
    <s v="&lt;30"/>
    <s v="&lt;30"/>
    <s v="&lt;30"/>
    <s v="&lt;30"/>
    <s v="&lt;30"/>
    <e v="#VALUE!"/>
    <e v="#VALUE!"/>
    <s v="N/A"/>
    <s v="N/A"/>
    <s v="N/A"/>
    <s v="N/A"/>
    <s v="N/A"/>
    <s v="N/A"/>
  </r>
  <r>
    <x v="2"/>
    <x v="2"/>
    <x v="2"/>
    <x v="0"/>
    <x v="0"/>
    <x v="2"/>
    <s v="NULL"/>
    <n v="2.5286520927382701"/>
    <n v="1.79891752616399"/>
    <n v="1.4444872796934001"/>
    <s v="NULL"/>
    <n v="1.8133152818460301"/>
    <s v="NULL"/>
    <n v="2.65102179788434"/>
    <n v="1.8684768733421999"/>
    <n v="1.2445127644734399"/>
    <s v="NULL"/>
    <n v="1.58877911966042"/>
    <s v="&lt;30"/>
    <s v="30-100"/>
    <s v="30-100"/>
    <s v="101-250"/>
    <s v="&lt;30"/>
    <s v="251-1000"/>
    <n v="0.71533681089223999"/>
    <n v="0.36882800215263001"/>
    <s v="N/A"/>
    <n v="6"/>
    <n v="6"/>
    <n v="12"/>
    <s v="N/A"/>
    <n v="25"/>
  </r>
  <r>
    <x v="2"/>
    <x v="2"/>
    <x v="2"/>
    <x v="0"/>
    <x v="1"/>
    <x v="0"/>
    <n v="3.87989897597978"/>
    <n v="1.9448517261040099"/>
    <n v="1.61187869609331"/>
    <n v="1.24162119902655"/>
    <n v="0.52614246012940702"/>
    <n v="1.55936517595249"/>
    <n v="3.5411162097553701"/>
    <n v="2.0517205215765801"/>
    <n v="1.6459678430069999"/>
    <n v="1.28086794301476"/>
    <n v="0.71412131714174598"/>
    <n v="1.59598043937235"/>
    <s v="30-100"/>
    <s v="251-1000"/>
    <s v="251-1000"/>
    <s v="251-1000"/>
    <s v="30-100"/>
    <s v="1k-10k"/>
    <n v="2.3205338000272899"/>
    <n v="1.0332227158230829"/>
    <n v="6"/>
    <n v="25"/>
    <n v="25"/>
    <n v="25"/>
    <n v="6"/>
    <n v="50"/>
  </r>
  <r>
    <x v="2"/>
    <x v="2"/>
    <x v="2"/>
    <x v="0"/>
    <x v="1"/>
    <x v="1"/>
    <s v="NULL"/>
    <n v="2.5449212169266699"/>
    <n v="1.76467472183865"/>
    <n v="1.1779738876764101"/>
    <s v="NULL"/>
    <n v="1.6670427184663801"/>
    <s v="NULL"/>
    <n v="2.2726867449311299"/>
    <n v="1.69675664002365"/>
    <n v="1.1156516585982399"/>
    <s v="NULL"/>
    <n v="1.45765560042432"/>
    <s v="&lt;30"/>
    <s v="30-100"/>
    <s v="30-100"/>
    <s v="30-100"/>
    <s v="&lt;30"/>
    <s v="101-250"/>
    <n v="0.87787849846028987"/>
    <n v="0.48906883078996999"/>
    <s v="N/A"/>
    <n v="6"/>
    <n v="6"/>
    <n v="6"/>
    <s v="N/A"/>
    <n v="12"/>
  </r>
  <r>
    <x v="2"/>
    <x v="2"/>
    <x v="2"/>
    <x v="0"/>
    <x v="1"/>
    <x v="2"/>
    <n v="5.7366995804796801"/>
    <n v="2.4213669481464799"/>
    <n v="1.6575215621100601"/>
    <n v="1.29721754855357"/>
    <n v="0.68298326961823197"/>
    <n v="1.6021880704361999"/>
    <n v="3.4042449250001701"/>
    <n v="1.85341057237451"/>
    <n v="1.7876706728124101"/>
    <n v="1.3167549303019199"/>
    <n v="0.79990286676075495"/>
    <n v="1.58170276164012"/>
    <s v="30-100"/>
    <s v="101-250"/>
    <s v="251-1000"/>
    <s v="251-1000"/>
    <s v="30-100"/>
    <s v="1k-10k"/>
    <n v="4.1345115100434802"/>
    <n v="0.91920480081796796"/>
    <n v="6"/>
    <n v="12"/>
    <n v="25"/>
    <n v="25"/>
    <n v="6"/>
    <n v="50"/>
  </r>
  <r>
    <x v="2"/>
    <x v="2"/>
    <x v="2"/>
    <x v="0"/>
    <x v="2"/>
    <x v="0"/>
    <n v="4.8282998826938002"/>
    <n v="2.9721200770015099"/>
    <n v="2.15255438064594"/>
    <n v="1.5852787915491"/>
    <n v="0.95802083438632302"/>
    <n v="1.77796380121648"/>
    <n v="4.7282773759129899"/>
    <n v="3.1885143019841702"/>
    <n v="2.1590260635896898"/>
    <n v="1.61068932640294"/>
    <n v="1.12047684752943"/>
    <n v="1.83527212966981"/>
    <s v="30-100"/>
    <s v="30-100"/>
    <s v="101-250"/>
    <s v="251-1000"/>
    <s v="30-100"/>
    <s v="251-1000"/>
    <n v="3.0503360814773202"/>
    <n v="0.81994296683015699"/>
    <n v="6"/>
    <n v="6"/>
    <n v="12"/>
    <n v="25"/>
    <n v="6"/>
    <n v="25"/>
  </r>
  <r>
    <x v="2"/>
    <x v="2"/>
    <x v="2"/>
    <x v="0"/>
    <x v="2"/>
    <x v="1"/>
    <s v="NULL"/>
    <s v="NULL"/>
    <n v="0.99777894492994901"/>
    <n v="0.74502215098228297"/>
    <s v="NULL"/>
    <n v="1.10423878790332"/>
    <s v="NULL"/>
    <s v="NULL"/>
    <n v="1.14625134264458"/>
    <n v="1.0916094390801201"/>
    <s v="NULL"/>
    <n v="1.1698166133841801"/>
    <s v="&lt;30"/>
    <s v="&lt;30"/>
    <s v="30-100"/>
    <s v="30-100"/>
    <s v="&lt;30"/>
    <s v="101-250"/>
    <n v="0.10645984297337097"/>
    <n v="0.359216636921037"/>
    <s v="N/A"/>
    <s v="N/A"/>
    <n v="6"/>
    <n v="6"/>
    <s v="N/A"/>
    <n v="12"/>
  </r>
  <r>
    <x v="2"/>
    <x v="2"/>
    <x v="2"/>
    <x v="0"/>
    <x v="2"/>
    <x v="2"/>
    <n v="4.9600705466469499"/>
    <n v="2.3746930211368"/>
    <n v="1.74279717985071"/>
    <n v="1.1601347434423801"/>
    <n v="0.58826168277190605"/>
    <n v="1.3334458886154099"/>
    <n v="3.33422539609048"/>
    <n v="3.0275069159888801"/>
    <n v="1.94379295485932"/>
    <n v="1.44422702282367"/>
    <n v="1.0837396586036401"/>
    <n v="1.67476911301048"/>
    <s v="30-100"/>
    <s v="30-100"/>
    <s v="251-1000"/>
    <s v="251-1000"/>
    <s v="30-100"/>
    <s v="251-1000"/>
    <n v="3.62662465803154"/>
    <n v="0.74518420584350387"/>
    <n v="6"/>
    <n v="6"/>
    <n v="25"/>
    <n v="25"/>
    <n v="6"/>
    <n v="25"/>
  </r>
  <r>
    <x v="2"/>
    <x v="2"/>
    <x v="2"/>
    <x v="0"/>
    <x v="3"/>
    <x v="0"/>
    <n v="5.5861950307827399"/>
    <n v="3.4338374969745198"/>
    <n v="2.3713070645666301"/>
    <n v="1.66311381961434"/>
    <n v="0.98238691173929604"/>
    <n v="1.9289357726073899"/>
    <n v="5.28253624826585"/>
    <n v="3.63359900598459"/>
    <n v="2.62133574203901"/>
    <n v="1.7407668637121101"/>
    <n v="1.0444911798865"/>
    <n v="2.0450520195459898"/>
    <s v="30-100"/>
    <s v="30-100"/>
    <s v="101-250"/>
    <s v="251-1000"/>
    <s v="30-100"/>
    <s v="251-1000"/>
    <n v="3.6572592581753502"/>
    <n v="0.94654886086809387"/>
    <n v="6"/>
    <n v="6"/>
    <n v="12"/>
    <n v="25"/>
    <n v="6"/>
    <n v="25"/>
  </r>
  <r>
    <x v="2"/>
    <x v="2"/>
    <x v="2"/>
    <x v="0"/>
    <x v="3"/>
    <x v="1"/>
    <n v="4.713571191922"/>
    <n v="1.81152023010851"/>
    <n v="1.2549237741583601"/>
    <n v="0.72720303185324997"/>
    <s v="NULL"/>
    <n v="1.3263506606401201"/>
    <n v="2.3349149787754699"/>
    <n v="1.79449150050326"/>
    <n v="1.3915746983510699"/>
    <n v="1.0304028451407199"/>
    <s v="NULL"/>
    <n v="1.2910599555069699"/>
    <s v="30-100"/>
    <s v="30-100"/>
    <s v="30-100"/>
    <s v="101-250"/>
    <s v="&lt;30"/>
    <s v="251-1000"/>
    <n v="3.3872205312818799"/>
    <n v="0.59914762878687011"/>
    <n v="6"/>
    <n v="6"/>
    <n v="6"/>
    <n v="12"/>
    <s v="N/A"/>
    <n v="25"/>
  </r>
  <r>
    <x v="2"/>
    <x v="2"/>
    <x v="2"/>
    <x v="0"/>
    <x v="3"/>
    <x v="2"/>
    <n v="4.7660888128026704"/>
    <n v="2.2588978468012"/>
    <n v="1.49398979761733"/>
    <n v="0.95592593839282303"/>
    <n v="0.51613708042484796"/>
    <n v="1.42674575766748"/>
    <n v="3.2313366078085299"/>
    <n v="2.1893127136113799"/>
    <n v="1.70592879984877"/>
    <n v="1.39508477738708"/>
    <n v="1.2287983979399699"/>
    <n v="1.7334381943249699"/>
    <s v="101-250"/>
    <s v="251-1000"/>
    <s v="251-1000"/>
    <s v="101-250"/>
    <s v="101-250"/>
    <s v="1k-10k"/>
    <n v="3.3393430551351901"/>
    <n v="0.91060867724263206"/>
    <n v="12"/>
    <n v="25"/>
    <n v="25"/>
    <n v="12"/>
    <n v="12"/>
    <n v="50"/>
  </r>
  <r>
    <x v="2"/>
    <x v="2"/>
    <x v="2"/>
    <x v="0"/>
    <x v="4"/>
    <x v="0"/>
    <n v="4.5320626668767101"/>
    <n v="3.1149303866776399"/>
    <n v="2.0466869684147202"/>
    <n v="1.6746737774499401"/>
    <n v="1.07375744252918"/>
    <n v="1.7088796829070401"/>
    <n v="4.3462514545394404"/>
    <n v="3.2672651889489202"/>
    <n v="2.1888591229604502"/>
    <n v="1.7259840018116701"/>
    <n v="1.1003593394525899"/>
    <n v="1.73755122999526"/>
    <s v="101-250"/>
    <s v="101-250"/>
    <s v="251-1000"/>
    <s v="1k-10k"/>
    <s v="251-1000"/>
    <s v="1k-10k"/>
    <n v="2.8231829839696703"/>
    <n v="0.63512224037786003"/>
    <n v="12"/>
    <n v="12"/>
    <n v="25"/>
    <n v="50"/>
    <n v="25"/>
    <n v="50"/>
  </r>
  <r>
    <x v="2"/>
    <x v="2"/>
    <x v="2"/>
    <x v="0"/>
    <x v="4"/>
    <x v="1"/>
    <n v="5.5467025538766803"/>
    <n v="2.8569661419303198"/>
    <n v="1.4080689616769499"/>
    <n v="0.95746019148592898"/>
    <n v="0.56997257044248895"/>
    <n v="1.3428013848834499"/>
    <n v="3.2321296235423902"/>
    <n v="1.97514182638086"/>
    <n v="1.3789640950394699"/>
    <n v="1.2181730662706101"/>
    <n v="0.85463500908038204"/>
    <n v="1.3145060960158801"/>
    <s v="30-100"/>
    <s v="101-250"/>
    <s v="101-250"/>
    <s v="101-250"/>
    <s v="101-250"/>
    <s v="251-1000"/>
    <n v="4.2039011689932302"/>
    <n v="0.77282881444096097"/>
    <n v="6"/>
    <n v="12"/>
    <n v="12"/>
    <n v="12"/>
    <n v="12"/>
    <n v="25"/>
  </r>
  <r>
    <x v="2"/>
    <x v="2"/>
    <x v="2"/>
    <x v="0"/>
    <x v="4"/>
    <x v="2"/>
    <n v="5.9377279527017599"/>
    <n v="3.2582898794957398"/>
    <n v="1.709357630185"/>
    <n v="1.22370529866182"/>
    <n v="0.68726431101608498"/>
    <n v="1.4620296631612"/>
    <n v="4.2696244269486696"/>
    <n v="2.4385074614256799"/>
    <n v="1.7467747103998901"/>
    <n v="1.4854595671953299"/>
    <n v="1.2122090376654999"/>
    <n v="1.6458411042696"/>
    <s v="30-100"/>
    <s v="251-1000"/>
    <s v="1k-10k"/>
    <s v="1k-10k"/>
    <s v="251-1000"/>
    <s v="1k-10k"/>
    <n v="4.4756982895405599"/>
    <n v="0.77476535214511499"/>
    <n v="6"/>
    <n v="25"/>
    <n v="50"/>
    <n v="50"/>
    <n v="25"/>
    <n v="50"/>
  </r>
  <r>
    <x v="2"/>
    <x v="2"/>
    <x v="2"/>
    <x v="1"/>
    <x v="0"/>
    <x v="0"/>
    <n v="1.89452623010064"/>
    <n v="1.53508839800728"/>
    <n v="1.30718015334529"/>
    <n v="1.1161105328310901"/>
    <n v="0.93299600817778805"/>
    <n v="1.32031921144746"/>
    <n v="1.8394755505795499"/>
    <n v="1.5439017759745901"/>
    <n v="1.3965842767317"/>
    <n v="1.1821325518697801"/>
    <n v="0.968031400091381"/>
    <n v="1.3786451366185699"/>
    <s v="251-1000"/>
    <s v="1k-10k"/>
    <s v="1k-10k"/>
    <s v="1k-10k"/>
    <s v="251-1000"/>
    <s v="1k-10k"/>
    <n v="0.57420701865318002"/>
    <n v="0.38732320326967196"/>
    <n v="25"/>
    <n v="50"/>
    <n v="50"/>
    <n v="50"/>
    <n v="25"/>
    <n v="50"/>
  </r>
  <r>
    <x v="2"/>
    <x v="2"/>
    <x v="2"/>
    <x v="1"/>
    <x v="0"/>
    <x v="1"/>
    <n v="1.77276167351976"/>
    <n v="1.29753017313129"/>
    <n v="1.06040571184101"/>
    <n v="0.902443417595717"/>
    <n v="0.53162542252936795"/>
    <n v="1.08856797416702"/>
    <n v="1.41827204476874"/>
    <n v="1.369845348543"/>
    <n v="1.0771939013854599"/>
    <n v="0.96390139420313603"/>
    <n v="0.74028090494959098"/>
    <n v="1.10508752139641"/>
    <s v="101-250"/>
    <s v="251-1000"/>
    <s v="251-1000"/>
    <s v="251-1000"/>
    <s v="30-100"/>
    <s v="1k-10k"/>
    <n v="0.68419369935273999"/>
    <n v="0.55694255163765205"/>
    <n v="12"/>
    <n v="25"/>
    <n v="25"/>
    <n v="25"/>
    <n v="6"/>
    <n v="50"/>
  </r>
  <r>
    <x v="2"/>
    <x v="2"/>
    <x v="2"/>
    <x v="1"/>
    <x v="0"/>
    <x v="2"/>
    <n v="1.77184561685814"/>
    <n v="1.4053629912755901"/>
    <n v="1.2194391392106401"/>
    <n v="1.00700637372066"/>
    <n v="0.77824153018452602"/>
    <n v="1.1862104468793599"/>
    <n v="1.6770759139146101"/>
    <n v="1.4174218395654901"/>
    <n v="1.3519549774967401"/>
    <n v="1.1468227613442801"/>
    <n v="1.0143368390719101"/>
    <n v="1.3170395563550199"/>
    <s v="251-1000"/>
    <s v="1k-10k"/>
    <s v="1k-10k"/>
    <s v="1k-10k"/>
    <s v="101-250"/>
    <s v="1k-10k"/>
    <n v="0.58563516997878007"/>
    <n v="0.40796891669483393"/>
    <n v="25"/>
    <n v="50"/>
    <n v="50"/>
    <n v="50"/>
    <n v="12"/>
    <n v="50"/>
  </r>
  <r>
    <x v="2"/>
    <x v="2"/>
    <x v="2"/>
    <x v="1"/>
    <x v="1"/>
    <x v="0"/>
    <n v="1.6498191856117801"/>
    <n v="1.5118197145569501"/>
    <n v="1.2926885194909401"/>
    <n v="1.1367487327577801"/>
    <n v="0.97316133919980496"/>
    <n v="1.31764427893284"/>
    <n v="1.74128645291533"/>
    <n v="1.57848713194063"/>
    <n v="1.4239305195076299"/>
    <n v="1.26469354530036"/>
    <n v="0.99411476887468198"/>
    <n v="1.4234919537417401"/>
    <s v="1k-10k"/>
    <s v="1k-10k"/>
    <s v="1k-10k"/>
    <s v="1k-10k"/>
    <s v="1k-10k"/>
    <s v="10k-100k"/>
    <n v="0.33217490667894012"/>
    <n v="0.34448293973303501"/>
    <n v="50"/>
    <n v="50"/>
    <n v="50"/>
    <n v="50"/>
    <n v="50"/>
    <n v="100"/>
  </r>
  <r>
    <x v="2"/>
    <x v="2"/>
    <x v="2"/>
    <x v="1"/>
    <x v="1"/>
    <x v="1"/>
    <n v="1.4188631369484701"/>
    <n v="1.06246338217915"/>
    <n v="0.97394887077363301"/>
    <n v="0.767277278441994"/>
    <n v="0.55365296306687894"/>
    <n v="0.86462381314135095"/>
    <n v="1.2642621563190799"/>
    <n v="1.1095445926074099"/>
    <n v="1.0125661728341"/>
    <n v="0.88207605197564998"/>
    <n v="0.76673681544058603"/>
    <n v="0.979760327278002"/>
    <s v="251-1000"/>
    <s v="1k-10k"/>
    <s v="1k-10k"/>
    <s v="1k-10k"/>
    <s v="251-1000"/>
    <s v="1k-10k"/>
    <n v="0.55423932380711916"/>
    <n v="0.310970850074472"/>
    <n v="25"/>
    <n v="50"/>
    <n v="50"/>
    <n v="50"/>
    <n v="25"/>
    <n v="50"/>
  </r>
  <r>
    <x v="2"/>
    <x v="2"/>
    <x v="2"/>
    <x v="1"/>
    <x v="1"/>
    <x v="2"/>
    <n v="1.56807475705309"/>
    <n v="1.20025073215855"/>
    <n v="1.07603657576176"/>
    <n v="0.87817278284807598"/>
    <n v="0.709196878319729"/>
    <n v="0.98426701068993605"/>
    <n v="1.64254759014746"/>
    <n v="1.4141955662374099"/>
    <n v="1.2488984661396201"/>
    <n v="1.1338655521049401"/>
    <n v="1.1710183615141601"/>
    <n v="1.2784861769068501"/>
    <s v="1k-10k"/>
    <s v="1k-10k"/>
    <s v="1k-10k"/>
    <s v="1k-10k"/>
    <s v="1k-10k"/>
    <s v="10k-100k"/>
    <n v="0.58380774636315391"/>
    <n v="0.27507013237020705"/>
    <n v="50"/>
    <n v="50"/>
    <n v="50"/>
    <n v="50"/>
    <n v="50"/>
    <n v="100"/>
  </r>
  <r>
    <x v="2"/>
    <x v="2"/>
    <x v="2"/>
    <x v="1"/>
    <x v="2"/>
    <x v="0"/>
    <n v="1.8210225132343001"/>
    <n v="1.4603587821458399"/>
    <n v="1.18796744783223"/>
    <n v="1.00278603629562"/>
    <n v="0.76041367113977598"/>
    <n v="1.25359934772646"/>
    <n v="1.8285277943509799"/>
    <n v="1.5681100933338801"/>
    <n v="1.3182466864935001"/>
    <n v="1.1024521410902901"/>
    <n v="0.73638896629310302"/>
    <n v="1.3221463505953299"/>
    <s v="251-1000"/>
    <s v="1k-10k"/>
    <s v="1k-10k"/>
    <s v="251-1000"/>
    <s v="251-1000"/>
    <s v="1k-10k"/>
    <n v="0.56742316550784011"/>
    <n v="0.493185676586684"/>
    <n v="25"/>
    <n v="50"/>
    <n v="50"/>
    <n v="25"/>
    <n v="25"/>
    <n v="50"/>
  </r>
  <r>
    <x v="2"/>
    <x v="2"/>
    <x v="2"/>
    <x v="1"/>
    <x v="2"/>
    <x v="1"/>
    <n v="1.3838290266912501"/>
    <n v="1.0399574923297701"/>
    <n v="0.88091059372671598"/>
    <n v="0.63717849928455095"/>
    <n v="0.44511947682815101"/>
    <n v="0.80848745997451998"/>
    <n v="1.06206763615509"/>
    <n v="1.0289630853496601"/>
    <n v="0.956881390764585"/>
    <n v="0.82926552718970403"/>
    <n v="0.67936882515119301"/>
    <n v="0.90915535242738998"/>
    <s v="101-250"/>
    <s v="251-1000"/>
    <s v="251-1000"/>
    <s v="251-1000"/>
    <s v="101-250"/>
    <s v="1k-10k"/>
    <n v="0.57534156671673009"/>
    <n v="0.36336798314636898"/>
    <n v="12"/>
    <n v="25"/>
    <n v="25"/>
    <n v="25"/>
    <n v="12"/>
    <n v="50"/>
  </r>
  <r>
    <x v="2"/>
    <x v="2"/>
    <x v="2"/>
    <x v="1"/>
    <x v="2"/>
    <x v="2"/>
    <n v="1.6128761630994799"/>
    <n v="1.1465457601557001"/>
    <n v="0.96115787052162005"/>
    <n v="0.712093954556134"/>
    <n v="0.52035530680089404"/>
    <n v="0.87045876570318703"/>
    <n v="1.5278666320428"/>
    <n v="1.33029312339015"/>
    <n v="1.2172298885544499"/>
    <n v="0.88845096278366398"/>
    <n v="0.85498315256434498"/>
    <n v="1.1352215327391399"/>
    <s v="251-1000"/>
    <s v="1k-10k"/>
    <s v="1k-10k"/>
    <s v="1k-10k"/>
    <s v="251-1000"/>
    <s v="1k-10k"/>
    <n v="0.74241739739629287"/>
    <n v="0.350103458902293"/>
    <n v="25"/>
    <n v="50"/>
    <n v="50"/>
    <n v="50"/>
    <n v="25"/>
    <n v="50"/>
  </r>
  <r>
    <x v="2"/>
    <x v="2"/>
    <x v="2"/>
    <x v="1"/>
    <x v="3"/>
    <x v="0"/>
    <n v="2.25018787204908"/>
    <n v="1.54851841305397"/>
    <n v="1.2154117957577899"/>
    <n v="1.0091542598370999"/>
    <n v="0.78732478053905897"/>
    <n v="1.24794643350326"/>
    <n v="2.5516252170666198"/>
    <n v="1.71786520092744"/>
    <n v="1.33278674533212"/>
    <n v="1.1866578993212"/>
    <n v="0.789886940642754"/>
    <n v="1.3976827579490301"/>
    <s v="251-1000"/>
    <s v="1k-10k"/>
    <s v="1k-10k"/>
    <s v="251-1000"/>
    <s v="251-1000"/>
    <s v="1k-10k"/>
    <n v="1.00224143854582"/>
    <n v="0.46062165296420099"/>
    <n v="25"/>
    <n v="50"/>
    <n v="50"/>
    <n v="25"/>
    <n v="25"/>
    <n v="50"/>
  </r>
  <r>
    <x v="2"/>
    <x v="2"/>
    <x v="2"/>
    <x v="1"/>
    <x v="3"/>
    <x v="1"/>
    <n v="2.4834438913244101"/>
    <n v="1.2230090421651101"/>
    <n v="0.88122281985573503"/>
    <n v="0.67377167166073304"/>
    <n v="0.36943401022741401"/>
    <n v="0.80103932310023995"/>
    <n v="1.5274069804658099"/>
    <n v="1.1846257647808101"/>
    <n v="0.853979726645966"/>
    <n v="0.81502315290495697"/>
    <n v="0.655672230365834"/>
    <n v="0.87981140674793501"/>
    <s v="101-250"/>
    <s v="251-1000"/>
    <s v="251-1000"/>
    <s v="251-1000"/>
    <s v="101-250"/>
    <s v="1k-10k"/>
    <n v="1.6824045682241702"/>
    <n v="0.43160531287282594"/>
    <n v="12"/>
    <n v="25"/>
    <n v="25"/>
    <n v="25"/>
    <n v="12"/>
    <n v="50"/>
  </r>
  <r>
    <x v="2"/>
    <x v="2"/>
    <x v="2"/>
    <x v="1"/>
    <x v="3"/>
    <x v="2"/>
    <n v="2.4699744304925502"/>
    <n v="1.3488532814647001"/>
    <n v="0.94762824400479395"/>
    <n v="0.75614656081218701"/>
    <n v="0.45794721342144101"/>
    <n v="0.85744629132110906"/>
    <n v="1.5697973660378199"/>
    <n v="1.7145690879552899"/>
    <n v="1.23153389791714"/>
    <n v="0.93620057134220802"/>
    <n v="0.89718293609953204"/>
    <n v="1.17343842646128"/>
    <s v="101-250"/>
    <s v="1k-10k"/>
    <s v="1k-10k"/>
    <s v="1k-10k"/>
    <s v="251-1000"/>
    <s v="1k-10k"/>
    <n v="1.6125281391714412"/>
    <n v="0.39949907789966804"/>
    <n v="12"/>
    <n v="50"/>
    <n v="50"/>
    <n v="50"/>
    <n v="25"/>
    <n v="50"/>
  </r>
  <r>
    <x v="2"/>
    <x v="2"/>
    <x v="2"/>
    <x v="1"/>
    <x v="4"/>
    <x v="0"/>
    <n v="1.64069960097351"/>
    <n v="1.4830981670985399"/>
    <n v="1.3133267088331999"/>
    <n v="1.1945815350474001"/>
    <n v="0.97436457097111195"/>
    <n v="1.30356825863659"/>
    <n v="1.75036237378142"/>
    <n v="1.5875482486843799"/>
    <n v="1.42851038610909"/>
    <n v="1.3107343133821701"/>
    <n v="0.96225877973052498"/>
    <n v="1.39969778887356"/>
    <s v="1k-10k"/>
    <s v="1k-10k"/>
    <s v="10k-100k"/>
    <s v="1k-10k"/>
    <s v="1k-10k"/>
    <s v="10k-100k"/>
    <n v="0.33713134233691999"/>
    <n v="0.32920368766547803"/>
    <n v="50"/>
    <n v="50"/>
    <n v="100"/>
    <n v="50"/>
    <n v="50"/>
    <n v="100"/>
  </r>
  <r>
    <x v="2"/>
    <x v="2"/>
    <x v="2"/>
    <x v="1"/>
    <x v="4"/>
    <x v="1"/>
    <n v="1.5317582059496599"/>
    <n v="1.0959193887110099"/>
    <n v="0.94073317226139297"/>
    <n v="0.80461139353437905"/>
    <n v="0.59603427642580598"/>
    <n v="0.85784545412618296"/>
    <n v="1.26959019714119"/>
    <n v="1.0790434623274601"/>
    <n v="1.0098518654813"/>
    <n v="0.90496973071921305"/>
    <n v="0.82243799353902503"/>
    <n v="0.96401234580163997"/>
    <s v="251-1000"/>
    <s v="1k-10k"/>
    <s v="1k-10k"/>
    <s v="1k-10k"/>
    <s v="1k-10k"/>
    <s v="10k-100k"/>
    <n v="0.67391275182347699"/>
    <n v="0.26181117770037698"/>
    <n v="25"/>
    <n v="50"/>
    <n v="50"/>
    <n v="50"/>
    <n v="50"/>
    <n v="100"/>
  </r>
  <r>
    <x v="2"/>
    <x v="2"/>
    <x v="2"/>
    <x v="1"/>
    <x v="4"/>
    <x v="2"/>
    <n v="1.5309972097723199"/>
    <n v="1.23882547799016"/>
    <n v="1.06404353047966"/>
    <n v="0.89111517859693501"/>
    <n v="0.734659553401947"/>
    <n v="0.96105947474598896"/>
    <n v="1.58744777026365"/>
    <n v="1.48208163610632"/>
    <n v="1.28063560124836"/>
    <n v="1.0936644903201"/>
    <n v="1.16319882084603"/>
    <n v="1.2512857846608501"/>
    <s v="1k-10k"/>
    <s v="1k-10k"/>
    <s v="10k-100k"/>
    <s v="10k-100k"/>
    <s v="1k-10k"/>
    <s v="10k-100k"/>
    <n v="0.56993773502633094"/>
    <n v="0.22639992134404197"/>
    <n v="50"/>
    <n v="50"/>
    <n v="100"/>
    <n v="100"/>
    <n v="50"/>
    <n v="100"/>
  </r>
  <r>
    <x v="2"/>
    <x v="2"/>
    <x v="2"/>
    <x v="2"/>
    <x v="0"/>
    <x v="0"/>
    <n v="1.9600144952181"/>
    <n v="1.5869418362976699"/>
    <n v="1.26552841513179"/>
    <n v="1.1281224841086299"/>
    <n v="0.88881722057517298"/>
    <n v="1.24880093437212"/>
    <n v="1.84024928078971"/>
    <n v="1.52216988696161"/>
    <n v="1.3163520307324601"/>
    <n v="1.18908836491542"/>
    <n v="0.92083017588777605"/>
    <n v="1.28633583578905"/>
    <s v="251-1000"/>
    <s v="251-1000"/>
    <s v="1k-10k"/>
    <s v="1k-10k"/>
    <s v="251-1000"/>
    <s v="1k-10k"/>
    <n v="0.71121356084597998"/>
    <n v="0.35998371379694705"/>
    <n v="25"/>
    <n v="25"/>
    <n v="50"/>
    <n v="50"/>
    <n v="25"/>
    <n v="50"/>
  </r>
  <r>
    <x v="2"/>
    <x v="2"/>
    <x v="2"/>
    <x v="2"/>
    <x v="0"/>
    <x v="1"/>
    <n v="2.6328595979952398"/>
    <n v="1.72497014375302"/>
    <n v="1.18354028837326"/>
    <n v="0.78905762876191998"/>
    <n v="0.61606070505147104"/>
    <n v="1.0205472085031699"/>
    <n v="1.9893326888617799"/>
    <n v="1.6272556763792101"/>
    <n v="1.3183908214301201"/>
    <n v="0.84598050115760404"/>
    <n v="0.84075196039080902"/>
    <n v="1.0815792263371"/>
    <s v="30-100"/>
    <s v="30-100"/>
    <s v="101-250"/>
    <s v="251-1000"/>
    <s v="30-100"/>
    <s v="251-1000"/>
    <n v="1.6123123894920699"/>
    <n v="0.4044865034516989"/>
    <n v="6"/>
    <n v="6"/>
    <n v="12"/>
    <n v="25"/>
    <n v="6"/>
    <n v="25"/>
  </r>
  <r>
    <x v="2"/>
    <x v="2"/>
    <x v="2"/>
    <x v="2"/>
    <x v="0"/>
    <x v="2"/>
    <n v="2.0697613352839701"/>
    <n v="1.6665049709861199"/>
    <n v="1.35396799454063"/>
    <n v="1.12534625679649"/>
    <n v="0.848970588865543"/>
    <n v="1.13281933429047"/>
    <n v="1.67531485593219"/>
    <n v="1.56941078499866"/>
    <n v="1.3789813517912901"/>
    <n v="1.2667723076800801"/>
    <n v="1.02747568251359"/>
    <n v="1.2604971320133"/>
    <s v="251-1000"/>
    <s v="251-1000"/>
    <s v="251-1000"/>
    <s v="1k-10k"/>
    <s v="1k-10k"/>
    <s v="1k-10k"/>
    <n v="0.93694200099350011"/>
    <n v="0.283848745424927"/>
    <n v="25"/>
    <n v="25"/>
    <n v="25"/>
    <n v="50"/>
    <n v="50"/>
    <n v="50"/>
  </r>
  <r>
    <x v="2"/>
    <x v="2"/>
    <x v="2"/>
    <x v="2"/>
    <x v="1"/>
    <x v="0"/>
    <n v="1.6276087038434599"/>
    <n v="1.4524965895381601"/>
    <n v="1.32015596782344"/>
    <n v="1.13547285861869"/>
    <n v="0.91879582612400301"/>
    <n v="1.2467945621713901"/>
    <n v="1.6036579037980101"/>
    <n v="1.4725664602648001"/>
    <n v="1.3467425598770899"/>
    <n v="1.1225705335485601"/>
    <n v="0.94668942977021397"/>
    <n v="1.2686169571341701"/>
    <s v="1k-10k"/>
    <s v="1k-10k"/>
    <s v="1k-10k"/>
    <s v="1k-10k"/>
    <s v="1k-10k"/>
    <s v="10k-100k"/>
    <n v="0.38081414167206984"/>
    <n v="0.32799873604738705"/>
    <n v="50"/>
    <n v="50"/>
    <n v="50"/>
    <n v="50"/>
    <n v="50"/>
    <n v="100"/>
  </r>
  <r>
    <x v="2"/>
    <x v="2"/>
    <x v="2"/>
    <x v="2"/>
    <x v="1"/>
    <x v="1"/>
    <n v="1.6379998827451701"/>
    <n v="1.24318663578046"/>
    <n v="0.94392436501467603"/>
    <n v="0.747961578133714"/>
    <n v="0.36933717069808603"/>
    <n v="1.0106875724367601"/>
    <n v="1.4817443305759099"/>
    <n v="1.11927366671814"/>
    <n v="0.994136851619285"/>
    <n v="0.95464403346390603"/>
    <n v="0.74913543963757201"/>
    <n v="1.0669629816425901"/>
    <s v="251-1000"/>
    <s v="251-1000"/>
    <s v="251-1000"/>
    <s v="251-1000"/>
    <s v="30-100"/>
    <s v="1k-10k"/>
    <n v="0.62731231030840995"/>
    <n v="0.64135040173867408"/>
    <n v="25"/>
    <n v="25"/>
    <n v="25"/>
    <n v="25"/>
    <n v="6"/>
    <n v="50"/>
  </r>
  <r>
    <x v="2"/>
    <x v="2"/>
    <x v="2"/>
    <x v="2"/>
    <x v="1"/>
    <x v="2"/>
    <n v="1.5995632214381701"/>
    <n v="1.36856019034802"/>
    <n v="1.1394622397202201"/>
    <n v="0.97254591161564796"/>
    <n v="0.69027584166204903"/>
    <n v="1.0960996258009901"/>
    <n v="1.53884157286778"/>
    <n v="1.35576471641577"/>
    <n v="1.1921653773788501"/>
    <n v="1.2341052948670399"/>
    <n v="0.85020052544092894"/>
    <n v="1.23865986311398"/>
    <s v="1k-10k"/>
    <s v="1k-10k"/>
    <s v="1k-10k"/>
    <s v="1k-10k"/>
    <s v="1k-10k"/>
    <s v="10k-100k"/>
    <n v="0.50346359563718002"/>
    <n v="0.40582378413894105"/>
    <n v="50"/>
    <n v="50"/>
    <n v="50"/>
    <n v="50"/>
    <n v="50"/>
    <n v="100"/>
  </r>
  <r>
    <x v="2"/>
    <x v="2"/>
    <x v="2"/>
    <x v="2"/>
    <x v="2"/>
    <x v="0"/>
    <n v="1.7364207265115601"/>
    <n v="1.3879550903978"/>
    <n v="1.1863583787566501"/>
    <n v="0.98543570217766496"/>
    <n v="0.75186453122122598"/>
    <n v="1.1592558007645399"/>
    <n v="1.61742939638856"/>
    <n v="1.38713660339735"/>
    <n v="1.18102562353869"/>
    <n v="1.04290040195709"/>
    <n v="0.66365202347088903"/>
    <n v="1.1439433773919201"/>
    <s v="251-1000"/>
    <s v="251-1000"/>
    <s v="251-1000"/>
    <s v="251-1000"/>
    <s v="251-1000"/>
    <s v="1k-10k"/>
    <n v="0.57716492574702016"/>
    <n v="0.40739126954331395"/>
    <n v="25"/>
    <n v="25"/>
    <n v="25"/>
    <n v="25"/>
    <n v="25"/>
    <n v="50"/>
  </r>
  <r>
    <x v="2"/>
    <x v="2"/>
    <x v="2"/>
    <x v="2"/>
    <x v="2"/>
    <x v="1"/>
    <n v="2.96557532159899"/>
    <n v="1.3710217341017601"/>
    <n v="1.00758845535564"/>
    <n v="0.69477372405350801"/>
    <n v="0.30414656173369897"/>
    <n v="0.94530437125203104"/>
    <n v="1.9690539162621601"/>
    <n v="1.2429784533492101"/>
    <n v="1.1323802271118899"/>
    <n v="0.93170208728510895"/>
    <n v="0.82393007180141997"/>
    <n v="1.0953834719257101"/>
    <s v="30-100"/>
    <s v="101-250"/>
    <s v="251-1000"/>
    <s v="101-250"/>
    <s v="30-100"/>
    <s v="251-1000"/>
    <n v="2.0202709503469589"/>
    <n v="0.64115780951833212"/>
    <n v="6"/>
    <n v="12"/>
    <n v="25"/>
    <n v="12"/>
    <n v="6"/>
    <n v="25"/>
  </r>
  <r>
    <x v="2"/>
    <x v="2"/>
    <x v="2"/>
    <x v="2"/>
    <x v="2"/>
    <x v="2"/>
    <n v="1.9867570808464701"/>
    <n v="1.2367301566918301"/>
    <n v="1.05753277652838"/>
    <n v="0.84348885748014102"/>
    <n v="0.52120350974785201"/>
    <n v="0.99263811476921704"/>
    <n v="1.43379356625823"/>
    <n v="1.12282246854982"/>
    <n v="1.18334700464014"/>
    <n v="0.93117874941428003"/>
    <n v="1.17695488220615"/>
    <n v="1.1332448453388699"/>
    <s v="251-1000"/>
    <s v="251-1000"/>
    <s v="1k-10k"/>
    <s v="251-1000"/>
    <s v="251-1000"/>
    <s v="1k-10k"/>
    <n v="0.99411896607725303"/>
    <n v="0.47143460502136503"/>
    <n v="25"/>
    <n v="25"/>
    <n v="50"/>
    <n v="25"/>
    <n v="25"/>
    <n v="50"/>
  </r>
  <r>
    <x v="2"/>
    <x v="2"/>
    <x v="2"/>
    <x v="2"/>
    <x v="3"/>
    <x v="0"/>
    <n v="2.07881537327847"/>
    <n v="1.5169897363629501"/>
    <n v="1.3063563146858901"/>
    <n v="0.93957522843230201"/>
    <n v="0.55818363149420502"/>
    <n v="1.17871697067368"/>
    <n v="2.0422865654726801"/>
    <n v="1.5580932825679701"/>
    <n v="1.3557600700680199"/>
    <n v="1.06391245420998"/>
    <n v="0.72560196903908103"/>
    <n v="1.2863981406598499"/>
    <s v="251-1000"/>
    <s v="251-1000"/>
    <s v="251-1000"/>
    <s v="251-1000"/>
    <s v="101-250"/>
    <s v="1k-10k"/>
    <n v="0.90009840260479002"/>
    <n v="0.62053333917947495"/>
    <n v="25"/>
    <n v="25"/>
    <n v="25"/>
    <n v="25"/>
    <n v="12"/>
    <n v="50"/>
  </r>
  <r>
    <x v="2"/>
    <x v="2"/>
    <x v="2"/>
    <x v="2"/>
    <x v="3"/>
    <x v="1"/>
    <n v="2.9914335699637"/>
    <n v="1.6328002590122099"/>
    <n v="1.0143731974436501"/>
    <n v="0.83936638819984"/>
    <n v="0.33757137303686702"/>
    <n v="0.97973279630100296"/>
    <n v="1.4481275740791599"/>
    <n v="1.5219915618628701"/>
    <n v="1.0573736572927701"/>
    <n v="0.946458714915555"/>
    <n v="0.60625169911946197"/>
    <n v="0.97332703509379404"/>
    <s v="30-100"/>
    <s v="30-100"/>
    <s v="101-250"/>
    <s v="101-250"/>
    <s v="30-100"/>
    <s v="251-1000"/>
    <n v="2.0117007736626968"/>
    <n v="0.64216142326413594"/>
    <n v="6"/>
    <n v="6"/>
    <n v="12"/>
    <n v="12"/>
    <n v="6"/>
    <n v="25"/>
  </r>
  <r>
    <x v="2"/>
    <x v="2"/>
    <x v="2"/>
    <x v="2"/>
    <x v="3"/>
    <x v="2"/>
    <n v="2.5700889167333001"/>
    <n v="1.4837588714682399"/>
    <n v="1.0891064825157899"/>
    <n v="0.865711244450735"/>
    <n v="0.44125736704164698"/>
    <n v="1.0162394763109599"/>
    <n v="1.4933492929437899"/>
    <n v="1.48022107555983"/>
    <n v="1.2696762548229401"/>
    <n v="1.03206586576324"/>
    <n v="0.87446612111391298"/>
    <n v="1.2060424294127501"/>
    <s v="251-1000"/>
    <s v="251-1000"/>
    <s v="251-1000"/>
    <s v="251-1000"/>
    <s v="251-1000"/>
    <s v="1k-10k"/>
    <n v="1.5538494404223402"/>
    <n v="0.57498210926931292"/>
    <n v="25"/>
    <n v="25"/>
    <n v="25"/>
    <n v="25"/>
    <n v="25"/>
    <n v="50"/>
  </r>
  <r>
    <x v="2"/>
    <x v="2"/>
    <x v="2"/>
    <x v="2"/>
    <x v="4"/>
    <x v="0"/>
    <n v="1.60057972533844"/>
    <n v="1.4157604488173099"/>
    <n v="1.29333664100664"/>
    <n v="1.1388719864107599"/>
    <n v="0.97229019683953899"/>
    <n v="1.2326457486640801"/>
    <n v="1.55047465186901"/>
    <n v="1.46326354962273"/>
    <n v="1.3304698705494"/>
    <n v="1.1478219518747601"/>
    <n v="0.99272259862475998"/>
    <n v="1.2595047538717099"/>
    <s v="1k-10k"/>
    <s v="1k-10k"/>
    <s v="10k-100k"/>
    <s v="1k-10k"/>
    <s v="1k-10k"/>
    <s v="10k-100k"/>
    <n v="0.3679339766743599"/>
    <n v="0.26035555182454106"/>
    <n v="50"/>
    <n v="50"/>
    <n v="100"/>
    <n v="50"/>
    <n v="50"/>
    <n v="100"/>
  </r>
  <r>
    <x v="2"/>
    <x v="2"/>
    <x v="2"/>
    <x v="2"/>
    <x v="4"/>
    <x v="1"/>
    <n v="1.8691005631214901"/>
    <n v="1.34621485349639"/>
    <n v="1.0734731043594401"/>
    <n v="0.88996146824044398"/>
    <n v="0.660427046437431"/>
    <n v="0.99420234665120799"/>
    <n v="1.5991552690447499"/>
    <n v="1.25647299464966"/>
    <n v="1.10753749889383"/>
    <n v="0.97772562053307599"/>
    <n v="0.91861119426473703"/>
    <n v="1.06175925352553"/>
    <s v="101-250"/>
    <s v="251-1000"/>
    <s v="1k-10k"/>
    <s v="1k-10k"/>
    <s v="251-1000"/>
    <s v="1k-10k"/>
    <n v="0.8748982164702821"/>
    <n v="0.33377530021377699"/>
    <n v="12"/>
    <n v="25"/>
    <n v="50"/>
    <n v="50"/>
    <n v="25"/>
    <n v="50"/>
  </r>
  <r>
    <x v="2"/>
    <x v="2"/>
    <x v="2"/>
    <x v="2"/>
    <x v="4"/>
    <x v="2"/>
    <n v="1.5925437752167899"/>
    <n v="1.34840095227061"/>
    <n v="1.1499252741364301"/>
    <n v="0.99700822684030799"/>
    <n v="0.77199788100703004"/>
    <n v="1.07373881766607"/>
    <n v="1.4995430412855899"/>
    <n v="1.33388109753767"/>
    <n v="1.25114619767979"/>
    <n v="1.2158358362121"/>
    <n v="0.97691295028229597"/>
    <n v="1.2275343308095901"/>
    <s v="1k-10k"/>
    <s v="1k-10k"/>
    <s v="10k-100k"/>
    <s v="10k-100k"/>
    <s v="1k-10k"/>
    <s v="10k-100k"/>
    <n v="0.51880495755071987"/>
    <n v="0.30174093665904"/>
    <n v="50"/>
    <n v="50"/>
    <n v="100"/>
    <n v="100"/>
    <n v="50"/>
    <n v="100"/>
  </r>
  <r>
    <x v="2"/>
    <x v="2"/>
    <x v="2"/>
    <x v="3"/>
    <x v="0"/>
    <x v="0"/>
    <n v="1.90462944217347"/>
    <n v="1.53989567586974"/>
    <n v="1.31256338841677"/>
    <n v="1.1513960913513199"/>
    <n v="0.98669588155403798"/>
    <n v="1.29448867927091"/>
    <n v="1.85370529485962"/>
    <n v="1.5180438316776399"/>
    <n v="1.3685935522877499"/>
    <n v="1.2299558278329501"/>
    <n v="1.0114100275632201"/>
    <n v="1.3380644149630101"/>
    <s v="251-1000"/>
    <s v="1k-10k"/>
    <s v="1k-10k"/>
    <s v="1k-10k"/>
    <s v="1k-10k"/>
    <s v="10k-100k"/>
    <n v="0.61014076290255992"/>
    <n v="0.30779279771687207"/>
    <n v="25"/>
    <n v="50"/>
    <n v="50"/>
    <n v="50"/>
    <n v="50"/>
    <n v="100"/>
  </r>
  <r>
    <x v="2"/>
    <x v="2"/>
    <x v="2"/>
    <x v="3"/>
    <x v="0"/>
    <x v="1"/>
    <n v="1.8172618063169701"/>
    <n v="1.3524198212282701"/>
    <n v="1.1501656885585201"/>
    <n v="0.89463472551064305"/>
    <n v="0.62104821546287203"/>
    <n v="1.0682018605982799"/>
    <n v="1.5547692401516"/>
    <n v="1.3034665104851699"/>
    <n v="1.1718300011953899"/>
    <n v="0.96124450894448299"/>
    <n v="0.81154435010182302"/>
    <n v="1.1023317739121901"/>
    <s v="251-1000"/>
    <s v="251-1000"/>
    <s v="251-1000"/>
    <s v="1k-10k"/>
    <s v="30-100"/>
    <s v="1k-10k"/>
    <n v="0.74905994571869017"/>
    <n v="0.4471536451354079"/>
    <n v="25"/>
    <n v="25"/>
    <n v="25"/>
    <n v="50"/>
    <n v="6"/>
    <n v="50"/>
  </r>
  <r>
    <x v="2"/>
    <x v="2"/>
    <x v="2"/>
    <x v="3"/>
    <x v="0"/>
    <x v="2"/>
    <n v="1.89846317400084"/>
    <n v="1.5122258798791699"/>
    <n v="1.24605017121372"/>
    <n v="1.13111431902462"/>
    <n v="0.90879426504304806"/>
    <n v="1.1704399447326601"/>
    <n v="1.78217797980544"/>
    <n v="1.5031596472368101"/>
    <n v="1.3594816823532501"/>
    <n v="1.2329112432224001"/>
    <n v="1.03471857247406"/>
    <n v="1.29615532329307"/>
    <s v="251-1000"/>
    <s v="1k-10k"/>
    <s v="1k-10k"/>
    <s v="1k-10k"/>
    <s v="1k-10k"/>
    <s v="10k-100k"/>
    <n v="0.72802322926817986"/>
    <n v="0.26164567968961205"/>
    <n v="25"/>
    <n v="50"/>
    <n v="50"/>
    <n v="50"/>
    <n v="50"/>
    <n v="100"/>
  </r>
  <r>
    <x v="2"/>
    <x v="2"/>
    <x v="2"/>
    <x v="3"/>
    <x v="1"/>
    <x v="0"/>
    <n v="1.63814332343697"/>
    <n v="1.50265441774625"/>
    <n v="1.3127649363023199"/>
    <n v="1.1934415198310999"/>
    <n v="0.98969463914201405"/>
    <n v="1.29589430080177"/>
    <n v="1.6796208120492"/>
    <n v="1.5342440443787599"/>
    <n v="1.3926168295336101"/>
    <n v="1.32185021576782"/>
    <n v="1.00393269604966"/>
    <n v="1.3536618189976599"/>
    <s v="1k-10k"/>
    <s v="1k-10k"/>
    <s v="10k-100k"/>
    <s v="1k-10k"/>
    <s v="1k-10k"/>
    <s v="10k-100k"/>
    <n v="0.34224902263519996"/>
    <n v="0.30619966165975598"/>
    <n v="50"/>
    <n v="50"/>
    <n v="100"/>
    <n v="50"/>
    <n v="50"/>
    <n v="100"/>
  </r>
  <r>
    <x v="2"/>
    <x v="2"/>
    <x v="2"/>
    <x v="3"/>
    <x v="1"/>
    <x v="1"/>
    <n v="1.3562562791805901"/>
    <n v="1.09520244232467"/>
    <n v="0.97855151488122705"/>
    <n v="0.82592512715013999"/>
    <n v="0.57872831791276103"/>
    <n v="0.91684812967969198"/>
    <n v="1.33675539683345"/>
    <n v="1.1198651810186699"/>
    <n v="1.0268009625378101"/>
    <n v="0.88412653111427797"/>
    <n v="0.81603443871701098"/>
    <n v="1.0086326614537"/>
    <s v="1k-10k"/>
    <s v="1k-10k"/>
    <s v="1k-10k"/>
    <s v="1k-10k"/>
    <s v="1k-10k"/>
    <s v="1k-10k"/>
    <n v="0.43940814950089813"/>
    <n v="0.33811981176693096"/>
    <n v="50"/>
    <n v="50"/>
    <n v="50"/>
    <n v="50"/>
    <n v="50"/>
    <n v="50"/>
  </r>
  <r>
    <x v="2"/>
    <x v="2"/>
    <x v="2"/>
    <x v="3"/>
    <x v="1"/>
    <x v="2"/>
    <n v="1.46410416286722"/>
    <n v="1.24483137037469"/>
    <n v="1.08011807694674"/>
    <n v="0.96047956379335497"/>
    <n v="0.81211180445934406"/>
    <n v="1.03144303077941"/>
    <n v="1.5950228383137599"/>
    <n v="1.3876175910689099"/>
    <n v="1.27101649877093"/>
    <n v="1.0823877845863099"/>
    <n v="1.1701234640248199"/>
    <n v="1.2697843342847399"/>
    <s v="1k-10k"/>
    <s v="10k-100k"/>
    <s v="10k-100k"/>
    <s v="1k-10k"/>
    <s v="10k-100k"/>
    <s v="10k-100k"/>
    <n v="0.43266113208780999"/>
    <n v="0.21933122632006596"/>
    <n v="50"/>
    <n v="100"/>
    <n v="100"/>
    <n v="50"/>
    <n v="100"/>
    <n v="100"/>
  </r>
  <r>
    <x v="2"/>
    <x v="2"/>
    <x v="2"/>
    <x v="3"/>
    <x v="2"/>
    <x v="0"/>
    <n v="1.8793258729804301"/>
    <n v="1.50229095426561"/>
    <n v="1.22514850299671"/>
    <n v="1.0257654881289"/>
    <n v="0.80874867082240398"/>
    <n v="1.2548766833938301"/>
    <n v="1.8504207604003799"/>
    <n v="1.5405627853763699"/>
    <n v="1.31043044334341"/>
    <n v="1.1006184837395401"/>
    <n v="0.75470905891276696"/>
    <n v="1.27566759681297"/>
    <s v="251-1000"/>
    <s v="1k-10k"/>
    <s v="1k-10k"/>
    <s v="1k-10k"/>
    <s v="251-1000"/>
    <s v="1k-10k"/>
    <n v="0.62444918958660001"/>
    <n v="0.44612801257142609"/>
    <n v="25"/>
    <n v="50"/>
    <n v="50"/>
    <n v="50"/>
    <n v="25"/>
    <n v="50"/>
  </r>
  <r>
    <x v="2"/>
    <x v="2"/>
    <x v="2"/>
    <x v="3"/>
    <x v="2"/>
    <x v="1"/>
    <n v="1.8226895739986"/>
    <n v="1.0570796176161199"/>
    <n v="0.89035438242478704"/>
    <n v="0.74624597991999098"/>
    <n v="0.56045799444602096"/>
    <n v="0.85438672849575703"/>
    <n v="1.48236910936695"/>
    <n v="1.09728466415146"/>
    <n v="0.96242501013800996"/>
    <n v="0.90083894860211"/>
    <n v="0.78813304355679903"/>
    <n v="0.96309605204573701"/>
    <s v="101-250"/>
    <s v="251-1000"/>
    <s v="251-1000"/>
    <s v="251-1000"/>
    <s v="251-1000"/>
    <s v="1k-10k"/>
    <n v="0.96830284550284296"/>
    <n v="0.29392873404973607"/>
    <n v="12"/>
    <n v="25"/>
    <n v="25"/>
    <n v="25"/>
    <n v="25"/>
    <n v="50"/>
  </r>
  <r>
    <x v="2"/>
    <x v="2"/>
    <x v="2"/>
    <x v="3"/>
    <x v="2"/>
    <x v="2"/>
    <n v="1.7920983479136301"/>
    <n v="1.2106160762257301"/>
    <n v="0.98252007141688602"/>
    <n v="0.82701473328761499"/>
    <n v="0.62731659907175497"/>
    <n v="0.92260502975559999"/>
    <n v="1.4769787755675901"/>
    <n v="1.36409328942249"/>
    <n v="1.2523413164017201"/>
    <n v="0.927065188040199"/>
    <n v="0.88690856851205602"/>
    <n v="1.1653137885848699"/>
    <s v="251-1000"/>
    <s v="1k-10k"/>
    <s v="1k-10k"/>
    <s v="1k-10k"/>
    <s v="251-1000"/>
    <s v="10k-100k"/>
    <n v="0.8694933181580301"/>
    <n v="0.29528843068384503"/>
    <n v="25"/>
    <n v="50"/>
    <n v="50"/>
    <n v="50"/>
    <n v="25"/>
    <n v="100"/>
  </r>
  <r>
    <x v="2"/>
    <x v="2"/>
    <x v="2"/>
    <x v="3"/>
    <x v="3"/>
    <x v="0"/>
    <n v="2.1333667936695"/>
    <n v="1.54977319996519"/>
    <n v="1.36341252032925"/>
    <n v="1.12690089400232"/>
    <n v="0.85972103792454302"/>
    <n v="1.2961775173485299"/>
    <n v="2.2604403502239001"/>
    <n v="1.6615385423385101"/>
    <n v="1.4624241613451101"/>
    <n v="1.2262479607518699"/>
    <n v="0.912293396394804"/>
    <n v="1.4169222891387201"/>
    <s v="1k-10k"/>
    <s v="1k-10k"/>
    <s v="1k-10k"/>
    <s v="251-1000"/>
    <s v="1k-10k"/>
    <s v="1k-10k"/>
    <n v="0.83718927632097007"/>
    <n v="0.43645647942398691"/>
    <n v="50"/>
    <n v="50"/>
    <n v="50"/>
    <n v="25"/>
    <n v="50"/>
    <n v="50"/>
  </r>
  <r>
    <x v="2"/>
    <x v="2"/>
    <x v="2"/>
    <x v="3"/>
    <x v="3"/>
    <x v="1"/>
    <n v="2.6259343086767299"/>
    <n v="1.4568890713432601"/>
    <n v="1.04105113469799"/>
    <n v="0.78477397135276195"/>
    <n v="0.541781583596886"/>
    <n v="0.88387693693124703"/>
    <n v="1.6250135959201599"/>
    <n v="1.2503352565381201"/>
    <n v="0.95517791384686401"/>
    <n v="0.88368062021316396"/>
    <n v="0.75499136566109004"/>
    <n v="0.93758908223288095"/>
    <s v="101-250"/>
    <s v="251-1000"/>
    <s v="251-1000"/>
    <s v="1k-10k"/>
    <s v="251-1000"/>
    <s v="1k-10k"/>
    <n v="1.7420573717454828"/>
    <n v="0.34209535333436103"/>
    <n v="12"/>
    <n v="25"/>
    <n v="25"/>
    <n v="50"/>
    <n v="25"/>
    <n v="50"/>
  </r>
  <r>
    <x v="2"/>
    <x v="2"/>
    <x v="2"/>
    <x v="3"/>
    <x v="3"/>
    <x v="2"/>
    <n v="2.33318782630701"/>
    <n v="1.4823470306037201"/>
    <n v="1.0909454773012901"/>
    <n v="0.83247933829068399"/>
    <n v="0.59119810816515295"/>
    <n v="0.94273381244549803"/>
    <n v="1.67435070675897"/>
    <n v="1.54454650202527"/>
    <n v="1.3390062634172799"/>
    <n v="1.1021083015029001"/>
    <n v="0.88131963212849596"/>
    <n v="1.23349370089529"/>
    <s v="251-1000"/>
    <s v="1k-10k"/>
    <s v="1k-10k"/>
    <s v="1k-10k"/>
    <s v="1k-10k"/>
    <s v="1k-10k"/>
    <n v="1.390454013861512"/>
    <n v="0.35153570428034508"/>
    <n v="25"/>
    <n v="50"/>
    <n v="50"/>
    <n v="50"/>
    <n v="50"/>
    <n v="50"/>
  </r>
  <r>
    <x v="2"/>
    <x v="2"/>
    <x v="2"/>
    <x v="3"/>
    <x v="4"/>
    <x v="0"/>
    <n v="1.6251624226046699"/>
    <n v="1.4960050838166099"/>
    <n v="1.3218404647642099"/>
    <n v="1.2286882199660001"/>
    <n v="1.03424878271165"/>
    <n v="1.2910865848181301"/>
    <n v="1.6865330780524801"/>
    <n v="1.54502153435116"/>
    <n v="1.39899274360255"/>
    <n v="1.3119005283046099"/>
    <n v="1.0584083822399399"/>
    <n v="1.3479117587415399"/>
    <s v="1k-10k"/>
    <s v="10k-100k"/>
    <s v="10k-100k"/>
    <s v="1k-10k"/>
    <s v="10k-100k"/>
    <s v="10k-100k"/>
    <n v="0.33407583778653982"/>
    <n v="0.25683780210648011"/>
    <n v="50"/>
    <n v="100"/>
    <n v="100"/>
    <n v="50"/>
    <n v="100"/>
    <n v="100"/>
  </r>
  <r>
    <x v="2"/>
    <x v="2"/>
    <x v="2"/>
    <x v="3"/>
    <x v="4"/>
    <x v="1"/>
    <n v="1.53999283586933"/>
    <n v="1.1797868514861101"/>
    <n v="0.99770166595155696"/>
    <n v="0.84383978932523995"/>
    <n v="0.66443297666078804"/>
    <n v="0.91094943395160399"/>
    <n v="1.3987847730506999"/>
    <n v="1.1937782860324599"/>
    <n v="1.05044278710878"/>
    <n v="0.91258947965019299"/>
    <n v="0.86134200903611602"/>
    <n v="0.99950366815282299"/>
    <s v="251-1000"/>
    <s v="1k-10k"/>
    <s v="1k-10k"/>
    <s v="1k-10k"/>
    <s v="1k-10k"/>
    <s v="10k-100k"/>
    <n v="0.62904340191772601"/>
    <n v="0.24651645729081595"/>
    <n v="25"/>
    <n v="50"/>
    <n v="50"/>
    <n v="50"/>
    <n v="50"/>
    <n v="100"/>
  </r>
  <r>
    <x v="2"/>
    <x v="2"/>
    <x v="2"/>
    <x v="3"/>
    <x v="4"/>
    <x v="2"/>
    <n v="1.5092808667817901"/>
    <n v="1.2789456757561199"/>
    <n v="1.0905092299417201"/>
    <n v="0.94399056936693704"/>
    <n v="0.81455540924791603"/>
    <n v="1.01233816384028"/>
    <n v="1.5838847047898501"/>
    <n v="1.43198628075517"/>
    <n v="1.3181877415494301"/>
    <n v="1.1125003664597799"/>
    <n v="1.14025356068581"/>
    <n v="1.2563799780209099"/>
    <s v="1k-10k"/>
    <s v="10k-100k"/>
    <s v="10k-100k"/>
    <s v="10k-100k"/>
    <s v="10k-100k"/>
    <s v="10k-100k"/>
    <n v="0.49694270294151011"/>
    <n v="0.19778275459236394"/>
    <n v="50"/>
    <n v="100"/>
    <n v="100"/>
    <n v="100"/>
    <n v="100"/>
    <n v="100"/>
  </r>
  <r>
    <x v="2"/>
    <x v="2"/>
    <x v="1"/>
    <x v="0"/>
    <x v="1"/>
    <x v="0"/>
    <s v="NULL"/>
    <s v="NULL"/>
    <s v="NULL"/>
    <s v="NULL"/>
    <s v="NULL"/>
    <s v="NULL"/>
    <s v="NULL"/>
    <s v="NULL"/>
    <s v="NULL"/>
    <s v="NULL"/>
    <s v="NULL"/>
    <s v="NULL"/>
    <s v="&lt;30"/>
    <s v="&lt;30"/>
    <s v="&lt;30"/>
    <s v="&lt;30"/>
    <s v="&lt;30"/>
    <s v="&lt;30"/>
    <e v="#VALUE!"/>
    <e v="#VALUE!"/>
    <s v="N/A"/>
    <s v="N/A"/>
    <s v="N/A"/>
    <s v="N/A"/>
    <s v="N/A"/>
    <s v="N/A"/>
  </r>
  <r>
    <x v="2"/>
    <x v="2"/>
    <x v="1"/>
    <x v="0"/>
    <x v="1"/>
    <x v="1"/>
    <s v="NULL"/>
    <s v="NULL"/>
    <s v="NULL"/>
    <s v="NULL"/>
    <s v="NULL"/>
    <s v="NULL"/>
    <s v="NULL"/>
    <s v="NULL"/>
    <s v="NULL"/>
    <s v="NULL"/>
    <s v="NULL"/>
    <s v="NULL"/>
    <s v="&lt;30"/>
    <s v="&lt;30"/>
    <s v="&lt;30"/>
    <s v="&lt;30"/>
    <s v="&lt;30"/>
    <s v="&lt;30"/>
    <e v="#VALUE!"/>
    <e v="#VALUE!"/>
    <s v="N/A"/>
    <s v="N/A"/>
    <s v="N/A"/>
    <s v="N/A"/>
    <s v="N/A"/>
    <s v="N/A"/>
  </r>
  <r>
    <x v="2"/>
    <x v="2"/>
    <x v="1"/>
    <x v="0"/>
    <x v="1"/>
    <x v="2"/>
    <s v="NULL"/>
    <s v="NULL"/>
    <s v="NULL"/>
    <s v="NULL"/>
    <s v="NULL"/>
    <n v="1.6930182395265201"/>
    <s v="NULL"/>
    <s v="NULL"/>
    <s v="NULL"/>
    <s v="NULL"/>
    <s v="NULL"/>
    <n v="2.0215881782172902"/>
    <s v="&lt;30"/>
    <s v="&lt;30"/>
    <s v="&lt;30"/>
    <s v="&lt;30"/>
    <s v="&lt;30"/>
    <s v="30-100"/>
    <n v="1.6930182395265201"/>
    <n v="1.6930182395265201"/>
    <s v="N/A"/>
    <s v="N/A"/>
    <s v="N/A"/>
    <s v="N/A"/>
    <s v="N/A"/>
    <n v="6"/>
  </r>
  <r>
    <x v="2"/>
    <x v="2"/>
    <x v="1"/>
    <x v="0"/>
    <x v="2"/>
    <x v="0"/>
    <s v="NULL"/>
    <n v="3.11079927917958"/>
    <s v="NULL"/>
    <s v="NULL"/>
    <s v="NULL"/>
    <n v="2.45069557999599"/>
    <s v="NULL"/>
    <n v="3.4008813743366502"/>
    <s v="NULL"/>
    <s v="NULL"/>
    <s v="NULL"/>
    <n v="2.6468757630559701"/>
    <s v="&lt;30"/>
    <s v="30-100"/>
    <s v="&lt;30"/>
    <s v="&lt;30"/>
    <s v="&lt;30"/>
    <s v="30-100"/>
    <n v="0.66010369918359002"/>
    <n v="0.66010369918359002"/>
    <s v="N/A"/>
    <n v="6"/>
    <s v="N/A"/>
    <s v="N/A"/>
    <s v="N/A"/>
    <n v="6"/>
  </r>
  <r>
    <x v="2"/>
    <x v="2"/>
    <x v="1"/>
    <x v="0"/>
    <x v="2"/>
    <x v="1"/>
    <s v="NULL"/>
    <n v="1.52220106959815"/>
    <n v="1.01538314456879"/>
    <n v="0.84961254940791497"/>
    <s v="NULL"/>
    <n v="1.1920603195139901"/>
    <s v="NULL"/>
    <n v="1.33526328823805"/>
    <n v="1.26767087559347"/>
    <n v="0.94520262288523504"/>
    <s v="NULL"/>
    <n v="1.1075485069321001"/>
    <s v="&lt;30"/>
    <s v="30-100"/>
    <s v="30-100"/>
    <s v="30-100"/>
    <s v="&lt;30"/>
    <s v="101-250"/>
    <n v="0.33014075008416"/>
    <n v="0.34244777010607508"/>
    <s v="N/A"/>
    <n v="6"/>
    <n v="6"/>
    <n v="6"/>
    <s v="N/A"/>
    <n v="12"/>
  </r>
  <r>
    <x v="2"/>
    <x v="2"/>
    <x v="1"/>
    <x v="0"/>
    <x v="2"/>
    <x v="2"/>
    <s v="NULL"/>
    <n v="1.6442685422127199"/>
    <s v="NULL"/>
    <n v="0.86391952960564899"/>
    <s v="NULL"/>
    <n v="1.24345072056283"/>
    <s v="NULL"/>
    <n v="2.0470967224845702"/>
    <s v="NULL"/>
    <n v="0.97757773072778997"/>
    <s v="NULL"/>
    <n v="1.36790110661916"/>
    <s v="&lt;30"/>
    <s v="101-250"/>
    <s v="&lt;30"/>
    <s v="30-100"/>
    <s v="&lt;30"/>
    <s v="101-250"/>
    <n v="0.40081782164988988"/>
    <n v="0.37953119095718102"/>
    <s v="N/A"/>
    <n v="12"/>
    <s v="N/A"/>
    <n v="6"/>
    <s v="N/A"/>
    <n v="12"/>
  </r>
  <r>
    <x v="2"/>
    <x v="2"/>
    <x v="1"/>
    <x v="0"/>
    <x v="3"/>
    <x v="0"/>
    <s v="NULL"/>
    <s v="NULL"/>
    <n v="3.70503791105719"/>
    <s v="NULL"/>
    <n v="1.9786677340271499"/>
    <n v="2.8218139926626602"/>
    <s v="NULL"/>
    <s v="NULL"/>
    <n v="4.4772391078587104"/>
    <s v="NULL"/>
    <n v="2.2107091799738501"/>
    <n v="3.1673275718779199"/>
    <s v="&lt;30"/>
    <s v="&lt;30"/>
    <s v="101-250"/>
    <s v="&lt;30"/>
    <s v="101-250"/>
    <s v="251-1000"/>
    <n v="0.88322391839452985"/>
    <n v="0.84314625863551029"/>
    <s v="N/A"/>
    <s v="N/A"/>
    <n v="12"/>
    <s v="N/A"/>
    <n v="12"/>
    <n v="25"/>
  </r>
  <r>
    <x v="2"/>
    <x v="2"/>
    <x v="1"/>
    <x v="0"/>
    <x v="3"/>
    <x v="1"/>
    <n v="2.7343095126408499"/>
    <n v="1.4135307410368401"/>
    <n v="1.0840588635183099"/>
    <n v="0.74656855442996894"/>
    <n v="0.33550740855257299"/>
    <n v="1.0849458924039901"/>
    <n v="1.68225044554898"/>
    <n v="1.6711147379126901"/>
    <n v="1.32359867966844"/>
    <n v="1.0848620845074399"/>
    <n v="0.56902778170690105"/>
    <n v="1.3559186298474599"/>
    <s v="30-100"/>
    <s v="251-1000"/>
    <s v="101-250"/>
    <s v="101-250"/>
    <s v="30-100"/>
    <s v="251-1000"/>
    <n v="1.6493636202368598"/>
    <n v="0.74943848385141709"/>
    <n v="6"/>
    <n v="25"/>
    <n v="12"/>
    <n v="12"/>
    <n v="6"/>
    <n v="25"/>
  </r>
  <r>
    <x v="2"/>
    <x v="2"/>
    <x v="1"/>
    <x v="0"/>
    <x v="3"/>
    <x v="2"/>
    <n v="2.8005876659609399"/>
    <n v="1.50465515066262"/>
    <n v="1.1400895771880699"/>
    <n v="0.78180701211133496"/>
    <n v="0.34568262697958801"/>
    <n v="1.12737640283604"/>
    <n v="1.7748609115163001"/>
    <n v="2.0424552686525299"/>
    <n v="1.3796799922551199"/>
    <n v="1.22275200373162"/>
    <n v="0.65123695481969202"/>
    <n v="1.59618546967851"/>
    <s v="30-100"/>
    <s v="251-1000"/>
    <s v="101-250"/>
    <s v="101-250"/>
    <s v="30-100"/>
    <s v="1k-10k"/>
    <n v="1.6732112631248999"/>
    <n v="0.78169377585645194"/>
    <n v="6"/>
    <n v="25"/>
    <n v="12"/>
    <n v="12"/>
    <n v="6"/>
    <n v="50"/>
  </r>
  <r>
    <x v="2"/>
    <x v="2"/>
    <x v="1"/>
    <x v="0"/>
    <x v="4"/>
    <x v="0"/>
    <s v="NULL"/>
    <n v="3.6928663691566999"/>
    <n v="2.9812708035341702"/>
    <n v="2.42754050069414"/>
    <n v="1.8287311432028299"/>
    <n v="2.7384218308889601"/>
    <s v="NULL"/>
    <n v="4.3020247628638799"/>
    <n v="2.7945409995886901"/>
    <n v="2.4082175659345602"/>
    <n v="2.0555951190857198"/>
    <n v="3.0313928460638402"/>
    <s v="&lt;30"/>
    <s v="101-250"/>
    <s v="30-100"/>
    <s v="30-100"/>
    <s v="101-250"/>
    <s v="251-1000"/>
    <n v="0.95444453826773978"/>
    <n v="0.90969068768613015"/>
    <s v="N/A"/>
    <n v="12"/>
    <n v="6"/>
    <n v="6"/>
    <n v="12"/>
    <n v="25"/>
  </r>
  <r>
    <x v="2"/>
    <x v="2"/>
    <x v="1"/>
    <x v="0"/>
    <x v="4"/>
    <x v="1"/>
    <n v="3.5836348430567702"/>
    <n v="1.4664672243315999"/>
    <n v="1.16997151490642"/>
    <n v="0.81719393645219696"/>
    <n v="0.41298331974968699"/>
    <n v="1.1016098265337899"/>
    <n v="2.14729058774655"/>
    <n v="1.57461716980387"/>
    <n v="1.3656095074825101"/>
    <n v="1.1604618450120701"/>
    <n v="0.67512809501360305"/>
    <n v="1.3171561332041599"/>
    <s v="30-100"/>
    <s v="251-1000"/>
    <s v="251-1000"/>
    <s v="101-250"/>
    <s v="30-100"/>
    <s v="1k-10k"/>
    <n v="2.4820250165229805"/>
    <n v="0.68862650678410287"/>
    <n v="6"/>
    <n v="25"/>
    <n v="25"/>
    <n v="12"/>
    <n v="6"/>
    <n v="50"/>
  </r>
  <r>
    <x v="2"/>
    <x v="2"/>
    <x v="1"/>
    <x v="0"/>
    <x v="4"/>
    <x v="2"/>
    <n v="3.6328755374011599"/>
    <n v="1.6024119161696799"/>
    <n v="1.2229429305529"/>
    <n v="0.84018630356075796"/>
    <n v="0.42538577560901403"/>
    <n v="1.14740673436178"/>
    <n v="2.3222653934262998"/>
    <n v="2.22106770715191"/>
    <n v="1.4970414041178799"/>
    <n v="1.2221181483960999"/>
    <n v="0.76662781541428104"/>
    <n v="1.5662188844687499"/>
    <s v="30-100"/>
    <s v="251-1000"/>
    <s v="251-1000"/>
    <s v="101-250"/>
    <s v="30-100"/>
    <s v="1k-10k"/>
    <n v="2.4854688030393799"/>
    <n v="0.72202095875276595"/>
    <n v="6"/>
    <n v="25"/>
    <n v="25"/>
    <n v="12"/>
    <n v="6"/>
    <n v="50"/>
  </r>
  <r>
    <x v="2"/>
    <x v="2"/>
    <x v="1"/>
    <x v="1"/>
    <x v="0"/>
    <x v="0"/>
    <s v="NULL"/>
    <s v="NULL"/>
    <s v="NULL"/>
    <n v="0.94044287182154795"/>
    <s v="NULL"/>
    <n v="1.04247023430786"/>
    <s v="NULL"/>
    <s v="NULL"/>
    <s v="NULL"/>
    <n v="0.93616797601285795"/>
    <s v="NULL"/>
    <n v="1.1846790307899"/>
    <s v="&lt;30"/>
    <s v="&lt;30"/>
    <s v="&lt;30"/>
    <s v="30-100"/>
    <s v="&lt;30"/>
    <s v="30-100"/>
    <n v="0.10202736248631206"/>
    <n v="0.10202736248631206"/>
    <s v="N/A"/>
    <s v="N/A"/>
    <s v="N/A"/>
    <n v="6"/>
    <s v="N/A"/>
    <n v="6"/>
  </r>
  <r>
    <x v="2"/>
    <x v="2"/>
    <x v="1"/>
    <x v="1"/>
    <x v="0"/>
    <x v="1"/>
    <s v="NULL"/>
    <s v="NULL"/>
    <s v="NULL"/>
    <s v="NULL"/>
    <s v="NULL"/>
    <s v="NULL"/>
    <s v="NULL"/>
    <s v="NULL"/>
    <s v="NULL"/>
    <s v="NULL"/>
    <s v="NULL"/>
    <s v="NULL"/>
    <s v="&lt;30"/>
    <s v="&lt;30"/>
    <s v="&lt;30"/>
    <s v="&lt;30"/>
    <s v="&lt;30"/>
    <s v="&lt;30"/>
    <e v="#VALUE!"/>
    <e v="#VALUE!"/>
    <s v="N/A"/>
    <s v="N/A"/>
    <s v="N/A"/>
    <s v="N/A"/>
    <s v="N/A"/>
    <s v="N/A"/>
  </r>
  <r>
    <x v="2"/>
    <x v="2"/>
    <x v="1"/>
    <x v="1"/>
    <x v="0"/>
    <x v="2"/>
    <s v="NULL"/>
    <s v="NULL"/>
    <s v="NULL"/>
    <n v="0.94044287182154795"/>
    <s v="NULL"/>
    <n v="1.0924942229513399"/>
    <s v="NULL"/>
    <s v="NULL"/>
    <s v="NULL"/>
    <n v="0.93616797601285795"/>
    <s v="NULL"/>
    <n v="1.19512218156304"/>
    <s v="&lt;30"/>
    <s v="&lt;30"/>
    <s v="&lt;30"/>
    <s v="30-100"/>
    <s v="&lt;30"/>
    <s v="30-100"/>
    <n v="0.15205135112979196"/>
    <n v="0.15205135112979196"/>
    <s v="N/A"/>
    <s v="N/A"/>
    <s v="N/A"/>
    <n v="6"/>
    <s v="N/A"/>
    <n v="6"/>
  </r>
  <r>
    <x v="2"/>
    <x v="2"/>
    <x v="1"/>
    <x v="1"/>
    <x v="1"/>
    <x v="0"/>
    <n v="2.1734143220381901"/>
    <n v="1.85706740285421"/>
    <n v="1.2684293480779001"/>
    <n v="0.90669151224591804"/>
    <s v="NULL"/>
    <n v="1.4142859911107499"/>
    <n v="2.3862327140620598"/>
    <n v="1.56350894625474"/>
    <n v="1.3111011619856801"/>
    <n v="1.1784894843731799"/>
    <s v="NULL"/>
    <n v="1.51751334306149"/>
    <s v="251-1000"/>
    <s v="251-1000"/>
    <s v="251-1000"/>
    <s v="251-1000"/>
    <s v="&lt;30"/>
    <s v="1k-10k"/>
    <n v="0.75912833092744014"/>
    <n v="0.50759447886483189"/>
    <n v="25"/>
    <n v="25"/>
    <n v="25"/>
    <n v="25"/>
    <s v="N/A"/>
    <n v="50"/>
  </r>
  <r>
    <x v="2"/>
    <x v="2"/>
    <x v="1"/>
    <x v="1"/>
    <x v="1"/>
    <x v="1"/>
    <s v="NULL"/>
    <n v="1.37170115415097"/>
    <n v="1.07945813275717"/>
    <n v="0.88800110503672103"/>
    <n v="0.50534749161757098"/>
    <n v="1.00759558909345"/>
    <s v="NULL"/>
    <n v="1.4241862502257201"/>
    <n v="1.08936954045543"/>
    <n v="0.90923021708240503"/>
    <n v="0.73421955484129697"/>
    <n v="1.03218935771651"/>
    <s v="&lt;30"/>
    <s v="251-1000"/>
    <s v="251-1000"/>
    <s v="1k-10k"/>
    <s v="30-100"/>
    <s v="1k-10k"/>
    <n v="0.36410556505752001"/>
    <n v="0.50224809747587906"/>
    <s v="N/A"/>
    <n v="25"/>
    <n v="25"/>
    <n v="50"/>
    <n v="6"/>
    <n v="50"/>
  </r>
  <r>
    <x v="2"/>
    <x v="2"/>
    <x v="1"/>
    <x v="1"/>
    <x v="1"/>
    <x v="2"/>
    <n v="3.63313913851341"/>
    <n v="1.4836313810452599"/>
    <n v="1.14374479170925"/>
    <n v="0.89660384602380705"/>
    <n v="0.54567267993017399"/>
    <n v="1.0406001099920399"/>
    <n v="2.50851214086694"/>
    <n v="1.7728846485091101"/>
    <n v="1.2237040338510301"/>
    <n v="0.98936796371960201"/>
    <n v="0.64629000438792805"/>
    <n v="1.1808281635008999"/>
    <s v="30-100"/>
    <s v="251-1000"/>
    <s v="251-1000"/>
    <s v="1k-10k"/>
    <s v="30-100"/>
    <s v="1k-10k"/>
    <n v="2.5925390285213701"/>
    <n v="0.4949274300618659"/>
    <n v="6"/>
    <n v="25"/>
    <n v="25"/>
    <n v="50"/>
    <n v="6"/>
    <n v="50"/>
  </r>
  <r>
    <x v="2"/>
    <x v="2"/>
    <x v="1"/>
    <x v="1"/>
    <x v="2"/>
    <x v="0"/>
    <s v="NULL"/>
    <n v="1.6254397042061499"/>
    <n v="1.1928000601220099"/>
    <n v="1.02173766125965"/>
    <n v="0.77825778751917396"/>
    <n v="1.2862826011733199"/>
    <s v="NULL"/>
    <n v="1.6217574762745"/>
    <n v="1.1926596183107701"/>
    <n v="1.0996089320998399"/>
    <n v="0.78425334430988702"/>
    <n v="1.32151586078765"/>
    <s v="&lt;30"/>
    <s v="251-1000"/>
    <s v="251-1000"/>
    <s v="101-250"/>
    <s v="30-100"/>
    <s v="251-1000"/>
    <n v="0.33915710303282998"/>
    <n v="0.50802481365414598"/>
    <s v="N/A"/>
    <n v="25"/>
    <n v="25"/>
    <n v="12"/>
    <n v="6"/>
    <n v="25"/>
  </r>
  <r>
    <x v="2"/>
    <x v="2"/>
    <x v="1"/>
    <x v="1"/>
    <x v="2"/>
    <x v="1"/>
    <n v="1.22563606781114"/>
    <n v="1.0565448705993901"/>
    <n v="0.927611552284208"/>
    <n v="0.73018723737386004"/>
    <n v="0.40500361512229899"/>
    <n v="0.91026982875008"/>
    <n v="1.1038748711772099"/>
    <n v="1.1075082907229601"/>
    <n v="0.96550505762134997"/>
    <n v="0.80669664725037404"/>
    <n v="0.59173742137151197"/>
    <n v="0.96189199745111897"/>
    <s v="251-1000"/>
    <s v="1k-10k"/>
    <s v="1k-10k"/>
    <s v="251-1000"/>
    <s v="30-100"/>
    <s v="1k-10k"/>
    <n v="0.31536623906105998"/>
    <n v="0.50526621362778101"/>
    <n v="25"/>
    <n v="50"/>
    <n v="50"/>
    <n v="25"/>
    <n v="6"/>
    <n v="50"/>
  </r>
  <r>
    <x v="2"/>
    <x v="2"/>
    <x v="1"/>
    <x v="1"/>
    <x v="2"/>
    <x v="2"/>
    <n v="1.3349024541680199"/>
    <n v="1.1048073836058501"/>
    <n v="0.94454287633283895"/>
    <n v="0.74138995067426305"/>
    <n v="0.40172145079528898"/>
    <n v="0.92306169303761698"/>
    <n v="1.27970643534954"/>
    <n v="1.18531652886644"/>
    <n v="1.0065990272418901"/>
    <n v="0.84485300104725103"/>
    <n v="0.62568163106417596"/>
    <n v="1.0155326638615101"/>
    <s v="101-250"/>
    <s v="1k-10k"/>
    <s v="1k-10k"/>
    <s v="251-1000"/>
    <s v="30-100"/>
    <s v="1k-10k"/>
    <n v="0.41184076113040291"/>
    <n v="0.521340242242328"/>
    <n v="12"/>
    <n v="50"/>
    <n v="50"/>
    <n v="25"/>
    <n v="6"/>
    <n v="50"/>
  </r>
  <r>
    <x v="2"/>
    <x v="2"/>
    <x v="1"/>
    <x v="1"/>
    <x v="3"/>
    <x v="0"/>
    <s v="NULL"/>
    <n v="1.9356027922357999"/>
    <n v="1.52824826188055"/>
    <n v="1.2813957214942899"/>
    <n v="0.86022414012489901"/>
    <n v="1.5123388342361299"/>
    <s v="NULL"/>
    <n v="1.92500988286777"/>
    <n v="1.83038212970892"/>
    <n v="1.32946008704188"/>
    <n v="1.00393483295382"/>
    <n v="1.7046154852775199"/>
    <s v="&lt;30"/>
    <s v="251-1000"/>
    <s v="251-1000"/>
    <s v="101-250"/>
    <s v="101-250"/>
    <s v="1k-10k"/>
    <n v="0.42326395799966998"/>
    <n v="0.65211469411123091"/>
    <s v="N/A"/>
    <n v="25"/>
    <n v="25"/>
    <n v="12"/>
    <n v="12"/>
    <n v="50"/>
  </r>
  <r>
    <x v="2"/>
    <x v="2"/>
    <x v="1"/>
    <x v="1"/>
    <x v="3"/>
    <x v="1"/>
    <n v="1.24813886790179"/>
    <n v="0.98947040629031202"/>
    <n v="0.83165556055120904"/>
    <n v="0.70314266272340797"/>
    <n v="0.46221933728276998"/>
    <n v="0.84196350822009802"/>
    <n v="1.1595861046486999"/>
    <n v="1.0311444864591399"/>
    <n v="0.87527292971668602"/>
    <n v="0.80409083219442901"/>
    <n v="0.62146327370091103"/>
    <n v="0.91547939298556302"/>
    <s v="251-1000"/>
    <s v="1k-10k"/>
    <s v="1k-10k"/>
    <s v="251-1000"/>
    <s v="251-1000"/>
    <s v="1k-10k"/>
    <n v="0.40617535968169194"/>
    <n v="0.37974417093732804"/>
    <n v="25"/>
    <n v="50"/>
    <n v="50"/>
    <n v="25"/>
    <n v="25"/>
    <n v="50"/>
  </r>
  <r>
    <x v="2"/>
    <x v="2"/>
    <x v="1"/>
    <x v="1"/>
    <x v="3"/>
    <x v="2"/>
    <n v="1.2639722372727"/>
    <n v="0.99051471700461002"/>
    <n v="0.84454150534189099"/>
    <n v="0.71401539903199296"/>
    <n v="0.46418730181300299"/>
    <n v="0.86053866889691699"/>
    <n v="1.58469367945407"/>
    <n v="1.04535648498656"/>
    <n v="0.93421244858707297"/>
    <n v="0.86072885829381596"/>
    <n v="0.63611483267079405"/>
    <n v="1.0425601964664"/>
    <s v="1k-10k"/>
    <s v="1k-10k"/>
    <s v="1k-10k"/>
    <s v="251-1000"/>
    <s v="251-1000"/>
    <s v="1k-10k"/>
    <n v="0.40343356837578304"/>
    <n v="0.396351367083914"/>
    <n v="50"/>
    <n v="50"/>
    <n v="50"/>
    <n v="25"/>
    <n v="25"/>
    <n v="50"/>
  </r>
  <r>
    <x v="2"/>
    <x v="2"/>
    <x v="1"/>
    <x v="1"/>
    <x v="4"/>
    <x v="0"/>
    <n v="3.4706648721986402"/>
    <n v="1.7228908970914101"/>
    <n v="1.46797882112996"/>
    <n v="1.1969616692715299"/>
    <n v="0.91451560175942304"/>
    <n v="1.4043235727425101"/>
    <n v="3.6873571110694998"/>
    <n v="1.8343534491138"/>
    <n v="1.53169490016197"/>
    <n v="1.2701873010624001"/>
    <n v="0.97366913924793197"/>
    <n v="1.5239622233198999"/>
    <s v="30-100"/>
    <s v="1k-10k"/>
    <s v="251-1000"/>
    <s v="1k-10k"/>
    <s v="251-1000"/>
    <s v="1k-10k"/>
    <n v="2.0663412994561301"/>
    <n v="0.48980797098308704"/>
    <n v="6"/>
    <n v="50"/>
    <n v="25"/>
    <n v="50"/>
    <n v="25"/>
    <n v="50"/>
  </r>
  <r>
    <x v="2"/>
    <x v="2"/>
    <x v="1"/>
    <x v="1"/>
    <x v="4"/>
    <x v="1"/>
    <n v="1.18295849220864"/>
    <n v="1.0171972374667699"/>
    <n v="0.88394516432471204"/>
    <n v="0.77908998583385802"/>
    <n v="0.54758459544055205"/>
    <n v="0.88872184370252005"/>
    <n v="1.23445621223694"/>
    <n v="1.00124021983902"/>
    <n v="0.94033872815257802"/>
    <n v="0.85456567134995198"/>
    <n v="0.68876816517444295"/>
    <n v="0.95287040921684996"/>
    <s v="1k-10k"/>
    <s v="1k-10k"/>
    <s v="1k-10k"/>
    <s v="1k-10k"/>
    <s v="251-1000"/>
    <s v="10k-100k"/>
    <n v="0.29423664850611997"/>
    <n v="0.34113724826196801"/>
    <n v="50"/>
    <n v="50"/>
    <n v="50"/>
    <n v="50"/>
    <n v="25"/>
    <n v="100"/>
  </r>
  <r>
    <x v="2"/>
    <x v="2"/>
    <x v="1"/>
    <x v="1"/>
    <x v="4"/>
    <x v="2"/>
    <n v="1.2161303307732301"/>
    <n v="1.0067845511818301"/>
    <n v="0.89248413376464297"/>
    <n v="0.79207427424045596"/>
    <n v="0.54873441154367297"/>
    <n v="0.90846508192007203"/>
    <n v="1.46402556371822"/>
    <n v="1.06505173605387"/>
    <n v="0.98015068764911095"/>
    <n v="0.91401558679550399"/>
    <n v="0.70141908695537203"/>
    <n v="1.0615559805302901"/>
    <s v="1k-10k"/>
    <s v="1k-10k"/>
    <s v="1k-10k"/>
    <s v="1k-10k"/>
    <s v="251-1000"/>
    <s v="10k-100k"/>
    <n v="0.30766524885315805"/>
    <n v="0.35973067037639905"/>
    <n v="50"/>
    <n v="50"/>
    <n v="50"/>
    <n v="50"/>
    <n v="25"/>
    <n v="100"/>
  </r>
  <r>
    <x v="2"/>
    <x v="2"/>
    <x v="1"/>
    <x v="2"/>
    <x v="0"/>
    <x v="0"/>
    <s v="NULL"/>
    <s v="NULL"/>
    <s v="NULL"/>
    <s v="NULL"/>
    <s v="NULL"/>
    <s v="NULL"/>
    <s v="NULL"/>
    <s v="NULL"/>
    <s v="NULL"/>
    <s v="NULL"/>
    <s v="NULL"/>
    <s v="NULL"/>
    <s v="&lt;30"/>
    <s v="&lt;30"/>
    <s v="&lt;30"/>
    <s v="&lt;30"/>
    <s v="&lt;30"/>
    <s v="&lt;30"/>
    <e v="#VALUE!"/>
    <e v="#VALUE!"/>
    <s v="N/A"/>
    <s v="N/A"/>
    <s v="N/A"/>
    <s v="N/A"/>
    <s v="N/A"/>
    <s v="N/A"/>
  </r>
  <r>
    <x v="2"/>
    <x v="2"/>
    <x v="1"/>
    <x v="2"/>
    <x v="0"/>
    <x v="2"/>
    <s v="NULL"/>
    <s v="NULL"/>
    <s v="NULL"/>
    <s v="NULL"/>
    <s v="NULL"/>
    <s v="NULL"/>
    <s v="NULL"/>
    <s v="NULL"/>
    <s v="NULL"/>
    <s v="NULL"/>
    <s v="NULL"/>
    <s v="NULL"/>
    <s v="&lt;30"/>
    <s v="&lt;30"/>
    <s v="&lt;30"/>
    <s v="&lt;30"/>
    <s v="&lt;30"/>
    <s v="&lt;30"/>
    <e v="#VALUE!"/>
    <e v="#VALUE!"/>
    <s v="N/A"/>
    <s v="N/A"/>
    <s v="N/A"/>
    <s v="N/A"/>
    <s v="N/A"/>
    <s v="N/A"/>
  </r>
  <r>
    <x v="2"/>
    <x v="2"/>
    <x v="1"/>
    <x v="2"/>
    <x v="1"/>
    <x v="0"/>
    <s v="NULL"/>
    <n v="2.3542564798127099"/>
    <n v="1.64555199110363"/>
    <n v="1.1770523808372499"/>
    <s v="NULL"/>
    <n v="1.3455324573440199"/>
    <s v="NULL"/>
    <n v="2.0078132550953098"/>
    <n v="1.6302367633858801"/>
    <n v="1.3915807538374501"/>
    <s v="NULL"/>
    <n v="1.48342971046068"/>
    <s v="&lt;30"/>
    <s v="30-100"/>
    <s v="30-100"/>
    <s v="101-250"/>
    <s v="&lt;30"/>
    <s v="251-1000"/>
    <n v="1.00872402246869"/>
    <n v="0.16848007650676999"/>
    <s v="N/A"/>
    <n v="6"/>
    <n v="6"/>
    <n v="12"/>
    <s v="N/A"/>
    <n v="25"/>
  </r>
  <r>
    <x v="2"/>
    <x v="2"/>
    <x v="1"/>
    <x v="2"/>
    <x v="1"/>
    <x v="1"/>
    <s v="NULL"/>
    <n v="1.0310640466473799"/>
    <n v="0.86322781341294996"/>
    <s v="NULL"/>
    <s v="NULL"/>
    <n v="0.86663617936169801"/>
    <s v="NULL"/>
    <n v="1.21612800592959"/>
    <n v="1.0983930773033701"/>
    <s v="NULL"/>
    <s v="NULL"/>
    <n v="1.0967073193018599"/>
    <s v="&lt;30"/>
    <s v="30-100"/>
    <s v="101-250"/>
    <s v="&lt;30"/>
    <s v="&lt;30"/>
    <s v="251-1000"/>
    <n v="0.16442786728568193"/>
    <n v="3.4083659487480489E-3"/>
    <s v="N/A"/>
    <n v="6"/>
    <n v="12"/>
    <s v="N/A"/>
    <s v="N/A"/>
    <n v="25"/>
  </r>
  <r>
    <x v="2"/>
    <x v="2"/>
    <x v="1"/>
    <x v="2"/>
    <x v="1"/>
    <x v="2"/>
    <s v="NULL"/>
    <n v="1.92538117581013"/>
    <n v="1.0531560055235301"/>
    <n v="0.88262535127112396"/>
    <s v="NULL"/>
    <n v="0.92901466894780704"/>
    <s v="NULL"/>
    <n v="1.74989059085167"/>
    <n v="1.37909632493544"/>
    <n v="1.1496506967845901"/>
    <s v="NULL"/>
    <n v="1.27845964517313"/>
    <s v="&lt;30"/>
    <s v="30-100"/>
    <s v="251-1000"/>
    <s v="251-1000"/>
    <s v="&lt;30"/>
    <s v="251-1000"/>
    <n v="0.99636650686232298"/>
    <n v="4.6389317676683084E-2"/>
    <s v="N/A"/>
    <n v="6"/>
    <n v="25"/>
    <n v="25"/>
    <s v="N/A"/>
    <n v="25"/>
  </r>
  <r>
    <x v="2"/>
    <x v="2"/>
    <x v="1"/>
    <x v="2"/>
    <x v="2"/>
    <x v="0"/>
    <s v="NULL"/>
    <s v="NULL"/>
    <n v="1.5298816103919699"/>
    <n v="1.2050523033505001"/>
    <n v="0.80526876424287896"/>
    <n v="1.26200403894029"/>
    <s v="NULL"/>
    <s v="NULL"/>
    <n v="1.4628103949126601"/>
    <n v="1.1911466633671799"/>
    <n v="0.86516886172146801"/>
    <n v="1.28354805374021"/>
    <s v="&lt;30"/>
    <s v="&lt;30"/>
    <s v="101-250"/>
    <s v="101-250"/>
    <s v="30-100"/>
    <s v="251-1000"/>
    <n v="0.2678775714516799"/>
    <n v="0.45673527469741104"/>
    <s v="N/A"/>
    <s v="N/A"/>
    <n v="12"/>
    <n v="12"/>
    <n v="6"/>
    <n v="25"/>
  </r>
  <r>
    <x v="2"/>
    <x v="2"/>
    <x v="1"/>
    <x v="2"/>
    <x v="2"/>
    <x v="1"/>
    <s v="NULL"/>
    <n v="1.3437745636165801"/>
    <n v="0.95113171417544295"/>
    <n v="0.78623011468171899"/>
    <s v="NULL"/>
    <n v="0.96493850385302604"/>
    <s v="NULL"/>
    <n v="1.13729803082307"/>
    <n v="1.13101158340755"/>
    <n v="0.87915258156457399"/>
    <s v="NULL"/>
    <n v="0.96617621682709198"/>
    <s v="&lt;30"/>
    <s v="30-100"/>
    <s v="30-100"/>
    <s v="101-250"/>
    <s v="&lt;30"/>
    <s v="251-1000"/>
    <n v="0.37883605976355406"/>
    <n v="0.17870838917130705"/>
    <s v="N/A"/>
    <n v="6"/>
    <n v="6"/>
    <n v="12"/>
    <s v="N/A"/>
    <n v="25"/>
  </r>
  <r>
    <x v="2"/>
    <x v="2"/>
    <x v="1"/>
    <x v="2"/>
    <x v="2"/>
    <x v="2"/>
    <n v="2.6317059620029899"/>
    <n v="1.54844718133116"/>
    <n v="1.16701768618211"/>
    <n v="0.88397265272179304"/>
    <n v="0.49945926922481798"/>
    <n v="1.0158408139887001"/>
    <n v="2.33910395687177"/>
    <n v="1.3781740725252101"/>
    <n v="1.0427769388318699"/>
    <n v="1.0318810144717701"/>
    <n v="0.81148358724000003"/>
    <n v="1.1096191680797001"/>
    <s v="30-100"/>
    <s v="101-250"/>
    <s v="101-250"/>
    <s v="251-1000"/>
    <s v="30-100"/>
    <s v="251-1000"/>
    <n v="1.6158651480142898"/>
    <n v="0.51638154476388209"/>
    <n v="6"/>
    <n v="12"/>
    <n v="12"/>
    <n v="25"/>
    <n v="6"/>
    <n v="25"/>
  </r>
  <r>
    <x v="2"/>
    <x v="2"/>
    <x v="1"/>
    <x v="2"/>
    <x v="3"/>
    <x v="0"/>
    <s v="NULL"/>
    <n v="1.7247780449575101"/>
    <n v="1.38444883394619"/>
    <n v="0.89083241912158995"/>
    <s v="NULL"/>
    <n v="1.32476981665997"/>
    <s v="NULL"/>
    <n v="1.6699700025683"/>
    <n v="1.4126582037673501"/>
    <n v="0.92022223623664301"/>
    <s v="NULL"/>
    <n v="1.36644647439529"/>
    <s v="&lt;30"/>
    <s v="30-100"/>
    <s v="101-250"/>
    <s v="30-100"/>
    <s v="&lt;30"/>
    <s v="251-1000"/>
    <n v="0.40000822829754012"/>
    <n v="0.43393739753838001"/>
    <s v="N/A"/>
    <n v="6"/>
    <n v="12"/>
    <n v="6"/>
    <s v="N/A"/>
    <n v="25"/>
  </r>
  <r>
    <x v="2"/>
    <x v="2"/>
    <x v="1"/>
    <x v="2"/>
    <x v="3"/>
    <x v="1"/>
    <s v="NULL"/>
    <n v="1.8848373028186201"/>
    <n v="1.28996664922213"/>
    <n v="0.70153684116918302"/>
    <n v="0.48808611872686603"/>
    <n v="1.00327735242843"/>
    <s v="NULL"/>
    <n v="1.5950022362621801"/>
    <n v="1.26363476158287"/>
    <n v="0.85442538620035702"/>
    <n v="0.66003226580806595"/>
    <n v="1.03067245152401"/>
    <s v="&lt;30"/>
    <s v="30-100"/>
    <s v="30-100"/>
    <s v="30-100"/>
    <s v="30-100"/>
    <s v="101-250"/>
    <n v="0.88155995039019008"/>
    <n v="0.51519123370156394"/>
    <s v="N/A"/>
    <n v="6"/>
    <n v="6"/>
    <n v="6"/>
    <n v="6"/>
    <n v="12"/>
  </r>
  <r>
    <x v="2"/>
    <x v="2"/>
    <x v="1"/>
    <x v="2"/>
    <x v="3"/>
    <x v="2"/>
    <s v="NULL"/>
    <n v="1.9033222282314699"/>
    <n v="1.42959432307372"/>
    <n v="0.70828881631618201"/>
    <s v="NULL"/>
    <n v="1.0418319847658299"/>
    <s v="NULL"/>
    <n v="1.61707156238645"/>
    <n v="1.41304893034393"/>
    <n v="0.82895455557109898"/>
    <s v="NULL"/>
    <n v="1.18472601733758"/>
    <s v="&lt;30"/>
    <s v="30-100"/>
    <s v="101-250"/>
    <s v="101-250"/>
    <s v="&lt;30"/>
    <s v="251-1000"/>
    <n v="0.86149024346563996"/>
    <n v="0.33354316844964793"/>
    <s v="N/A"/>
    <n v="6"/>
    <n v="12"/>
    <n v="12"/>
    <s v="N/A"/>
    <n v="25"/>
  </r>
  <r>
    <x v="2"/>
    <x v="2"/>
    <x v="1"/>
    <x v="2"/>
    <x v="4"/>
    <x v="0"/>
    <n v="3.2527005351801099"/>
    <n v="2.1460657258786999"/>
    <n v="1.57765406797803"/>
    <n v="1.28888111428846"/>
    <n v="0.87747348341084397"/>
    <n v="1.3000485246425799"/>
    <n v="3.0280337132908302"/>
    <n v="1.9288392819292299"/>
    <n v="1.5569816542113499"/>
    <n v="1.32606364402687"/>
    <n v="1.0754276237318701"/>
    <n v="1.37556027077452"/>
    <s v="30-100"/>
    <s v="30-100"/>
    <s v="101-250"/>
    <s v="251-1000"/>
    <s v="101-250"/>
    <s v="1k-10k"/>
    <n v="1.95265201053753"/>
    <n v="0.42257504123173595"/>
    <n v="6"/>
    <n v="6"/>
    <n v="12"/>
    <n v="25"/>
    <n v="12"/>
    <n v="50"/>
  </r>
  <r>
    <x v="2"/>
    <x v="2"/>
    <x v="1"/>
    <x v="2"/>
    <x v="4"/>
    <x v="1"/>
    <s v="NULL"/>
    <n v="1.7060144916839901"/>
    <n v="1.0616717693729201"/>
    <n v="0.82244056593354997"/>
    <n v="0.55685995621033701"/>
    <n v="0.94294249539837505"/>
    <s v="NULL"/>
    <n v="1.5645377857437901"/>
    <n v="1.02892125962772"/>
    <n v="0.99764815302906895"/>
    <n v="0.75886671721939503"/>
    <n v="1.02606743107998"/>
    <s v="&lt;30"/>
    <s v="30-100"/>
    <s v="251-1000"/>
    <s v="251-1000"/>
    <s v="30-100"/>
    <s v="251-1000"/>
    <n v="0.76307199628561506"/>
    <n v="0.38608253918803803"/>
    <s v="N/A"/>
    <n v="6"/>
    <n v="25"/>
    <n v="25"/>
    <n v="6"/>
    <n v="25"/>
  </r>
  <r>
    <x v="2"/>
    <x v="2"/>
    <x v="1"/>
    <x v="2"/>
    <x v="4"/>
    <x v="2"/>
    <s v="NULL"/>
    <n v="1.72440421645331"/>
    <n v="1.1190246276703"/>
    <n v="0.88445960406699198"/>
    <n v="0.58906166913756297"/>
    <n v="0.99453383583327704"/>
    <s v="NULL"/>
    <n v="1.4999612621962199"/>
    <n v="1.2108702662831501"/>
    <n v="1.07367255554388"/>
    <n v="0.99622059428450405"/>
    <n v="1.1874077162801899"/>
    <s v="&lt;30"/>
    <s v="251-1000"/>
    <s v="251-1000"/>
    <s v="251-1000"/>
    <s v="101-250"/>
    <s v="1k-10k"/>
    <n v="0.72987038062003295"/>
    <n v="0.40547216669571406"/>
    <s v="N/A"/>
    <n v="25"/>
    <n v="25"/>
    <n v="25"/>
    <n v="12"/>
    <n v="50"/>
  </r>
  <r>
    <x v="2"/>
    <x v="2"/>
    <x v="1"/>
    <x v="3"/>
    <x v="0"/>
    <x v="0"/>
    <s v="NULL"/>
    <s v="NULL"/>
    <s v="NULL"/>
    <n v="0.96468977207263296"/>
    <s v="NULL"/>
    <n v="1.04451319687824"/>
    <s v="NULL"/>
    <s v="NULL"/>
    <s v="NULL"/>
    <n v="1.0012620188700401"/>
    <s v="NULL"/>
    <n v="1.21317624194142"/>
    <s v="&lt;30"/>
    <s v="&lt;30"/>
    <s v="&lt;30"/>
    <s v="30-100"/>
    <s v="&lt;30"/>
    <s v="30-100"/>
    <n v="7.9823424805607002E-2"/>
    <n v="7.9823424805607002E-2"/>
    <s v="N/A"/>
    <s v="N/A"/>
    <s v="N/A"/>
    <n v="6"/>
    <s v="N/A"/>
    <n v="6"/>
  </r>
  <r>
    <x v="2"/>
    <x v="2"/>
    <x v="1"/>
    <x v="3"/>
    <x v="0"/>
    <x v="1"/>
    <s v="NULL"/>
    <s v="NULL"/>
    <s v="NULL"/>
    <s v="NULL"/>
    <s v="NULL"/>
    <s v="NULL"/>
    <s v="NULL"/>
    <s v="NULL"/>
    <s v="NULL"/>
    <s v="NULL"/>
    <s v="NULL"/>
    <s v="NULL"/>
    <s v="&lt;30"/>
    <s v="&lt;30"/>
    <s v="&lt;30"/>
    <s v="&lt;30"/>
    <s v="&lt;30"/>
    <s v="&lt;30"/>
    <e v="#VALUE!"/>
    <e v="#VALUE!"/>
    <s v="N/A"/>
    <s v="N/A"/>
    <s v="N/A"/>
    <s v="N/A"/>
    <s v="N/A"/>
    <s v="N/A"/>
  </r>
  <r>
    <x v="2"/>
    <x v="2"/>
    <x v="1"/>
    <x v="3"/>
    <x v="0"/>
    <x v="2"/>
    <s v="NULL"/>
    <s v="NULL"/>
    <s v="NULL"/>
    <n v="0.96468977207263296"/>
    <s v="NULL"/>
    <n v="1.0922604412286101"/>
    <s v="NULL"/>
    <s v="NULL"/>
    <s v="NULL"/>
    <n v="1.0012620188700401"/>
    <s v="NULL"/>
    <n v="1.2225272284203399"/>
    <s v="&lt;30"/>
    <s v="&lt;30"/>
    <s v="&lt;30"/>
    <s v="30-100"/>
    <s v="&lt;30"/>
    <s v="30-100"/>
    <n v="0.12757066915597715"/>
    <n v="0.12757066915597715"/>
    <s v="N/A"/>
    <s v="N/A"/>
    <s v="N/A"/>
    <n v="6"/>
    <s v="N/A"/>
    <n v="6"/>
  </r>
  <r>
    <x v="2"/>
    <x v="2"/>
    <x v="1"/>
    <x v="3"/>
    <x v="1"/>
    <x v="0"/>
    <n v="2.1515023050672601"/>
    <n v="1.7537984259842301"/>
    <n v="1.30066387960531"/>
    <n v="1.1051623990577599"/>
    <n v="0.83740055428087801"/>
    <n v="1.41136412158234"/>
    <n v="1.98020941949328"/>
    <n v="1.6726868937164201"/>
    <n v="1.34003313068946"/>
    <n v="1.28989464617283"/>
    <n v="1.0866667512349499"/>
    <n v="1.51794493515401"/>
    <s v="251-1000"/>
    <s v="251-1000"/>
    <s v="251-1000"/>
    <s v="101-250"/>
    <s v="101-250"/>
    <s v="1k-10k"/>
    <n v="0.74013818348492011"/>
    <n v="0.57396356730146203"/>
    <n v="25"/>
    <n v="25"/>
    <n v="25"/>
    <n v="12"/>
    <n v="12"/>
    <n v="50"/>
  </r>
  <r>
    <x v="2"/>
    <x v="2"/>
    <x v="1"/>
    <x v="3"/>
    <x v="1"/>
    <x v="1"/>
    <s v="NULL"/>
    <n v="1.3631297427779601"/>
    <n v="1.06251323636616"/>
    <n v="0.87911162809403998"/>
    <n v="0.54767593116714897"/>
    <n v="0.99201348541610801"/>
    <s v="NULL"/>
    <n v="1.41062320182223"/>
    <n v="1.0812201341591501"/>
    <n v="0.94113279366125302"/>
    <n v="0.78252306893865897"/>
    <n v="1.0429245748698599"/>
    <s v="&lt;30"/>
    <s v="251-1000"/>
    <s v="251-1000"/>
    <s v="1k-10k"/>
    <s v="30-100"/>
    <s v="1k-10k"/>
    <n v="0.37111625736185205"/>
    <n v="0.44433755424895904"/>
    <s v="N/A"/>
    <n v="25"/>
    <n v="25"/>
    <n v="50"/>
    <n v="6"/>
    <n v="50"/>
  </r>
  <r>
    <x v="2"/>
    <x v="2"/>
    <x v="1"/>
    <x v="3"/>
    <x v="1"/>
    <x v="2"/>
    <n v="3.2798704217374599"/>
    <n v="1.4977110367825699"/>
    <n v="1.1207768636225801"/>
    <n v="0.89240532652258997"/>
    <n v="0.60541981566613701"/>
    <n v="1.02886996509046"/>
    <n v="2.4021752704864401"/>
    <n v="1.76982163400134"/>
    <n v="1.24169883506443"/>
    <n v="1.02456575743329"/>
    <n v="0.75661749681457702"/>
    <n v="1.2017157608405999"/>
    <s v="30-100"/>
    <s v="251-1000"/>
    <s v="1k-10k"/>
    <s v="1k-10k"/>
    <s v="30-100"/>
    <s v="1k-10k"/>
    <n v="2.2510004566469997"/>
    <n v="0.42345014942432302"/>
    <n v="6"/>
    <n v="25"/>
    <n v="50"/>
    <n v="50"/>
    <n v="6"/>
    <n v="50"/>
  </r>
  <r>
    <x v="2"/>
    <x v="2"/>
    <x v="1"/>
    <x v="3"/>
    <x v="2"/>
    <x v="0"/>
    <s v="NULL"/>
    <n v="1.7022215170008099"/>
    <n v="1.4660898076298501"/>
    <n v="1.16441398212483"/>
    <n v="0.94579397629718498"/>
    <n v="1.30850652466344"/>
    <s v="NULL"/>
    <n v="1.6686372216795899"/>
    <n v="1.46723286554695"/>
    <n v="1.15007370242206"/>
    <n v="1.06207241292983"/>
    <n v="1.34358101867404"/>
    <s v="&lt;30"/>
    <s v="251-1000"/>
    <s v="101-250"/>
    <s v="251-1000"/>
    <s v="101-250"/>
    <s v="1k-10k"/>
    <n v="0.39371499233736995"/>
    <n v="0.36271254836625499"/>
    <s v="N/A"/>
    <n v="25"/>
    <n v="12"/>
    <n v="25"/>
    <n v="12"/>
    <n v="50"/>
  </r>
  <r>
    <x v="2"/>
    <x v="2"/>
    <x v="1"/>
    <x v="3"/>
    <x v="2"/>
    <x v="1"/>
    <n v="1.35207461556432"/>
    <n v="1.0742687184876301"/>
    <n v="0.92548190160583699"/>
    <n v="0.76412053224265297"/>
    <n v="0.43922287398896598"/>
    <n v="0.92102297505427899"/>
    <n v="1.3324116169820801"/>
    <n v="1.08357477611928"/>
    <n v="0.94758570311896995"/>
    <n v="0.85050027569225595"/>
    <n v="0.60304309859548499"/>
    <n v="0.96625875235146397"/>
    <s v="101-250"/>
    <s v="1k-10k"/>
    <s v="1k-10k"/>
    <s v="251-1000"/>
    <s v="30-100"/>
    <s v="1k-10k"/>
    <n v="0.43105164051004097"/>
    <n v="0.48180010106531301"/>
    <n v="12"/>
    <n v="50"/>
    <n v="50"/>
    <n v="25"/>
    <n v="6"/>
    <n v="50"/>
  </r>
  <r>
    <x v="2"/>
    <x v="2"/>
    <x v="1"/>
    <x v="3"/>
    <x v="2"/>
    <x v="2"/>
    <n v="1.3809472786077801"/>
    <n v="1.11841989345891"/>
    <n v="0.95580131052933504"/>
    <n v="0.77591203521933905"/>
    <n v="0.44264269620934998"/>
    <n v="0.93795128620137302"/>
    <n v="1.29614900896896"/>
    <n v="1.2390306968851501"/>
    <n v="1.0093102457651899"/>
    <n v="0.87912903667613196"/>
    <n v="0.63024725423062899"/>
    <n v="1.0360729968875799"/>
    <s v="101-250"/>
    <s v="1k-10k"/>
    <s v="1k-10k"/>
    <s v="1k-10k"/>
    <s v="101-250"/>
    <s v="1k-10k"/>
    <n v="0.44299599240640708"/>
    <n v="0.49530858999202304"/>
    <n v="12"/>
    <n v="50"/>
    <n v="50"/>
    <n v="50"/>
    <n v="12"/>
    <n v="50"/>
  </r>
  <r>
    <x v="2"/>
    <x v="2"/>
    <x v="1"/>
    <x v="3"/>
    <x v="3"/>
    <x v="0"/>
    <s v="NULL"/>
    <n v="2.0545486067587402"/>
    <n v="1.6850365132016301"/>
    <n v="1.4767874817197399"/>
    <n v="1.01079322867232"/>
    <n v="1.6098921613224899"/>
    <s v="NULL"/>
    <n v="2.0955386993596998"/>
    <n v="1.88041359991838"/>
    <n v="1.5298179874214399"/>
    <n v="1.10131016553267"/>
    <n v="1.7689649437694099"/>
    <s v="&lt;30"/>
    <s v="251-1000"/>
    <s v="1k-10k"/>
    <s v="101-250"/>
    <s v="101-250"/>
    <s v="1k-10k"/>
    <n v="0.44465644543625027"/>
    <n v="0.59909893265016989"/>
    <s v="N/A"/>
    <n v="25"/>
    <n v="50"/>
    <n v="12"/>
    <n v="12"/>
    <n v="50"/>
  </r>
  <r>
    <x v="2"/>
    <x v="2"/>
    <x v="1"/>
    <x v="3"/>
    <x v="3"/>
    <x v="1"/>
    <n v="1.2941240594297301"/>
    <n v="1.0386167915821201"/>
    <n v="0.86683871258089196"/>
    <n v="0.74767535055347401"/>
    <n v="0.499838837062476"/>
    <n v="0.87391364047986397"/>
    <n v="1.3779412403971301"/>
    <n v="1.0648619322030499"/>
    <n v="0.92836955782735597"/>
    <n v="0.86591353764327095"/>
    <n v="0.64840123581963804"/>
    <n v="0.96717792331840102"/>
    <s v="251-1000"/>
    <s v="1k-10k"/>
    <s v="1k-10k"/>
    <s v="251-1000"/>
    <s v="251-1000"/>
    <s v="1k-10k"/>
    <n v="0.4202104189498661"/>
    <n v="0.37407480341738797"/>
    <n v="25"/>
    <n v="50"/>
    <n v="50"/>
    <n v="25"/>
    <n v="25"/>
    <n v="50"/>
  </r>
  <r>
    <x v="2"/>
    <x v="2"/>
    <x v="1"/>
    <x v="3"/>
    <x v="3"/>
    <x v="2"/>
    <n v="1.3817953078505101"/>
    <n v="1.0570161663906701"/>
    <n v="0.87831835872749897"/>
    <n v="0.76550118573298398"/>
    <n v="0.49891785937216898"/>
    <n v="0.89606430878272603"/>
    <n v="1.7129510026604999"/>
    <n v="1.1579133439995599"/>
    <n v="0.97996904888820502"/>
    <n v="0.92652522443295304"/>
    <n v="0.64789455184713396"/>
    <n v="1.10728168396959"/>
    <s v="1k-10k"/>
    <s v="1k-10k"/>
    <s v="1k-10k"/>
    <s v="251-1000"/>
    <s v="251-1000"/>
    <s v="1k-10k"/>
    <n v="0.48573099906778405"/>
    <n v="0.39714644941055705"/>
    <n v="50"/>
    <n v="50"/>
    <n v="50"/>
    <n v="25"/>
    <n v="25"/>
    <n v="50"/>
  </r>
  <r>
    <x v="2"/>
    <x v="2"/>
    <x v="1"/>
    <x v="3"/>
    <x v="4"/>
    <x v="0"/>
    <n v="3.8802067304983701"/>
    <n v="1.9356673131583999"/>
    <n v="1.7060332641912801"/>
    <n v="1.2499620464978001"/>
    <n v="0.97716635602336499"/>
    <n v="1.44252212264697"/>
    <n v="4.3348572229265097"/>
    <n v="1.7299424515620101"/>
    <n v="1.81446958420593"/>
    <n v="1.33229138875008"/>
    <n v="1.0368973593272599"/>
    <n v="1.5492232754741"/>
    <s v="30-100"/>
    <s v="251-1000"/>
    <s v="1k-10k"/>
    <s v="1k-10k"/>
    <s v="251-1000"/>
    <s v="1k-10k"/>
    <n v="2.4376846078514003"/>
    <n v="0.465355766623605"/>
    <n v="6"/>
    <n v="25"/>
    <n v="50"/>
    <n v="50"/>
    <n v="25"/>
    <n v="50"/>
  </r>
  <r>
    <x v="2"/>
    <x v="2"/>
    <x v="1"/>
    <x v="3"/>
    <x v="4"/>
    <x v="1"/>
    <n v="1.23975828857619"/>
    <n v="1.02254227851137"/>
    <n v="0.89566579168021698"/>
    <n v="0.83164744085396902"/>
    <n v="0.59647515080297997"/>
    <n v="0.90620007591186202"/>
    <n v="1.32858914420326"/>
    <n v="1.03283035609061"/>
    <n v="0.95230564375395399"/>
    <n v="0.90292914941131897"/>
    <n v="0.73243382011486902"/>
    <n v="0.98005935547335998"/>
    <s v="1k-10k"/>
    <s v="1k-10k"/>
    <s v="1k-10k"/>
    <s v="1k-10k"/>
    <s v="251-1000"/>
    <s v="10k-100k"/>
    <n v="0.33355821266432795"/>
    <n v="0.30972492510888205"/>
    <n v="50"/>
    <n v="50"/>
    <n v="50"/>
    <n v="50"/>
    <n v="25"/>
    <n v="100"/>
  </r>
  <r>
    <x v="2"/>
    <x v="2"/>
    <x v="1"/>
    <x v="3"/>
    <x v="4"/>
    <x v="2"/>
    <n v="1.32825777169711"/>
    <n v="1.0292831928611399"/>
    <n v="0.907254747393204"/>
    <n v="0.84323448989001504"/>
    <n v="0.59639551119523304"/>
    <n v="0.92963259744010096"/>
    <n v="1.6122029956216399"/>
    <n v="1.1240844858207"/>
    <n v="1.00203510027673"/>
    <n v="0.96452842334884903"/>
    <n v="0.74317220061057299"/>
    <n v="1.1023342315865401"/>
    <s v="1k-10k"/>
    <s v="1k-10k"/>
    <s v="1k-10k"/>
    <s v="1k-10k"/>
    <s v="251-1000"/>
    <s v="10k-100k"/>
    <n v="0.39862517425700905"/>
    <n v="0.33323708624486792"/>
    <n v="50"/>
    <n v="50"/>
    <n v="50"/>
    <n v="50"/>
    <n v="25"/>
    <n v="1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B8C94D5-F170-4AA4-8A9E-2FAAE0407D39}" name="Pivot S"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19" firstHeaderRow="0" firstDataRow="1" firstDataCol="1"/>
  <pivotFields count="32">
    <pivotField name="Smoking Status" axis="axisRow" showAll="0" defaultSubtotal="0">
      <items count="3">
        <item n="All Smoking Status" x="0"/>
        <item x="2"/>
        <item n="Non-Smoker" x="1"/>
      </items>
    </pivotField>
    <pivotField name="Sex" showAll="0" defaultSubtotal="0">
      <items count="3">
        <item n="All Sex" x="0"/>
        <item h="1" x="1"/>
        <item h="1"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1">
    <field x="0"/>
  </rowFields>
  <rowItems count="3">
    <i>
      <x/>
    </i>
    <i>
      <x v="1"/>
    </i>
    <i>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431">
      <pivotArea outline="0" collapsedLevelsAreSubtotals="1" fieldPosition="0">
        <references count="1">
          <reference field="4294967294" count="7" selected="0">
            <x v="0"/>
            <x v="1"/>
            <x v="2"/>
            <x v="3"/>
            <x v="4"/>
            <x v="6"/>
            <x v="7"/>
          </reference>
        </references>
      </pivotArea>
    </format>
    <format dxfId="430">
      <pivotArea dataOnly="0" labelOnly="1" outline="0" fieldPosition="0">
        <references count="1">
          <reference field="4294967294" count="12">
            <x v="0"/>
            <x v="1"/>
            <x v="2"/>
            <x v="3"/>
            <x v="4"/>
            <x v="6"/>
            <x v="7"/>
            <x v="8"/>
            <x v="9"/>
            <x v="10"/>
            <x v="11"/>
            <x v="12"/>
          </reference>
        </references>
      </pivotArea>
    </format>
    <format dxfId="429">
      <pivotArea dataOnly="0" labelOnly="1" outline="0" fieldPosition="0">
        <references count="1">
          <reference field="4294967294" count="8">
            <x v="6"/>
            <x v="7"/>
            <x v="8"/>
            <x v="9"/>
            <x v="10"/>
            <x v="11"/>
            <x v="12"/>
            <x v="13"/>
          </reference>
        </references>
      </pivotArea>
    </format>
    <format dxfId="428">
      <pivotArea dataOnly="0" labelOnly="1" outline="0" fieldPosition="0">
        <references count="1">
          <reference field="4294967294" count="13">
            <x v="0"/>
            <x v="1"/>
            <x v="2"/>
            <x v="3"/>
            <x v="4"/>
            <x v="6"/>
            <x v="7"/>
            <x v="8"/>
            <x v="9"/>
            <x v="10"/>
            <x v="11"/>
            <x v="12"/>
            <x v="13"/>
          </reference>
        </references>
      </pivotArea>
    </format>
    <format dxfId="427">
      <pivotArea dataOnly="0" outline="0" fieldPosition="0">
        <references count="1">
          <reference field="4294967294" count="1">
            <x v="0"/>
          </reference>
        </references>
      </pivotArea>
    </format>
    <format dxfId="426">
      <pivotArea dataOnly="0" outline="0" fieldPosition="0">
        <references count="1">
          <reference field="4294967294" count="1">
            <x v="6"/>
          </reference>
        </references>
      </pivotArea>
    </format>
    <format dxfId="425">
      <pivotArea outline="0" fieldPosition="0">
        <references count="1">
          <reference field="4294967294" count="1">
            <x v="5"/>
          </reference>
        </references>
      </pivotArea>
    </format>
    <format dxfId="424">
      <pivotArea dataOnly="0" labelOnly="1" outline="0" fieldPosition="0">
        <references count="1">
          <reference field="4294967294" count="1">
            <x v="14"/>
          </reference>
        </references>
      </pivotArea>
    </format>
    <format dxfId="423">
      <pivotArea dataOnly="0" labelOnly="1" outline="0" fieldPosition="0">
        <references count="1">
          <reference field="4294967294" count="9">
            <x v="6"/>
            <x v="7"/>
            <x v="8"/>
            <x v="9"/>
            <x v="10"/>
            <x v="11"/>
            <x v="12"/>
            <x v="13"/>
            <x v="14"/>
          </reference>
        </references>
      </pivotArea>
    </format>
    <format dxfId="422">
      <pivotArea dataOnly="0" labelOnly="1" outline="0" fieldPosition="0">
        <references count="1">
          <reference field="4294967294" count="1">
            <x v="13"/>
          </reference>
        </references>
      </pivotArea>
    </format>
    <format dxfId="421">
      <pivotArea outline="0" collapsedLevelsAreSubtotals="1" fieldPosition="0">
        <references count="1">
          <reference field="4294967294" count="9" selected="0">
            <x v="6"/>
            <x v="7"/>
            <x v="8"/>
            <x v="9"/>
            <x v="10"/>
            <x v="11"/>
            <x v="12"/>
            <x v="13"/>
            <x v="14"/>
          </reference>
        </references>
      </pivotArea>
    </format>
    <format dxfId="420">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FA0934F3-8CF4-4EF7-B46C-26A95648C4D2}" name="Pivot GA"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1" firstHeaderRow="0" firstDataRow="1" firstDataCol="1"/>
  <pivotFields count="32">
    <pivotField name="Smoking Status" showAll="0" defaultSubtotal="0">
      <items count="3">
        <item n="All Smoking Status" x="0"/>
        <item h="1" x="2"/>
        <item n="Non-Smoker" h="1" x="1"/>
      </items>
    </pivotField>
    <pivotField name="Sex" axis="axisRow" showAll="0" defaultSubtotal="0">
      <items count="3">
        <item n="All Sex" x="0"/>
        <item x="1"/>
        <item x="2"/>
      </items>
    </pivotField>
    <pivotField showAll="0" defaultSubtotal="0">
      <items count="3">
        <item n="All Plans" x="0"/>
        <item h="1" x="2"/>
        <item h="1" x="1"/>
      </items>
    </pivotField>
    <pivotField name="Attained Age" axis="axisRow" showAll="0" defaultSubtotal="0">
      <items count="4">
        <item n="All Ages" x="3"/>
        <item x="0"/>
        <item x="1"/>
        <item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1"/>
    <field x="3"/>
  </rowFields>
  <rowItems count="15">
    <i>
      <x/>
    </i>
    <i r="1">
      <x/>
    </i>
    <i r="1">
      <x v="1"/>
    </i>
    <i r="1">
      <x v="2"/>
    </i>
    <i r="1">
      <x v="3"/>
    </i>
    <i>
      <x v="1"/>
    </i>
    <i r="1">
      <x/>
    </i>
    <i r="1">
      <x v="1"/>
    </i>
    <i r="1">
      <x v="2"/>
    </i>
    <i r="1">
      <x v="3"/>
    </i>
    <i>
      <x v="2"/>
    </i>
    <i r="1">
      <x/>
    </i>
    <i r="1">
      <x v="1"/>
    </i>
    <i r="1">
      <x v="2"/>
    </i>
    <i r="1">
      <x v="3"/>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323">
      <pivotArea outline="0" collapsedLevelsAreSubtotals="1" fieldPosition="0">
        <references count="1">
          <reference field="4294967294" count="7" selected="0">
            <x v="0"/>
            <x v="1"/>
            <x v="2"/>
            <x v="3"/>
            <x v="4"/>
            <x v="6"/>
            <x v="7"/>
          </reference>
        </references>
      </pivotArea>
    </format>
    <format dxfId="322">
      <pivotArea dataOnly="0" labelOnly="1" outline="0" fieldPosition="0">
        <references count="1">
          <reference field="4294967294" count="12">
            <x v="0"/>
            <x v="1"/>
            <x v="2"/>
            <x v="3"/>
            <x v="4"/>
            <x v="6"/>
            <x v="7"/>
            <x v="8"/>
            <x v="9"/>
            <x v="10"/>
            <x v="11"/>
            <x v="12"/>
          </reference>
        </references>
      </pivotArea>
    </format>
    <format dxfId="321">
      <pivotArea dataOnly="0" labelOnly="1" outline="0" fieldPosition="0">
        <references count="1">
          <reference field="4294967294" count="8">
            <x v="6"/>
            <x v="7"/>
            <x v="8"/>
            <x v="9"/>
            <x v="10"/>
            <x v="11"/>
            <x v="12"/>
            <x v="13"/>
          </reference>
        </references>
      </pivotArea>
    </format>
    <format dxfId="320">
      <pivotArea dataOnly="0" labelOnly="1" outline="0" fieldPosition="0">
        <references count="1">
          <reference field="4294967294" count="13">
            <x v="0"/>
            <x v="1"/>
            <x v="2"/>
            <x v="3"/>
            <x v="4"/>
            <x v="6"/>
            <x v="7"/>
            <x v="8"/>
            <x v="9"/>
            <x v="10"/>
            <x v="11"/>
            <x v="12"/>
            <x v="13"/>
          </reference>
        </references>
      </pivotArea>
    </format>
    <format dxfId="319">
      <pivotArea dataOnly="0" outline="0" fieldPosition="0">
        <references count="1">
          <reference field="4294967294" count="1">
            <x v="0"/>
          </reference>
        </references>
      </pivotArea>
    </format>
    <format dxfId="318">
      <pivotArea dataOnly="0" outline="0" fieldPosition="0">
        <references count="1">
          <reference field="4294967294" count="1">
            <x v="6"/>
          </reference>
        </references>
      </pivotArea>
    </format>
    <format dxfId="317">
      <pivotArea outline="0" fieldPosition="0">
        <references count="1">
          <reference field="4294967294" count="1">
            <x v="5"/>
          </reference>
        </references>
      </pivotArea>
    </format>
    <format dxfId="316">
      <pivotArea dataOnly="0" labelOnly="1" outline="0" fieldPosition="0">
        <references count="1">
          <reference field="4294967294" count="1">
            <x v="14"/>
          </reference>
        </references>
      </pivotArea>
    </format>
    <format dxfId="315">
      <pivotArea dataOnly="0" labelOnly="1" outline="0" fieldPosition="0">
        <references count="1">
          <reference field="4294967294" count="9">
            <x v="6"/>
            <x v="7"/>
            <x v="8"/>
            <x v="9"/>
            <x v="10"/>
            <x v="11"/>
            <x v="12"/>
            <x v="13"/>
            <x v="14"/>
          </reference>
        </references>
      </pivotArea>
    </format>
    <format dxfId="314">
      <pivotArea dataOnly="0" labelOnly="1" outline="0" fieldPosition="0">
        <references count="1">
          <reference field="4294967294" count="1">
            <x v="13"/>
          </reference>
        </references>
      </pivotArea>
    </format>
    <format dxfId="313">
      <pivotArea outline="0" collapsedLevelsAreSubtotals="1" fieldPosition="0">
        <references count="1">
          <reference field="4294967294" count="9" selected="0">
            <x v="6"/>
            <x v="7"/>
            <x v="8"/>
            <x v="9"/>
            <x v="10"/>
            <x v="11"/>
            <x v="12"/>
            <x v="13"/>
            <x v="14"/>
          </reference>
        </references>
      </pivotArea>
    </format>
    <format dxfId="312">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28B91979-5E36-4929-BD54-C67F5FE0DF50}" name="Pivot GI"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4" firstHeaderRow="0" firstDataRow="1" firstDataCol="1"/>
  <pivotFields count="32">
    <pivotField name="Smoking Status" showAll="0" defaultSubtotal="0">
      <items count="3">
        <item n="All Smoking Status" x="0"/>
        <item h="1" x="2"/>
        <item n="Non-Smoker" h="1" x="1"/>
      </items>
    </pivotField>
    <pivotField name="Sex" axis="axisRow" showAll="0" defaultSubtotal="0">
      <items count="3">
        <item n="All Sex" x="0"/>
        <item x="1"/>
        <item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axis="axisRow" showAll="0" defaultSubtotal="0">
      <items count="5">
        <item n="All Iss. Yrs." x="4"/>
        <item x="0"/>
        <item x="1"/>
        <item x="2"/>
        <item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1"/>
    <field x="4"/>
  </rowFields>
  <rowItems count="18">
    <i>
      <x/>
    </i>
    <i r="1">
      <x/>
    </i>
    <i r="1">
      <x v="1"/>
    </i>
    <i r="1">
      <x v="2"/>
    </i>
    <i r="1">
      <x v="3"/>
    </i>
    <i r="1">
      <x v="4"/>
    </i>
    <i>
      <x v="1"/>
    </i>
    <i r="1">
      <x/>
    </i>
    <i r="1">
      <x v="1"/>
    </i>
    <i r="1">
      <x v="2"/>
    </i>
    <i r="1">
      <x v="3"/>
    </i>
    <i r="1">
      <x v="4"/>
    </i>
    <i>
      <x v="2"/>
    </i>
    <i r="1">
      <x/>
    </i>
    <i r="1">
      <x v="1"/>
    </i>
    <i r="1">
      <x v="2"/>
    </i>
    <i r="1">
      <x v="3"/>
    </i>
    <i r="1">
      <x v="4"/>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311">
      <pivotArea outline="0" collapsedLevelsAreSubtotals="1" fieldPosition="0">
        <references count="1">
          <reference field="4294967294" count="7" selected="0">
            <x v="0"/>
            <x v="1"/>
            <x v="2"/>
            <x v="3"/>
            <x v="4"/>
            <x v="6"/>
            <x v="7"/>
          </reference>
        </references>
      </pivotArea>
    </format>
    <format dxfId="310">
      <pivotArea dataOnly="0" labelOnly="1" outline="0" fieldPosition="0">
        <references count="1">
          <reference field="4294967294" count="12">
            <x v="0"/>
            <x v="1"/>
            <x v="2"/>
            <x v="3"/>
            <x v="4"/>
            <x v="6"/>
            <x v="7"/>
            <x v="8"/>
            <x v="9"/>
            <x v="10"/>
            <x v="11"/>
            <x v="12"/>
          </reference>
        </references>
      </pivotArea>
    </format>
    <format dxfId="309">
      <pivotArea dataOnly="0" labelOnly="1" outline="0" fieldPosition="0">
        <references count="1">
          <reference field="4294967294" count="8">
            <x v="6"/>
            <x v="7"/>
            <x v="8"/>
            <x v="9"/>
            <x v="10"/>
            <x v="11"/>
            <x v="12"/>
            <x v="13"/>
          </reference>
        </references>
      </pivotArea>
    </format>
    <format dxfId="308">
      <pivotArea dataOnly="0" labelOnly="1" outline="0" fieldPosition="0">
        <references count="1">
          <reference field="4294967294" count="13">
            <x v="0"/>
            <x v="1"/>
            <x v="2"/>
            <x v="3"/>
            <x v="4"/>
            <x v="6"/>
            <x v="7"/>
            <x v="8"/>
            <x v="9"/>
            <x v="10"/>
            <x v="11"/>
            <x v="12"/>
            <x v="13"/>
          </reference>
        </references>
      </pivotArea>
    </format>
    <format dxfId="307">
      <pivotArea dataOnly="0" outline="0" fieldPosition="0">
        <references count="1">
          <reference field="4294967294" count="1">
            <x v="0"/>
          </reference>
        </references>
      </pivotArea>
    </format>
    <format dxfId="306">
      <pivotArea dataOnly="0" outline="0" fieldPosition="0">
        <references count="1">
          <reference field="4294967294" count="1">
            <x v="6"/>
          </reference>
        </references>
      </pivotArea>
    </format>
    <format dxfId="305">
      <pivotArea outline="0" fieldPosition="0">
        <references count="1">
          <reference field="4294967294" count="1">
            <x v="5"/>
          </reference>
        </references>
      </pivotArea>
    </format>
    <format dxfId="304">
      <pivotArea dataOnly="0" labelOnly="1" outline="0" fieldPosition="0">
        <references count="1">
          <reference field="4294967294" count="1">
            <x v="14"/>
          </reference>
        </references>
      </pivotArea>
    </format>
    <format dxfId="303">
      <pivotArea dataOnly="0" labelOnly="1" outline="0" fieldPosition="0">
        <references count="1">
          <reference field="4294967294" count="9">
            <x v="6"/>
            <x v="7"/>
            <x v="8"/>
            <x v="9"/>
            <x v="10"/>
            <x v="11"/>
            <x v="12"/>
            <x v="13"/>
            <x v="14"/>
          </reference>
        </references>
      </pivotArea>
    </format>
    <format dxfId="302">
      <pivotArea dataOnly="0" labelOnly="1" outline="0" fieldPosition="0">
        <references count="1">
          <reference field="4294967294" count="1">
            <x v="13"/>
          </reference>
        </references>
      </pivotArea>
    </format>
    <format dxfId="301">
      <pivotArea outline="0" collapsedLevelsAreSubtotals="1" fieldPosition="0">
        <references count="1">
          <reference field="4294967294" count="9" selected="0">
            <x v="6"/>
            <x v="7"/>
            <x v="8"/>
            <x v="9"/>
            <x v="10"/>
            <x v="11"/>
            <x v="12"/>
            <x v="13"/>
            <x v="14"/>
          </reference>
        </references>
      </pivotArea>
    </format>
    <format dxfId="300">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6B254EEE-690A-401D-B6AF-E01E77F9492D}" name="Pivot GF"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28" firstHeaderRow="0" firstDataRow="1" firstDataCol="1"/>
  <pivotFields count="32">
    <pivotField name="Smoking Status" showAll="0" defaultSubtotal="0">
      <items count="3">
        <item n="All Smoking Status" x="0"/>
        <item h="1" x="2"/>
        <item n="Non-Smoker" h="1" x="1"/>
      </items>
    </pivotField>
    <pivotField name="Sex" axis="axisRow" showAll="0" defaultSubtotal="0">
      <items count="3">
        <item n="All Sex" x="0"/>
        <item x="1"/>
        <item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axis="axisRow" showAll="0" defaultSubtotal="0">
      <items count="3">
        <item n="All Face Amounts" x="2"/>
        <item x="0"/>
        <item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1"/>
    <field x="5"/>
  </rowFields>
  <rowItems count="12">
    <i>
      <x/>
    </i>
    <i r="1">
      <x/>
    </i>
    <i r="1">
      <x v="1"/>
    </i>
    <i r="1">
      <x v="2"/>
    </i>
    <i>
      <x v="1"/>
    </i>
    <i r="1">
      <x/>
    </i>
    <i r="1">
      <x v="1"/>
    </i>
    <i r="1">
      <x v="2"/>
    </i>
    <i>
      <x v="2"/>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299">
      <pivotArea outline="0" collapsedLevelsAreSubtotals="1" fieldPosition="0">
        <references count="1">
          <reference field="4294967294" count="7" selected="0">
            <x v="0"/>
            <x v="1"/>
            <x v="2"/>
            <x v="3"/>
            <x v="4"/>
            <x v="6"/>
            <x v="7"/>
          </reference>
        </references>
      </pivotArea>
    </format>
    <format dxfId="298">
      <pivotArea dataOnly="0" labelOnly="1" outline="0" fieldPosition="0">
        <references count="1">
          <reference field="4294967294" count="12">
            <x v="0"/>
            <x v="1"/>
            <x v="2"/>
            <x v="3"/>
            <x v="4"/>
            <x v="6"/>
            <x v="7"/>
            <x v="8"/>
            <x v="9"/>
            <x v="10"/>
            <x v="11"/>
            <x v="12"/>
          </reference>
        </references>
      </pivotArea>
    </format>
    <format dxfId="297">
      <pivotArea dataOnly="0" labelOnly="1" outline="0" fieldPosition="0">
        <references count="1">
          <reference field="4294967294" count="8">
            <x v="6"/>
            <x v="7"/>
            <x v="8"/>
            <x v="9"/>
            <x v="10"/>
            <x v="11"/>
            <x v="12"/>
            <x v="13"/>
          </reference>
        </references>
      </pivotArea>
    </format>
    <format dxfId="296">
      <pivotArea dataOnly="0" labelOnly="1" outline="0" fieldPosition="0">
        <references count="1">
          <reference field="4294967294" count="13">
            <x v="0"/>
            <x v="1"/>
            <x v="2"/>
            <x v="3"/>
            <x v="4"/>
            <x v="6"/>
            <x v="7"/>
            <x v="8"/>
            <x v="9"/>
            <x v="10"/>
            <x v="11"/>
            <x v="12"/>
            <x v="13"/>
          </reference>
        </references>
      </pivotArea>
    </format>
    <format dxfId="295">
      <pivotArea dataOnly="0" outline="0" fieldPosition="0">
        <references count="1">
          <reference field="4294967294" count="1">
            <x v="0"/>
          </reference>
        </references>
      </pivotArea>
    </format>
    <format dxfId="294">
      <pivotArea dataOnly="0" outline="0" fieldPosition="0">
        <references count="1">
          <reference field="4294967294" count="1">
            <x v="6"/>
          </reference>
        </references>
      </pivotArea>
    </format>
    <format dxfId="293">
      <pivotArea outline="0" fieldPosition="0">
        <references count="1">
          <reference field="4294967294" count="1">
            <x v="5"/>
          </reference>
        </references>
      </pivotArea>
    </format>
    <format dxfId="292">
      <pivotArea dataOnly="0" labelOnly="1" outline="0" fieldPosition="0">
        <references count="1">
          <reference field="4294967294" count="1">
            <x v="14"/>
          </reference>
        </references>
      </pivotArea>
    </format>
    <format dxfId="291">
      <pivotArea dataOnly="0" labelOnly="1" outline="0" fieldPosition="0">
        <references count="1">
          <reference field="4294967294" count="9">
            <x v="6"/>
            <x v="7"/>
            <x v="8"/>
            <x v="9"/>
            <x v="10"/>
            <x v="11"/>
            <x v="12"/>
            <x v="13"/>
            <x v="14"/>
          </reference>
        </references>
      </pivotArea>
    </format>
    <format dxfId="290">
      <pivotArea dataOnly="0" labelOnly="1" outline="0" fieldPosition="0">
        <references count="1">
          <reference field="4294967294" count="1">
            <x v="13"/>
          </reference>
        </references>
      </pivotArea>
    </format>
    <format dxfId="289">
      <pivotArea outline="0" collapsedLevelsAreSubtotals="1" fieldPosition="0">
        <references count="1">
          <reference field="4294967294" count="9" selected="0">
            <x v="6"/>
            <x v="7"/>
            <x v="8"/>
            <x v="9"/>
            <x v="10"/>
            <x v="11"/>
            <x v="12"/>
            <x v="13"/>
            <x v="14"/>
          </reference>
        </references>
      </pivotArea>
    </format>
    <format dxfId="288">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21774CD1-4CFE-43A2-A1DD-D7D2DC2EB25B}" name="Pivot P"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19" firstHeaderRow="0" firstDataRow="1" firstDataCol="1"/>
  <pivotFields count="32">
    <pivotField name="Smoking Status" showAll="0" defaultSubtotal="0">
      <items count="3">
        <item n="All Smoking Status" x="0"/>
        <item h="1" x="2"/>
        <item n="Non-Smoker" h="1" x="1"/>
      </items>
    </pivotField>
    <pivotField name="Sex" showAll="0" defaultSubtotal="0">
      <items count="3">
        <item n="All Sex" x="0"/>
        <item h="1" x="1"/>
        <item h="1" x="2"/>
      </items>
    </pivotField>
    <pivotField axis="axisRow" showAll="0" defaultSubtotal="0">
      <items count="3">
        <item n="All Plans" x="0"/>
        <item x="2"/>
        <item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1">
    <field x="2"/>
  </rowFields>
  <rowItems count="3">
    <i>
      <x/>
    </i>
    <i>
      <x v="1"/>
    </i>
    <i>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287">
      <pivotArea outline="0" collapsedLevelsAreSubtotals="1" fieldPosition="0">
        <references count="1">
          <reference field="4294967294" count="7" selected="0">
            <x v="0"/>
            <x v="1"/>
            <x v="2"/>
            <x v="3"/>
            <x v="4"/>
            <x v="6"/>
            <x v="7"/>
          </reference>
        </references>
      </pivotArea>
    </format>
    <format dxfId="286">
      <pivotArea dataOnly="0" labelOnly="1" outline="0" fieldPosition="0">
        <references count="1">
          <reference field="4294967294" count="12">
            <x v="0"/>
            <x v="1"/>
            <x v="2"/>
            <x v="3"/>
            <x v="4"/>
            <x v="6"/>
            <x v="7"/>
            <x v="8"/>
            <x v="9"/>
            <x v="10"/>
            <x v="11"/>
            <x v="12"/>
          </reference>
        </references>
      </pivotArea>
    </format>
    <format dxfId="285">
      <pivotArea dataOnly="0" labelOnly="1" outline="0" fieldPosition="0">
        <references count="1">
          <reference field="4294967294" count="8">
            <x v="6"/>
            <x v="7"/>
            <x v="8"/>
            <x v="9"/>
            <x v="10"/>
            <x v="11"/>
            <x v="12"/>
            <x v="13"/>
          </reference>
        </references>
      </pivotArea>
    </format>
    <format dxfId="284">
      <pivotArea dataOnly="0" labelOnly="1" outline="0" fieldPosition="0">
        <references count="1">
          <reference field="4294967294" count="13">
            <x v="0"/>
            <x v="1"/>
            <x v="2"/>
            <x v="3"/>
            <x v="4"/>
            <x v="6"/>
            <x v="7"/>
            <x v="8"/>
            <x v="9"/>
            <x v="10"/>
            <x v="11"/>
            <x v="12"/>
            <x v="13"/>
          </reference>
        </references>
      </pivotArea>
    </format>
    <format dxfId="283">
      <pivotArea dataOnly="0" outline="0" fieldPosition="0">
        <references count="1">
          <reference field="4294967294" count="1">
            <x v="0"/>
          </reference>
        </references>
      </pivotArea>
    </format>
    <format dxfId="282">
      <pivotArea dataOnly="0" outline="0" fieldPosition="0">
        <references count="1">
          <reference field="4294967294" count="1">
            <x v="6"/>
          </reference>
        </references>
      </pivotArea>
    </format>
    <format dxfId="281">
      <pivotArea outline="0" fieldPosition="0">
        <references count="1">
          <reference field="4294967294" count="1">
            <x v="5"/>
          </reference>
        </references>
      </pivotArea>
    </format>
    <format dxfId="280">
      <pivotArea dataOnly="0" labelOnly="1" outline="0" fieldPosition="0">
        <references count="1">
          <reference field="4294967294" count="1">
            <x v="14"/>
          </reference>
        </references>
      </pivotArea>
    </format>
    <format dxfId="279">
      <pivotArea dataOnly="0" labelOnly="1" outline="0" fieldPosition="0">
        <references count="1">
          <reference field="4294967294" count="9">
            <x v="6"/>
            <x v="7"/>
            <x v="8"/>
            <x v="9"/>
            <x v="10"/>
            <x v="11"/>
            <x v="12"/>
            <x v="13"/>
            <x v="14"/>
          </reference>
        </references>
      </pivotArea>
    </format>
    <format dxfId="278">
      <pivotArea dataOnly="0" labelOnly="1" outline="0" fieldPosition="0">
        <references count="1">
          <reference field="4294967294" count="1">
            <x v="13"/>
          </reference>
        </references>
      </pivotArea>
    </format>
    <format dxfId="277">
      <pivotArea outline="0" collapsedLevelsAreSubtotals="1" fieldPosition="0">
        <references count="1">
          <reference field="4294967294" count="9" selected="0">
            <x v="6"/>
            <x v="7"/>
            <x v="8"/>
            <x v="9"/>
            <x v="10"/>
            <x v="11"/>
            <x v="12"/>
            <x v="13"/>
            <x v="14"/>
          </reference>
        </references>
      </pivotArea>
    </format>
    <format dxfId="276">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3487C380-05A5-44E0-B6E1-97C313D45444}" name="Pivot PS"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28" firstHeaderRow="0" firstDataRow="1" firstDataCol="1"/>
  <pivotFields count="32">
    <pivotField name="Smoking Status" axis="axisRow" showAll="0" defaultSubtotal="0">
      <items count="3">
        <item n="All Smoking Status" x="0"/>
        <item x="2"/>
        <item n="Non-Smoker" x="1"/>
      </items>
    </pivotField>
    <pivotField name="Sex" showAll="0" defaultSubtotal="0">
      <items count="3">
        <item n="All Sex" x="0"/>
        <item h="1" x="1"/>
        <item h="1" x="2"/>
      </items>
    </pivotField>
    <pivotField axis="axisRow" showAll="0" defaultSubtotal="0">
      <items count="3">
        <item n="All Plans" x="0"/>
        <item x="2"/>
        <item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2"/>
    <field x="0"/>
  </rowFields>
  <rowItems count="12">
    <i>
      <x/>
    </i>
    <i r="1">
      <x/>
    </i>
    <i r="1">
      <x v="1"/>
    </i>
    <i r="1">
      <x v="2"/>
    </i>
    <i>
      <x v="1"/>
    </i>
    <i r="1">
      <x/>
    </i>
    <i r="1">
      <x v="1"/>
    </i>
    <i r="1">
      <x v="2"/>
    </i>
    <i>
      <x v="2"/>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275">
      <pivotArea outline="0" collapsedLevelsAreSubtotals="1" fieldPosition="0">
        <references count="1">
          <reference field="4294967294" count="7" selected="0">
            <x v="0"/>
            <x v="1"/>
            <x v="2"/>
            <x v="3"/>
            <x v="4"/>
            <x v="6"/>
            <x v="7"/>
          </reference>
        </references>
      </pivotArea>
    </format>
    <format dxfId="274">
      <pivotArea dataOnly="0" labelOnly="1" outline="0" fieldPosition="0">
        <references count="1">
          <reference field="4294967294" count="12">
            <x v="0"/>
            <x v="1"/>
            <x v="2"/>
            <x v="3"/>
            <x v="4"/>
            <x v="6"/>
            <x v="7"/>
            <x v="8"/>
            <x v="9"/>
            <x v="10"/>
            <x v="11"/>
            <x v="12"/>
          </reference>
        </references>
      </pivotArea>
    </format>
    <format dxfId="273">
      <pivotArea dataOnly="0" labelOnly="1" outline="0" fieldPosition="0">
        <references count="1">
          <reference field="4294967294" count="8">
            <x v="6"/>
            <x v="7"/>
            <x v="8"/>
            <x v="9"/>
            <x v="10"/>
            <x v="11"/>
            <x v="12"/>
            <x v="13"/>
          </reference>
        </references>
      </pivotArea>
    </format>
    <format dxfId="272">
      <pivotArea dataOnly="0" labelOnly="1" outline="0" fieldPosition="0">
        <references count="1">
          <reference field="4294967294" count="13">
            <x v="0"/>
            <x v="1"/>
            <x v="2"/>
            <x v="3"/>
            <x v="4"/>
            <x v="6"/>
            <x v="7"/>
            <x v="8"/>
            <x v="9"/>
            <x v="10"/>
            <x v="11"/>
            <x v="12"/>
            <x v="13"/>
          </reference>
        </references>
      </pivotArea>
    </format>
    <format dxfId="271">
      <pivotArea dataOnly="0" outline="0" fieldPosition="0">
        <references count="1">
          <reference field="4294967294" count="1">
            <x v="0"/>
          </reference>
        </references>
      </pivotArea>
    </format>
    <format dxfId="270">
      <pivotArea dataOnly="0" outline="0" fieldPosition="0">
        <references count="1">
          <reference field="4294967294" count="1">
            <x v="6"/>
          </reference>
        </references>
      </pivotArea>
    </format>
    <format dxfId="269">
      <pivotArea outline="0" fieldPosition="0">
        <references count="1">
          <reference field="4294967294" count="1">
            <x v="5"/>
          </reference>
        </references>
      </pivotArea>
    </format>
    <format dxfId="268">
      <pivotArea dataOnly="0" labelOnly="1" outline="0" fieldPosition="0">
        <references count="1">
          <reference field="4294967294" count="1">
            <x v="14"/>
          </reference>
        </references>
      </pivotArea>
    </format>
    <format dxfId="267">
      <pivotArea dataOnly="0" labelOnly="1" outline="0" fieldPosition="0">
        <references count="1">
          <reference field="4294967294" count="9">
            <x v="6"/>
            <x v="7"/>
            <x v="8"/>
            <x v="9"/>
            <x v="10"/>
            <x v="11"/>
            <x v="12"/>
            <x v="13"/>
            <x v="14"/>
          </reference>
        </references>
      </pivotArea>
    </format>
    <format dxfId="266">
      <pivotArea dataOnly="0" labelOnly="1" outline="0" fieldPosition="0">
        <references count="1">
          <reference field="4294967294" count="1">
            <x v="13"/>
          </reference>
        </references>
      </pivotArea>
    </format>
    <format dxfId="265">
      <pivotArea outline="0" collapsedLevelsAreSubtotals="1" fieldPosition="0">
        <references count="1">
          <reference field="4294967294" count="9" selected="0">
            <x v="6"/>
            <x v="7"/>
            <x v="8"/>
            <x v="9"/>
            <x v="10"/>
            <x v="11"/>
            <x v="12"/>
            <x v="13"/>
            <x v="14"/>
          </reference>
        </references>
      </pivotArea>
    </format>
    <format dxfId="264">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9230539C-CBC4-446F-ACB1-9028ABF7FB1C}" name="Pivot PG"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28" firstHeaderRow="0" firstDataRow="1" firstDataCol="1"/>
  <pivotFields count="32">
    <pivotField name="Smoking Status" showAll="0" defaultSubtotal="0">
      <items count="3">
        <item n="All Smoking Status" x="0"/>
        <item h="1" x="2"/>
        <item n="Non-Smoker" h="1" x="1"/>
      </items>
    </pivotField>
    <pivotField name="Sex" axis="axisRow" showAll="0" defaultSubtotal="0">
      <items count="3">
        <item n="All Sex" x="0"/>
        <item x="1"/>
        <item x="2"/>
      </items>
    </pivotField>
    <pivotField axis="axisRow" showAll="0" defaultSubtotal="0">
      <items count="3">
        <item n="All Plans" x="0"/>
        <item x="2"/>
        <item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2"/>
    <field x="1"/>
  </rowFields>
  <rowItems count="12">
    <i>
      <x/>
    </i>
    <i r="1">
      <x/>
    </i>
    <i r="1">
      <x v="1"/>
    </i>
    <i r="1">
      <x v="2"/>
    </i>
    <i>
      <x v="1"/>
    </i>
    <i r="1">
      <x/>
    </i>
    <i r="1">
      <x v="1"/>
    </i>
    <i r="1">
      <x v="2"/>
    </i>
    <i>
      <x v="2"/>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263">
      <pivotArea outline="0" collapsedLevelsAreSubtotals="1" fieldPosition="0">
        <references count="1">
          <reference field="4294967294" count="7" selected="0">
            <x v="0"/>
            <x v="1"/>
            <x v="2"/>
            <x v="3"/>
            <x v="4"/>
            <x v="6"/>
            <x v="7"/>
          </reference>
        </references>
      </pivotArea>
    </format>
    <format dxfId="262">
      <pivotArea dataOnly="0" labelOnly="1" outline="0" fieldPosition="0">
        <references count="1">
          <reference field="4294967294" count="12">
            <x v="0"/>
            <x v="1"/>
            <x v="2"/>
            <x v="3"/>
            <x v="4"/>
            <x v="6"/>
            <x v="7"/>
            <x v="8"/>
            <x v="9"/>
            <x v="10"/>
            <x v="11"/>
            <x v="12"/>
          </reference>
        </references>
      </pivotArea>
    </format>
    <format dxfId="261">
      <pivotArea dataOnly="0" labelOnly="1" outline="0" fieldPosition="0">
        <references count="1">
          <reference field="4294967294" count="8">
            <x v="6"/>
            <x v="7"/>
            <x v="8"/>
            <x v="9"/>
            <x v="10"/>
            <x v="11"/>
            <x v="12"/>
            <x v="13"/>
          </reference>
        </references>
      </pivotArea>
    </format>
    <format dxfId="260">
      <pivotArea dataOnly="0" labelOnly="1" outline="0" fieldPosition="0">
        <references count="1">
          <reference field="4294967294" count="13">
            <x v="0"/>
            <x v="1"/>
            <x v="2"/>
            <x v="3"/>
            <x v="4"/>
            <x v="6"/>
            <x v="7"/>
            <x v="8"/>
            <x v="9"/>
            <x v="10"/>
            <x v="11"/>
            <x v="12"/>
            <x v="13"/>
          </reference>
        </references>
      </pivotArea>
    </format>
    <format dxfId="259">
      <pivotArea dataOnly="0" outline="0" fieldPosition="0">
        <references count="1">
          <reference field="4294967294" count="1">
            <x v="0"/>
          </reference>
        </references>
      </pivotArea>
    </format>
    <format dxfId="258">
      <pivotArea dataOnly="0" outline="0" fieldPosition="0">
        <references count="1">
          <reference field="4294967294" count="1">
            <x v="6"/>
          </reference>
        </references>
      </pivotArea>
    </format>
    <format dxfId="257">
      <pivotArea outline="0" fieldPosition="0">
        <references count="1">
          <reference field="4294967294" count="1">
            <x v="5"/>
          </reference>
        </references>
      </pivotArea>
    </format>
    <format dxfId="256">
      <pivotArea dataOnly="0" labelOnly="1" outline="0" fieldPosition="0">
        <references count="1">
          <reference field="4294967294" count="1">
            <x v="14"/>
          </reference>
        </references>
      </pivotArea>
    </format>
    <format dxfId="255">
      <pivotArea dataOnly="0" labelOnly="1" outline="0" fieldPosition="0">
        <references count="1">
          <reference field="4294967294" count="9">
            <x v="6"/>
            <x v="7"/>
            <x v="8"/>
            <x v="9"/>
            <x v="10"/>
            <x v="11"/>
            <x v="12"/>
            <x v="13"/>
            <x v="14"/>
          </reference>
        </references>
      </pivotArea>
    </format>
    <format dxfId="254">
      <pivotArea dataOnly="0" labelOnly="1" outline="0" fieldPosition="0">
        <references count="1">
          <reference field="4294967294" count="1">
            <x v="13"/>
          </reference>
        </references>
      </pivotArea>
    </format>
    <format dxfId="253">
      <pivotArea outline="0" collapsedLevelsAreSubtotals="1" fieldPosition="0">
        <references count="1">
          <reference field="4294967294" count="9" selected="0">
            <x v="6"/>
            <x v="7"/>
            <x v="8"/>
            <x v="9"/>
            <x v="10"/>
            <x v="11"/>
            <x v="12"/>
            <x v="13"/>
            <x v="14"/>
          </reference>
        </references>
      </pivotArea>
    </format>
    <format dxfId="252">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9405FCC9-3A48-499E-ACD0-A5DA9E1F05B0}" name="Pivot PA"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1" firstHeaderRow="0" firstDataRow="1" firstDataCol="1"/>
  <pivotFields count="32">
    <pivotField name="Smoking Status" showAll="0" defaultSubtotal="0">
      <items count="3">
        <item n="All Smoking Status" x="0"/>
        <item h="1" x="2"/>
        <item n="Non-Smoker" h="1" x="1"/>
      </items>
    </pivotField>
    <pivotField name="Sex" showAll="0" defaultSubtotal="0">
      <items count="3">
        <item n="All Sex" x="0"/>
        <item h="1" x="1"/>
        <item h="1" x="2"/>
      </items>
    </pivotField>
    <pivotField axis="axisRow" showAll="0" defaultSubtotal="0">
      <items count="3">
        <item n="All Plans" x="0"/>
        <item x="2"/>
        <item x="1"/>
      </items>
    </pivotField>
    <pivotField name="Attained Age" axis="axisRow" showAll="0" defaultSubtotal="0">
      <items count="4">
        <item n="All Ages" x="3"/>
        <item x="0"/>
        <item x="1"/>
        <item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2"/>
    <field x="3"/>
  </rowFields>
  <rowItems count="15">
    <i>
      <x/>
    </i>
    <i r="1">
      <x/>
    </i>
    <i r="1">
      <x v="1"/>
    </i>
    <i r="1">
      <x v="2"/>
    </i>
    <i r="1">
      <x v="3"/>
    </i>
    <i>
      <x v="1"/>
    </i>
    <i r="1">
      <x/>
    </i>
    <i r="1">
      <x v="1"/>
    </i>
    <i r="1">
      <x v="2"/>
    </i>
    <i r="1">
      <x v="3"/>
    </i>
    <i>
      <x v="2"/>
    </i>
    <i r="1">
      <x/>
    </i>
    <i r="1">
      <x v="1"/>
    </i>
    <i r="1">
      <x v="2"/>
    </i>
    <i r="1">
      <x v="3"/>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251">
      <pivotArea outline="0" collapsedLevelsAreSubtotals="1" fieldPosition="0">
        <references count="1">
          <reference field="4294967294" count="7" selected="0">
            <x v="0"/>
            <x v="1"/>
            <x v="2"/>
            <x v="3"/>
            <x v="4"/>
            <x v="6"/>
            <x v="7"/>
          </reference>
        </references>
      </pivotArea>
    </format>
    <format dxfId="250">
      <pivotArea dataOnly="0" labelOnly="1" outline="0" fieldPosition="0">
        <references count="1">
          <reference field="4294967294" count="12">
            <x v="0"/>
            <x v="1"/>
            <x v="2"/>
            <x v="3"/>
            <x v="4"/>
            <x v="6"/>
            <x v="7"/>
            <x v="8"/>
            <x v="9"/>
            <x v="10"/>
            <x v="11"/>
            <x v="12"/>
          </reference>
        </references>
      </pivotArea>
    </format>
    <format dxfId="249">
      <pivotArea dataOnly="0" labelOnly="1" outline="0" fieldPosition="0">
        <references count="1">
          <reference field="4294967294" count="8">
            <x v="6"/>
            <x v="7"/>
            <x v="8"/>
            <x v="9"/>
            <x v="10"/>
            <x v="11"/>
            <x v="12"/>
            <x v="13"/>
          </reference>
        </references>
      </pivotArea>
    </format>
    <format dxfId="248">
      <pivotArea dataOnly="0" labelOnly="1" outline="0" fieldPosition="0">
        <references count="1">
          <reference field="4294967294" count="13">
            <x v="0"/>
            <x v="1"/>
            <x v="2"/>
            <x v="3"/>
            <x v="4"/>
            <x v="6"/>
            <x v="7"/>
            <x v="8"/>
            <x v="9"/>
            <x v="10"/>
            <x v="11"/>
            <x v="12"/>
            <x v="13"/>
          </reference>
        </references>
      </pivotArea>
    </format>
    <format dxfId="247">
      <pivotArea dataOnly="0" outline="0" fieldPosition="0">
        <references count="1">
          <reference field="4294967294" count="1">
            <x v="0"/>
          </reference>
        </references>
      </pivotArea>
    </format>
    <format dxfId="246">
      <pivotArea dataOnly="0" outline="0" fieldPosition="0">
        <references count="1">
          <reference field="4294967294" count="1">
            <x v="6"/>
          </reference>
        </references>
      </pivotArea>
    </format>
    <format dxfId="245">
      <pivotArea outline="0" fieldPosition="0">
        <references count="1">
          <reference field="4294967294" count="1">
            <x v="5"/>
          </reference>
        </references>
      </pivotArea>
    </format>
    <format dxfId="244">
      <pivotArea dataOnly="0" labelOnly="1" outline="0" fieldPosition="0">
        <references count="1">
          <reference field="4294967294" count="1">
            <x v="14"/>
          </reference>
        </references>
      </pivotArea>
    </format>
    <format dxfId="243">
      <pivotArea dataOnly="0" labelOnly="1" outline="0" fieldPosition="0">
        <references count="1">
          <reference field="4294967294" count="9">
            <x v="6"/>
            <x v="7"/>
            <x v="8"/>
            <x v="9"/>
            <x v="10"/>
            <x v="11"/>
            <x v="12"/>
            <x v="13"/>
            <x v="14"/>
          </reference>
        </references>
      </pivotArea>
    </format>
    <format dxfId="242">
      <pivotArea dataOnly="0" labelOnly="1" outline="0" fieldPosition="0">
        <references count="1">
          <reference field="4294967294" count="1">
            <x v="13"/>
          </reference>
        </references>
      </pivotArea>
    </format>
    <format dxfId="241">
      <pivotArea outline="0" collapsedLevelsAreSubtotals="1" fieldPosition="0">
        <references count="1">
          <reference field="4294967294" count="9" selected="0">
            <x v="6"/>
            <x v="7"/>
            <x v="8"/>
            <x v="9"/>
            <x v="10"/>
            <x v="11"/>
            <x v="12"/>
            <x v="13"/>
            <x v="14"/>
          </reference>
        </references>
      </pivotArea>
    </format>
    <format dxfId="240">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454E46E-760E-4835-BE70-BAE8A7D92FB6}" name="Pivot PI"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4" firstHeaderRow="0" firstDataRow="1" firstDataCol="1"/>
  <pivotFields count="32">
    <pivotField name="Smoking Status" showAll="0" defaultSubtotal="0">
      <items count="3">
        <item n="All Smoking Status" x="0"/>
        <item h="1" x="2"/>
        <item n="Non-Smoker" h="1" x="1"/>
      </items>
    </pivotField>
    <pivotField name="Sex" showAll="0" defaultSubtotal="0">
      <items count="3">
        <item n="All Sex" x="0"/>
        <item h="1" x="1"/>
        <item h="1" x="2"/>
      </items>
    </pivotField>
    <pivotField axis="axisRow" showAll="0" defaultSubtotal="0">
      <items count="3">
        <item n="All Plans" x="0"/>
        <item x="2"/>
        <item x="1"/>
      </items>
    </pivotField>
    <pivotField name="Attained Age" showAll="0" defaultSubtotal="0">
      <items count="4">
        <item n="All Ages" x="3"/>
        <item h="1" x="0"/>
        <item h="1" x="1"/>
        <item h="1" x="2"/>
      </items>
    </pivotField>
    <pivotField name="Issue Era" axis="axisRow" showAll="0" defaultSubtotal="0">
      <items count="5">
        <item n="All Iss. Yrs." x="4"/>
        <item x="0"/>
        <item x="1"/>
        <item x="2"/>
        <item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2"/>
    <field x="4"/>
  </rowFields>
  <rowItems count="18">
    <i>
      <x/>
    </i>
    <i r="1">
      <x/>
    </i>
    <i r="1">
      <x v="1"/>
    </i>
    <i r="1">
      <x v="2"/>
    </i>
    <i r="1">
      <x v="3"/>
    </i>
    <i r="1">
      <x v="4"/>
    </i>
    <i>
      <x v="1"/>
    </i>
    <i r="1">
      <x/>
    </i>
    <i r="1">
      <x v="1"/>
    </i>
    <i r="1">
      <x v="2"/>
    </i>
    <i r="1">
      <x v="3"/>
    </i>
    <i r="1">
      <x v="4"/>
    </i>
    <i>
      <x v="2"/>
    </i>
    <i r="1">
      <x/>
    </i>
    <i r="1">
      <x v="1"/>
    </i>
    <i r="1">
      <x v="2"/>
    </i>
    <i r="1">
      <x v="3"/>
    </i>
    <i r="1">
      <x v="4"/>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239">
      <pivotArea outline="0" collapsedLevelsAreSubtotals="1" fieldPosition="0">
        <references count="1">
          <reference field="4294967294" count="7" selected="0">
            <x v="0"/>
            <x v="1"/>
            <x v="2"/>
            <x v="3"/>
            <x v="4"/>
            <x v="6"/>
            <x v="7"/>
          </reference>
        </references>
      </pivotArea>
    </format>
    <format dxfId="238">
      <pivotArea dataOnly="0" labelOnly="1" outline="0" fieldPosition="0">
        <references count="1">
          <reference field="4294967294" count="12">
            <x v="0"/>
            <x v="1"/>
            <x v="2"/>
            <x v="3"/>
            <x v="4"/>
            <x v="6"/>
            <x v="7"/>
            <x v="8"/>
            <x v="9"/>
            <x v="10"/>
            <x v="11"/>
            <x v="12"/>
          </reference>
        </references>
      </pivotArea>
    </format>
    <format dxfId="237">
      <pivotArea dataOnly="0" labelOnly="1" outline="0" fieldPosition="0">
        <references count="1">
          <reference field="4294967294" count="8">
            <x v="6"/>
            <x v="7"/>
            <x v="8"/>
            <x v="9"/>
            <x v="10"/>
            <x v="11"/>
            <x v="12"/>
            <x v="13"/>
          </reference>
        </references>
      </pivotArea>
    </format>
    <format dxfId="236">
      <pivotArea dataOnly="0" labelOnly="1" outline="0" fieldPosition="0">
        <references count="1">
          <reference field="4294967294" count="13">
            <x v="0"/>
            <x v="1"/>
            <x v="2"/>
            <x v="3"/>
            <x v="4"/>
            <x v="6"/>
            <x v="7"/>
            <x v="8"/>
            <x v="9"/>
            <x v="10"/>
            <x v="11"/>
            <x v="12"/>
            <x v="13"/>
          </reference>
        </references>
      </pivotArea>
    </format>
    <format dxfId="235">
      <pivotArea dataOnly="0" outline="0" fieldPosition="0">
        <references count="1">
          <reference field="4294967294" count="1">
            <x v="0"/>
          </reference>
        </references>
      </pivotArea>
    </format>
    <format dxfId="234">
      <pivotArea dataOnly="0" outline="0" fieldPosition="0">
        <references count="1">
          <reference field="4294967294" count="1">
            <x v="6"/>
          </reference>
        </references>
      </pivotArea>
    </format>
    <format dxfId="233">
      <pivotArea outline="0" fieldPosition="0">
        <references count="1">
          <reference field="4294967294" count="1">
            <x v="5"/>
          </reference>
        </references>
      </pivotArea>
    </format>
    <format dxfId="232">
      <pivotArea dataOnly="0" labelOnly="1" outline="0" fieldPosition="0">
        <references count="1">
          <reference field="4294967294" count="1">
            <x v="14"/>
          </reference>
        </references>
      </pivotArea>
    </format>
    <format dxfId="231">
      <pivotArea dataOnly="0" labelOnly="1" outline="0" fieldPosition="0">
        <references count="1">
          <reference field="4294967294" count="9">
            <x v="6"/>
            <x v="7"/>
            <x v="8"/>
            <x v="9"/>
            <x v="10"/>
            <x v="11"/>
            <x v="12"/>
            <x v="13"/>
            <x v="14"/>
          </reference>
        </references>
      </pivotArea>
    </format>
    <format dxfId="230">
      <pivotArea dataOnly="0" labelOnly="1" outline="0" fieldPosition="0">
        <references count="1">
          <reference field="4294967294" count="1">
            <x v="13"/>
          </reference>
        </references>
      </pivotArea>
    </format>
    <format dxfId="229">
      <pivotArea outline="0" collapsedLevelsAreSubtotals="1" fieldPosition="0">
        <references count="1">
          <reference field="4294967294" count="9" selected="0">
            <x v="6"/>
            <x v="7"/>
            <x v="8"/>
            <x v="9"/>
            <x v="10"/>
            <x v="11"/>
            <x v="12"/>
            <x v="13"/>
            <x v="14"/>
          </reference>
        </references>
      </pivotArea>
    </format>
    <format dxfId="228">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17B58875-BF7B-4073-9A18-793C86CC8B53}" name="Pivot PF"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28" firstHeaderRow="0" firstDataRow="1" firstDataCol="1"/>
  <pivotFields count="32">
    <pivotField name="Smoking Status" showAll="0" defaultSubtotal="0">
      <items count="3">
        <item n="All Smoking Status" x="0"/>
        <item h="1" x="2"/>
        <item n="Non-Smoker" h="1" x="1"/>
      </items>
    </pivotField>
    <pivotField name="Sex" showAll="0" defaultSubtotal="0">
      <items count="3">
        <item n="All Sex" x="0"/>
        <item h="1" x="1"/>
        <item h="1" x="2"/>
      </items>
    </pivotField>
    <pivotField axis="axisRow" showAll="0" defaultSubtotal="0">
      <items count="3">
        <item n="All Plans" x="0"/>
        <item x="2"/>
        <item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axis="axisRow" showAll="0" defaultSubtotal="0">
      <items count="3">
        <item n="All Face Amounts" x="2"/>
        <item x="0"/>
        <item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2"/>
    <field x="5"/>
  </rowFields>
  <rowItems count="12">
    <i>
      <x/>
    </i>
    <i r="1">
      <x/>
    </i>
    <i r="1">
      <x v="1"/>
    </i>
    <i r="1">
      <x v="2"/>
    </i>
    <i>
      <x v="1"/>
    </i>
    <i r="1">
      <x/>
    </i>
    <i r="1">
      <x v="1"/>
    </i>
    <i r="1">
      <x v="2"/>
    </i>
    <i>
      <x v="2"/>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227">
      <pivotArea outline="0" collapsedLevelsAreSubtotals="1" fieldPosition="0">
        <references count="1">
          <reference field="4294967294" count="7" selected="0">
            <x v="0"/>
            <x v="1"/>
            <x v="2"/>
            <x v="3"/>
            <x v="4"/>
            <x v="6"/>
            <x v="7"/>
          </reference>
        </references>
      </pivotArea>
    </format>
    <format dxfId="226">
      <pivotArea dataOnly="0" labelOnly="1" outline="0" fieldPosition="0">
        <references count="1">
          <reference field="4294967294" count="12">
            <x v="0"/>
            <x v="1"/>
            <x v="2"/>
            <x v="3"/>
            <x v="4"/>
            <x v="6"/>
            <x v="7"/>
            <x v="8"/>
            <x v="9"/>
            <x v="10"/>
            <x v="11"/>
            <x v="12"/>
          </reference>
        </references>
      </pivotArea>
    </format>
    <format dxfId="225">
      <pivotArea dataOnly="0" labelOnly="1" outline="0" fieldPosition="0">
        <references count="1">
          <reference field="4294967294" count="8">
            <x v="6"/>
            <x v="7"/>
            <x v="8"/>
            <x v="9"/>
            <x v="10"/>
            <x v="11"/>
            <x v="12"/>
            <x v="13"/>
          </reference>
        </references>
      </pivotArea>
    </format>
    <format dxfId="224">
      <pivotArea dataOnly="0" labelOnly="1" outline="0" fieldPosition="0">
        <references count="1">
          <reference field="4294967294" count="13">
            <x v="0"/>
            <x v="1"/>
            <x v="2"/>
            <x v="3"/>
            <x v="4"/>
            <x v="6"/>
            <x v="7"/>
            <x v="8"/>
            <x v="9"/>
            <x v="10"/>
            <x v="11"/>
            <x v="12"/>
            <x v="13"/>
          </reference>
        </references>
      </pivotArea>
    </format>
    <format dxfId="223">
      <pivotArea dataOnly="0" outline="0" fieldPosition="0">
        <references count="1">
          <reference field="4294967294" count="1">
            <x v="0"/>
          </reference>
        </references>
      </pivotArea>
    </format>
    <format dxfId="222">
      <pivotArea dataOnly="0" outline="0" fieldPosition="0">
        <references count="1">
          <reference field="4294967294" count="1">
            <x v="6"/>
          </reference>
        </references>
      </pivotArea>
    </format>
    <format dxfId="221">
      <pivotArea outline="0" fieldPosition="0">
        <references count="1">
          <reference field="4294967294" count="1">
            <x v="5"/>
          </reference>
        </references>
      </pivotArea>
    </format>
    <format dxfId="220">
      <pivotArea dataOnly="0" labelOnly="1" outline="0" fieldPosition="0">
        <references count="1">
          <reference field="4294967294" count="1">
            <x v="14"/>
          </reference>
        </references>
      </pivotArea>
    </format>
    <format dxfId="219">
      <pivotArea dataOnly="0" labelOnly="1" outline="0" fieldPosition="0">
        <references count="1">
          <reference field="4294967294" count="9">
            <x v="6"/>
            <x v="7"/>
            <x v="8"/>
            <x v="9"/>
            <x v="10"/>
            <x v="11"/>
            <x v="12"/>
            <x v="13"/>
            <x v="14"/>
          </reference>
        </references>
      </pivotArea>
    </format>
    <format dxfId="218">
      <pivotArea dataOnly="0" labelOnly="1" outline="0" fieldPosition="0">
        <references count="1">
          <reference field="4294967294" count="1">
            <x v="13"/>
          </reference>
        </references>
      </pivotArea>
    </format>
    <format dxfId="217">
      <pivotArea outline="0" collapsedLevelsAreSubtotals="1" fieldPosition="0">
        <references count="1">
          <reference field="4294967294" count="9" selected="0">
            <x v="6"/>
            <x v="7"/>
            <x v="8"/>
            <x v="9"/>
            <x v="10"/>
            <x v="11"/>
            <x v="12"/>
            <x v="13"/>
            <x v="14"/>
          </reference>
        </references>
      </pivotArea>
    </format>
    <format dxfId="216">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B3E509C2-B049-4855-9FC2-A68988DD63D8}" name="Pivot A"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20" firstHeaderRow="0" firstDataRow="1" firstDataCol="1"/>
  <pivotFields count="32">
    <pivotField name="Smoking Status" showAll="0" defaultSubtotal="0">
      <items count="3">
        <item n="All Smoking Status" x="0"/>
        <item h="1" x="1"/>
        <item h="1" x="2"/>
      </items>
    </pivotField>
    <pivotField name="Sex" showAll="0" defaultSubtotal="0">
      <items count="3">
        <item n="All Sex" x="0"/>
        <item h="1" x="1"/>
        <item h="1" x="2"/>
      </items>
    </pivotField>
    <pivotField showAll="0" defaultSubtotal="0">
      <items count="3">
        <item n="All Plans" x="0"/>
        <item h="1" x="2"/>
        <item h="1" x="1"/>
      </items>
    </pivotField>
    <pivotField name="Attained Age" axis="axisRow" showAll="0" defaultSubtotal="0">
      <items count="4">
        <item n="All Ages" x="3"/>
        <item x="0"/>
        <item x="1"/>
        <item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1">
    <field x="3"/>
  </rowFields>
  <rowItems count="4">
    <i>
      <x/>
    </i>
    <i>
      <x v="1"/>
    </i>
    <i>
      <x v="2"/>
    </i>
    <i>
      <x v="3"/>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215">
      <pivotArea outline="0" collapsedLevelsAreSubtotals="1" fieldPosition="0">
        <references count="1">
          <reference field="4294967294" count="7" selected="0">
            <x v="0"/>
            <x v="1"/>
            <x v="2"/>
            <x v="3"/>
            <x v="4"/>
            <x v="6"/>
            <x v="7"/>
          </reference>
        </references>
      </pivotArea>
    </format>
    <format dxfId="214">
      <pivotArea dataOnly="0" labelOnly="1" outline="0" fieldPosition="0">
        <references count="1">
          <reference field="4294967294" count="12">
            <x v="0"/>
            <x v="1"/>
            <x v="2"/>
            <x v="3"/>
            <x v="4"/>
            <x v="6"/>
            <x v="7"/>
            <x v="8"/>
            <x v="9"/>
            <x v="10"/>
            <x v="11"/>
            <x v="12"/>
          </reference>
        </references>
      </pivotArea>
    </format>
    <format dxfId="213">
      <pivotArea dataOnly="0" labelOnly="1" outline="0" fieldPosition="0">
        <references count="1">
          <reference field="4294967294" count="8">
            <x v="6"/>
            <x v="7"/>
            <x v="8"/>
            <x v="9"/>
            <x v="10"/>
            <x v="11"/>
            <x v="12"/>
            <x v="13"/>
          </reference>
        </references>
      </pivotArea>
    </format>
    <format dxfId="212">
      <pivotArea dataOnly="0" labelOnly="1" outline="0" fieldPosition="0">
        <references count="1">
          <reference field="4294967294" count="13">
            <x v="0"/>
            <x v="1"/>
            <x v="2"/>
            <x v="3"/>
            <x v="4"/>
            <x v="6"/>
            <x v="7"/>
            <x v="8"/>
            <x v="9"/>
            <x v="10"/>
            <x v="11"/>
            <x v="12"/>
            <x v="13"/>
          </reference>
        </references>
      </pivotArea>
    </format>
    <format dxfId="211">
      <pivotArea dataOnly="0" outline="0" fieldPosition="0">
        <references count="1">
          <reference field="4294967294" count="1">
            <x v="0"/>
          </reference>
        </references>
      </pivotArea>
    </format>
    <format dxfId="210">
      <pivotArea dataOnly="0" outline="0" fieldPosition="0">
        <references count="1">
          <reference field="4294967294" count="1">
            <x v="6"/>
          </reference>
        </references>
      </pivotArea>
    </format>
    <format dxfId="209">
      <pivotArea outline="0" fieldPosition="0">
        <references count="1">
          <reference field="4294967294" count="1">
            <x v="5"/>
          </reference>
        </references>
      </pivotArea>
    </format>
    <format dxfId="208">
      <pivotArea dataOnly="0" labelOnly="1" outline="0" fieldPosition="0">
        <references count="1">
          <reference field="4294967294" count="1">
            <x v="14"/>
          </reference>
        </references>
      </pivotArea>
    </format>
    <format dxfId="207">
      <pivotArea dataOnly="0" labelOnly="1" outline="0" fieldPosition="0">
        <references count="1">
          <reference field="4294967294" count="9">
            <x v="6"/>
            <x v="7"/>
            <x v="8"/>
            <x v="9"/>
            <x v="10"/>
            <x v="11"/>
            <x v="12"/>
            <x v="13"/>
            <x v="14"/>
          </reference>
        </references>
      </pivotArea>
    </format>
    <format dxfId="206">
      <pivotArea dataOnly="0" labelOnly="1" outline="0" fieldPosition="0">
        <references count="1">
          <reference field="4294967294" count="1">
            <x v="13"/>
          </reference>
        </references>
      </pivotArea>
    </format>
    <format dxfId="205">
      <pivotArea outline="0" collapsedLevelsAreSubtotals="1" fieldPosition="0">
        <references count="1">
          <reference field="4294967294" count="9" selected="0">
            <x v="6"/>
            <x v="7"/>
            <x v="8"/>
            <x v="9"/>
            <x v="10"/>
            <x v="11"/>
            <x v="12"/>
            <x v="13"/>
            <x v="14"/>
          </reference>
        </references>
      </pivotArea>
    </format>
    <format dxfId="204">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EF21439-DB14-46AF-8A4F-3452D1A5F665}" name="Pivot SG"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28" firstHeaderRow="0" firstDataRow="1" firstDataCol="1"/>
  <pivotFields count="32">
    <pivotField name="Smoking Status" axis="axisRow" showAll="0" defaultSubtotal="0">
      <items count="3">
        <item n="All Smoking Status" x="0"/>
        <item x="2"/>
        <item n="Non-Smoker" x="1"/>
      </items>
    </pivotField>
    <pivotField name="Sex" axis="axisRow" showAll="0" defaultSubtotal="0">
      <items count="3">
        <item n="All Sex" x="0"/>
        <item x="1"/>
        <item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0"/>
    <field x="1"/>
  </rowFields>
  <rowItems count="12">
    <i>
      <x/>
    </i>
    <i r="1">
      <x/>
    </i>
    <i r="1">
      <x v="1"/>
    </i>
    <i r="1">
      <x v="2"/>
    </i>
    <i>
      <x v="1"/>
    </i>
    <i r="1">
      <x/>
    </i>
    <i r="1">
      <x v="1"/>
    </i>
    <i r="1">
      <x v="2"/>
    </i>
    <i>
      <x v="2"/>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419">
      <pivotArea outline="0" collapsedLevelsAreSubtotals="1" fieldPosition="0">
        <references count="1">
          <reference field="4294967294" count="7" selected="0">
            <x v="0"/>
            <x v="1"/>
            <x v="2"/>
            <x v="3"/>
            <x v="4"/>
            <x v="6"/>
            <x v="7"/>
          </reference>
        </references>
      </pivotArea>
    </format>
    <format dxfId="418">
      <pivotArea dataOnly="0" labelOnly="1" outline="0" fieldPosition="0">
        <references count="1">
          <reference field="4294967294" count="12">
            <x v="0"/>
            <x v="1"/>
            <x v="2"/>
            <x v="3"/>
            <x v="4"/>
            <x v="6"/>
            <x v="7"/>
            <x v="8"/>
            <x v="9"/>
            <x v="10"/>
            <x v="11"/>
            <x v="12"/>
          </reference>
        </references>
      </pivotArea>
    </format>
    <format dxfId="417">
      <pivotArea dataOnly="0" labelOnly="1" outline="0" fieldPosition="0">
        <references count="1">
          <reference field="4294967294" count="8">
            <x v="6"/>
            <x v="7"/>
            <x v="8"/>
            <x v="9"/>
            <x v="10"/>
            <x v="11"/>
            <x v="12"/>
            <x v="13"/>
          </reference>
        </references>
      </pivotArea>
    </format>
    <format dxfId="416">
      <pivotArea dataOnly="0" labelOnly="1" outline="0" fieldPosition="0">
        <references count="1">
          <reference field="4294967294" count="13">
            <x v="0"/>
            <x v="1"/>
            <x v="2"/>
            <x v="3"/>
            <x v="4"/>
            <x v="6"/>
            <x v="7"/>
            <x v="8"/>
            <x v="9"/>
            <x v="10"/>
            <x v="11"/>
            <x v="12"/>
            <x v="13"/>
          </reference>
        </references>
      </pivotArea>
    </format>
    <format dxfId="415">
      <pivotArea dataOnly="0" outline="0" fieldPosition="0">
        <references count="1">
          <reference field="4294967294" count="1">
            <x v="0"/>
          </reference>
        </references>
      </pivotArea>
    </format>
    <format dxfId="414">
      <pivotArea dataOnly="0" outline="0" fieldPosition="0">
        <references count="1">
          <reference field="4294967294" count="1">
            <x v="6"/>
          </reference>
        </references>
      </pivotArea>
    </format>
    <format dxfId="413">
      <pivotArea outline="0" fieldPosition="0">
        <references count="1">
          <reference field="4294967294" count="1">
            <x v="5"/>
          </reference>
        </references>
      </pivotArea>
    </format>
    <format dxfId="412">
      <pivotArea dataOnly="0" labelOnly="1" outline="0" fieldPosition="0">
        <references count="1">
          <reference field="4294967294" count="1">
            <x v="14"/>
          </reference>
        </references>
      </pivotArea>
    </format>
    <format dxfId="411">
      <pivotArea dataOnly="0" labelOnly="1" outline="0" fieldPosition="0">
        <references count="1">
          <reference field="4294967294" count="9">
            <x v="6"/>
            <x v="7"/>
            <x v="8"/>
            <x v="9"/>
            <x v="10"/>
            <x v="11"/>
            <x v="12"/>
            <x v="13"/>
            <x v="14"/>
          </reference>
        </references>
      </pivotArea>
    </format>
    <format dxfId="410">
      <pivotArea dataOnly="0" labelOnly="1" outline="0" fieldPosition="0">
        <references count="1">
          <reference field="4294967294" count="1">
            <x v="13"/>
          </reference>
        </references>
      </pivotArea>
    </format>
    <format dxfId="409">
      <pivotArea outline="0" collapsedLevelsAreSubtotals="1" fieldPosition="0">
        <references count="1">
          <reference field="4294967294" count="9" selected="0">
            <x v="6"/>
            <x v="7"/>
            <x v="8"/>
            <x v="9"/>
            <x v="10"/>
            <x v="11"/>
            <x v="12"/>
            <x v="13"/>
            <x v="14"/>
          </reference>
        </references>
      </pivotArea>
    </format>
    <format dxfId="408">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5958258D-E977-47E8-9E70-E5A88B465E51}" name="Pivot AS"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2" firstHeaderRow="0" firstDataRow="1" firstDataCol="1"/>
  <pivotFields count="32">
    <pivotField name="Smoking Status" axis="axisRow" showAll="0" defaultSubtotal="0">
      <items count="3">
        <item n="All Smoking Status" x="0"/>
        <item x="2"/>
        <item n="Non-Smoker" x="1"/>
      </items>
    </pivotField>
    <pivotField name="Sex" showAll="0" defaultSubtotal="0">
      <items count="3">
        <item n="All Sex" x="0"/>
        <item h="1" x="1"/>
        <item h="1" x="2"/>
      </items>
    </pivotField>
    <pivotField showAll="0" defaultSubtotal="0">
      <items count="3">
        <item n="All Plans" x="0"/>
        <item h="1" x="2"/>
        <item h="1" x="1"/>
      </items>
    </pivotField>
    <pivotField name="Attained Age" axis="axisRow" showAll="0" defaultSubtotal="0">
      <items count="4">
        <item n="All Ages" x="3"/>
        <item x="0"/>
        <item x="1"/>
        <item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3"/>
    <field x="0"/>
  </rowFields>
  <rowItems count="16">
    <i>
      <x/>
    </i>
    <i r="1">
      <x/>
    </i>
    <i r="1">
      <x v="1"/>
    </i>
    <i r="1">
      <x v="2"/>
    </i>
    <i>
      <x v="1"/>
    </i>
    <i r="1">
      <x/>
    </i>
    <i r="1">
      <x v="1"/>
    </i>
    <i r="1">
      <x v="2"/>
    </i>
    <i>
      <x v="2"/>
    </i>
    <i r="1">
      <x/>
    </i>
    <i r="1">
      <x v="1"/>
    </i>
    <i r="1">
      <x v="2"/>
    </i>
    <i>
      <x v="3"/>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203">
      <pivotArea outline="0" collapsedLevelsAreSubtotals="1" fieldPosition="0">
        <references count="1">
          <reference field="4294967294" count="7" selected="0">
            <x v="0"/>
            <x v="1"/>
            <x v="2"/>
            <x v="3"/>
            <x v="4"/>
            <x v="6"/>
            <x v="7"/>
          </reference>
        </references>
      </pivotArea>
    </format>
    <format dxfId="202">
      <pivotArea dataOnly="0" labelOnly="1" outline="0" fieldPosition="0">
        <references count="1">
          <reference field="4294967294" count="12">
            <x v="0"/>
            <x v="1"/>
            <x v="2"/>
            <x v="3"/>
            <x v="4"/>
            <x v="6"/>
            <x v="7"/>
            <x v="8"/>
            <x v="9"/>
            <x v="10"/>
            <x v="11"/>
            <x v="12"/>
          </reference>
        </references>
      </pivotArea>
    </format>
    <format dxfId="201">
      <pivotArea dataOnly="0" labelOnly="1" outline="0" fieldPosition="0">
        <references count="1">
          <reference field="4294967294" count="8">
            <x v="6"/>
            <x v="7"/>
            <x v="8"/>
            <x v="9"/>
            <x v="10"/>
            <x v="11"/>
            <x v="12"/>
            <x v="13"/>
          </reference>
        </references>
      </pivotArea>
    </format>
    <format dxfId="200">
      <pivotArea dataOnly="0" labelOnly="1" outline="0" fieldPosition="0">
        <references count="1">
          <reference field="4294967294" count="13">
            <x v="0"/>
            <x v="1"/>
            <x v="2"/>
            <x v="3"/>
            <x v="4"/>
            <x v="6"/>
            <x v="7"/>
            <x v="8"/>
            <x v="9"/>
            <x v="10"/>
            <x v="11"/>
            <x v="12"/>
            <x v="13"/>
          </reference>
        </references>
      </pivotArea>
    </format>
    <format dxfId="199">
      <pivotArea dataOnly="0" outline="0" fieldPosition="0">
        <references count="1">
          <reference field="4294967294" count="1">
            <x v="0"/>
          </reference>
        </references>
      </pivotArea>
    </format>
    <format dxfId="198">
      <pivotArea dataOnly="0" outline="0" fieldPosition="0">
        <references count="1">
          <reference field="4294967294" count="1">
            <x v="6"/>
          </reference>
        </references>
      </pivotArea>
    </format>
    <format dxfId="197">
      <pivotArea outline="0" fieldPosition="0">
        <references count="1">
          <reference field="4294967294" count="1">
            <x v="5"/>
          </reference>
        </references>
      </pivotArea>
    </format>
    <format dxfId="196">
      <pivotArea dataOnly="0" labelOnly="1" outline="0" fieldPosition="0">
        <references count="1">
          <reference field="4294967294" count="1">
            <x v="14"/>
          </reference>
        </references>
      </pivotArea>
    </format>
    <format dxfId="195">
      <pivotArea dataOnly="0" labelOnly="1" outline="0" fieldPosition="0">
        <references count="1">
          <reference field="4294967294" count="9">
            <x v="6"/>
            <x v="7"/>
            <x v="8"/>
            <x v="9"/>
            <x v="10"/>
            <x v="11"/>
            <x v="12"/>
            <x v="13"/>
            <x v="14"/>
          </reference>
        </references>
      </pivotArea>
    </format>
    <format dxfId="194">
      <pivotArea dataOnly="0" labelOnly="1" outline="0" fieldPosition="0">
        <references count="1">
          <reference field="4294967294" count="1">
            <x v="13"/>
          </reference>
        </references>
      </pivotArea>
    </format>
    <format dxfId="193">
      <pivotArea outline="0" collapsedLevelsAreSubtotals="1" fieldPosition="0">
        <references count="1">
          <reference field="4294967294" count="9" selected="0">
            <x v="6"/>
            <x v="7"/>
            <x v="8"/>
            <x v="9"/>
            <x v="10"/>
            <x v="11"/>
            <x v="12"/>
            <x v="13"/>
            <x v="14"/>
          </reference>
        </references>
      </pivotArea>
    </format>
    <format dxfId="192">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3D0F6A2B-F892-457F-AC5D-575040B7A3D6}" name="Pivot AG"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2" firstHeaderRow="0" firstDataRow="1" firstDataCol="1"/>
  <pivotFields count="32">
    <pivotField name="Smoking Status" showAll="0" defaultSubtotal="0">
      <items count="3">
        <item n="All Smoking Status" x="0"/>
        <item h="1" x="2"/>
        <item n="Non-Smoker" h="1" x="1"/>
      </items>
    </pivotField>
    <pivotField name="Sex" axis="axisRow" showAll="0" defaultSubtotal="0">
      <items count="3">
        <item n="All Sex" x="0"/>
        <item x="1"/>
        <item x="2"/>
      </items>
    </pivotField>
    <pivotField showAll="0" defaultSubtotal="0">
      <items count="3">
        <item n="All Plans" x="0"/>
        <item h="1" x="2"/>
        <item h="1" x="1"/>
      </items>
    </pivotField>
    <pivotField name="Attained Age" axis="axisRow" showAll="0" defaultSubtotal="0">
      <items count="4">
        <item n="All Ages" x="3"/>
        <item x="0"/>
        <item x="1"/>
        <item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3"/>
    <field x="1"/>
  </rowFields>
  <rowItems count="16">
    <i>
      <x/>
    </i>
    <i r="1">
      <x/>
    </i>
    <i r="1">
      <x v="1"/>
    </i>
    <i r="1">
      <x v="2"/>
    </i>
    <i>
      <x v="1"/>
    </i>
    <i r="1">
      <x/>
    </i>
    <i r="1">
      <x v="1"/>
    </i>
    <i r="1">
      <x v="2"/>
    </i>
    <i>
      <x v="2"/>
    </i>
    <i r="1">
      <x/>
    </i>
    <i r="1">
      <x v="1"/>
    </i>
    <i r="1">
      <x v="2"/>
    </i>
    <i>
      <x v="3"/>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191">
      <pivotArea outline="0" collapsedLevelsAreSubtotals="1" fieldPosition="0">
        <references count="1">
          <reference field="4294967294" count="7" selected="0">
            <x v="0"/>
            <x v="1"/>
            <x v="2"/>
            <x v="3"/>
            <x v="4"/>
            <x v="6"/>
            <x v="7"/>
          </reference>
        </references>
      </pivotArea>
    </format>
    <format dxfId="190">
      <pivotArea dataOnly="0" labelOnly="1" outline="0" fieldPosition="0">
        <references count="1">
          <reference field="4294967294" count="12">
            <x v="0"/>
            <x v="1"/>
            <x v="2"/>
            <x v="3"/>
            <x v="4"/>
            <x v="6"/>
            <x v="7"/>
            <x v="8"/>
            <x v="9"/>
            <x v="10"/>
            <x v="11"/>
            <x v="12"/>
          </reference>
        </references>
      </pivotArea>
    </format>
    <format dxfId="189">
      <pivotArea dataOnly="0" labelOnly="1" outline="0" fieldPosition="0">
        <references count="1">
          <reference field="4294967294" count="8">
            <x v="6"/>
            <x v="7"/>
            <x v="8"/>
            <x v="9"/>
            <x v="10"/>
            <x v="11"/>
            <x v="12"/>
            <x v="13"/>
          </reference>
        </references>
      </pivotArea>
    </format>
    <format dxfId="188">
      <pivotArea dataOnly="0" labelOnly="1" outline="0" fieldPosition="0">
        <references count="1">
          <reference field="4294967294" count="13">
            <x v="0"/>
            <x v="1"/>
            <x v="2"/>
            <x v="3"/>
            <x v="4"/>
            <x v="6"/>
            <x v="7"/>
            <x v="8"/>
            <x v="9"/>
            <x v="10"/>
            <x v="11"/>
            <x v="12"/>
            <x v="13"/>
          </reference>
        </references>
      </pivotArea>
    </format>
    <format dxfId="187">
      <pivotArea dataOnly="0" outline="0" fieldPosition="0">
        <references count="1">
          <reference field="4294967294" count="1">
            <x v="0"/>
          </reference>
        </references>
      </pivotArea>
    </format>
    <format dxfId="186">
      <pivotArea dataOnly="0" outline="0" fieldPosition="0">
        <references count="1">
          <reference field="4294967294" count="1">
            <x v="6"/>
          </reference>
        </references>
      </pivotArea>
    </format>
    <format dxfId="185">
      <pivotArea outline="0" fieldPosition="0">
        <references count="1">
          <reference field="4294967294" count="1">
            <x v="5"/>
          </reference>
        </references>
      </pivotArea>
    </format>
    <format dxfId="184">
      <pivotArea dataOnly="0" labelOnly="1" outline="0" fieldPosition="0">
        <references count="1">
          <reference field="4294967294" count="1">
            <x v="14"/>
          </reference>
        </references>
      </pivotArea>
    </format>
    <format dxfId="183">
      <pivotArea dataOnly="0" labelOnly="1" outline="0" fieldPosition="0">
        <references count="1">
          <reference field="4294967294" count="9">
            <x v="6"/>
            <x v="7"/>
            <x v="8"/>
            <x v="9"/>
            <x v="10"/>
            <x v="11"/>
            <x v="12"/>
            <x v="13"/>
            <x v="14"/>
          </reference>
        </references>
      </pivotArea>
    </format>
    <format dxfId="182">
      <pivotArea dataOnly="0" labelOnly="1" outline="0" fieldPosition="0">
        <references count="1">
          <reference field="4294967294" count="1">
            <x v="13"/>
          </reference>
        </references>
      </pivotArea>
    </format>
    <format dxfId="181">
      <pivotArea outline="0" collapsedLevelsAreSubtotals="1" fieldPosition="0">
        <references count="1">
          <reference field="4294967294" count="9" selected="0">
            <x v="6"/>
            <x v="7"/>
            <x v="8"/>
            <x v="9"/>
            <x v="10"/>
            <x v="11"/>
            <x v="12"/>
            <x v="13"/>
            <x v="14"/>
          </reference>
        </references>
      </pivotArea>
    </format>
    <format dxfId="180">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3D8054DF-C300-4552-840F-986E256294DF}" name="Pivot AP"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2" firstHeaderRow="0" firstDataRow="1" firstDataCol="1"/>
  <pivotFields count="32">
    <pivotField name="Smoking Status" showAll="0" defaultSubtotal="0">
      <items count="3">
        <item n="All Smoking Status" x="0"/>
        <item h="1" x="2"/>
        <item n="Non-Smoker" h="1" x="1"/>
      </items>
    </pivotField>
    <pivotField name="Sex" showAll="0" defaultSubtotal="0">
      <items count="3">
        <item n="All Sex" x="0"/>
        <item h="1" x="1"/>
        <item h="1" x="2"/>
      </items>
    </pivotField>
    <pivotField axis="axisRow" showAll="0" defaultSubtotal="0">
      <items count="3">
        <item n="All Plans" x="0"/>
        <item x="2"/>
        <item x="1"/>
      </items>
    </pivotField>
    <pivotField name="Attained Age" axis="axisRow" showAll="0" defaultSubtotal="0">
      <items count="4">
        <item n="All Ages" x="3"/>
        <item x="0"/>
        <item x="1"/>
        <item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3"/>
    <field x="2"/>
  </rowFields>
  <rowItems count="16">
    <i>
      <x/>
    </i>
    <i r="1">
      <x/>
    </i>
    <i r="1">
      <x v="1"/>
    </i>
    <i r="1">
      <x v="2"/>
    </i>
    <i>
      <x v="1"/>
    </i>
    <i r="1">
      <x/>
    </i>
    <i r="1">
      <x v="1"/>
    </i>
    <i r="1">
      <x v="2"/>
    </i>
    <i>
      <x v="2"/>
    </i>
    <i r="1">
      <x/>
    </i>
    <i r="1">
      <x v="1"/>
    </i>
    <i r="1">
      <x v="2"/>
    </i>
    <i>
      <x v="3"/>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179">
      <pivotArea outline="0" collapsedLevelsAreSubtotals="1" fieldPosition="0">
        <references count="1">
          <reference field="4294967294" count="7" selected="0">
            <x v="0"/>
            <x v="1"/>
            <x v="2"/>
            <x v="3"/>
            <x v="4"/>
            <x v="6"/>
            <x v="7"/>
          </reference>
        </references>
      </pivotArea>
    </format>
    <format dxfId="178">
      <pivotArea dataOnly="0" labelOnly="1" outline="0" fieldPosition="0">
        <references count="1">
          <reference field="4294967294" count="12">
            <x v="0"/>
            <x v="1"/>
            <x v="2"/>
            <x v="3"/>
            <x v="4"/>
            <x v="6"/>
            <x v="7"/>
            <x v="8"/>
            <x v="9"/>
            <x v="10"/>
            <x v="11"/>
            <x v="12"/>
          </reference>
        </references>
      </pivotArea>
    </format>
    <format dxfId="177">
      <pivotArea dataOnly="0" labelOnly="1" outline="0" fieldPosition="0">
        <references count="1">
          <reference field="4294967294" count="8">
            <x v="6"/>
            <x v="7"/>
            <x v="8"/>
            <x v="9"/>
            <x v="10"/>
            <x v="11"/>
            <x v="12"/>
            <x v="13"/>
          </reference>
        </references>
      </pivotArea>
    </format>
    <format dxfId="176">
      <pivotArea dataOnly="0" labelOnly="1" outline="0" fieldPosition="0">
        <references count="1">
          <reference field="4294967294" count="13">
            <x v="0"/>
            <x v="1"/>
            <x v="2"/>
            <x v="3"/>
            <x v="4"/>
            <x v="6"/>
            <x v="7"/>
            <x v="8"/>
            <x v="9"/>
            <x v="10"/>
            <x v="11"/>
            <x v="12"/>
            <x v="13"/>
          </reference>
        </references>
      </pivotArea>
    </format>
    <format dxfId="175">
      <pivotArea dataOnly="0" outline="0" fieldPosition="0">
        <references count="1">
          <reference field="4294967294" count="1">
            <x v="0"/>
          </reference>
        </references>
      </pivotArea>
    </format>
    <format dxfId="174">
      <pivotArea dataOnly="0" outline="0" fieldPosition="0">
        <references count="1">
          <reference field="4294967294" count="1">
            <x v="6"/>
          </reference>
        </references>
      </pivotArea>
    </format>
    <format dxfId="173">
      <pivotArea outline="0" fieldPosition="0">
        <references count="1">
          <reference field="4294967294" count="1">
            <x v="5"/>
          </reference>
        </references>
      </pivotArea>
    </format>
    <format dxfId="172">
      <pivotArea dataOnly="0" labelOnly="1" outline="0" fieldPosition="0">
        <references count="1">
          <reference field="4294967294" count="1">
            <x v="14"/>
          </reference>
        </references>
      </pivotArea>
    </format>
    <format dxfId="171">
      <pivotArea dataOnly="0" labelOnly="1" outline="0" fieldPosition="0">
        <references count="1">
          <reference field="4294967294" count="9">
            <x v="6"/>
            <x v="7"/>
            <x v="8"/>
            <x v="9"/>
            <x v="10"/>
            <x v="11"/>
            <x v="12"/>
            <x v="13"/>
            <x v="14"/>
          </reference>
        </references>
      </pivotArea>
    </format>
    <format dxfId="170">
      <pivotArea dataOnly="0" labelOnly="1" outline="0" fieldPosition="0">
        <references count="1">
          <reference field="4294967294" count="1">
            <x v="13"/>
          </reference>
        </references>
      </pivotArea>
    </format>
    <format dxfId="169">
      <pivotArea outline="0" collapsedLevelsAreSubtotals="1" fieldPosition="0">
        <references count="1">
          <reference field="4294967294" count="9" selected="0">
            <x v="6"/>
            <x v="7"/>
            <x v="8"/>
            <x v="9"/>
            <x v="10"/>
            <x v="11"/>
            <x v="12"/>
            <x v="13"/>
            <x v="14"/>
          </reference>
        </references>
      </pivotArea>
    </format>
    <format dxfId="168">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FEE6AD43-8D4C-45D0-9DB4-DF0AFC5EA4FB}" name="Pivot AI"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40" firstHeaderRow="0" firstDataRow="1" firstDataCol="1"/>
  <pivotFields count="32">
    <pivotField name="Smoking Status" showAll="0" defaultSubtotal="0">
      <items count="3">
        <item n="All Smoking Status" x="0"/>
        <item h="1" x="1"/>
        <item h="1" x="2"/>
      </items>
    </pivotField>
    <pivotField name="Sex" showAll="0" defaultSubtotal="0">
      <items count="3">
        <item n="All Sex" x="0"/>
        <item h="1" x="1"/>
        <item h="1" x="2"/>
      </items>
    </pivotField>
    <pivotField showAll="0" defaultSubtotal="0">
      <items count="3">
        <item n="All Plans" x="0"/>
        <item h="1" x="2"/>
        <item h="1" x="1"/>
      </items>
    </pivotField>
    <pivotField name="Attained Age" axis="axisRow" showAll="0" defaultSubtotal="0">
      <items count="4">
        <item n="All Ages" x="3"/>
        <item x="0"/>
        <item x="1"/>
        <item x="2"/>
      </items>
    </pivotField>
    <pivotField name="Issue Era" axis="axisRow" showAll="0" defaultSubtotal="0">
      <items count="5">
        <item n="All Iss. Yrs." x="4"/>
        <item x="0"/>
        <item x="1"/>
        <item x="2"/>
        <item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3"/>
    <field x="4"/>
  </rowFields>
  <rowItems count="24">
    <i>
      <x/>
    </i>
    <i r="1">
      <x/>
    </i>
    <i r="1">
      <x v="1"/>
    </i>
    <i r="1">
      <x v="2"/>
    </i>
    <i r="1">
      <x v="3"/>
    </i>
    <i r="1">
      <x v="4"/>
    </i>
    <i>
      <x v="1"/>
    </i>
    <i r="1">
      <x/>
    </i>
    <i r="1">
      <x v="1"/>
    </i>
    <i r="1">
      <x v="2"/>
    </i>
    <i r="1">
      <x v="3"/>
    </i>
    <i r="1">
      <x v="4"/>
    </i>
    <i>
      <x v="2"/>
    </i>
    <i r="1">
      <x/>
    </i>
    <i r="1">
      <x v="1"/>
    </i>
    <i r="1">
      <x v="2"/>
    </i>
    <i r="1">
      <x v="3"/>
    </i>
    <i r="1">
      <x v="4"/>
    </i>
    <i>
      <x v="3"/>
    </i>
    <i r="1">
      <x/>
    </i>
    <i r="1">
      <x v="1"/>
    </i>
    <i r="1">
      <x v="2"/>
    </i>
    <i r="1">
      <x v="3"/>
    </i>
    <i r="1">
      <x v="4"/>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167">
      <pivotArea outline="0" collapsedLevelsAreSubtotals="1" fieldPosition="0">
        <references count="1">
          <reference field="4294967294" count="7" selected="0">
            <x v="0"/>
            <x v="1"/>
            <x v="2"/>
            <x v="3"/>
            <x v="4"/>
            <x v="6"/>
            <x v="7"/>
          </reference>
        </references>
      </pivotArea>
    </format>
    <format dxfId="166">
      <pivotArea dataOnly="0" labelOnly="1" outline="0" fieldPosition="0">
        <references count="1">
          <reference field="4294967294" count="12">
            <x v="0"/>
            <x v="1"/>
            <x v="2"/>
            <x v="3"/>
            <x v="4"/>
            <x v="6"/>
            <x v="7"/>
            <x v="8"/>
            <x v="9"/>
            <x v="10"/>
            <x v="11"/>
            <x v="12"/>
          </reference>
        </references>
      </pivotArea>
    </format>
    <format dxfId="165">
      <pivotArea dataOnly="0" labelOnly="1" outline="0" fieldPosition="0">
        <references count="1">
          <reference field="4294967294" count="8">
            <x v="6"/>
            <x v="7"/>
            <x v="8"/>
            <x v="9"/>
            <x v="10"/>
            <x v="11"/>
            <x v="12"/>
            <x v="13"/>
          </reference>
        </references>
      </pivotArea>
    </format>
    <format dxfId="164">
      <pivotArea dataOnly="0" labelOnly="1" outline="0" fieldPosition="0">
        <references count="1">
          <reference field="4294967294" count="13">
            <x v="0"/>
            <x v="1"/>
            <x v="2"/>
            <x v="3"/>
            <x v="4"/>
            <x v="6"/>
            <x v="7"/>
            <x v="8"/>
            <x v="9"/>
            <x v="10"/>
            <x v="11"/>
            <x v="12"/>
            <x v="13"/>
          </reference>
        </references>
      </pivotArea>
    </format>
    <format dxfId="163">
      <pivotArea dataOnly="0" outline="0" fieldPosition="0">
        <references count="1">
          <reference field="4294967294" count="1">
            <x v="0"/>
          </reference>
        </references>
      </pivotArea>
    </format>
    <format dxfId="162">
      <pivotArea dataOnly="0" outline="0" fieldPosition="0">
        <references count="1">
          <reference field="4294967294" count="1">
            <x v="6"/>
          </reference>
        </references>
      </pivotArea>
    </format>
    <format dxfId="161">
      <pivotArea outline="0" fieldPosition="0">
        <references count="1">
          <reference field="4294967294" count="1">
            <x v="5"/>
          </reference>
        </references>
      </pivotArea>
    </format>
    <format dxfId="160">
      <pivotArea dataOnly="0" labelOnly="1" outline="0" fieldPosition="0">
        <references count="1">
          <reference field="4294967294" count="1">
            <x v="14"/>
          </reference>
        </references>
      </pivotArea>
    </format>
    <format dxfId="159">
      <pivotArea dataOnly="0" labelOnly="1" outline="0" fieldPosition="0">
        <references count="1">
          <reference field="4294967294" count="9">
            <x v="6"/>
            <x v="7"/>
            <x v="8"/>
            <x v="9"/>
            <x v="10"/>
            <x v="11"/>
            <x v="12"/>
            <x v="13"/>
            <x v="14"/>
          </reference>
        </references>
      </pivotArea>
    </format>
    <format dxfId="158">
      <pivotArea dataOnly="0" labelOnly="1" outline="0" fieldPosition="0">
        <references count="1">
          <reference field="4294967294" count="1">
            <x v="13"/>
          </reference>
        </references>
      </pivotArea>
    </format>
    <format dxfId="157">
      <pivotArea outline="0" collapsedLevelsAreSubtotals="1" fieldPosition="0">
        <references count="1">
          <reference field="4294967294" count="9" selected="0">
            <x v="6"/>
            <x v="7"/>
            <x v="8"/>
            <x v="9"/>
            <x v="10"/>
            <x v="11"/>
            <x v="12"/>
            <x v="13"/>
            <x v="14"/>
          </reference>
        </references>
      </pivotArea>
    </format>
    <format dxfId="156">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BF8E74F3-83C1-4390-87B0-6720A60DF69F}" name="Pivot AF"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2" firstHeaderRow="0" firstDataRow="1" firstDataCol="1"/>
  <pivotFields count="32">
    <pivotField name="Smoking Status" showAll="0" defaultSubtotal="0">
      <items count="3">
        <item n="All Smoking Status" x="0"/>
        <item h="1" x="2"/>
        <item n="Non-Smoker" h="1" x="1"/>
      </items>
    </pivotField>
    <pivotField name="Sex" showAll="0" defaultSubtotal="0">
      <items count="3">
        <item n="All Sex" x="0"/>
        <item h="1" x="1"/>
        <item h="1" x="2"/>
      </items>
    </pivotField>
    <pivotField showAll="0" defaultSubtotal="0">
      <items count="3">
        <item n="All Plans" x="0"/>
        <item h="1" x="2"/>
        <item h="1" x="1"/>
      </items>
    </pivotField>
    <pivotField name="Attained Age" axis="axisRow" showAll="0" defaultSubtotal="0">
      <items count="4">
        <item n="All Ages" x="3"/>
        <item x="0"/>
        <item x="1"/>
        <item x="2"/>
      </items>
    </pivotField>
    <pivotField name="Issue Era" showAll="0" defaultSubtotal="0">
      <items count="5">
        <item n="All Iss. Yrs." x="4"/>
        <item h="1" x="0"/>
        <item h="1" x="1"/>
        <item h="1" x="2"/>
        <item h="1" x="3"/>
      </items>
    </pivotField>
    <pivotField name="Face Band" axis="axisRow" showAll="0" defaultSubtotal="0">
      <items count="3">
        <item n="All Face Amounts" x="2"/>
        <item x="0"/>
        <item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3"/>
    <field x="5"/>
  </rowFields>
  <rowItems count="16">
    <i>
      <x/>
    </i>
    <i r="1">
      <x/>
    </i>
    <i r="1">
      <x v="1"/>
    </i>
    <i r="1">
      <x v="2"/>
    </i>
    <i>
      <x v="1"/>
    </i>
    <i r="1">
      <x/>
    </i>
    <i r="1">
      <x v="1"/>
    </i>
    <i r="1">
      <x v="2"/>
    </i>
    <i>
      <x v="2"/>
    </i>
    <i r="1">
      <x/>
    </i>
    <i r="1">
      <x v="1"/>
    </i>
    <i r="1">
      <x v="2"/>
    </i>
    <i>
      <x v="3"/>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155">
      <pivotArea outline="0" collapsedLevelsAreSubtotals="1" fieldPosition="0">
        <references count="1">
          <reference field="4294967294" count="7" selected="0">
            <x v="0"/>
            <x v="1"/>
            <x v="2"/>
            <x v="3"/>
            <x v="4"/>
            <x v="6"/>
            <x v="7"/>
          </reference>
        </references>
      </pivotArea>
    </format>
    <format dxfId="154">
      <pivotArea dataOnly="0" labelOnly="1" outline="0" fieldPosition="0">
        <references count="1">
          <reference field="4294967294" count="12">
            <x v="0"/>
            <x v="1"/>
            <x v="2"/>
            <x v="3"/>
            <x v="4"/>
            <x v="6"/>
            <x v="7"/>
            <x v="8"/>
            <x v="9"/>
            <x v="10"/>
            <x v="11"/>
            <x v="12"/>
          </reference>
        </references>
      </pivotArea>
    </format>
    <format dxfId="153">
      <pivotArea dataOnly="0" labelOnly="1" outline="0" fieldPosition="0">
        <references count="1">
          <reference field="4294967294" count="8">
            <x v="6"/>
            <x v="7"/>
            <x v="8"/>
            <x v="9"/>
            <x v="10"/>
            <x v="11"/>
            <x v="12"/>
            <x v="13"/>
          </reference>
        </references>
      </pivotArea>
    </format>
    <format dxfId="152">
      <pivotArea dataOnly="0" labelOnly="1" outline="0" fieldPosition="0">
        <references count="1">
          <reference field="4294967294" count="13">
            <x v="0"/>
            <x v="1"/>
            <x v="2"/>
            <x v="3"/>
            <x v="4"/>
            <x v="6"/>
            <x v="7"/>
            <x v="8"/>
            <x v="9"/>
            <x v="10"/>
            <x v="11"/>
            <x v="12"/>
            <x v="13"/>
          </reference>
        </references>
      </pivotArea>
    </format>
    <format dxfId="151">
      <pivotArea dataOnly="0" outline="0" fieldPosition="0">
        <references count="1">
          <reference field="4294967294" count="1">
            <x v="0"/>
          </reference>
        </references>
      </pivotArea>
    </format>
    <format dxfId="150">
      <pivotArea dataOnly="0" outline="0" fieldPosition="0">
        <references count="1">
          <reference field="4294967294" count="1">
            <x v="6"/>
          </reference>
        </references>
      </pivotArea>
    </format>
    <format dxfId="149">
      <pivotArea outline="0" fieldPosition="0">
        <references count="1">
          <reference field="4294967294" count="1">
            <x v="5"/>
          </reference>
        </references>
      </pivotArea>
    </format>
    <format dxfId="148">
      <pivotArea dataOnly="0" labelOnly="1" outline="0" fieldPosition="0">
        <references count="1">
          <reference field="4294967294" count="1">
            <x v="14"/>
          </reference>
        </references>
      </pivotArea>
    </format>
    <format dxfId="147">
      <pivotArea dataOnly="0" labelOnly="1" outline="0" fieldPosition="0">
        <references count="1">
          <reference field="4294967294" count="9">
            <x v="6"/>
            <x v="7"/>
            <x v="8"/>
            <x v="9"/>
            <x v="10"/>
            <x v="11"/>
            <x v="12"/>
            <x v="13"/>
            <x v="14"/>
          </reference>
        </references>
      </pivotArea>
    </format>
    <format dxfId="146">
      <pivotArea dataOnly="0" labelOnly="1" outline="0" fieldPosition="0">
        <references count="1">
          <reference field="4294967294" count="1">
            <x v="13"/>
          </reference>
        </references>
      </pivotArea>
    </format>
    <format dxfId="145">
      <pivotArea outline="0" collapsedLevelsAreSubtotals="1" fieldPosition="0">
        <references count="1">
          <reference field="4294967294" count="9" selected="0">
            <x v="6"/>
            <x v="7"/>
            <x v="8"/>
            <x v="9"/>
            <x v="10"/>
            <x v="11"/>
            <x v="12"/>
            <x v="13"/>
            <x v="14"/>
          </reference>
        </references>
      </pivotArea>
    </format>
    <format dxfId="144">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CAE9B540-7B78-4545-B121-52B602F3AE72}" name="Pivot I"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21" firstHeaderRow="0" firstDataRow="1" firstDataCol="1"/>
  <pivotFields count="32">
    <pivotField name="Smoking Status" showAll="0" defaultSubtotal="0">
      <items count="3">
        <item n="All Smoking Status" x="0"/>
        <item h="1" x="1"/>
        <item h="1" x="2"/>
      </items>
    </pivotField>
    <pivotField name="Sex" showAll="0" defaultSubtotal="0">
      <items count="3">
        <item n="All Sex" x="0"/>
        <item h="1" x="1"/>
        <item h="1"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axis="axisRow" showAll="0" defaultSubtotal="0">
      <items count="5">
        <item n="All Iss. Yrs." x="4"/>
        <item x="0"/>
        <item x="1"/>
        <item x="2"/>
        <item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1">
    <field x="4"/>
  </rowFields>
  <rowItems count="5">
    <i>
      <x/>
    </i>
    <i>
      <x v="1"/>
    </i>
    <i>
      <x v="2"/>
    </i>
    <i>
      <x v="3"/>
    </i>
    <i>
      <x v="4"/>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143">
      <pivotArea outline="0" collapsedLevelsAreSubtotals="1" fieldPosition="0">
        <references count="1">
          <reference field="4294967294" count="7" selected="0">
            <x v="0"/>
            <x v="1"/>
            <x v="2"/>
            <x v="3"/>
            <x v="4"/>
            <x v="6"/>
            <x v="7"/>
          </reference>
        </references>
      </pivotArea>
    </format>
    <format dxfId="142">
      <pivotArea dataOnly="0" labelOnly="1" outline="0" fieldPosition="0">
        <references count="1">
          <reference field="4294967294" count="12">
            <x v="0"/>
            <x v="1"/>
            <x v="2"/>
            <x v="3"/>
            <x v="4"/>
            <x v="6"/>
            <x v="7"/>
            <x v="8"/>
            <x v="9"/>
            <x v="10"/>
            <x v="11"/>
            <x v="12"/>
          </reference>
        </references>
      </pivotArea>
    </format>
    <format dxfId="141">
      <pivotArea dataOnly="0" labelOnly="1" outline="0" fieldPosition="0">
        <references count="1">
          <reference field="4294967294" count="8">
            <x v="6"/>
            <x v="7"/>
            <x v="8"/>
            <x v="9"/>
            <x v="10"/>
            <x v="11"/>
            <x v="12"/>
            <x v="13"/>
          </reference>
        </references>
      </pivotArea>
    </format>
    <format dxfId="140">
      <pivotArea dataOnly="0" labelOnly="1" outline="0" fieldPosition="0">
        <references count="1">
          <reference field="4294967294" count="13">
            <x v="0"/>
            <x v="1"/>
            <x v="2"/>
            <x v="3"/>
            <x v="4"/>
            <x v="6"/>
            <x v="7"/>
            <x v="8"/>
            <x v="9"/>
            <x v="10"/>
            <x v="11"/>
            <x v="12"/>
            <x v="13"/>
          </reference>
        </references>
      </pivotArea>
    </format>
    <format dxfId="139">
      <pivotArea dataOnly="0" outline="0" fieldPosition="0">
        <references count="1">
          <reference field="4294967294" count="1">
            <x v="0"/>
          </reference>
        </references>
      </pivotArea>
    </format>
    <format dxfId="138">
      <pivotArea dataOnly="0" outline="0" fieldPosition="0">
        <references count="1">
          <reference field="4294967294" count="1">
            <x v="6"/>
          </reference>
        </references>
      </pivotArea>
    </format>
    <format dxfId="137">
      <pivotArea outline="0" fieldPosition="0">
        <references count="1">
          <reference field="4294967294" count="1">
            <x v="5"/>
          </reference>
        </references>
      </pivotArea>
    </format>
    <format dxfId="136">
      <pivotArea dataOnly="0" labelOnly="1" outline="0" fieldPosition="0">
        <references count="1">
          <reference field="4294967294" count="1">
            <x v="14"/>
          </reference>
        </references>
      </pivotArea>
    </format>
    <format dxfId="135">
      <pivotArea dataOnly="0" labelOnly="1" outline="0" fieldPosition="0">
        <references count="1">
          <reference field="4294967294" count="9">
            <x v="6"/>
            <x v="7"/>
            <x v="8"/>
            <x v="9"/>
            <x v="10"/>
            <x v="11"/>
            <x v="12"/>
            <x v="13"/>
            <x v="14"/>
          </reference>
        </references>
      </pivotArea>
    </format>
    <format dxfId="134">
      <pivotArea dataOnly="0" labelOnly="1" outline="0" fieldPosition="0">
        <references count="1">
          <reference field="4294967294" count="1">
            <x v="13"/>
          </reference>
        </references>
      </pivotArea>
    </format>
    <format dxfId="133">
      <pivotArea outline="0" collapsedLevelsAreSubtotals="1" fieldPosition="0">
        <references count="1">
          <reference field="4294967294" count="9" selected="0">
            <x v="6"/>
            <x v="7"/>
            <x v="8"/>
            <x v="9"/>
            <x v="10"/>
            <x v="11"/>
            <x v="12"/>
            <x v="13"/>
            <x v="14"/>
          </reference>
        </references>
      </pivotArea>
    </format>
    <format dxfId="132">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4A4FD039-9FD5-4C8C-A52E-419D10DD8D62}" name="Pivot IS"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6" firstHeaderRow="0" firstDataRow="1" firstDataCol="1"/>
  <pivotFields count="32">
    <pivotField name="Smoking Status" axis="axisRow" showAll="0" defaultSubtotal="0">
      <items count="3">
        <item n="All Smoking Status" x="0"/>
        <item x="2"/>
        <item n="Non-Smoker" x="1"/>
      </items>
    </pivotField>
    <pivotField name="Sex" showAll="0" defaultSubtotal="0">
      <items count="3">
        <item n="All Sex" x="0"/>
        <item h="1" x="1"/>
        <item h="1"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axis="axisRow" showAll="0" defaultSubtotal="0">
      <items count="5">
        <item n="All Iss. Yrs." x="4"/>
        <item x="0"/>
        <item x="1"/>
        <item x="2"/>
        <item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4"/>
    <field x="0"/>
  </rowFields>
  <rowItems count="20">
    <i>
      <x/>
    </i>
    <i r="1">
      <x/>
    </i>
    <i r="1">
      <x v="1"/>
    </i>
    <i r="1">
      <x v="2"/>
    </i>
    <i>
      <x v="1"/>
    </i>
    <i r="1">
      <x/>
    </i>
    <i r="1">
      <x v="1"/>
    </i>
    <i r="1">
      <x v="2"/>
    </i>
    <i>
      <x v="2"/>
    </i>
    <i r="1">
      <x/>
    </i>
    <i r="1">
      <x v="1"/>
    </i>
    <i r="1">
      <x v="2"/>
    </i>
    <i>
      <x v="3"/>
    </i>
    <i r="1">
      <x/>
    </i>
    <i r="1">
      <x v="1"/>
    </i>
    <i r="1">
      <x v="2"/>
    </i>
    <i>
      <x v="4"/>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131">
      <pivotArea outline="0" collapsedLevelsAreSubtotals="1" fieldPosition="0">
        <references count="1">
          <reference field="4294967294" count="7" selected="0">
            <x v="0"/>
            <x v="1"/>
            <x v="2"/>
            <x v="3"/>
            <x v="4"/>
            <x v="6"/>
            <x v="7"/>
          </reference>
        </references>
      </pivotArea>
    </format>
    <format dxfId="130">
      <pivotArea dataOnly="0" labelOnly="1" outline="0" fieldPosition="0">
        <references count="1">
          <reference field="4294967294" count="12">
            <x v="0"/>
            <x v="1"/>
            <x v="2"/>
            <x v="3"/>
            <x v="4"/>
            <x v="6"/>
            <x v="7"/>
            <x v="8"/>
            <x v="9"/>
            <x v="10"/>
            <x v="11"/>
            <x v="12"/>
          </reference>
        </references>
      </pivotArea>
    </format>
    <format dxfId="129">
      <pivotArea dataOnly="0" labelOnly="1" outline="0" fieldPosition="0">
        <references count="1">
          <reference field="4294967294" count="8">
            <x v="6"/>
            <x v="7"/>
            <x v="8"/>
            <x v="9"/>
            <x v="10"/>
            <x v="11"/>
            <x v="12"/>
            <x v="13"/>
          </reference>
        </references>
      </pivotArea>
    </format>
    <format dxfId="128">
      <pivotArea dataOnly="0" labelOnly="1" outline="0" fieldPosition="0">
        <references count="1">
          <reference field="4294967294" count="13">
            <x v="0"/>
            <x v="1"/>
            <x v="2"/>
            <x v="3"/>
            <x v="4"/>
            <x v="6"/>
            <x v="7"/>
            <x v="8"/>
            <x v="9"/>
            <x v="10"/>
            <x v="11"/>
            <x v="12"/>
            <x v="13"/>
          </reference>
        </references>
      </pivotArea>
    </format>
    <format dxfId="127">
      <pivotArea dataOnly="0" outline="0" fieldPosition="0">
        <references count="1">
          <reference field="4294967294" count="1">
            <x v="0"/>
          </reference>
        </references>
      </pivotArea>
    </format>
    <format dxfId="126">
      <pivotArea dataOnly="0" outline="0" fieldPosition="0">
        <references count="1">
          <reference field="4294967294" count="1">
            <x v="6"/>
          </reference>
        </references>
      </pivotArea>
    </format>
    <format dxfId="125">
      <pivotArea outline="0" fieldPosition="0">
        <references count="1">
          <reference field="4294967294" count="1">
            <x v="5"/>
          </reference>
        </references>
      </pivotArea>
    </format>
    <format dxfId="124">
      <pivotArea dataOnly="0" labelOnly="1" outline="0" fieldPosition="0">
        <references count="1">
          <reference field="4294967294" count="1">
            <x v="14"/>
          </reference>
        </references>
      </pivotArea>
    </format>
    <format dxfId="123">
      <pivotArea dataOnly="0" labelOnly="1" outline="0" fieldPosition="0">
        <references count="1">
          <reference field="4294967294" count="9">
            <x v="6"/>
            <x v="7"/>
            <x v="8"/>
            <x v="9"/>
            <x v="10"/>
            <x v="11"/>
            <x v="12"/>
            <x v="13"/>
            <x v="14"/>
          </reference>
        </references>
      </pivotArea>
    </format>
    <format dxfId="122">
      <pivotArea dataOnly="0" labelOnly="1" outline="0" fieldPosition="0">
        <references count="1">
          <reference field="4294967294" count="1">
            <x v="13"/>
          </reference>
        </references>
      </pivotArea>
    </format>
    <format dxfId="121">
      <pivotArea outline="0" collapsedLevelsAreSubtotals="1" fieldPosition="0">
        <references count="1">
          <reference field="4294967294" count="9" selected="0">
            <x v="6"/>
            <x v="7"/>
            <x v="8"/>
            <x v="9"/>
            <x v="10"/>
            <x v="11"/>
            <x v="12"/>
            <x v="13"/>
            <x v="14"/>
          </reference>
        </references>
      </pivotArea>
    </format>
    <format dxfId="120">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1AAFBF3D-48B2-473E-8550-9C2D50E56EC8}" name="Pivot IG"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6" firstHeaderRow="0" firstDataRow="1" firstDataCol="1"/>
  <pivotFields count="32">
    <pivotField name="Smoking Status" showAll="0" defaultSubtotal="0">
      <items count="3">
        <item n="All Smoking Status" x="0"/>
        <item h="1" x="2"/>
        <item n="Non-Smoker" h="1" x="1"/>
      </items>
    </pivotField>
    <pivotField name="Sex" axis="axisRow" showAll="0" defaultSubtotal="0">
      <items count="3">
        <item n="All Sex" x="0"/>
        <item x="1"/>
        <item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axis="axisRow" showAll="0" defaultSubtotal="0">
      <items count="5">
        <item n="All Iss. Yrs." x="4"/>
        <item x="0"/>
        <item x="1"/>
        <item x="2"/>
        <item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4"/>
    <field x="1"/>
  </rowFields>
  <rowItems count="20">
    <i>
      <x/>
    </i>
    <i r="1">
      <x/>
    </i>
    <i r="1">
      <x v="1"/>
    </i>
    <i r="1">
      <x v="2"/>
    </i>
    <i>
      <x v="1"/>
    </i>
    <i r="1">
      <x/>
    </i>
    <i r="1">
      <x v="1"/>
    </i>
    <i r="1">
      <x v="2"/>
    </i>
    <i>
      <x v="2"/>
    </i>
    <i r="1">
      <x/>
    </i>
    <i r="1">
      <x v="1"/>
    </i>
    <i r="1">
      <x v="2"/>
    </i>
    <i>
      <x v="3"/>
    </i>
    <i r="1">
      <x/>
    </i>
    <i r="1">
      <x v="1"/>
    </i>
    <i r="1">
      <x v="2"/>
    </i>
    <i>
      <x v="4"/>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119">
      <pivotArea outline="0" collapsedLevelsAreSubtotals="1" fieldPosition="0">
        <references count="1">
          <reference field="4294967294" count="7" selected="0">
            <x v="0"/>
            <x v="1"/>
            <x v="2"/>
            <x v="3"/>
            <x v="4"/>
            <x v="6"/>
            <x v="7"/>
          </reference>
        </references>
      </pivotArea>
    </format>
    <format dxfId="118">
      <pivotArea dataOnly="0" labelOnly="1" outline="0" fieldPosition="0">
        <references count="1">
          <reference field="4294967294" count="12">
            <x v="0"/>
            <x v="1"/>
            <x v="2"/>
            <x v="3"/>
            <x v="4"/>
            <x v="6"/>
            <x v="7"/>
            <x v="8"/>
            <x v="9"/>
            <x v="10"/>
            <x v="11"/>
            <x v="12"/>
          </reference>
        </references>
      </pivotArea>
    </format>
    <format dxfId="117">
      <pivotArea dataOnly="0" labelOnly="1" outline="0" fieldPosition="0">
        <references count="1">
          <reference field="4294967294" count="8">
            <x v="6"/>
            <x v="7"/>
            <x v="8"/>
            <x v="9"/>
            <x v="10"/>
            <x v="11"/>
            <x v="12"/>
            <x v="13"/>
          </reference>
        </references>
      </pivotArea>
    </format>
    <format dxfId="116">
      <pivotArea dataOnly="0" labelOnly="1" outline="0" fieldPosition="0">
        <references count="1">
          <reference field="4294967294" count="13">
            <x v="0"/>
            <x v="1"/>
            <x v="2"/>
            <x v="3"/>
            <x v="4"/>
            <x v="6"/>
            <x v="7"/>
            <x v="8"/>
            <x v="9"/>
            <x v="10"/>
            <x v="11"/>
            <x v="12"/>
            <x v="13"/>
          </reference>
        </references>
      </pivotArea>
    </format>
    <format dxfId="115">
      <pivotArea dataOnly="0" outline="0" fieldPosition="0">
        <references count="1">
          <reference field="4294967294" count="1">
            <x v="0"/>
          </reference>
        </references>
      </pivotArea>
    </format>
    <format dxfId="114">
      <pivotArea dataOnly="0" outline="0" fieldPosition="0">
        <references count="1">
          <reference field="4294967294" count="1">
            <x v="6"/>
          </reference>
        </references>
      </pivotArea>
    </format>
    <format dxfId="113">
      <pivotArea outline="0" fieldPosition="0">
        <references count="1">
          <reference field="4294967294" count="1">
            <x v="5"/>
          </reference>
        </references>
      </pivotArea>
    </format>
    <format dxfId="112">
      <pivotArea dataOnly="0" labelOnly="1" outline="0" fieldPosition="0">
        <references count="1">
          <reference field="4294967294" count="1">
            <x v="14"/>
          </reference>
        </references>
      </pivotArea>
    </format>
    <format dxfId="111">
      <pivotArea dataOnly="0" labelOnly="1" outline="0" fieldPosition="0">
        <references count="1">
          <reference field="4294967294" count="9">
            <x v="6"/>
            <x v="7"/>
            <x v="8"/>
            <x v="9"/>
            <x v="10"/>
            <x v="11"/>
            <x v="12"/>
            <x v="13"/>
            <x v="14"/>
          </reference>
        </references>
      </pivotArea>
    </format>
    <format dxfId="110">
      <pivotArea dataOnly="0" labelOnly="1" outline="0" fieldPosition="0">
        <references count="1">
          <reference field="4294967294" count="1">
            <x v="13"/>
          </reference>
        </references>
      </pivotArea>
    </format>
    <format dxfId="109">
      <pivotArea outline="0" collapsedLevelsAreSubtotals="1" fieldPosition="0">
        <references count="1">
          <reference field="4294967294" count="9" selected="0">
            <x v="6"/>
            <x v="7"/>
            <x v="8"/>
            <x v="9"/>
            <x v="10"/>
            <x v="11"/>
            <x v="12"/>
            <x v="13"/>
            <x v="14"/>
          </reference>
        </references>
      </pivotArea>
    </format>
    <format dxfId="108">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2874E29A-6EBC-4EC0-A914-DFFB7262A8AC}" name="Pivot IP"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6" firstHeaderRow="0" firstDataRow="1" firstDataCol="1"/>
  <pivotFields count="32">
    <pivotField name="Smoking Status" showAll="0" defaultSubtotal="0">
      <items count="3">
        <item n="All Smoking Status" x="0"/>
        <item h="1" x="2"/>
        <item n="Non-Smoker" h="1" x="1"/>
      </items>
    </pivotField>
    <pivotField name="Sex" showAll="0" defaultSubtotal="0">
      <items count="3">
        <item n="All Sex" x="0"/>
        <item h="1" x="1"/>
        <item h="1" x="2"/>
      </items>
    </pivotField>
    <pivotField axis="axisRow" showAll="0" defaultSubtotal="0">
      <items count="3">
        <item n="All Plans" x="0"/>
        <item x="2"/>
        <item x="1"/>
      </items>
    </pivotField>
    <pivotField name="Attained Age" showAll="0" defaultSubtotal="0">
      <items count="4">
        <item n="All Ages" x="3"/>
        <item h="1" x="0"/>
        <item h="1" x="1"/>
        <item h="1" x="2"/>
      </items>
    </pivotField>
    <pivotField name="Issue Era" axis="axisRow" showAll="0" defaultSubtotal="0">
      <items count="5">
        <item n="All Iss. Yrs." x="4"/>
        <item x="0"/>
        <item x="1"/>
        <item x="2"/>
        <item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4"/>
    <field x="2"/>
  </rowFields>
  <rowItems count="20">
    <i>
      <x/>
    </i>
    <i r="1">
      <x/>
    </i>
    <i r="1">
      <x v="1"/>
    </i>
    <i r="1">
      <x v="2"/>
    </i>
    <i>
      <x v="1"/>
    </i>
    <i r="1">
      <x/>
    </i>
    <i r="1">
      <x v="1"/>
    </i>
    <i r="1">
      <x v="2"/>
    </i>
    <i>
      <x v="2"/>
    </i>
    <i r="1">
      <x/>
    </i>
    <i r="1">
      <x v="1"/>
    </i>
    <i r="1">
      <x v="2"/>
    </i>
    <i>
      <x v="3"/>
    </i>
    <i r="1">
      <x/>
    </i>
    <i r="1">
      <x v="1"/>
    </i>
    <i r="1">
      <x v="2"/>
    </i>
    <i>
      <x v="4"/>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107">
      <pivotArea outline="0" collapsedLevelsAreSubtotals="1" fieldPosition="0">
        <references count="1">
          <reference field="4294967294" count="7" selected="0">
            <x v="0"/>
            <x v="1"/>
            <x v="2"/>
            <x v="3"/>
            <x v="4"/>
            <x v="6"/>
            <x v="7"/>
          </reference>
        </references>
      </pivotArea>
    </format>
    <format dxfId="106">
      <pivotArea dataOnly="0" labelOnly="1" outline="0" fieldPosition="0">
        <references count="1">
          <reference field="4294967294" count="12">
            <x v="0"/>
            <x v="1"/>
            <x v="2"/>
            <x v="3"/>
            <x v="4"/>
            <x v="6"/>
            <x v="7"/>
            <x v="8"/>
            <x v="9"/>
            <x v="10"/>
            <x v="11"/>
            <x v="12"/>
          </reference>
        </references>
      </pivotArea>
    </format>
    <format dxfId="105">
      <pivotArea dataOnly="0" labelOnly="1" outline="0" fieldPosition="0">
        <references count="1">
          <reference field="4294967294" count="8">
            <x v="6"/>
            <x v="7"/>
            <x v="8"/>
            <x v="9"/>
            <x v="10"/>
            <x v="11"/>
            <x v="12"/>
            <x v="13"/>
          </reference>
        </references>
      </pivotArea>
    </format>
    <format dxfId="104">
      <pivotArea dataOnly="0" labelOnly="1" outline="0" fieldPosition="0">
        <references count="1">
          <reference field="4294967294" count="13">
            <x v="0"/>
            <x v="1"/>
            <x v="2"/>
            <x v="3"/>
            <x v="4"/>
            <x v="6"/>
            <x v="7"/>
            <x v="8"/>
            <x v="9"/>
            <x v="10"/>
            <x v="11"/>
            <x v="12"/>
            <x v="13"/>
          </reference>
        </references>
      </pivotArea>
    </format>
    <format dxfId="103">
      <pivotArea dataOnly="0" outline="0" fieldPosition="0">
        <references count="1">
          <reference field="4294967294" count="1">
            <x v="0"/>
          </reference>
        </references>
      </pivotArea>
    </format>
    <format dxfId="102">
      <pivotArea dataOnly="0" outline="0" fieldPosition="0">
        <references count="1">
          <reference field="4294967294" count="1">
            <x v="6"/>
          </reference>
        </references>
      </pivotArea>
    </format>
    <format dxfId="101">
      <pivotArea outline="0" fieldPosition="0">
        <references count="1">
          <reference field="4294967294" count="1">
            <x v="5"/>
          </reference>
        </references>
      </pivotArea>
    </format>
    <format dxfId="100">
      <pivotArea dataOnly="0" labelOnly="1" outline="0" fieldPosition="0">
        <references count="1">
          <reference field="4294967294" count="1">
            <x v="14"/>
          </reference>
        </references>
      </pivotArea>
    </format>
    <format dxfId="99">
      <pivotArea dataOnly="0" labelOnly="1" outline="0" fieldPosition="0">
        <references count="1">
          <reference field="4294967294" count="9">
            <x v="6"/>
            <x v="7"/>
            <x v="8"/>
            <x v="9"/>
            <x v="10"/>
            <x v="11"/>
            <x v="12"/>
            <x v="13"/>
            <x v="14"/>
          </reference>
        </references>
      </pivotArea>
    </format>
    <format dxfId="98">
      <pivotArea dataOnly="0" labelOnly="1" outline="0" fieldPosition="0">
        <references count="1">
          <reference field="4294967294" count="1">
            <x v="13"/>
          </reference>
        </references>
      </pivotArea>
    </format>
    <format dxfId="97">
      <pivotArea outline="0" collapsedLevelsAreSubtotals="1" fieldPosition="0">
        <references count="1">
          <reference field="4294967294" count="9" selected="0">
            <x v="6"/>
            <x v="7"/>
            <x v="8"/>
            <x v="9"/>
            <x v="10"/>
            <x v="11"/>
            <x v="12"/>
            <x v="13"/>
            <x v="14"/>
          </reference>
        </references>
      </pivotArea>
    </format>
    <format dxfId="96">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42FA8DF8-3FA5-49EE-A0D8-D9DC207A8B52}" name="Pivot IA"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41" firstHeaderRow="0" firstDataRow="1" firstDataCol="1"/>
  <pivotFields count="32">
    <pivotField name="Smoking Status" showAll="0" defaultSubtotal="0">
      <items count="3">
        <item n="All Smoking Status" x="0"/>
        <item h="1" x="1"/>
        <item h="1" x="2"/>
      </items>
    </pivotField>
    <pivotField name="Sex" showAll="0" defaultSubtotal="0">
      <items count="3">
        <item n="All Sex" x="0"/>
        <item h="1" x="1"/>
        <item h="1" x="2"/>
      </items>
    </pivotField>
    <pivotField showAll="0" defaultSubtotal="0">
      <items count="3">
        <item n="All Plans" x="0"/>
        <item h="1" x="2"/>
        <item h="1" x="1"/>
      </items>
    </pivotField>
    <pivotField name="Attained Age" axis="axisRow" showAll="0" defaultSubtotal="0">
      <items count="4">
        <item n="All Ages" x="3"/>
        <item x="0"/>
        <item x="1"/>
        <item x="2"/>
      </items>
    </pivotField>
    <pivotField name="Issue Era" axis="axisRow" showAll="0" defaultSubtotal="0">
      <items count="5">
        <item n="All Iss. Yrs." x="4"/>
        <item x="0"/>
        <item x="1"/>
        <item x="2"/>
        <item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4"/>
    <field x="3"/>
  </rowFields>
  <rowItems count="25">
    <i>
      <x/>
    </i>
    <i r="1">
      <x/>
    </i>
    <i r="1">
      <x v="1"/>
    </i>
    <i r="1">
      <x v="2"/>
    </i>
    <i r="1">
      <x v="3"/>
    </i>
    <i>
      <x v="1"/>
    </i>
    <i r="1">
      <x/>
    </i>
    <i r="1">
      <x v="1"/>
    </i>
    <i r="1">
      <x v="2"/>
    </i>
    <i r="1">
      <x v="3"/>
    </i>
    <i>
      <x v="2"/>
    </i>
    <i r="1">
      <x/>
    </i>
    <i r="1">
      <x v="1"/>
    </i>
    <i r="1">
      <x v="2"/>
    </i>
    <i r="1">
      <x v="3"/>
    </i>
    <i>
      <x v="3"/>
    </i>
    <i r="1">
      <x/>
    </i>
    <i r="1">
      <x v="1"/>
    </i>
    <i r="1">
      <x v="2"/>
    </i>
    <i r="1">
      <x v="3"/>
    </i>
    <i>
      <x v="4"/>
    </i>
    <i r="1">
      <x/>
    </i>
    <i r="1">
      <x v="1"/>
    </i>
    <i r="1">
      <x v="2"/>
    </i>
    <i r="1">
      <x v="3"/>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95">
      <pivotArea outline="0" collapsedLevelsAreSubtotals="1" fieldPosition="0">
        <references count="1">
          <reference field="4294967294" count="7" selected="0">
            <x v="0"/>
            <x v="1"/>
            <x v="2"/>
            <x v="3"/>
            <x v="4"/>
            <x v="6"/>
            <x v="7"/>
          </reference>
        </references>
      </pivotArea>
    </format>
    <format dxfId="94">
      <pivotArea dataOnly="0" labelOnly="1" outline="0" fieldPosition="0">
        <references count="1">
          <reference field="4294967294" count="12">
            <x v="0"/>
            <x v="1"/>
            <x v="2"/>
            <x v="3"/>
            <x v="4"/>
            <x v="6"/>
            <x v="7"/>
            <x v="8"/>
            <x v="9"/>
            <x v="10"/>
            <x v="11"/>
            <x v="12"/>
          </reference>
        </references>
      </pivotArea>
    </format>
    <format dxfId="93">
      <pivotArea dataOnly="0" labelOnly="1" outline="0" fieldPosition="0">
        <references count="1">
          <reference field="4294967294" count="8">
            <x v="6"/>
            <x v="7"/>
            <x v="8"/>
            <x v="9"/>
            <x v="10"/>
            <x v="11"/>
            <x v="12"/>
            <x v="13"/>
          </reference>
        </references>
      </pivotArea>
    </format>
    <format dxfId="92">
      <pivotArea dataOnly="0" labelOnly="1" outline="0" fieldPosition="0">
        <references count="1">
          <reference field="4294967294" count="13">
            <x v="0"/>
            <x v="1"/>
            <x v="2"/>
            <x v="3"/>
            <x v="4"/>
            <x v="6"/>
            <x v="7"/>
            <x v="8"/>
            <x v="9"/>
            <x v="10"/>
            <x v="11"/>
            <x v="12"/>
            <x v="13"/>
          </reference>
        </references>
      </pivotArea>
    </format>
    <format dxfId="91">
      <pivotArea dataOnly="0" outline="0" fieldPosition="0">
        <references count="1">
          <reference field="4294967294" count="1">
            <x v="0"/>
          </reference>
        </references>
      </pivotArea>
    </format>
    <format dxfId="90">
      <pivotArea dataOnly="0" outline="0" fieldPosition="0">
        <references count="1">
          <reference field="4294967294" count="1">
            <x v="6"/>
          </reference>
        </references>
      </pivotArea>
    </format>
    <format dxfId="89">
      <pivotArea outline="0" fieldPosition="0">
        <references count="1">
          <reference field="4294967294" count="1">
            <x v="5"/>
          </reference>
        </references>
      </pivotArea>
    </format>
    <format dxfId="88">
      <pivotArea dataOnly="0" labelOnly="1" outline="0" fieldPosition="0">
        <references count="1">
          <reference field="4294967294" count="1">
            <x v="14"/>
          </reference>
        </references>
      </pivotArea>
    </format>
    <format dxfId="87">
      <pivotArea dataOnly="0" labelOnly="1" outline="0" fieldPosition="0">
        <references count="1">
          <reference field="4294967294" count="9">
            <x v="6"/>
            <x v="7"/>
            <x v="8"/>
            <x v="9"/>
            <x v="10"/>
            <x v="11"/>
            <x v="12"/>
            <x v="13"/>
            <x v="14"/>
          </reference>
        </references>
      </pivotArea>
    </format>
    <format dxfId="86">
      <pivotArea dataOnly="0" labelOnly="1" outline="0" fieldPosition="0">
        <references count="1">
          <reference field="4294967294" count="1">
            <x v="13"/>
          </reference>
        </references>
      </pivotArea>
    </format>
    <format dxfId="85">
      <pivotArea outline="0" collapsedLevelsAreSubtotals="1" fieldPosition="0">
        <references count="1">
          <reference field="4294967294" count="9" selected="0">
            <x v="6"/>
            <x v="7"/>
            <x v="8"/>
            <x v="9"/>
            <x v="10"/>
            <x v="11"/>
            <x v="12"/>
            <x v="13"/>
            <x v="14"/>
          </reference>
        </references>
      </pivotArea>
    </format>
    <format dxfId="84">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74DCFE9-0822-4006-8EA8-15BD042E2516}" name="Pivot SP"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28" firstHeaderRow="0" firstDataRow="1" firstDataCol="1"/>
  <pivotFields count="32">
    <pivotField name="Smoking Status" axis="axisRow" showAll="0" defaultSubtotal="0">
      <items count="3">
        <item n="All Smoking Status" x="0"/>
        <item x="2"/>
        <item n="Non-Smoker" x="1"/>
      </items>
    </pivotField>
    <pivotField name="Sex" showAll="0" defaultSubtotal="0">
      <items count="3">
        <item n="All Sex" x="0"/>
        <item h="1" x="1"/>
        <item h="1" x="2"/>
      </items>
    </pivotField>
    <pivotField axis="axisRow" showAll="0" defaultSubtotal="0">
      <items count="3">
        <item n="All Plans" x="0"/>
        <item x="2"/>
        <item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0"/>
    <field x="2"/>
  </rowFields>
  <rowItems count="12">
    <i>
      <x/>
    </i>
    <i r="1">
      <x/>
    </i>
    <i r="1">
      <x v="1"/>
    </i>
    <i r="1">
      <x v="2"/>
    </i>
    <i>
      <x v="1"/>
    </i>
    <i r="1">
      <x/>
    </i>
    <i r="1">
      <x v="1"/>
    </i>
    <i r="1">
      <x v="2"/>
    </i>
    <i>
      <x v="2"/>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407">
      <pivotArea outline="0" collapsedLevelsAreSubtotals="1" fieldPosition="0">
        <references count="1">
          <reference field="4294967294" count="7" selected="0">
            <x v="0"/>
            <x v="1"/>
            <x v="2"/>
            <x v="3"/>
            <x v="4"/>
            <x v="6"/>
            <x v="7"/>
          </reference>
        </references>
      </pivotArea>
    </format>
    <format dxfId="406">
      <pivotArea dataOnly="0" labelOnly="1" outline="0" fieldPosition="0">
        <references count="1">
          <reference field="4294967294" count="12">
            <x v="0"/>
            <x v="1"/>
            <x v="2"/>
            <x v="3"/>
            <x v="4"/>
            <x v="6"/>
            <x v="7"/>
            <x v="8"/>
            <x v="9"/>
            <x v="10"/>
            <x v="11"/>
            <x v="12"/>
          </reference>
        </references>
      </pivotArea>
    </format>
    <format dxfId="405">
      <pivotArea dataOnly="0" labelOnly="1" outline="0" fieldPosition="0">
        <references count="1">
          <reference field="4294967294" count="8">
            <x v="6"/>
            <x v="7"/>
            <x v="8"/>
            <x v="9"/>
            <x v="10"/>
            <x v="11"/>
            <x v="12"/>
            <x v="13"/>
          </reference>
        </references>
      </pivotArea>
    </format>
    <format dxfId="404">
      <pivotArea dataOnly="0" labelOnly="1" outline="0" fieldPosition="0">
        <references count="1">
          <reference field="4294967294" count="13">
            <x v="0"/>
            <x v="1"/>
            <x v="2"/>
            <x v="3"/>
            <x v="4"/>
            <x v="6"/>
            <x v="7"/>
            <x v="8"/>
            <x v="9"/>
            <x v="10"/>
            <x v="11"/>
            <x v="12"/>
            <x v="13"/>
          </reference>
        </references>
      </pivotArea>
    </format>
    <format dxfId="403">
      <pivotArea dataOnly="0" outline="0" fieldPosition="0">
        <references count="1">
          <reference field="4294967294" count="1">
            <x v="0"/>
          </reference>
        </references>
      </pivotArea>
    </format>
    <format dxfId="402">
      <pivotArea dataOnly="0" outline="0" fieldPosition="0">
        <references count="1">
          <reference field="4294967294" count="1">
            <x v="6"/>
          </reference>
        </references>
      </pivotArea>
    </format>
    <format dxfId="401">
      <pivotArea outline="0" fieldPosition="0">
        <references count="1">
          <reference field="4294967294" count="1">
            <x v="5"/>
          </reference>
        </references>
      </pivotArea>
    </format>
    <format dxfId="400">
      <pivotArea dataOnly="0" labelOnly="1" outline="0" fieldPosition="0">
        <references count="1">
          <reference field="4294967294" count="1">
            <x v="14"/>
          </reference>
        </references>
      </pivotArea>
    </format>
    <format dxfId="399">
      <pivotArea dataOnly="0" labelOnly="1" outline="0" fieldPosition="0">
        <references count="1">
          <reference field="4294967294" count="9">
            <x v="6"/>
            <x v="7"/>
            <x v="8"/>
            <x v="9"/>
            <x v="10"/>
            <x v="11"/>
            <x v="12"/>
            <x v="13"/>
            <x v="14"/>
          </reference>
        </references>
      </pivotArea>
    </format>
    <format dxfId="398">
      <pivotArea dataOnly="0" labelOnly="1" outline="0" fieldPosition="0">
        <references count="1">
          <reference field="4294967294" count="1">
            <x v="13"/>
          </reference>
        </references>
      </pivotArea>
    </format>
    <format dxfId="397">
      <pivotArea outline="0" collapsedLevelsAreSubtotals="1" fieldPosition="0">
        <references count="1">
          <reference field="4294967294" count="9" selected="0">
            <x v="6"/>
            <x v="7"/>
            <x v="8"/>
            <x v="9"/>
            <x v="10"/>
            <x v="11"/>
            <x v="12"/>
            <x v="13"/>
            <x v="14"/>
          </reference>
        </references>
      </pivotArea>
    </format>
    <format dxfId="396">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08E489FF-9D5B-48C9-A13B-FBEEF3917D30}" name="Pivot IF"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6" firstHeaderRow="0" firstDataRow="1" firstDataCol="1"/>
  <pivotFields count="32">
    <pivotField name="Smoking Status" showAll="0" defaultSubtotal="0">
      <items count="3">
        <item n="All Smoking Status" x="0"/>
        <item h="1" x="2"/>
        <item n="Non-Smoker" h="1" x="1"/>
      </items>
    </pivotField>
    <pivotField name="Sex" showAll="0" defaultSubtotal="0">
      <items count="3">
        <item n="All Sex" x="0"/>
        <item h="1" x="1"/>
        <item h="1"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axis="axisRow" showAll="0" defaultSubtotal="0">
      <items count="5">
        <item n="All Iss. Yrs." x="4"/>
        <item x="0"/>
        <item x="1"/>
        <item x="2"/>
        <item x="3"/>
      </items>
    </pivotField>
    <pivotField name="Face Band" axis="axisRow" showAll="0" defaultSubtotal="0">
      <items count="3">
        <item n="All Face Amounts" x="2"/>
        <item x="0"/>
        <item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4"/>
    <field x="5"/>
  </rowFields>
  <rowItems count="20">
    <i>
      <x/>
    </i>
    <i r="1">
      <x/>
    </i>
    <i r="1">
      <x v="1"/>
    </i>
    <i r="1">
      <x v="2"/>
    </i>
    <i>
      <x v="1"/>
    </i>
    <i r="1">
      <x/>
    </i>
    <i r="1">
      <x v="1"/>
    </i>
    <i r="1">
      <x v="2"/>
    </i>
    <i>
      <x v="2"/>
    </i>
    <i r="1">
      <x/>
    </i>
    <i r="1">
      <x v="1"/>
    </i>
    <i r="1">
      <x v="2"/>
    </i>
    <i>
      <x v="3"/>
    </i>
    <i r="1">
      <x/>
    </i>
    <i r="1">
      <x v="1"/>
    </i>
    <i r="1">
      <x v="2"/>
    </i>
    <i>
      <x v="4"/>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83">
      <pivotArea outline="0" collapsedLevelsAreSubtotals="1" fieldPosition="0">
        <references count="1">
          <reference field="4294967294" count="7" selected="0">
            <x v="0"/>
            <x v="1"/>
            <x v="2"/>
            <x v="3"/>
            <x v="4"/>
            <x v="6"/>
            <x v="7"/>
          </reference>
        </references>
      </pivotArea>
    </format>
    <format dxfId="82">
      <pivotArea dataOnly="0" labelOnly="1" outline="0" fieldPosition="0">
        <references count="1">
          <reference field="4294967294" count="12">
            <x v="0"/>
            <x v="1"/>
            <x v="2"/>
            <x v="3"/>
            <x v="4"/>
            <x v="6"/>
            <x v="7"/>
            <x v="8"/>
            <x v="9"/>
            <x v="10"/>
            <x v="11"/>
            <x v="12"/>
          </reference>
        </references>
      </pivotArea>
    </format>
    <format dxfId="81">
      <pivotArea dataOnly="0" labelOnly="1" outline="0" fieldPosition="0">
        <references count="1">
          <reference field="4294967294" count="8">
            <x v="6"/>
            <x v="7"/>
            <x v="8"/>
            <x v="9"/>
            <x v="10"/>
            <x v="11"/>
            <x v="12"/>
            <x v="13"/>
          </reference>
        </references>
      </pivotArea>
    </format>
    <format dxfId="80">
      <pivotArea dataOnly="0" labelOnly="1" outline="0" fieldPosition="0">
        <references count="1">
          <reference field="4294967294" count="13">
            <x v="0"/>
            <x v="1"/>
            <x v="2"/>
            <x v="3"/>
            <x v="4"/>
            <x v="6"/>
            <x v="7"/>
            <x v="8"/>
            <x v="9"/>
            <x v="10"/>
            <x v="11"/>
            <x v="12"/>
            <x v="13"/>
          </reference>
        </references>
      </pivotArea>
    </format>
    <format dxfId="79">
      <pivotArea dataOnly="0" outline="0" fieldPosition="0">
        <references count="1">
          <reference field="4294967294" count="1">
            <x v="0"/>
          </reference>
        </references>
      </pivotArea>
    </format>
    <format dxfId="78">
      <pivotArea dataOnly="0" outline="0" fieldPosition="0">
        <references count="1">
          <reference field="4294967294" count="1">
            <x v="6"/>
          </reference>
        </references>
      </pivotArea>
    </format>
    <format dxfId="77">
      <pivotArea outline="0" fieldPosition="0">
        <references count="1">
          <reference field="4294967294" count="1">
            <x v="5"/>
          </reference>
        </references>
      </pivotArea>
    </format>
    <format dxfId="76">
      <pivotArea dataOnly="0" labelOnly="1" outline="0" fieldPosition="0">
        <references count="1">
          <reference field="4294967294" count="1">
            <x v="14"/>
          </reference>
        </references>
      </pivotArea>
    </format>
    <format dxfId="75">
      <pivotArea dataOnly="0" labelOnly="1" outline="0" fieldPosition="0">
        <references count="1">
          <reference field="4294967294" count="9">
            <x v="6"/>
            <x v="7"/>
            <x v="8"/>
            <x v="9"/>
            <x v="10"/>
            <x v="11"/>
            <x v="12"/>
            <x v="13"/>
            <x v="14"/>
          </reference>
        </references>
      </pivotArea>
    </format>
    <format dxfId="74">
      <pivotArea dataOnly="0" labelOnly="1" outline="0" fieldPosition="0">
        <references count="1">
          <reference field="4294967294" count="1">
            <x v="13"/>
          </reference>
        </references>
      </pivotArea>
    </format>
    <format dxfId="73">
      <pivotArea outline="0" collapsedLevelsAreSubtotals="1" fieldPosition="0">
        <references count="1">
          <reference field="4294967294" count="9" selected="0">
            <x v="6"/>
            <x v="7"/>
            <x v="8"/>
            <x v="9"/>
            <x v="10"/>
            <x v="11"/>
            <x v="12"/>
            <x v="13"/>
            <x v="14"/>
          </reference>
        </references>
      </pivotArea>
    </format>
    <format dxfId="72">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851DB68A-D786-4EAA-AB9D-7D52A3DF9445}" name="Pivot F"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19" firstHeaderRow="0" firstDataRow="1" firstDataCol="1"/>
  <pivotFields count="32">
    <pivotField name="Smoking Status" showAll="0" defaultSubtotal="0">
      <items count="3">
        <item n="All Smoking Status" x="0"/>
        <item h="1" x="2"/>
        <item n="Non-Smoker" h="1" x="1"/>
      </items>
    </pivotField>
    <pivotField name="Sex" showAll="0" defaultSubtotal="0">
      <items count="3">
        <item n="All Sex" x="0"/>
        <item h="1" x="1"/>
        <item h="1"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axis="axisRow" showAll="0" defaultSubtotal="0">
      <items count="3">
        <item n="All Face Amounts" x="2"/>
        <item x="0"/>
        <item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1">
    <field x="5"/>
  </rowFields>
  <rowItems count="3">
    <i>
      <x/>
    </i>
    <i>
      <x v="1"/>
    </i>
    <i>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71">
      <pivotArea outline="0" collapsedLevelsAreSubtotals="1" fieldPosition="0">
        <references count="1">
          <reference field="4294967294" count="7" selected="0">
            <x v="0"/>
            <x v="1"/>
            <x v="2"/>
            <x v="3"/>
            <x v="4"/>
            <x v="6"/>
            <x v="7"/>
          </reference>
        </references>
      </pivotArea>
    </format>
    <format dxfId="70">
      <pivotArea dataOnly="0" labelOnly="1" outline="0" fieldPosition="0">
        <references count="1">
          <reference field="4294967294" count="12">
            <x v="0"/>
            <x v="1"/>
            <x v="2"/>
            <x v="3"/>
            <x v="4"/>
            <x v="6"/>
            <x v="7"/>
            <x v="8"/>
            <x v="9"/>
            <x v="10"/>
            <x v="11"/>
            <x v="12"/>
          </reference>
        </references>
      </pivotArea>
    </format>
    <format dxfId="69">
      <pivotArea dataOnly="0" labelOnly="1" outline="0" fieldPosition="0">
        <references count="1">
          <reference field="4294967294" count="8">
            <x v="6"/>
            <x v="7"/>
            <x v="8"/>
            <x v="9"/>
            <x v="10"/>
            <x v="11"/>
            <x v="12"/>
            <x v="13"/>
          </reference>
        </references>
      </pivotArea>
    </format>
    <format dxfId="68">
      <pivotArea dataOnly="0" labelOnly="1" outline="0" fieldPosition="0">
        <references count="1">
          <reference field="4294967294" count="13">
            <x v="0"/>
            <x v="1"/>
            <x v="2"/>
            <x v="3"/>
            <x v="4"/>
            <x v="6"/>
            <x v="7"/>
            <x v="8"/>
            <x v="9"/>
            <x v="10"/>
            <x v="11"/>
            <x v="12"/>
            <x v="13"/>
          </reference>
        </references>
      </pivotArea>
    </format>
    <format dxfId="67">
      <pivotArea dataOnly="0" outline="0" fieldPosition="0">
        <references count="1">
          <reference field="4294967294" count="1">
            <x v="0"/>
          </reference>
        </references>
      </pivotArea>
    </format>
    <format dxfId="66">
      <pivotArea dataOnly="0" outline="0" fieldPosition="0">
        <references count="1">
          <reference field="4294967294" count="1">
            <x v="6"/>
          </reference>
        </references>
      </pivotArea>
    </format>
    <format dxfId="65">
      <pivotArea outline="0" fieldPosition="0">
        <references count="1">
          <reference field="4294967294" count="1">
            <x v="5"/>
          </reference>
        </references>
      </pivotArea>
    </format>
    <format dxfId="64">
      <pivotArea dataOnly="0" labelOnly="1" outline="0" fieldPosition="0">
        <references count="1">
          <reference field="4294967294" count="1">
            <x v="14"/>
          </reference>
        </references>
      </pivotArea>
    </format>
    <format dxfId="63">
      <pivotArea dataOnly="0" labelOnly="1" outline="0" fieldPosition="0">
        <references count="1">
          <reference field="4294967294" count="9">
            <x v="6"/>
            <x v="7"/>
            <x v="8"/>
            <x v="9"/>
            <x v="10"/>
            <x v="11"/>
            <x v="12"/>
            <x v="13"/>
            <x v="14"/>
          </reference>
        </references>
      </pivotArea>
    </format>
    <format dxfId="62">
      <pivotArea dataOnly="0" labelOnly="1" outline="0" fieldPosition="0">
        <references count="1">
          <reference field="4294967294" count="1">
            <x v="13"/>
          </reference>
        </references>
      </pivotArea>
    </format>
    <format dxfId="61">
      <pivotArea outline="0" collapsedLevelsAreSubtotals="1" fieldPosition="0">
        <references count="1">
          <reference field="4294967294" count="9" selected="0">
            <x v="6"/>
            <x v="7"/>
            <x v="8"/>
            <x v="9"/>
            <x v="10"/>
            <x v="11"/>
            <x v="12"/>
            <x v="13"/>
            <x v="14"/>
          </reference>
        </references>
      </pivotArea>
    </format>
    <format dxfId="60">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1D4EF30F-89C8-4242-9954-B2FD31EBD9BF}" name="Pivot FS"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28" firstHeaderRow="0" firstDataRow="1" firstDataCol="1"/>
  <pivotFields count="32">
    <pivotField name="Smoking Status" axis="axisRow" showAll="0" defaultSubtotal="0">
      <items count="3">
        <item n="All Smoking Status" x="0"/>
        <item x="2"/>
        <item n="Non-Smoker" x="1"/>
      </items>
    </pivotField>
    <pivotField name="Sex" showAll="0" defaultSubtotal="0">
      <items count="3">
        <item n="All Sex" x="0"/>
        <item h="1" x="1"/>
        <item h="1"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axis="axisRow" showAll="0" defaultSubtotal="0">
      <items count="3">
        <item n="All Face Amounts" x="2"/>
        <item x="0"/>
        <item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5"/>
    <field x="0"/>
  </rowFields>
  <rowItems count="12">
    <i>
      <x/>
    </i>
    <i r="1">
      <x/>
    </i>
    <i r="1">
      <x v="1"/>
    </i>
    <i r="1">
      <x v="2"/>
    </i>
    <i>
      <x v="1"/>
    </i>
    <i r="1">
      <x/>
    </i>
    <i r="1">
      <x v="1"/>
    </i>
    <i r="1">
      <x v="2"/>
    </i>
    <i>
      <x v="2"/>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59">
      <pivotArea outline="0" collapsedLevelsAreSubtotals="1" fieldPosition="0">
        <references count="1">
          <reference field="4294967294" count="7" selected="0">
            <x v="0"/>
            <x v="1"/>
            <x v="2"/>
            <x v="3"/>
            <x v="4"/>
            <x v="6"/>
            <x v="7"/>
          </reference>
        </references>
      </pivotArea>
    </format>
    <format dxfId="58">
      <pivotArea dataOnly="0" labelOnly="1" outline="0" fieldPosition="0">
        <references count="1">
          <reference field="4294967294" count="12">
            <x v="0"/>
            <x v="1"/>
            <x v="2"/>
            <x v="3"/>
            <x v="4"/>
            <x v="6"/>
            <x v="7"/>
            <x v="8"/>
            <x v="9"/>
            <x v="10"/>
            <x v="11"/>
            <x v="12"/>
          </reference>
        </references>
      </pivotArea>
    </format>
    <format dxfId="57">
      <pivotArea dataOnly="0" labelOnly="1" outline="0" fieldPosition="0">
        <references count="1">
          <reference field="4294967294" count="8">
            <x v="6"/>
            <x v="7"/>
            <x v="8"/>
            <x v="9"/>
            <x v="10"/>
            <x v="11"/>
            <x v="12"/>
            <x v="13"/>
          </reference>
        </references>
      </pivotArea>
    </format>
    <format dxfId="56">
      <pivotArea dataOnly="0" labelOnly="1" outline="0" fieldPosition="0">
        <references count="1">
          <reference field="4294967294" count="13">
            <x v="0"/>
            <x v="1"/>
            <x v="2"/>
            <x v="3"/>
            <x v="4"/>
            <x v="6"/>
            <x v="7"/>
            <x v="8"/>
            <x v="9"/>
            <x v="10"/>
            <x v="11"/>
            <x v="12"/>
            <x v="13"/>
          </reference>
        </references>
      </pivotArea>
    </format>
    <format dxfId="55">
      <pivotArea dataOnly="0" outline="0" fieldPosition="0">
        <references count="1">
          <reference field="4294967294" count="1">
            <x v="0"/>
          </reference>
        </references>
      </pivotArea>
    </format>
    <format dxfId="54">
      <pivotArea dataOnly="0" outline="0" fieldPosition="0">
        <references count="1">
          <reference field="4294967294" count="1">
            <x v="6"/>
          </reference>
        </references>
      </pivotArea>
    </format>
    <format dxfId="53">
      <pivotArea outline="0" fieldPosition="0">
        <references count="1">
          <reference field="4294967294" count="1">
            <x v="5"/>
          </reference>
        </references>
      </pivotArea>
    </format>
    <format dxfId="52">
      <pivotArea dataOnly="0" labelOnly="1" outline="0" fieldPosition="0">
        <references count="1">
          <reference field="4294967294" count="1">
            <x v="14"/>
          </reference>
        </references>
      </pivotArea>
    </format>
    <format dxfId="51">
      <pivotArea dataOnly="0" labelOnly="1" outline="0" fieldPosition="0">
        <references count="1">
          <reference field="4294967294" count="9">
            <x v="6"/>
            <x v="7"/>
            <x v="8"/>
            <x v="9"/>
            <x v="10"/>
            <x v="11"/>
            <x v="12"/>
            <x v="13"/>
            <x v="14"/>
          </reference>
        </references>
      </pivotArea>
    </format>
    <format dxfId="50">
      <pivotArea dataOnly="0" labelOnly="1" outline="0" fieldPosition="0">
        <references count="1">
          <reference field="4294967294" count="1">
            <x v="13"/>
          </reference>
        </references>
      </pivotArea>
    </format>
    <format dxfId="49">
      <pivotArea outline="0" collapsedLevelsAreSubtotals="1" fieldPosition="0">
        <references count="1">
          <reference field="4294967294" count="9" selected="0">
            <x v="6"/>
            <x v="7"/>
            <x v="8"/>
            <x v="9"/>
            <x v="10"/>
            <x v="11"/>
            <x v="12"/>
            <x v="13"/>
            <x v="14"/>
          </reference>
        </references>
      </pivotArea>
    </format>
    <format dxfId="48">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EE524FB4-467E-47E2-BCE2-05BBC4EB2212}" name="Pivot FG"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28" firstHeaderRow="0" firstDataRow="1" firstDataCol="1"/>
  <pivotFields count="32">
    <pivotField name="Smoking Status" showAll="0" defaultSubtotal="0">
      <items count="3">
        <item n="All Smoking Status" x="0"/>
        <item h="1" x="2"/>
        <item n="Non-Smoker" h="1" x="1"/>
      </items>
    </pivotField>
    <pivotField name="Sex" axis="axisRow" showAll="0" defaultSubtotal="0">
      <items count="3">
        <item n="All Sex" x="0"/>
        <item x="1"/>
        <item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axis="axisRow" showAll="0" defaultSubtotal="0">
      <items count="3">
        <item n="All Face Amounts" x="2"/>
        <item x="0"/>
        <item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5"/>
    <field x="1"/>
  </rowFields>
  <rowItems count="12">
    <i>
      <x/>
    </i>
    <i r="1">
      <x/>
    </i>
    <i r="1">
      <x v="1"/>
    </i>
    <i r="1">
      <x v="2"/>
    </i>
    <i>
      <x v="1"/>
    </i>
    <i r="1">
      <x/>
    </i>
    <i r="1">
      <x v="1"/>
    </i>
    <i r="1">
      <x v="2"/>
    </i>
    <i>
      <x v="2"/>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47">
      <pivotArea outline="0" collapsedLevelsAreSubtotals="1" fieldPosition="0">
        <references count="1">
          <reference field="4294967294" count="7" selected="0">
            <x v="0"/>
            <x v="1"/>
            <x v="2"/>
            <x v="3"/>
            <x v="4"/>
            <x v="6"/>
            <x v="7"/>
          </reference>
        </references>
      </pivotArea>
    </format>
    <format dxfId="46">
      <pivotArea dataOnly="0" labelOnly="1" outline="0" fieldPosition="0">
        <references count="1">
          <reference field="4294967294" count="12">
            <x v="0"/>
            <x v="1"/>
            <x v="2"/>
            <x v="3"/>
            <x v="4"/>
            <x v="6"/>
            <x v="7"/>
            <x v="8"/>
            <x v="9"/>
            <x v="10"/>
            <x v="11"/>
            <x v="12"/>
          </reference>
        </references>
      </pivotArea>
    </format>
    <format dxfId="45">
      <pivotArea dataOnly="0" labelOnly="1" outline="0" fieldPosition="0">
        <references count="1">
          <reference field="4294967294" count="8">
            <x v="6"/>
            <x v="7"/>
            <x v="8"/>
            <x v="9"/>
            <x v="10"/>
            <x v="11"/>
            <x v="12"/>
            <x v="13"/>
          </reference>
        </references>
      </pivotArea>
    </format>
    <format dxfId="44">
      <pivotArea dataOnly="0" labelOnly="1" outline="0" fieldPosition="0">
        <references count="1">
          <reference field="4294967294" count="13">
            <x v="0"/>
            <x v="1"/>
            <x v="2"/>
            <x v="3"/>
            <x v="4"/>
            <x v="6"/>
            <x v="7"/>
            <x v="8"/>
            <x v="9"/>
            <x v="10"/>
            <x v="11"/>
            <x v="12"/>
            <x v="13"/>
          </reference>
        </references>
      </pivotArea>
    </format>
    <format dxfId="43">
      <pivotArea dataOnly="0" outline="0" fieldPosition="0">
        <references count="1">
          <reference field="4294967294" count="1">
            <x v="0"/>
          </reference>
        </references>
      </pivotArea>
    </format>
    <format dxfId="42">
      <pivotArea dataOnly="0" outline="0" fieldPosition="0">
        <references count="1">
          <reference field="4294967294" count="1">
            <x v="6"/>
          </reference>
        </references>
      </pivotArea>
    </format>
    <format dxfId="41">
      <pivotArea outline="0" fieldPosition="0">
        <references count="1">
          <reference field="4294967294" count="1">
            <x v="5"/>
          </reference>
        </references>
      </pivotArea>
    </format>
    <format dxfId="40">
      <pivotArea dataOnly="0" labelOnly="1" outline="0" fieldPosition="0">
        <references count="1">
          <reference field="4294967294" count="1">
            <x v="14"/>
          </reference>
        </references>
      </pivotArea>
    </format>
    <format dxfId="39">
      <pivotArea dataOnly="0" labelOnly="1" outline="0" fieldPosition="0">
        <references count="1">
          <reference field="4294967294" count="9">
            <x v="6"/>
            <x v="7"/>
            <x v="8"/>
            <x v="9"/>
            <x v="10"/>
            <x v="11"/>
            <x v="12"/>
            <x v="13"/>
            <x v="14"/>
          </reference>
        </references>
      </pivotArea>
    </format>
    <format dxfId="38">
      <pivotArea dataOnly="0" labelOnly="1" outline="0" fieldPosition="0">
        <references count="1">
          <reference field="4294967294" count="1">
            <x v="13"/>
          </reference>
        </references>
      </pivotArea>
    </format>
    <format dxfId="37">
      <pivotArea outline="0" collapsedLevelsAreSubtotals="1" fieldPosition="0">
        <references count="1">
          <reference field="4294967294" count="9" selected="0">
            <x v="6"/>
            <x v="7"/>
            <x v="8"/>
            <x v="9"/>
            <x v="10"/>
            <x v="11"/>
            <x v="12"/>
            <x v="13"/>
            <x v="14"/>
          </reference>
        </references>
      </pivotArea>
    </format>
    <format dxfId="36">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420EEC0C-77D3-4B2C-822F-7E0481ECB9D7}" name="Pivot FP"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28" firstHeaderRow="0" firstDataRow="1" firstDataCol="1"/>
  <pivotFields count="32">
    <pivotField name="Smoking Status" showAll="0" defaultSubtotal="0">
      <items count="3">
        <item n="All Smoking Status" x="0"/>
        <item h="1" x="2"/>
        <item n="Non-Smoker" h="1" x="1"/>
      </items>
    </pivotField>
    <pivotField name="Sex" showAll="0" defaultSubtotal="0">
      <items count="3">
        <item n="All Sex" x="0"/>
        <item h="1" x="1"/>
        <item h="1" x="2"/>
      </items>
    </pivotField>
    <pivotField axis="axisRow" showAll="0" defaultSubtotal="0">
      <items count="3">
        <item n="All Plans" x="0"/>
        <item x="2"/>
        <item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axis="axisRow" showAll="0" defaultSubtotal="0">
      <items count="3">
        <item n="All Face Amounts" x="2"/>
        <item x="0"/>
        <item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5"/>
    <field x="2"/>
  </rowFields>
  <rowItems count="12">
    <i>
      <x/>
    </i>
    <i r="1">
      <x/>
    </i>
    <i r="1">
      <x v="1"/>
    </i>
    <i r="1">
      <x v="2"/>
    </i>
    <i>
      <x v="1"/>
    </i>
    <i r="1">
      <x/>
    </i>
    <i r="1">
      <x v="1"/>
    </i>
    <i r="1">
      <x v="2"/>
    </i>
    <i>
      <x v="2"/>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35">
      <pivotArea outline="0" collapsedLevelsAreSubtotals="1" fieldPosition="0">
        <references count="1">
          <reference field="4294967294" count="7" selected="0">
            <x v="0"/>
            <x v="1"/>
            <x v="2"/>
            <x v="3"/>
            <x v="4"/>
            <x v="6"/>
            <x v="7"/>
          </reference>
        </references>
      </pivotArea>
    </format>
    <format dxfId="34">
      <pivotArea dataOnly="0" labelOnly="1" outline="0" fieldPosition="0">
        <references count="1">
          <reference field="4294967294" count="12">
            <x v="0"/>
            <x v="1"/>
            <x v="2"/>
            <x v="3"/>
            <x v="4"/>
            <x v="6"/>
            <x v="7"/>
            <x v="8"/>
            <x v="9"/>
            <x v="10"/>
            <x v="11"/>
            <x v="12"/>
          </reference>
        </references>
      </pivotArea>
    </format>
    <format dxfId="33">
      <pivotArea dataOnly="0" labelOnly="1" outline="0" fieldPosition="0">
        <references count="1">
          <reference field="4294967294" count="8">
            <x v="6"/>
            <x v="7"/>
            <x v="8"/>
            <x v="9"/>
            <x v="10"/>
            <x v="11"/>
            <x v="12"/>
            <x v="13"/>
          </reference>
        </references>
      </pivotArea>
    </format>
    <format dxfId="32">
      <pivotArea dataOnly="0" labelOnly="1" outline="0" fieldPosition="0">
        <references count="1">
          <reference field="4294967294" count="13">
            <x v="0"/>
            <x v="1"/>
            <x v="2"/>
            <x v="3"/>
            <x v="4"/>
            <x v="6"/>
            <x v="7"/>
            <x v="8"/>
            <x v="9"/>
            <x v="10"/>
            <x v="11"/>
            <x v="12"/>
            <x v="13"/>
          </reference>
        </references>
      </pivotArea>
    </format>
    <format dxfId="31">
      <pivotArea dataOnly="0" outline="0" fieldPosition="0">
        <references count="1">
          <reference field="4294967294" count="1">
            <x v="0"/>
          </reference>
        </references>
      </pivotArea>
    </format>
    <format dxfId="30">
      <pivotArea dataOnly="0" outline="0" fieldPosition="0">
        <references count="1">
          <reference field="4294967294" count="1">
            <x v="6"/>
          </reference>
        </references>
      </pivotArea>
    </format>
    <format dxfId="29">
      <pivotArea outline="0" fieldPosition="0">
        <references count="1">
          <reference field="4294967294" count="1">
            <x v="5"/>
          </reference>
        </references>
      </pivotArea>
    </format>
    <format dxfId="28">
      <pivotArea dataOnly="0" labelOnly="1" outline="0" fieldPosition="0">
        <references count="1">
          <reference field="4294967294" count="1">
            <x v="14"/>
          </reference>
        </references>
      </pivotArea>
    </format>
    <format dxfId="27">
      <pivotArea dataOnly="0" labelOnly="1" outline="0" fieldPosition="0">
        <references count="1">
          <reference field="4294967294" count="9">
            <x v="6"/>
            <x v="7"/>
            <x v="8"/>
            <x v="9"/>
            <x v="10"/>
            <x v="11"/>
            <x v="12"/>
            <x v="13"/>
            <x v="14"/>
          </reference>
        </references>
      </pivotArea>
    </format>
    <format dxfId="26">
      <pivotArea dataOnly="0" labelOnly="1" outline="0" fieldPosition="0">
        <references count="1">
          <reference field="4294967294" count="1">
            <x v="13"/>
          </reference>
        </references>
      </pivotArea>
    </format>
    <format dxfId="25">
      <pivotArea outline="0" collapsedLevelsAreSubtotals="1" fieldPosition="0">
        <references count="1">
          <reference field="4294967294" count="9" selected="0">
            <x v="6"/>
            <x v="7"/>
            <x v="8"/>
            <x v="9"/>
            <x v="10"/>
            <x v="11"/>
            <x v="12"/>
            <x v="13"/>
            <x v="14"/>
          </reference>
        </references>
      </pivotArea>
    </format>
    <format dxfId="24">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D0BDEDBB-475C-4088-BC2A-5EF36165B0DB}" name="Pivot FA"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1" firstHeaderRow="0" firstDataRow="1" firstDataCol="1"/>
  <pivotFields count="32">
    <pivotField name="Smoking Status" showAll="0" defaultSubtotal="0">
      <items count="3">
        <item n="All Smoking Status" x="0"/>
        <item h="1" x="2"/>
        <item n="Non-Smoker" h="1" x="1"/>
      </items>
    </pivotField>
    <pivotField name="Sex" showAll="0" defaultSubtotal="0">
      <items count="3">
        <item n="All Sex" x="0"/>
        <item h="1" x="1"/>
        <item h="1" x="2"/>
      </items>
    </pivotField>
    <pivotField showAll="0" defaultSubtotal="0">
      <items count="3">
        <item n="All Plans" x="0"/>
        <item h="1" x="2"/>
        <item h="1" x="1"/>
      </items>
    </pivotField>
    <pivotField name="Attained Age" axis="axisRow" showAll="0" defaultSubtotal="0">
      <items count="4">
        <item n="All Ages" x="3"/>
        <item x="0"/>
        <item x="1"/>
        <item x="2"/>
      </items>
    </pivotField>
    <pivotField name="Issue Era" showAll="0" defaultSubtotal="0">
      <items count="5">
        <item n="All Iss. Yrs." x="4"/>
        <item h="1" x="0"/>
        <item h="1" x="1"/>
        <item h="1" x="2"/>
        <item h="1" x="3"/>
      </items>
    </pivotField>
    <pivotField name="Face Band" axis="axisRow" showAll="0" defaultSubtotal="0">
      <items count="3">
        <item n="All Face Amounts" x="2"/>
        <item x="0"/>
        <item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5"/>
    <field x="3"/>
  </rowFields>
  <rowItems count="15">
    <i>
      <x/>
    </i>
    <i r="1">
      <x/>
    </i>
    <i r="1">
      <x v="1"/>
    </i>
    <i r="1">
      <x v="2"/>
    </i>
    <i r="1">
      <x v="3"/>
    </i>
    <i>
      <x v="1"/>
    </i>
    <i r="1">
      <x/>
    </i>
    <i r="1">
      <x v="1"/>
    </i>
    <i r="1">
      <x v="2"/>
    </i>
    <i r="1">
      <x v="3"/>
    </i>
    <i>
      <x v="2"/>
    </i>
    <i r="1">
      <x/>
    </i>
    <i r="1">
      <x v="1"/>
    </i>
    <i r="1">
      <x v="2"/>
    </i>
    <i r="1">
      <x v="3"/>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23">
      <pivotArea outline="0" collapsedLevelsAreSubtotals="1" fieldPosition="0">
        <references count="1">
          <reference field="4294967294" count="7" selected="0">
            <x v="0"/>
            <x v="1"/>
            <x v="2"/>
            <x v="3"/>
            <x v="4"/>
            <x v="6"/>
            <x v="7"/>
          </reference>
        </references>
      </pivotArea>
    </format>
    <format dxfId="22">
      <pivotArea dataOnly="0" labelOnly="1" outline="0" fieldPosition="0">
        <references count="1">
          <reference field="4294967294" count="12">
            <x v="0"/>
            <x v="1"/>
            <x v="2"/>
            <x v="3"/>
            <x v="4"/>
            <x v="6"/>
            <x v="7"/>
            <x v="8"/>
            <x v="9"/>
            <x v="10"/>
            <x v="11"/>
            <x v="12"/>
          </reference>
        </references>
      </pivotArea>
    </format>
    <format dxfId="21">
      <pivotArea dataOnly="0" labelOnly="1" outline="0" fieldPosition="0">
        <references count="1">
          <reference field="4294967294" count="8">
            <x v="6"/>
            <x v="7"/>
            <x v="8"/>
            <x v="9"/>
            <x v="10"/>
            <x v="11"/>
            <x v="12"/>
            <x v="13"/>
          </reference>
        </references>
      </pivotArea>
    </format>
    <format dxfId="20">
      <pivotArea dataOnly="0" labelOnly="1" outline="0" fieldPosition="0">
        <references count="1">
          <reference field="4294967294" count="13">
            <x v="0"/>
            <x v="1"/>
            <x v="2"/>
            <x v="3"/>
            <x v="4"/>
            <x v="6"/>
            <x v="7"/>
            <x v="8"/>
            <x v="9"/>
            <x v="10"/>
            <x v="11"/>
            <x v="12"/>
            <x v="13"/>
          </reference>
        </references>
      </pivotArea>
    </format>
    <format dxfId="19">
      <pivotArea dataOnly="0" outline="0" fieldPosition="0">
        <references count="1">
          <reference field="4294967294" count="1">
            <x v="0"/>
          </reference>
        </references>
      </pivotArea>
    </format>
    <format dxfId="18">
      <pivotArea dataOnly="0" outline="0" fieldPosition="0">
        <references count="1">
          <reference field="4294967294" count="1">
            <x v="6"/>
          </reference>
        </references>
      </pivotArea>
    </format>
    <format dxfId="17">
      <pivotArea outline="0" fieldPosition="0">
        <references count="1">
          <reference field="4294967294" count="1">
            <x v="5"/>
          </reference>
        </references>
      </pivotArea>
    </format>
    <format dxfId="16">
      <pivotArea dataOnly="0" labelOnly="1" outline="0" fieldPosition="0">
        <references count="1">
          <reference field="4294967294" count="1">
            <x v="14"/>
          </reference>
        </references>
      </pivotArea>
    </format>
    <format dxfId="15">
      <pivotArea dataOnly="0" labelOnly="1" outline="0" fieldPosition="0">
        <references count="1">
          <reference field="4294967294" count="9">
            <x v="6"/>
            <x v="7"/>
            <x v="8"/>
            <x v="9"/>
            <x v="10"/>
            <x v="11"/>
            <x v="12"/>
            <x v="13"/>
            <x v="14"/>
          </reference>
        </references>
      </pivotArea>
    </format>
    <format dxfId="14">
      <pivotArea dataOnly="0" labelOnly="1" outline="0" fieldPosition="0">
        <references count="1">
          <reference field="4294967294" count="1">
            <x v="13"/>
          </reference>
        </references>
      </pivotArea>
    </format>
    <format dxfId="13">
      <pivotArea outline="0" collapsedLevelsAreSubtotals="1" fieldPosition="0">
        <references count="1">
          <reference field="4294967294" count="9" selected="0">
            <x v="6"/>
            <x v="7"/>
            <x v="8"/>
            <x v="9"/>
            <x v="10"/>
            <x v="11"/>
            <x v="12"/>
            <x v="13"/>
            <x v="14"/>
          </reference>
        </references>
      </pivotArea>
    </format>
    <format dxfId="12">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D58E1F32-367E-4F4C-9412-6F33C4801F06}" name="Pivot FI"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4" firstHeaderRow="0" firstDataRow="1" firstDataCol="1"/>
  <pivotFields count="32">
    <pivotField name="Smoking Status" showAll="0" defaultSubtotal="0">
      <items count="3">
        <item n="All Smoking Status" x="0"/>
        <item h="1" x="2"/>
        <item n="Non-Smoker" h="1" x="1"/>
      </items>
    </pivotField>
    <pivotField name="Sex" showAll="0" defaultSubtotal="0">
      <items count="3">
        <item n="All Sex" x="0"/>
        <item h="1" x="1"/>
        <item h="1"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axis="axisRow" showAll="0" defaultSubtotal="0">
      <items count="5">
        <item n="All Iss. Yrs." x="4"/>
        <item x="0"/>
        <item x="1"/>
        <item x="2"/>
        <item x="3"/>
      </items>
    </pivotField>
    <pivotField name="Face Band" axis="axisRow" showAll="0" defaultSubtotal="0">
      <items count="3">
        <item n="All Face Amounts" x="2"/>
        <item x="0"/>
        <item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5"/>
    <field x="4"/>
  </rowFields>
  <rowItems count="18">
    <i>
      <x/>
    </i>
    <i r="1">
      <x/>
    </i>
    <i r="1">
      <x v="1"/>
    </i>
    <i r="1">
      <x v="2"/>
    </i>
    <i r="1">
      <x v="3"/>
    </i>
    <i r="1">
      <x v="4"/>
    </i>
    <i>
      <x v="1"/>
    </i>
    <i r="1">
      <x/>
    </i>
    <i r="1">
      <x v="1"/>
    </i>
    <i r="1">
      <x v="2"/>
    </i>
    <i r="1">
      <x v="3"/>
    </i>
    <i r="1">
      <x v="4"/>
    </i>
    <i>
      <x v="2"/>
    </i>
    <i r="1">
      <x/>
    </i>
    <i r="1">
      <x v="1"/>
    </i>
    <i r="1">
      <x v="2"/>
    </i>
    <i r="1">
      <x v="3"/>
    </i>
    <i r="1">
      <x v="4"/>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11">
      <pivotArea outline="0" collapsedLevelsAreSubtotals="1" fieldPosition="0">
        <references count="1">
          <reference field="4294967294" count="7" selected="0">
            <x v="0"/>
            <x v="1"/>
            <x v="2"/>
            <x v="3"/>
            <x v="4"/>
            <x v="6"/>
            <x v="7"/>
          </reference>
        </references>
      </pivotArea>
    </format>
    <format dxfId="10">
      <pivotArea dataOnly="0" labelOnly="1" outline="0" fieldPosition="0">
        <references count="1">
          <reference field="4294967294" count="12">
            <x v="0"/>
            <x v="1"/>
            <x v="2"/>
            <x v="3"/>
            <x v="4"/>
            <x v="6"/>
            <x v="7"/>
            <x v="8"/>
            <x v="9"/>
            <x v="10"/>
            <x v="11"/>
            <x v="12"/>
          </reference>
        </references>
      </pivotArea>
    </format>
    <format dxfId="9">
      <pivotArea dataOnly="0" labelOnly="1" outline="0" fieldPosition="0">
        <references count="1">
          <reference field="4294967294" count="8">
            <x v="6"/>
            <x v="7"/>
            <x v="8"/>
            <x v="9"/>
            <x v="10"/>
            <x v="11"/>
            <x v="12"/>
            <x v="13"/>
          </reference>
        </references>
      </pivotArea>
    </format>
    <format dxfId="8">
      <pivotArea dataOnly="0" labelOnly="1" outline="0" fieldPosition="0">
        <references count="1">
          <reference field="4294967294" count="13">
            <x v="0"/>
            <x v="1"/>
            <x v="2"/>
            <x v="3"/>
            <x v="4"/>
            <x v="6"/>
            <x v="7"/>
            <x v="8"/>
            <x v="9"/>
            <x v="10"/>
            <x v="11"/>
            <x v="12"/>
            <x v="13"/>
          </reference>
        </references>
      </pivotArea>
    </format>
    <format dxfId="7">
      <pivotArea dataOnly="0" outline="0" fieldPosition="0">
        <references count="1">
          <reference field="4294967294" count="1">
            <x v="0"/>
          </reference>
        </references>
      </pivotArea>
    </format>
    <format dxfId="6">
      <pivotArea dataOnly="0" outline="0" fieldPosition="0">
        <references count="1">
          <reference field="4294967294" count="1">
            <x v="6"/>
          </reference>
        </references>
      </pivotArea>
    </format>
    <format dxfId="5">
      <pivotArea outline="0" fieldPosition="0">
        <references count="1">
          <reference field="4294967294" count="1">
            <x v="5"/>
          </reference>
        </references>
      </pivotArea>
    </format>
    <format dxfId="4">
      <pivotArea dataOnly="0" labelOnly="1" outline="0" fieldPosition="0">
        <references count="1">
          <reference field="4294967294" count="1">
            <x v="14"/>
          </reference>
        </references>
      </pivotArea>
    </format>
    <format dxfId="3">
      <pivotArea dataOnly="0" labelOnly="1" outline="0" fieldPosition="0">
        <references count="1">
          <reference field="4294967294" count="9">
            <x v="6"/>
            <x v="7"/>
            <x v="8"/>
            <x v="9"/>
            <x v="10"/>
            <x v="11"/>
            <x v="12"/>
            <x v="13"/>
            <x v="14"/>
          </reference>
        </references>
      </pivotArea>
    </format>
    <format dxfId="2">
      <pivotArea dataOnly="0" labelOnly="1" outline="0" fieldPosition="0">
        <references count="1">
          <reference field="4294967294" count="1">
            <x v="13"/>
          </reference>
        </references>
      </pivotArea>
    </format>
    <format dxfId="1">
      <pivotArea outline="0" collapsedLevelsAreSubtotals="1" fieldPosition="0">
        <references count="1">
          <reference field="4294967294" count="9" selected="0">
            <x v="6"/>
            <x v="7"/>
            <x v="8"/>
            <x v="9"/>
            <x v="10"/>
            <x v="11"/>
            <x v="12"/>
            <x v="13"/>
            <x v="14"/>
          </reference>
        </references>
      </pivotArea>
    </format>
    <format dxfId="0">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BD7C439-E033-4420-B166-A99244A82208}" name="Pivot SA"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1" firstHeaderRow="0" firstDataRow="1" firstDataCol="1"/>
  <pivotFields count="32">
    <pivotField name="Smoking Status" axis="axisRow" showAll="0" defaultSubtotal="0">
      <items count="3">
        <item n="All Smoking Status" x="0"/>
        <item x="2"/>
        <item n="Non-Smoker" x="1"/>
      </items>
    </pivotField>
    <pivotField name="Sex" showAll="0" defaultSubtotal="0">
      <items count="3">
        <item n="All Sex" x="0"/>
        <item h="1" x="1"/>
        <item h="1" x="2"/>
      </items>
    </pivotField>
    <pivotField showAll="0" defaultSubtotal="0">
      <items count="3">
        <item n="All Plans" x="0"/>
        <item h="1" x="2"/>
        <item h="1" x="1"/>
      </items>
    </pivotField>
    <pivotField name="Attained Age" axis="axisRow" showAll="0" defaultSubtotal="0">
      <items count="4">
        <item n="All Ages" x="3"/>
        <item x="0"/>
        <item x="1"/>
        <item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0"/>
    <field x="3"/>
  </rowFields>
  <rowItems count="15">
    <i>
      <x/>
    </i>
    <i r="1">
      <x/>
    </i>
    <i r="1">
      <x v="1"/>
    </i>
    <i r="1">
      <x v="2"/>
    </i>
    <i r="1">
      <x v="3"/>
    </i>
    <i>
      <x v="1"/>
    </i>
    <i r="1">
      <x/>
    </i>
    <i r="1">
      <x v="1"/>
    </i>
    <i r="1">
      <x v="2"/>
    </i>
    <i r="1">
      <x v="3"/>
    </i>
    <i>
      <x v="2"/>
    </i>
    <i r="1">
      <x/>
    </i>
    <i r="1">
      <x v="1"/>
    </i>
    <i r="1">
      <x v="2"/>
    </i>
    <i r="1">
      <x v="3"/>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395">
      <pivotArea outline="0" collapsedLevelsAreSubtotals="1" fieldPosition="0">
        <references count="1">
          <reference field="4294967294" count="7" selected="0">
            <x v="0"/>
            <x v="1"/>
            <x v="2"/>
            <x v="3"/>
            <x v="4"/>
            <x v="6"/>
            <x v="7"/>
          </reference>
        </references>
      </pivotArea>
    </format>
    <format dxfId="394">
      <pivotArea dataOnly="0" labelOnly="1" outline="0" fieldPosition="0">
        <references count="1">
          <reference field="4294967294" count="12">
            <x v="0"/>
            <x v="1"/>
            <x v="2"/>
            <x v="3"/>
            <x v="4"/>
            <x v="6"/>
            <x v="7"/>
            <x v="8"/>
            <x v="9"/>
            <x v="10"/>
            <x v="11"/>
            <x v="12"/>
          </reference>
        </references>
      </pivotArea>
    </format>
    <format dxfId="393">
      <pivotArea dataOnly="0" labelOnly="1" outline="0" fieldPosition="0">
        <references count="1">
          <reference field="4294967294" count="8">
            <x v="6"/>
            <x v="7"/>
            <x v="8"/>
            <x v="9"/>
            <x v="10"/>
            <x v="11"/>
            <x v="12"/>
            <x v="13"/>
          </reference>
        </references>
      </pivotArea>
    </format>
    <format dxfId="392">
      <pivotArea dataOnly="0" labelOnly="1" outline="0" fieldPosition="0">
        <references count="1">
          <reference field="4294967294" count="13">
            <x v="0"/>
            <x v="1"/>
            <x v="2"/>
            <x v="3"/>
            <x v="4"/>
            <x v="6"/>
            <x v="7"/>
            <x v="8"/>
            <x v="9"/>
            <x v="10"/>
            <x v="11"/>
            <x v="12"/>
            <x v="13"/>
          </reference>
        </references>
      </pivotArea>
    </format>
    <format dxfId="391">
      <pivotArea dataOnly="0" outline="0" fieldPosition="0">
        <references count="1">
          <reference field="4294967294" count="1">
            <x v="0"/>
          </reference>
        </references>
      </pivotArea>
    </format>
    <format dxfId="390">
      <pivotArea dataOnly="0" outline="0" fieldPosition="0">
        <references count="1">
          <reference field="4294967294" count="1">
            <x v="6"/>
          </reference>
        </references>
      </pivotArea>
    </format>
    <format dxfId="389">
      <pivotArea outline="0" fieldPosition="0">
        <references count="1">
          <reference field="4294967294" count="1">
            <x v="5"/>
          </reference>
        </references>
      </pivotArea>
    </format>
    <format dxfId="388">
      <pivotArea dataOnly="0" labelOnly="1" outline="0" fieldPosition="0">
        <references count="1">
          <reference field="4294967294" count="1">
            <x v="14"/>
          </reference>
        </references>
      </pivotArea>
    </format>
    <format dxfId="387">
      <pivotArea dataOnly="0" labelOnly="1" outline="0" fieldPosition="0">
        <references count="1">
          <reference field="4294967294" count="9">
            <x v="6"/>
            <x v="7"/>
            <x v="8"/>
            <x v="9"/>
            <x v="10"/>
            <x v="11"/>
            <x v="12"/>
            <x v="13"/>
            <x v="14"/>
          </reference>
        </references>
      </pivotArea>
    </format>
    <format dxfId="386">
      <pivotArea dataOnly="0" labelOnly="1" outline="0" fieldPosition="0">
        <references count="1">
          <reference field="4294967294" count="1">
            <x v="13"/>
          </reference>
        </references>
      </pivotArea>
    </format>
    <format dxfId="385">
      <pivotArea outline="0" collapsedLevelsAreSubtotals="1" fieldPosition="0">
        <references count="1">
          <reference field="4294967294" count="9" selected="0">
            <x v="6"/>
            <x v="7"/>
            <x v="8"/>
            <x v="9"/>
            <x v="10"/>
            <x v="11"/>
            <x v="12"/>
            <x v="13"/>
            <x v="14"/>
          </reference>
        </references>
      </pivotArea>
    </format>
    <format dxfId="384">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9DA0D93-2338-4B61-A761-4A00A61F8452}" name="Pivot SI"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34" firstHeaderRow="0" firstDataRow="1" firstDataCol="1"/>
  <pivotFields count="32">
    <pivotField name="Smoking Status" axis="axisRow" showAll="0" defaultSubtotal="0">
      <items count="3">
        <item n="All Smoking Status" x="0"/>
        <item x="2"/>
        <item n="Non-Smoker" x="1"/>
      </items>
    </pivotField>
    <pivotField name="Sex" showAll="0" defaultSubtotal="0">
      <items count="3">
        <item n="All Sex" x="0"/>
        <item h="1" x="1"/>
        <item h="1"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axis="axisRow" showAll="0" defaultSubtotal="0">
      <items count="5">
        <item n="All Iss. Yrs." x="4"/>
        <item x="0"/>
        <item x="1"/>
        <item x="2"/>
        <item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0"/>
    <field x="4"/>
  </rowFields>
  <rowItems count="18">
    <i>
      <x/>
    </i>
    <i r="1">
      <x/>
    </i>
    <i r="1">
      <x v="1"/>
    </i>
    <i r="1">
      <x v="2"/>
    </i>
    <i r="1">
      <x v="3"/>
    </i>
    <i r="1">
      <x v="4"/>
    </i>
    <i>
      <x v="1"/>
    </i>
    <i r="1">
      <x/>
    </i>
    <i r="1">
      <x v="1"/>
    </i>
    <i r="1">
      <x v="2"/>
    </i>
    <i r="1">
      <x v="3"/>
    </i>
    <i r="1">
      <x v="4"/>
    </i>
    <i>
      <x v="2"/>
    </i>
    <i r="1">
      <x/>
    </i>
    <i r="1">
      <x v="1"/>
    </i>
    <i r="1">
      <x v="2"/>
    </i>
    <i r="1">
      <x v="3"/>
    </i>
    <i r="1">
      <x v="4"/>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383">
      <pivotArea outline="0" collapsedLevelsAreSubtotals="1" fieldPosition="0">
        <references count="1">
          <reference field="4294967294" count="7" selected="0">
            <x v="0"/>
            <x v="1"/>
            <x v="2"/>
            <x v="3"/>
            <x v="4"/>
            <x v="6"/>
            <x v="7"/>
          </reference>
        </references>
      </pivotArea>
    </format>
    <format dxfId="382">
      <pivotArea dataOnly="0" labelOnly="1" outline="0" fieldPosition="0">
        <references count="1">
          <reference field="4294967294" count="12">
            <x v="0"/>
            <x v="1"/>
            <x v="2"/>
            <x v="3"/>
            <x v="4"/>
            <x v="6"/>
            <x v="7"/>
            <x v="8"/>
            <x v="9"/>
            <x v="10"/>
            <x v="11"/>
            <x v="12"/>
          </reference>
        </references>
      </pivotArea>
    </format>
    <format dxfId="381">
      <pivotArea dataOnly="0" labelOnly="1" outline="0" fieldPosition="0">
        <references count="1">
          <reference field="4294967294" count="8">
            <x v="6"/>
            <x v="7"/>
            <x v="8"/>
            <x v="9"/>
            <x v="10"/>
            <x v="11"/>
            <x v="12"/>
            <x v="13"/>
          </reference>
        </references>
      </pivotArea>
    </format>
    <format dxfId="380">
      <pivotArea dataOnly="0" labelOnly="1" outline="0" fieldPosition="0">
        <references count="1">
          <reference field="4294967294" count="13">
            <x v="0"/>
            <x v="1"/>
            <x v="2"/>
            <x v="3"/>
            <x v="4"/>
            <x v="6"/>
            <x v="7"/>
            <x v="8"/>
            <x v="9"/>
            <x v="10"/>
            <x v="11"/>
            <x v="12"/>
            <x v="13"/>
          </reference>
        </references>
      </pivotArea>
    </format>
    <format dxfId="379">
      <pivotArea dataOnly="0" outline="0" fieldPosition="0">
        <references count="1">
          <reference field="4294967294" count="1">
            <x v="0"/>
          </reference>
        </references>
      </pivotArea>
    </format>
    <format dxfId="378">
      <pivotArea dataOnly="0" outline="0" fieldPosition="0">
        <references count="1">
          <reference field="4294967294" count="1">
            <x v="6"/>
          </reference>
        </references>
      </pivotArea>
    </format>
    <format dxfId="377">
      <pivotArea outline="0" fieldPosition="0">
        <references count="1">
          <reference field="4294967294" count="1">
            <x v="5"/>
          </reference>
        </references>
      </pivotArea>
    </format>
    <format dxfId="376">
      <pivotArea dataOnly="0" labelOnly="1" outline="0" fieldPosition="0">
        <references count="1">
          <reference field="4294967294" count="1">
            <x v="14"/>
          </reference>
        </references>
      </pivotArea>
    </format>
    <format dxfId="375">
      <pivotArea dataOnly="0" labelOnly="1" outline="0" fieldPosition="0">
        <references count="1">
          <reference field="4294967294" count="9">
            <x v="6"/>
            <x v="7"/>
            <x v="8"/>
            <x v="9"/>
            <x v="10"/>
            <x v="11"/>
            <x v="12"/>
            <x v="13"/>
            <x v="14"/>
          </reference>
        </references>
      </pivotArea>
    </format>
    <format dxfId="374">
      <pivotArea dataOnly="0" labelOnly="1" outline="0" fieldPosition="0">
        <references count="1">
          <reference field="4294967294" count="1">
            <x v="13"/>
          </reference>
        </references>
      </pivotArea>
    </format>
    <format dxfId="373">
      <pivotArea outline="0" collapsedLevelsAreSubtotals="1" fieldPosition="0">
        <references count="1">
          <reference field="4294967294" count="9" selected="0">
            <x v="6"/>
            <x v="7"/>
            <x v="8"/>
            <x v="9"/>
            <x v="10"/>
            <x v="11"/>
            <x v="12"/>
            <x v="13"/>
            <x v="14"/>
          </reference>
        </references>
      </pivotArea>
    </format>
    <format dxfId="372">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31C93BE-39B4-4A94-8B1F-16ED9CBDBEFC}" name="Pivot SF"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28" firstHeaderRow="0" firstDataRow="1" firstDataCol="1"/>
  <pivotFields count="32">
    <pivotField name="Smoking Status" axis="axisRow" showAll="0" defaultSubtotal="0">
      <items count="3">
        <item n="All Smoking Status" x="0"/>
        <item x="2"/>
        <item n="Non-Smoker" x="1"/>
      </items>
    </pivotField>
    <pivotField name="Sex" showAll="0" defaultSubtotal="0">
      <items count="3">
        <item n="All Sex" x="0"/>
        <item h="1" x="1"/>
        <item h="1"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axis="axisRow" showAll="0" defaultSubtotal="0">
      <items count="3">
        <item n="All Face Amounts" x="2"/>
        <item x="0"/>
        <item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0"/>
    <field x="5"/>
  </rowFields>
  <rowItems count="12">
    <i>
      <x/>
    </i>
    <i r="1">
      <x/>
    </i>
    <i r="1">
      <x v="1"/>
    </i>
    <i r="1">
      <x v="2"/>
    </i>
    <i>
      <x v="1"/>
    </i>
    <i r="1">
      <x/>
    </i>
    <i r="1">
      <x v="1"/>
    </i>
    <i r="1">
      <x v="2"/>
    </i>
    <i>
      <x v="2"/>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371">
      <pivotArea outline="0" collapsedLevelsAreSubtotals="1" fieldPosition="0">
        <references count="1">
          <reference field="4294967294" count="7" selected="0">
            <x v="0"/>
            <x v="1"/>
            <x v="2"/>
            <x v="3"/>
            <x v="4"/>
            <x v="6"/>
            <x v="7"/>
          </reference>
        </references>
      </pivotArea>
    </format>
    <format dxfId="370">
      <pivotArea dataOnly="0" labelOnly="1" outline="0" fieldPosition="0">
        <references count="1">
          <reference field="4294967294" count="12">
            <x v="0"/>
            <x v="1"/>
            <x v="2"/>
            <x v="3"/>
            <x v="4"/>
            <x v="6"/>
            <x v="7"/>
            <x v="8"/>
            <x v="9"/>
            <x v="10"/>
            <x v="11"/>
            <x v="12"/>
          </reference>
        </references>
      </pivotArea>
    </format>
    <format dxfId="369">
      <pivotArea dataOnly="0" labelOnly="1" outline="0" fieldPosition="0">
        <references count="1">
          <reference field="4294967294" count="8">
            <x v="6"/>
            <x v="7"/>
            <x v="8"/>
            <x v="9"/>
            <x v="10"/>
            <x v="11"/>
            <x v="12"/>
            <x v="13"/>
          </reference>
        </references>
      </pivotArea>
    </format>
    <format dxfId="368">
      <pivotArea dataOnly="0" labelOnly="1" outline="0" fieldPosition="0">
        <references count="1">
          <reference field="4294967294" count="13">
            <x v="0"/>
            <x v="1"/>
            <x v="2"/>
            <x v="3"/>
            <x v="4"/>
            <x v="6"/>
            <x v="7"/>
            <x v="8"/>
            <x v="9"/>
            <x v="10"/>
            <x v="11"/>
            <x v="12"/>
            <x v="13"/>
          </reference>
        </references>
      </pivotArea>
    </format>
    <format dxfId="367">
      <pivotArea dataOnly="0" outline="0" fieldPosition="0">
        <references count="1">
          <reference field="4294967294" count="1">
            <x v="0"/>
          </reference>
        </references>
      </pivotArea>
    </format>
    <format dxfId="366">
      <pivotArea dataOnly="0" outline="0" fieldPosition="0">
        <references count="1">
          <reference field="4294967294" count="1">
            <x v="6"/>
          </reference>
        </references>
      </pivotArea>
    </format>
    <format dxfId="365">
      <pivotArea outline="0" fieldPosition="0">
        <references count="1">
          <reference field="4294967294" count="1">
            <x v="5"/>
          </reference>
        </references>
      </pivotArea>
    </format>
    <format dxfId="364">
      <pivotArea dataOnly="0" labelOnly="1" outline="0" fieldPosition="0">
        <references count="1">
          <reference field="4294967294" count="1">
            <x v="14"/>
          </reference>
        </references>
      </pivotArea>
    </format>
    <format dxfId="363">
      <pivotArea dataOnly="0" labelOnly="1" outline="0" fieldPosition="0">
        <references count="1">
          <reference field="4294967294" count="9">
            <x v="6"/>
            <x v="7"/>
            <x v="8"/>
            <x v="9"/>
            <x v="10"/>
            <x v="11"/>
            <x v="12"/>
            <x v="13"/>
            <x v="14"/>
          </reference>
        </references>
      </pivotArea>
    </format>
    <format dxfId="362">
      <pivotArea dataOnly="0" labelOnly="1" outline="0" fieldPosition="0">
        <references count="1">
          <reference field="4294967294" count="1">
            <x v="13"/>
          </reference>
        </references>
      </pivotArea>
    </format>
    <format dxfId="361">
      <pivotArea outline="0" collapsedLevelsAreSubtotals="1" fieldPosition="0">
        <references count="1">
          <reference field="4294967294" count="9" selected="0">
            <x v="6"/>
            <x v="7"/>
            <x v="8"/>
            <x v="9"/>
            <x v="10"/>
            <x v="11"/>
            <x v="12"/>
            <x v="13"/>
            <x v="14"/>
          </reference>
        </references>
      </pivotArea>
    </format>
    <format dxfId="360">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CFD2C98-8A8E-472D-B853-69B34AECFFAE}" name="Pivot G"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19" firstHeaderRow="0" firstDataRow="1" firstDataCol="1"/>
  <pivotFields count="32">
    <pivotField name="Smoking Status" showAll="0" defaultSubtotal="0">
      <items count="3">
        <item n="All Smoking Status" x="0"/>
        <item h="1" x="2"/>
        <item n="Non-Smoker" h="1" x="1"/>
      </items>
    </pivotField>
    <pivotField name="Sex" axis="axisRow" showAll="0" defaultSubtotal="0">
      <items count="3">
        <item n="All Sex" x="0"/>
        <item x="1"/>
        <item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1">
    <field x="1"/>
  </rowFields>
  <rowItems count="3">
    <i>
      <x/>
    </i>
    <i>
      <x v="1"/>
    </i>
    <i>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359">
      <pivotArea outline="0" collapsedLevelsAreSubtotals="1" fieldPosition="0">
        <references count="1">
          <reference field="4294967294" count="7" selected="0">
            <x v="0"/>
            <x v="1"/>
            <x v="2"/>
            <x v="3"/>
            <x v="4"/>
            <x v="6"/>
            <x v="7"/>
          </reference>
        </references>
      </pivotArea>
    </format>
    <format dxfId="358">
      <pivotArea dataOnly="0" labelOnly="1" outline="0" fieldPosition="0">
        <references count="1">
          <reference field="4294967294" count="12">
            <x v="0"/>
            <x v="1"/>
            <x v="2"/>
            <x v="3"/>
            <x v="4"/>
            <x v="6"/>
            <x v="7"/>
            <x v="8"/>
            <x v="9"/>
            <x v="10"/>
            <x v="11"/>
            <x v="12"/>
          </reference>
        </references>
      </pivotArea>
    </format>
    <format dxfId="357">
      <pivotArea dataOnly="0" labelOnly="1" outline="0" fieldPosition="0">
        <references count="1">
          <reference field="4294967294" count="8">
            <x v="6"/>
            <x v="7"/>
            <x v="8"/>
            <x v="9"/>
            <x v="10"/>
            <x v="11"/>
            <x v="12"/>
            <x v="13"/>
          </reference>
        </references>
      </pivotArea>
    </format>
    <format dxfId="356">
      <pivotArea dataOnly="0" labelOnly="1" outline="0" fieldPosition="0">
        <references count="1">
          <reference field="4294967294" count="13">
            <x v="0"/>
            <x v="1"/>
            <x v="2"/>
            <x v="3"/>
            <x v="4"/>
            <x v="6"/>
            <x v="7"/>
            <x v="8"/>
            <x v="9"/>
            <x v="10"/>
            <x v="11"/>
            <x v="12"/>
            <x v="13"/>
          </reference>
        </references>
      </pivotArea>
    </format>
    <format dxfId="355">
      <pivotArea dataOnly="0" outline="0" fieldPosition="0">
        <references count="1">
          <reference field="4294967294" count="1">
            <x v="0"/>
          </reference>
        </references>
      </pivotArea>
    </format>
    <format dxfId="354">
      <pivotArea dataOnly="0" outline="0" fieldPosition="0">
        <references count="1">
          <reference field="4294967294" count="1">
            <x v="6"/>
          </reference>
        </references>
      </pivotArea>
    </format>
    <format dxfId="353">
      <pivotArea outline="0" fieldPosition="0">
        <references count="1">
          <reference field="4294967294" count="1">
            <x v="5"/>
          </reference>
        </references>
      </pivotArea>
    </format>
    <format dxfId="352">
      <pivotArea dataOnly="0" labelOnly="1" outline="0" fieldPosition="0">
        <references count="1">
          <reference field="4294967294" count="1">
            <x v="14"/>
          </reference>
        </references>
      </pivotArea>
    </format>
    <format dxfId="351">
      <pivotArea dataOnly="0" labelOnly="1" outline="0" fieldPosition="0">
        <references count="1">
          <reference field="4294967294" count="9">
            <x v="6"/>
            <x v="7"/>
            <x v="8"/>
            <x v="9"/>
            <x v="10"/>
            <x v="11"/>
            <x v="12"/>
            <x v="13"/>
            <x v="14"/>
          </reference>
        </references>
      </pivotArea>
    </format>
    <format dxfId="350">
      <pivotArea dataOnly="0" labelOnly="1" outline="0" fieldPosition="0">
        <references count="1">
          <reference field="4294967294" count="1">
            <x v="13"/>
          </reference>
        </references>
      </pivotArea>
    </format>
    <format dxfId="349">
      <pivotArea outline="0" collapsedLevelsAreSubtotals="1" fieldPosition="0">
        <references count="1">
          <reference field="4294967294" count="9" selected="0">
            <x v="6"/>
            <x v="7"/>
            <x v="8"/>
            <x v="9"/>
            <x v="10"/>
            <x v="11"/>
            <x v="12"/>
            <x v="13"/>
            <x v="14"/>
          </reference>
        </references>
      </pivotArea>
    </format>
    <format dxfId="348">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2D80EC7-641B-40D8-B058-FC61874E28E3}" name="Pivot GS"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28" firstHeaderRow="0" firstDataRow="1" firstDataCol="1"/>
  <pivotFields count="32">
    <pivotField name="Smoking Status" axis="axisRow" showAll="0" defaultSubtotal="0">
      <items count="3">
        <item n="All Smoking Status" x="0"/>
        <item x="2"/>
        <item n="Non-Smoker" x="1"/>
      </items>
    </pivotField>
    <pivotField name="Sex" axis="axisRow" showAll="0" defaultSubtotal="0">
      <items count="3">
        <item n="All Sex" x="0"/>
        <item x="1"/>
        <item x="2"/>
      </items>
    </pivotField>
    <pivotField showAll="0" defaultSubtotal="0">
      <items count="3">
        <item n="All Plans" x="0"/>
        <item h="1" x="2"/>
        <item h="1"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1"/>
    <field x="0"/>
  </rowFields>
  <rowItems count="12">
    <i>
      <x/>
    </i>
    <i r="1">
      <x/>
    </i>
    <i r="1">
      <x v="1"/>
    </i>
    <i r="1">
      <x v="2"/>
    </i>
    <i>
      <x v="1"/>
    </i>
    <i r="1">
      <x/>
    </i>
    <i r="1">
      <x v="1"/>
    </i>
    <i r="1">
      <x v="2"/>
    </i>
    <i>
      <x v="2"/>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347">
      <pivotArea outline="0" collapsedLevelsAreSubtotals="1" fieldPosition="0">
        <references count="1">
          <reference field="4294967294" count="7" selected="0">
            <x v="0"/>
            <x v="1"/>
            <x v="2"/>
            <x v="3"/>
            <x v="4"/>
            <x v="6"/>
            <x v="7"/>
          </reference>
        </references>
      </pivotArea>
    </format>
    <format dxfId="346">
      <pivotArea dataOnly="0" labelOnly="1" outline="0" fieldPosition="0">
        <references count="1">
          <reference field="4294967294" count="12">
            <x v="0"/>
            <x v="1"/>
            <x v="2"/>
            <x v="3"/>
            <x v="4"/>
            <x v="6"/>
            <x v="7"/>
            <x v="8"/>
            <x v="9"/>
            <x v="10"/>
            <x v="11"/>
            <x v="12"/>
          </reference>
        </references>
      </pivotArea>
    </format>
    <format dxfId="345">
      <pivotArea dataOnly="0" labelOnly="1" outline="0" fieldPosition="0">
        <references count="1">
          <reference field="4294967294" count="8">
            <x v="6"/>
            <x v="7"/>
            <x v="8"/>
            <x v="9"/>
            <x v="10"/>
            <x v="11"/>
            <x v="12"/>
            <x v="13"/>
          </reference>
        </references>
      </pivotArea>
    </format>
    <format dxfId="344">
      <pivotArea dataOnly="0" labelOnly="1" outline="0" fieldPosition="0">
        <references count="1">
          <reference field="4294967294" count="13">
            <x v="0"/>
            <x v="1"/>
            <x v="2"/>
            <x v="3"/>
            <x v="4"/>
            <x v="6"/>
            <x v="7"/>
            <x v="8"/>
            <x v="9"/>
            <x v="10"/>
            <x v="11"/>
            <x v="12"/>
            <x v="13"/>
          </reference>
        </references>
      </pivotArea>
    </format>
    <format dxfId="343">
      <pivotArea dataOnly="0" outline="0" fieldPosition="0">
        <references count="1">
          <reference field="4294967294" count="1">
            <x v="0"/>
          </reference>
        </references>
      </pivotArea>
    </format>
    <format dxfId="342">
      <pivotArea dataOnly="0" outline="0" fieldPosition="0">
        <references count="1">
          <reference field="4294967294" count="1">
            <x v="6"/>
          </reference>
        </references>
      </pivotArea>
    </format>
    <format dxfId="341">
      <pivotArea outline="0" fieldPosition="0">
        <references count="1">
          <reference field="4294967294" count="1">
            <x v="5"/>
          </reference>
        </references>
      </pivotArea>
    </format>
    <format dxfId="340">
      <pivotArea dataOnly="0" labelOnly="1" outline="0" fieldPosition="0">
        <references count="1">
          <reference field="4294967294" count="1">
            <x v="14"/>
          </reference>
        </references>
      </pivotArea>
    </format>
    <format dxfId="339">
      <pivotArea dataOnly="0" labelOnly="1" outline="0" fieldPosition="0">
        <references count="1">
          <reference field="4294967294" count="9">
            <x v="6"/>
            <x v="7"/>
            <x v="8"/>
            <x v="9"/>
            <x v="10"/>
            <x v="11"/>
            <x v="12"/>
            <x v="13"/>
            <x v="14"/>
          </reference>
        </references>
      </pivotArea>
    </format>
    <format dxfId="338">
      <pivotArea dataOnly="0" labelOnly="1" outline="0" fieldPosition="0">
        <references count="1">
          <reference field="4294967294" count="1">
            <x v="13"/>
          </reference>
        </references>
      </pivotArea>
    </format>
    <format dxfId="337">
      <pivotArea outline="0" collapsedLevelsAreSubtotals="1" fieldPosition="0">
        <references count="1">
          <reference field="4294967294" count="9" selected="0">
            <x v="6"/>
            <x v="7"/>
            <x v="8"/>
            <x v="9"/>
            <x v="10"/>
            <x v="11"/>
            <x v="12"/>
            <x v="13"/>
            <x v="14"/>
          </reference>
        </references>
      </pivotArea>
    </format>
    <format dxfId="336">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CF729C6-D2DA-4B0D-8F9F-833213379106}" name="Pivot GP" cacheId="0" applyNumberFormats="0" applyBorderFormats="0" applyFontFormats="0" applyPatternFormats="0" applyAlignmentFormats="0" applyWidthHeightFormats="1" dataCaption="Values" updatedVersion="8" minRefreshableVersion="3" rowGrandTotals="0" colGrandTotals="0" itemPrintTitles="1" createdVersion="7" indent="0" outline="1" outlineData="1" multipleFieldFilters="0">
  <location ref="A16:P28" firstHeaderRow="0" firstDataRow="1" firstDataCol="1"/>
  <pivotFields count="32">
    <pivotField name="Smoking Status" showAll="0" defaultSubtotal="0">
      <items count="3">
        <item n="All Smoking Status" x="0"/>
        <item h="1" x="2"/>
        <item n="Non-Smoker" h="1" x="1"/>
      </items>
    </pivotField>
    <pivotField name="Sex" axis="axisRow" showAll="0" defaultSubtotal="0">
      <items count="3">
        <item n="All Sex" x="0"/>
        <item x="1"/>
        <item x="2"/>
      </items>
    </pivotField>
    <pivotField axis="axisRow" showAll="0" defaultSubtotal="0">
      <items count="3">
        <item n="All Plans" x="0"/>
        <item x="2"/>
        <item x="1"/>
      </items>
    </pivotField>
    <pivotField name="Attained Age" showAll="0" defaultSubtotal="0">
      <items count="4">
        <item n="All Ages" x="3"/>
        <item h="1" x="0"/>
        <item h="1" x="1"/>
        <item h="1" x="2"/>
      </items>
    </pivotField>
    <pivotField name="Issue Era" showAll="0" defaultSubtotal="0">
      <items count="5">
        <item n="All Iss. Yrs." x="4"/>
        <item h="1" x="0"/>
        <item h="1" x="1"/>
        <item h="1" x="2"/>
        <item h="1" x="3"/>
      </items>
    </pivotField>
    <pivotField name="Face Band" showAll="0" defaultSubtotal="0">
      <items count="3">
        <item n="All Face Amounts" x="2"/>
        <item h="1" x="0"/>
        <item h="1" x="1"/>
      </items>
    </pivotField>
    <pivotField dataField="1" showAll="0" defaultSubtotal="0"/>
    <pivotField dataField="1" showAll="0" defaultSubtotal="0"/>
    <pivotField dataField="1" showAll="0" defaultSubtotal="0"/>
    <pivotField dataField="1" showAll="0" defaultSubtotal="0"/>
    <pivotField dataField="1" showAll="0" defaultSubtotal="0"/>
    <pivotField dataField="1"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2">
    <field x="1"/>
    <field x="2"/>
  </rowFields>
  <rowItems count="12">
    <i>
      <x/>
    </i>
    <i r="1">
      <x/>
    </i>
    <i r="1">
      <x v="1"/>
    </i>
    <i r="1">
      <x v="2"/>
    </i>
    <i>
      <x v="1"/>
    </i>
    <i r="1">
      <x/>
    </i>
    <i r="1">
      <x v="1"/>
    </i>
    <i r="1">
      <x v="2"/>
    </i>
    <i>
      <x v="2"/>
    </i>
    <i r="1">
      <x/>
    </i>
    <i r="1">
      <x v="1"/>
    </i>
    <i r="1">
      <x v="2"/>
    </i>
  </rowItems>
  <colFields count="1">
    <field x="-2"/>
  </colFields>
  <colItems count="15">
    <i>
      <x/>
    </i>
    <i i="1">
      <x v="1"/>
    </i>
    <i i="2">
      <x v="2"/>
    </i>
    <i i="3">
      <x v="3"/>
    </i>
    <i i="4">
      <x v="4"/>
    </i>
    <i i="5">
      <x v="5"/>
    </i>
    <i i="6">
      <x v="6"/>
    </i>
    <i i="7">
      <x v="7"/>
    </i>
    <i i="8">
      <x v="8"/>
    </i>
    <i i="9">
      <x v="9"/>
    </i>
    <i i="10">
      <x v="10"/>
    </i>
    <i i="11">
      <x v="11"/>
    </i>
    <i i="12">
      <x v="12"/>
    </i>
    <i i="13">
      <x v="13"/>
    </i>
    <i i="14">
      <x v="14"/>
    </i>
  </colItems>
  <dataFields count="15">
    <dataField name="Q1" fld="6" subtotal="average" baseField="0" baseItem="0" numFmtId="9"/>
    <dataField name="Q2" fld="7" subtotal="average" baseField="0" baseItem="0" numFmtId="9"/>
    <dataField name="Q3" fld="8" subtotal="average" baseField="0" baseItem="0" numFmtId="9"/>
    <dataField name="Q4" fld="9" subtotal="average" baseField="0" baseItem="0" numFmtId="9"/>
    <dataField name="Q5" fld="10" subtotal="average" baseField="0" baseItem="0" numFmtId="9"/>
    <dataField name="Overall" fld="11" subtotal="average" baseField="1" baseItem="1" numFmtId="9"/>
    <dataField name="Line to Max" fld="24" subtotal="average" baseField="0" baseItem="0" numFmtId="9"/>
    <dataField name="Line to Min" fld="25" subtotal="average" baseField="0" baseItem="0" numFmtId="9"/>
    <dataField name="Q1 Bubble" fld="26" subtotal="average" baseField="0" baseItem="0"/>
    <dataField name="Q2 Bubble" fld="27" subtotal="average" baseField="2" baseItem="1"/>
    <dataField name="Q3 Bubble" fld="28" subtotal="average" baseField="2" baseItem="1"/>
    <dataField name="Q4 Bubble" fld="29" subtotal="average" baseField="0" baseItem="0"/>
    <dataField name="Q5 Bubble" fld="30" subtotal="average" baseField="0" baseItem="0"/>
    <dataField name="Overall Bubble" fld="31" subtotal="average" baseField="0" baseItem="0"/>
    <dataField name="Check" fld="11" subtotal="count" baseField="0" baseItem="0"/>
  </dataFields>
  <formats count="12">
    <format dxfId="335">
      <pivotArea outline="0" collapsedLevelsAreSubtotals="1" fieldPosition="0">
        <references count="1">
          <reference field="4294967294" count="7" selected="0">
            <x v="0"/>
            <x v="1"/>
            <x v="2"/>
            <x v="3"/>
            <x v="4"/>
            <x v="6"/>
            <x v="7"/>
          </reference>
        </references>
      </pivotArea>
    </format>
    <format dxfId="334">
      <pivotArea dataOnly="0" labelOnly="1" outline="0" fieldPosition="0">
        <references count="1">
          <reference field="4294967294" count="12">
            <x v="0"/>
            <x v="1"/>
            <x v="2"/>
            <x v="3"/>
            <x v="4"/>
            <x v="6"/>
            <x v="7"/>
            <x v="8"/>
            <x v="9"/>
            <x v="10"/>
            <x v="11"/>
            <x v="12"/>
          </reference>
        </references>
      </pivotArea>
    </format>
    <format dxfId="333">
      <pivotArea dataOnly="0" labelOnly="1" outline="0" fieldPosition="0">
        <references count="1">
          <reference field="4294967294" count="8">
            <x v="6"/>
            <x v="7"/>
            <x v="8"/>
            <x v="9"/>
            <x v="10"/>
            <x v="11"/>
            <x v="12"/>
            <x v="13"/>
          </reference>
        </references>
      </pivotArea>
    </format>
    <format dxfId="332">
      <pivotArea dataOnly="0" labelOnly="1" outline="0" fieldPosition="0">
        <references count="1">
          <reference field="4294967294" count="13">
            <x v="0"/>
            <x v="1"/>
            <x v="2"/>
            <x v="3"/>
            <x v="4"/>
            <x v="6"/>
            <x v="7"/>
            <x v="8"/>
            <x v="9"/>
            <x v="10"/>
            <x v="11"/>
            <x v="12"/>
            <x v="13"/>
          </reference>
        </references>
      </pivotArea>
    </format>
    <format dxfId="331">
      <pivotArea dataOnly="0" outline="0" fieldPosition="0">
        <references count="1">
          <reference field="4294967294" count="1">
            <x v="0"/>
          </reference>
        </references>
      </pivotArea>
    </format>
    <format dxfId="330">
      <pivotArea dataOnly="0" outline="0" fieldPosition="0">
        <references count="1">
          <reference field="4294967294" count="1">
            <x v="6"/>
          </reference>
        </references>
      </pivotArea>
    </format>
    <format dxfId="329">
      <pivotArea outline="0" fieldPosition="0">
        <references count="1">
          <reference field="4294967294" count="1">
            <x v="5"/>
          </reference>
        </references>
      </pivotArea>
    </format>
    <format dxfId="328">
      <pivotArea dataOnly="0" labelOnly="1" outline="0" fieldPosition="0">
        <references count="1">
          <reference field="4294967294" count="1">
            <x v="14"/>
          </reference>
        </references>
      </pivotArea>
    </format>
    <format dxfId="327">
      <pivotArea dataOnly="0" labelOnly="1" outline="0" fieldPosition="0">
        <references count="1">
          <reference field="4294967294" count="9">
            <x v="6"/>
            <x v="7"/>
            <x v="8"/>
            <x v="9"/>
            <x v="10"/>
            <x v="11"/>
            <x v="12"/>
            <x v="13"/>
            <x v="14"/>
          </reference>
        </references>
      </pivotArea>
    </format>
    <format dxfId="326">
      <pivotArea dataOnly="0" labelOnly="1" outline="0" fieldPosition="0">
        <references count="1">
          <reference field="4294967294" count="1">
            <x v="13"/>
          </reference>
        </references>
      </pivotArea>
    </format>
    <format dxfId="325">
      <pivotArea outline="0" collapsedLevelsAreSubtotals="1" fieldPosition="0">
        <references count="1">
          <reference field="4294967294" count="9" selected="0">
            <x v="6"/>
            <x v="7"/>
            <x v="8"/>
            <x v="9"/>
            <x v="10"/>
            <x v="11"/>
            <x v="12"/>
            <x v="13"/>
            <x v="14"/>
          </reference>
        </references>
      </pivotArea>
    </format>
    <format dxfId="324">
      <pivotArea dataOnly="0" labelOnly="1" outline="0" fieldPosition="0">
        <references count="1">
          <reference field="4294967294" count="9">
            <x v="6"/>
            <x v="7"/>
            <x v="8"/>
            <x v="9"/>
            <x v="10"/>
            <x v="11"/>
            <x v="12"/>
            <x v="13"/>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 xr10:uid="{9FD90328-F4DE-4217-92C2-B4E9685B52BB}" sourceName="Smoker_Status">
  <pivotTables>
    <pivotTable tabId="66" name="Pivot SG"/>
  </pivotTables>
  <data>
    <tabular pivotCacheId="719981474" sortOrder="descending" showMissing="0">
      <items count="3">
        <i x="2" s="1"/>
        <i x="1" s="1"/>
        <i x="0" s="1"/>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11" xr10:uid="{E52C9722-3600-4FF9-B2D6-9E8699ADFD02}" sourceName="Attained_Age">
  <pivotTables>
    <pivotTable tabId="101" name="Pivot SA"/>
  </pivotTables>
  <data>
    <tabular pivotCacheId="719981474" showMissing="0">
      <items count="4">
        <i x="0" s="1"/>
        <i x="1" s="1"/>
        <i x="2" s="1"/>
        <i x="3" s="1"/>
      </items>
    </tabular>
  </data>
</slicerCacheDefinition>
</file>

<file path=xl/slicerCaches/slicerCache10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112" xr10:uid="{5AA5C9CB-9A7F-47EB-A26C-ADB3BE76041D}" sourceName="Attained_Age">
  <pivotTables>
    <pivotTable tabId="149" name="Pivot GA"/>
  </pivotTables>
  <data>
    <tabular pivotCacheId="719981474" showMissing="0">
      <items count="4">
        <i x="0" s="1"/>
        <i x="1" s="1"/>
        <i x="2" s="1"/>
        <i x="3" s="1"/>
      </items>
    </tabular>
  </data>
</slicerCacheDefinition>
</file>

<file path=xl/slicerCaches/slicerCache10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112" xr10:uid="{36083587-43B0-4724-B3DA-26098E8F5AE2}" sourceName="Issue_Era">
  <pivotTables>
    <pivotTable tabId="149" name="Pivot GA"/>
  </pivotTables>
  <data>
    <tabular pivotCacheId="719981474" showMissing="0">
      <items count="5">
        <i x="0"/>
        <i x="1"/>
        <i x="2"/>
        <i x="3"/>
        <i x="4" s="1"/>
      </items>
    </tabular>
  </data>
</slicerCacheDefinition>
</file>

<file path=xl/slicerCaches/slicerCache10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112" xr10:uid="{917DEA32-FF10-449D-9ACE-387F181217BF}" sourceName="Face_Amount_Band">
  <pivotTables>
    <pivotTable tabId="149" name="Pivot GA"/>
  </pivotTables>
  <data>
    <tabular pivotCacheId="719981474" showMissing="0">
      <items count="3">
        <i x="0"/>
        <i x="1"/>
        <i x="2" s="1"/>
      </items>
    </tabular>
  </data>
</slicerCacheDefinition>
</file>

<file path=xl/slicerCaches/slicerCache10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1111" xr10:uid="{208B49DE-E878-48F2-9B44-65E32D2115A5}" sourceName="Smoker_Status">
  <pivotTables>
    <pivotTable tabId="150" name="Pivot GI"/>
  </pivotTables>
  <data>
    <tabular pivotCacheId="719981474" sortOrder="descending" showMissing="0">
      <items count="3">
        <i x="2"/>
        <i x="1"/>
        <i x="0" s="1"/>
      </items>
    </tabular>
  </data>
</slicerCacheDefinition>
</file>

<file path=xl/slicerCaches/slicerCache10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1111" xr10:uid="{8CBE292F-2803-4EA4-BB33-5FD3D6597614}" sourceName="Gender">
  <pivotTables>
    <pivotTable tabId="150" name="Pivot GI"/>
  </pivotTables>
  <data>
    <tabular pivotCacheId="719981474" sortOrder="descending" showMissing="0">
      <items count="3">
        <i x="2" s="1"/>
        <i x="1" s="1"/>
        <i x="0" s="1"/>
      </items>
    </tabular>
  </data>
</slicerCacheDefinition>
</file>

<file path=xl/slicerCaches/slicerCache10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1111" xr10:uid="{01FFF046-A681-4A04-8A21-62277D6E968A}" sourceName="Plan">
  <pivotTables>
    <pivotTable tabId="150" name="Pivot GI"/>
  </pivotTables>
  <data>
    <tabular pivotCacheId="719981474" sortOrder="descending" showMissing="0">
      <items count="3">
        <i x="1"/>
        <i x="2"/>
        <i x="0" s="1"/>
      </items>
    </tabular>
  </data>
</slicerCacheDefinition>
</file>

<file path=xl/slicerCaches/slicerCache10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1111" xr10:uid="{AF77604A-D155-4A26-B1B8-07B8278FF906}" sourceName="Attained_Age">
  <pivotTables>
    <pivotTable tabId="150" name="Pivot GI"/>
  </pivotTables>
  <data>
    <tabular pivotCacheId="719981474" showMissing="0">
      <items count="4">
        <i x="0"/>
        <i x="1"/>
        <i x="2"/>
        <i x="3" s="1"/>
      </items>
    </tabular>
  </data>
</slicerCacheDefinition>
</file>

<file path=xl/slicerCaches/slicerCache10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1111" xr10:uid="{58F17A41-AB6C-4539-9989-2AD0505C9A24}" sourceName="Issue_Era">
  <pivotTables>
    <pivotTable tabId="150" name="Pivot GI"/>
  </pivotTables>
  <data>
    <tabular pivotCacheId="719981474" showMissing="0">
      <items count="5">
        <i x="0" s="1"/>
        <i x="1" s="1"/>
        <i x="2" s="1"/>
        <i x="3" s="1"/>
        <i x="4" s="1"/>
      </items>
    </tabular>
  </data>
</slicerCacheDefinition>
</file>

<file path=xl/slicerCaches/slicerCache10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1111" xr10:uid="{51493502-FE73-42FB-8E3A-156703B7A022}" sourceName="Face_Amount_Band">
  <pivotTables>
    <pivotTable tabId="150" name="Pivot GI"/>
  </pivotTables>
  <data>
    <tabular pivotCacheId="719981474" showMissing="0">
      <items count="3">
        <i x="0"/>
        <i x="1"/>
        <i x="2" s="1"/>
      </items>
    </tabular>
  </data>
</slicerCacheDefinition>
</file>

<file path=xl/slicerCaches/slicerCache10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12" xr10:uid="{DD2D0C92-A034-4999-B81B-6BBE20936BC6}" sourceName="Smoker_Status">
  <pivotTables>
    <pivotTable tabId="151" name="Pivot GF"/>
  </pivotTables>
  <data>
    <tabular pivotCacheId="719981474" sortOrder="descending" showMissing="0">
      <items count="3">
        <i x="2"/>
        <i x="1"/>
        <i x="0" s="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11" xr10:uid="{E199344C-0585-4CCB-8430-69274CA6862C}" sourceName="Issue_Era">
  <pivotTables>
    <pivotTable tabId="101" name="Pivot SA"/>
  </pivotTables>
  <data>
    <tabular pivotCacheId="719981474" showMissing="0">
      <items count="5">
        <i x="0"/>
        <i x="1"/>
        <i x="2"/>
        <i x="3"/>
        <i x="4" s="1"/>
      </items>
    </tabular>
  </data>
</slicerCacheDefinition>
</file>

<file path=xl/slicerCaches/slicerCache1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12" xr10:uid="{DF15986B-E80F-457C-B881-F4BCA8B1519A}" sourceName="Gender">
  <pivotTables>
    <pivotTable tabId="151" name="Pivot GF"/>
  </pivotTables>
  <data>
    <tabular pivotCacheId="719981474" sortOrder="descending" showMissing="0">
      <items count="3">
        <i x="2" s="1"/>
        <i x="1" s="1"/>
        <i x="0" s="1"/>
      </items>
    </tabular>
  </data>
</slicerCacheDefinition>
</file>

<file path=xl/slicerCaches/slicerCache1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12" xr10:uid="{EAE29303-5A9E-4A22-B97E-6744AFB0B66F}" sourceName="Plan">
  <pivotTables>
    <pivotTable tabId="151" name="Pivot GF"/>
  </pivotTables>
  <data>
    <tabular pivotCacheId="719981474" sortOrder="descending" showMissing="0">
      <items count="3">
        <i x="1"/>
        <i x="2"/>
        <i x="0" s="1"/>
      </items>
    </tabular>
  </data>
</slicerCacheDefinition>
</file>

<file path=xl/slicerCaches/slicerCache1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12" xr10:uid="{40F08EE5-7D9F-43C6-9EB0-F0CA1D996C65}" sourceName="Attained_Age">
  <pivotTables>
    <pivotTable tabId="151" name="Pivot GF"/>
  </pivotTables>
  <data>
    <tabular pivotCacheId="719981474" showMissing="0">
      <items count="4">
        <i x="0"/>
        <i x="1"/>
        <i x="2"/>
        <i x="3" s="1"/>
      </items>
    </tabular>
  </data>
</slicerCacheDefinition>
</file>

<file path=xl/slicerCaches/slicerCache1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12" xr10:uid="{60F52755-12F7-42FB-9610-97D91F7EC3DD}" sourceName="Issue_Era">
  <pivotTables>
    <pivotTable tabId="151" name="Pivot GF"/>
  </pivotTables>
  <data>
    <tabular pivotCacheId="719981474" showMissing="0">
      <items count="5">
        <i x="0"/>
        <i x="1"/>
        <i x="2"/>
        <i x="3"/>
        <i x="4" s="1"/>
      </items>
    </tabular>
  </data>
</slicerCacheDefinition>
</file>

<file path=xl/slicerCaches/slicerCache1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12" xr10:uid="{87E1D7CE-B0D1-4E54-867A-5825922E054B}" sourceName="Face_Amount_Band">
  <pivotTables>
    <pivotTable tabId="151" name="Pivot GF"/>
  </pivotTables>
  <data>
    <tabular pivotCacheId="719981474" showMissing="0">
      <items count="3">
        <i x="0" s="1"/>
        <i x="1" s="1"/>
        <i x="2" s="1"/>
      </items>
    </tabular>
  </data>
</slicerCacheDefinition>
</file>

<file path=xl/slicerCaches/slicerCache1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211" xr10:uid="{A5173B66-181F-49E2-A6F2-46E2370B6CF6}" sourceName="Smoker_Status">
  <pivotTables>
    <pivotTable tabId="152" name="Pivot P"/>
  </pivotTables>
  <data>
    <tabular pivotCacheId="719981474" sortOrder="descending" showMissing="0">
      <items count="3">
        <i x="2"/>
        <i x="1"/>
        <i x="0" s="1"/>
      </items>
    </tabular>
  </data>
</slicerCacheDefinition>
</file>

<file path=xl/slicerCaches/slicerCache1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211" xr10:uid="{4189E196-879C-4E28-B5B2-164D798F29D5}" sourceName="Gender">
  <pivotTables>
    <pivotTable tabId="152" name="Pivot P"/>
  </pivotTables>
  <data>
    <tabular pivotCacheId="719981474" sortOrder="descending" showMissing="0">
      <items count="3">
        <i x="2"/>
        <i x="1"/>
        <i x="0" s="1"/>
      </items>
    </tabular>
  </data>
</slicerCacheDefinition>
</file>

<file path=xl/slicerCaches/slicerCache1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211" xr10:uid="{757ADBBC-0696-4C78-BB61-AE6A73AD45A8}" sourceName="Plan">
  <pivotTables>
    <pivotTable tabId="152" name="Pivot P"/>
  </pivotTables>
  <data>
    <tabular pivotCacheId="719981474" sortOrder="descending" showMissing="0">
      <items count="3">
        <i x="1" s="1"/>
        <i x="2" s="1"/>
        <i x="0" s="1"/>
      </items>
    </tabular>
  </data>
</slicerCacheDefinition>
</file>

<file path=xl/slicerCaches/slicerCache1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211" xr10:uid="{E4FF530E-206A-457C-B385-F75C6EFFD063}" sourceName="Attained_Age">
  <pivotTables>
    <pivotTable tabId="152" name="Pivot P"/>
  </pivotTables>
  <data>
    <tabular pivotCacheId="719981474" showMissing="0">
      <items count="4">
        <i x="0"/>
        <i x="1"/>
        <i x="2"/>
        <i x="3" s="1"/>
      </items>
    </tabular>
  </data>
</slicerCacheDefinition>
</file>

<file path=xl/slicerCaches/slicerCache11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211" xr10:uid="{61287141-9FA8-45B7-B246-DB3D160645FE}" sourceName="Issue_Era">
  <pivotTables>
    <pivotTable tabId="152" name="Pivot P"/>
  </pivotTables>
  <data>
    <tabular pivotCacheId="719981474" showMissing="0">
      <items count="5">
        <i x="0"/>
        <i x="1"/>
        <i x="2"/>
        <i x="3"/>
        <i x="4" s="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11" xr10:uid="{DC260791-D176-42A1-B843-EDF11BBBBB52}" sourceName="Face_Amount_Band">
  <pivotTables>
    <pivotTable tabId="101" name="Pivot SA"/>
  </pivotTables>
  <data>
    <tabular pivotCacheId="719981474" showMissing="0">
      <items count="3">
        <i x="0"/>
        <i x="1"/>
        <i x="2" s="1"/>
      </items>
    </tabular>
  </data>
</slicerCacheDefinition>
</file>

<file path=xl/slicerCaches/slicerCache12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211" xr10:uid="{F4CD7ABF-F680-4D00-8EAD-6A37BE772BCF}" sourceName="Face_Amount_Band">
  <pivotTables>
    <pivotTable tabId="152" name="Pivot P"/>
  </pivotTables>
  <data>
    <tabular pivotCacheId="719981474" showMissing="0">
      <items count="3">
        <i x="0"/>
        <i x="1"/>
        <i x="2" s="1"/>
      </items>
    </tabular>
  </data>
</slicerCacheDefinition>
</file>

<file path=xl/slicerCaches/slicerCache12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31" xr10:uid="{0CB04DE4-CC92-4764-99ED-9DEBE4C48C8C}" sourceName="Smoker_Status">
  <pivotTables>
    <pivotTable tabId="153" name="Pivot PS"/>
  </pivotTables>
  <data>
    <tabular pivotCacheId="719981474" sortOrder="descending" showMissing="0">
      <items count="3">
        <i x="2" s="1"/>
        <i x="1" s="1"/>
        <i x="0" s="1"/>
      </items>
    </tabular>
  </data>
</slicerCacheDefinition>
</file>

<file path=xl/slicerCaches/slicerCache12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31" xr10:uid="{28B6466A-5811-43A5-B578-6D859C918073}" sourceName="Gender">
  <pivotTables>
    <pivotTable tabId="153" name="Pivot PS"/>
  </pivotTables>
  <data>
    <tabular pivotCacheId="719981474" sortOrder="descending" showMissing="0">
      <items count="3">
        <i x="2"/>
        <i x="1"/>
        <i x="0" s="1"/>
      </items>
    </tabular>
  </data>
</slicerCacheDefinition>
</file>

<file path=xl/slicerCaches/slicerCache12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31" xr10:uid="{14681589-C262-4893-9898-90485E7CF7F9}" sourceName="Plan">
  <pivotTables>
    <pivotTable tabId="153" name="Pivot PS"/>
  </pivotTables>
  <data>
    <tabular pivotCacheId="719981474" sortOrder="descending" showMissing="0">
      <items count="3">
        <i x="1" s="1"/>
        <i x="2" s="1"/>
        <i x="0" s="1"/>
      </items>
    </tabular>
  </data>
</slicerCacheDefinition>
</file>

<file path=xl/slicerCaches/slicerCache12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31" xr10:uid="{1BB6D96A-F502-43B4-9FA6-23317AE40901}" sourceName="Attained_Age">
  <pivotTables>
    <pivotTable tabId="153" name="Pivot PS"/>
  </pivotTables>
  <data>
    <tabular pivotCacheId="719981474" showMissing="0">
      <items count="4">
        <i x="0"/>
        <i x="1"/>
        <i x="2"/>
        <i x="3" s="1"/>
      </items>
    </tabular>
  </data>
</slicerCacheDefinition>
</file>

<file path=xl/slicerCaches/slicerCache12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31" xr10:uid="{29CD40F3-3413-4F4C-BD21-7868547C5624}" sourceName="Issue_Era">
  <pivotTables>
    <pivotTable tabId="153" name="Pivot PS"/>
  </pivotTables>
  <data>
    <tabular pivotCacheId="719981474" showMissing="0">
      <items count="5">
        <i x="0"/>
        <i x="1"/>
        <i x="2"/>
        <i x="3"/>
        <i x="4" s="1"/>
      </items>
    </tabular>
  </data>
</slicerCacheDefinition>
</file>

<file path=xl/slicerCaches/slicerCache12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31" xr10:uid="{A2F44B88-6008-4558-9AD7-F89CE988A84F}" sourceName="Face_Amount_Band">
  <pivotTables>
    <pivotTable tabId="153" name="Pivot PS"/>
  </pivotTables>
  <data>
    <tabular pivotCacheId="719981474" showMissing="0">
      <items count="3">
        <i x="0"/>
        <i x="1"/>
        <i x="2" s="1"/>
      </items>
    </tabular>
  </data>
</slicerCacheDefinition>
</file>

<file path=xl/slicerCaches/slicerCache12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21" xr10:uid="{54F0A456-D0E9-4E68-B0F3-776A2D9F6623}" sourceName="Smoker_Status">
  <pivotTables>
    <pivotTable tabId="154" name="Pivot PG"/>
  </pivotTables>
  <data>
    <tabular pivotCacheId="719981474" sortOrder="descending" showMissing="0">
      <items count="3">
        <i x="2"/>
        <i x="1"/>
        <i x="0" s="1"/>
      </items>
    </tabular>
  </data>
</slicerCacheDefinition>
</file>

<file path=xl/slicerCaches/slicerCache12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21" xr10:uid="{2C059C42-722F-422D-A309-E2F5D833A4C0}" sourceName="Gender">
  <pivotTables>
    <pivotTable tabId="154" name="Pivot PG"/>
  </pivotTables>
  <data>
    <tabular pivotCacheId="719981474" sortOrder="descending" showMissing="0">
      <items count="3">
        <i x="2" s="1"/>
        <i x="1" s="1"/>
        <i x="0" s="1"/>
      </items>
    </tabular>
  </data>
</slicerCacheDefinition>
</file>

<file path=xl/slicerCaches/slicerCache12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21" xr10:uid="{5B9EC0BD-B6B0-4B50-B1F0-987DEA6A7A6B}" sourceName="Plan">
  <pivotTables>
    <pivotTable tabId="154" name="Pivot PG"/>
  </pivotTables>
  <data>
    <tabular pivotCacheId="719981474" sortOrder="descending" showMissing="0">
      <items count="3">
        <i x="1" s="1"/>
        <i x="2" s="1"/>
        <i x="0" s="1"/>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111" xr10:uid="{7EC65A6B-6F3A-439C-AB34-7E9A88C08807}" sourceName="Smoker_Status">
  <pivotTables>
    <pivotTable tabId="105" name="Pivot SI"/>
  </pivotTables>
  <data>
    <tabular pivotCacheId="719981474" sortOrder="descending" showMissing="0">
      <items count="3">
        <i x="2" s="1"/>
        <i x="1" s="1"/>
        <i x="0" s="1"/>
      </items>
    </tabular>
  </data>
</slicerCacheDefinition>
</file>

<file path=xl/slicerCaches/slicerCache13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21" xr10:uid="{5225B267-9919-4C38-B724-5F90C1F56F6A}" sourceName="Attained_Age">
  <pivotTables>
    <pivotTable tabId="154" name="Pivot PG"/>
  </pivotTables>
  <data>
    <tabular pivotCacheId="719981474" showMissing="0">
      <items count="4">
        <i x="0"/>
        <i x="1"/>
        <i x="2"/>
        <i x="3" s="1"/>
      </items>
    </tabular>
  </data>
</slicerCacheDefinition>
</file>

<file path=xl/slicerCaches/slicerCache13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21" xr10:uid="{D79DEE2D-9567-484B-8715-1833B7DE5B84}" sourceName="Issue_Era">
  <pivotTables>
    <pivotTable tabId="154" name="Pivot PG"/>
  </pivotTables>
  <data>
    <tabular pivotCacheId="719981474" showMissing="0">
      <items count="5">
        <i x="0"/>
        <i x="1"/>
        <i x="2"/>
        <i x="3"/>
        <i x="4" s="1"/>
      </items>
    </tabular>
  </data>
</slicerCacheDefinition>
</file>

<file path=xl/slicerCaches/slicerCache13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21" xr10:uid="{F53DF0F7-EDB9-4A77-8B85-D5E88E3D1418}" sourceName="Face_Amount_Band">
  <pivotTables>
    <pivotTable tabId="154" name="Pivot PG"/>
  </pivotTables>
  <data>
    <tabular pivotCacheId="719981474" showMissing="0">
      <items count="3">
        <i x="0"/>
        <i x="1"/>
        <i x="2" s="1"/>
      </items>
    </tabular>
  </data>
</slicerCacheDefinition>
</file>

<file path=xl/slicerCaches/slicerCache13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1121" xr10:uid="{69ADF8AA-3770-45C5-8EFD-459AA90A5114}" sourceName="Smoker_Status">
  <pivotTables>
    <pivotTable tabId="155" name="Pivot PA"/>
  </pivotTables>
  <data>
    <tabular pivotCacheId="719981474" sortOrder="descending" showMissing="0">
      <items count="3">
        <i x="2"/>
        <i x="1"/>
        <i x="0" s="1"/>
      </items>
    </tabular>
  </data>
</slicerCacheDefinition>
</file>

<file path=xl/slicerCaches/slicerCache13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1121" xr10:uid="{C17042CB-E231-42F5-B101-2F7BFD492BAE}" sourceName="Gender">
  <pivotTables>
    <pivotTable tabId="155" name="Pivot PA"/>
  </pivotTables>
  <data>
    <tabular pivotCacheId="719981474" sortOrder="descending" showMissing="0">
      <items count="3">
        <i x="2"/>
        <i x="1"/>
        <i x="0" s="1"/>
      </items>
    </tabular>
  </data>
</slicerCacheDefinition>
</file>

<file path=xl/slicerCaches/slicerCache13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1121" xr10:uid="{16424FF6-4132-4D7A-A286-09EA23D980B4}" sourceName="Plan">
  <pivotTables>
    <pivotTable tabId="155" name="Pivot PA"/>
  </pivotTables>
  <data>
    <tabular pivotCacheId="719981474" sortOrder="descending" showMissing="0">
      <items count="3">
        <i x="1" s="1"/>
        <i x="2" s="1"/>
        <i x="0" s="1"/>
      </items>
    </tabular>
  </data>
</slicerCacheDefinition>
</file>

<file path=xl/slicerCaches/slicerCache13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1121" xr10:uid="{E0936753-4F16-433C-9D59-29FCA6DFC866}" sourceName="Attained_Age">
  <pivotTables>
    <pivotTable tabId="155" name="Pivot PA"/>
  </pivotTables>
  <data>
    <tabular pivotCacheId="719981474" showMissing="0">
      <items count="4">
        <i x="0" s="1"/>
        <i x="1" s="1"/>
        <i x="2" s="1"/>
        <i x="3" s="1"/>
      </items>
    </tabular>
  </data>
</slicerCacheDefinition>
</file>

<file path=xl/slicerCaches/slicerCache13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1121" xr10:uid="{29B1462B-AF35-4950-B84A-3363FCEF7FC6}" sourceName="Issue_Era">
  <pivotTables>
    <pivotTable tabId="155" name="Pivot PA"/>
  </pivotTables>
  <data>
    <tabular pivotCacheId="719981474" showMissing="0">
      <items count="5">
        <i x="0"/>
        <i x="1"/>
        <i x="2"/>
        <i x="3"/>
        <i x="4" s="1"/>
      </items>
    </tabular>
  </data>
</slicerCacheDefinition>
</file>

<file path=xl/slicerCaches/slicerCache13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1121" xr10:uid="{5F8B39D9-2330-4C4E-BC05-F3B2ED261BC0}" sourceName="Face_Amount_Band">
  <pivotTables>
    <pivotTable tabId="155" name="Pivot PA"/>
  </pivotTables>
  <data>
    <tabular pivotCacheId="719981474" showMissing="0">
      <items count="3">
        <i x="0"/>
        <i x="1"/>
        <i x="2" s="1"/>
      </items>
    </tabular>
  </data>
</slicerCacheDefinition>
</file>

<file path=xl/slicerCaches/slicerCache13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11111" xr10:uid="{10C40B6A-6CCB-4AA1-AD12-D3A6C8A93A3C}" sourceName="Smoker_Status">
  <pivotTables>
    <pivotTable tabId="156" name="Pivot PI"/>
  </pivotTables>
  <data>
    <tabular pivotCacheId="719981474" sortOrder="descending" showMissing="0">
      <items count="3">
        <i x="2"/>
        <i x="1"/>
        <i x="0" s="1"/>
      </items>
    </tabular>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111" xr10:uid="{CD60A2CA-F66E-4613-8CF2-91CBF6C0BFF1}" sourceName="Gender">
  <pivotTables>
    <pivotTable tabId="105" name="Pivot SI"/>
  </pivotTables>
  <data>
    <tabular pivotCacheId="719981474" sortOrder="descending" showMissing="0">
      <items count="3">
        <i x="2"/>
        <i x="1"/>
        <i x="0" s="1"/>
      </items>
    </tabular>
  </data>
</slicerCacheDefinition>
</file>

<file path=xl/slicerCaches/slicerCache14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11111" xr10:uid="{1E3DF636-AAC8-4650-A5B5-C5082A7D69A7}" sourceName="Gender">
  <pivotTables>
    <pivotTable tabId="156" name="Pivot PI"/>
  </pivotTables>
  <data>
    <tabular pivotCacheId="719981474" sortOrder="descending" showMissing="0">
      <items count="3">
        <i x="2"/>
        <i x="1"/>
        <i x="0" s="1"/>
      </items>
    </tabular>
  </data>
</slicerCacheDefinition>
</file>

<file path=xl/slicerCaches/slicerCache14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11111" xr10:uid="{9125AF06-5089-48F0-8EBF-7F8E1F2DD07F}" sourceName="Plan">
  <pivotTables>
    <pivotTable tabId="156" name="Pivot PI"/>
  </pivotTables>
  <data>
    <tabular pivotCacheId="719981474" sortOrder="descending" showMissing="0">
      <items count="3">
        <i x="1" s="1"/>
        <i x="2" s="1"/>
        <i x="0" s="1"/>
      </items>
    </tabular>
  </data>
</slicerCacheDefinition>
</file>

<file path=xl/slicerCaches/slicerCache14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11111" xr10:uid="{AB39B4EE-575F-464F-9617-BA489E36DF74}" sourceName="Attained_Age">
  <pivotTables>
    <pivotTable tabId="156" name="Pivot PI"/>
  </pivotTables>
  <data>
    <tabular pivotCacheId="719981474" showMissing="0">
      <items count="4">
        <i x="0"/>
        <i x="1"/>
        <i x="2"/>
        <i x="3" s="1"/>
      </items>
    </tabular>
  </data>
</slicerCacheDefinition>
</file>

<file path=xl/slicerCaches/slicerCache14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11111" xr10:uid="{773796F4-A1DF-420B-AF8B-FE68BD4BAF18}" sourceName="Issue_Era">
  <pivotTables>
    <pivotTable tabId="156" name="Pivot PI"/>
  </pivotTables>
  <data>
    <tabular pivotCacheId="719981474" showMissing="0">
      <items count="5">
        <i x="0" s="1"/>
        <i x="1" s="1"/>
        <i x="2" s="1"/>
        <i x="3" s="1"/>
        <i x="4" s="1"/>
      </items>
    </tabular>
  </data>
</slicerCacheDefinition>
</file>

<file path=xl/slicerCaches/slicerCache14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11111" xr10:uid="{DBDFECFD-AD0F-4CAE-9D42-25157D2CE434}" sourceName="Face_Amount_Band">
  <pivotTables>
    <pivotTable tabId="156" name="Pivot PI"/>
  </pivotTables>
  <data>
    <tabular pivotCacheId="719981474" showMissing="0">
      <items count="3">
        <i x="0"/>
        <i x="1"/>
        <i x="2" s="1"/>
      </items>
    </tabular>
  </data>
</slicerCacheDefinition>
</file>

<file path=xl/slicerCaches/slicerCache14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121" xr10:uid="{21003C29-C7D0-495F-A5DE-B72BE5D4E239}" sourceName="Smoker_Status">
  <pivotTables>
    <pivotTable tabId="157" name="Pivot PF"/>
  </pivotTables>
  <data>
    <tabular pivotCacheId="719981474" sortOrder="descending" showMissing="0">
      <items count="3">
        <i x="2"/>
        <i x="1"/>
        <i x="0" s="1"/>
      </items>
    </tabular>
  </data>
</slicerCacheDefinition>
</file>

<file path=xl/slicerCaches/slicerCache14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121" xr10:uid="{B322F8D4-A170-4AEF-A314-0090EA828B12}" sourceName="Gender">
  <pivotTables>
    <pivotTable tabId="157" name="Pivot PF"/>
  </pivotTables>
  <data>
    <tabular pivotCacheId="719981474" sortOrder="descending" showMissing="0">
      <items count="3">
        <i x="2"/>
        <i x="1"/>
        <i x="0" s="1"/>
      </items>
    </tabular>
  </data>
</slicerCacheDefinition>
</file>

<file path=xl/slicerCaches/slicerCache14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121" xr10:uid="{21BC650F-D0B3-4BA9-9F11-43B864D2BC1C}" sourceName="Plan">
  <pivotTables>
    <pivotTable tabId="157" name="Pivot PF"/>
  </pivotTables>
  <data>
    <tabular pivotCacheId="719981474" sortOrder="descending" showMissing="0">
      <items count="3">
        <i x="1" s="1"/>
        <i x="2" s="1"/>
        <i x="0" s="1"/>
      </items>
    </tabular>
  </data>
</slicerCacheDefinition>
</file>

<file path=xl/slicerCaches/slicerCache14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121" xr10:uid="{AA41A87D-9AE3-4682-BEBF-957D6001C7B9}" sourceName="Attained_Age">
  <pivotTables>
    <pivotTable tabId="157" name="Pivot PF"/>
  </pivotTables>
  <data>
    <tabular pivotCacheId="719981474" showMissing="0">
      <items count="4">
        <i x="0"/>
        <i x="1"/>
        <i x="2"/>
        <i x="3" s="1"/>
      </items>
    </tabular>
  </data>
</slicerCacheDefinition>
</file>

<file path=xl/slicerCaches/slicerCache14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121" xr10:uid="{8CAA7E9F-7A60-4D91-9B76-6CD35B7128EE}" sourceName="Issue_Era">
  <pivotTables>
    <pivotTable tabId="157" name="Pivot PF"/>
  </pivotTables>
  <data>
    <tabular pivotCacheId="719981474" showMissing="0">
      <items count="5">
        <i x="0"/>
        <i x="1"/>
        <i x="2"/>
        <i x="3"/>
        <i x="4" s="1"/>
      </items>
    </tabular>
  </data>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111" xr10:uid="{EC049A0E-A86E-450F-96A1-5A437794F40C}" sourceName="Plan">
  <pivotTables>
    <pivotTable tabId="105" name="Pivot SI"/>
  </pivotTables>
  <data>
    <tabular pivotCacheId="719981474" sortOrder="descending" showMissing="0">
      <items count="3">
        <i x="1"/>
        <i x="2"/>
        <i x="0" s="1"/>
      </items>
    </tabular>
  </data>
</slicerCacheDefinition>
</file>

<file path=xl/slicerCaches/slicerCache15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121" xr10:uid="{5D018A75-B31D-4B2A-8CEB-BC8FDFF89F53}" sourceName="Face_Amount_Band">
  <pivotTables>
    <pivotTable tabId="157" name="Pivot PF"/>
  </pivotTables>
  <data>
    <tabular pivotCacheId="719981474" showMissing="0">
      <items count="3">
        <i x="0" s="1"/>
        <i x="1" s="1"/>
        <i x="2" s="1"/>
      </items>
    </tabular>
  </data>
</slicerCacheDefinition>
</file>

<file path=xl/slicerCaches/slicerCache15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2111" xr10:uid="{9FE87A27-DC95-4591-8AEA-12A02AC2C94A}" sourceName="Smoker_Status">
  <pivotTables>
    <pivotTable tabId="158" name="Pivot F"/>
  </pivotTables>
  <data>
    <tabular pivotCacheId="719981474" sortOrder="descending" showMissing="0">
      <items count="3">
        <i x="2"/>
        <i x="1"/>
        <i x="0" s="1"/>
      </items>
    </tabular>
  </data>
</slicerCacheDefinition>
</file>

<file path=xl/slicerCaches/slicerCache15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2111" xr10:uid="{930A9D62-90EC-45A2-8CDE-2D538DA2E75C}" sourceName="Gender">
  <pivotTables>
    <pivotTable tabId="158" name="Pivot F"/>
  </pivotTables>
  <data>
    <tabular pivotCacheId="719981474" sortOrder="descending" showMissing="0">
      <items count="3">
        <i x="2"/>
        <i x="1"/>
        <i x="0" s="1"/>
      </items>
    </tabular>
  </data>
</slicerCacheDefinition>
</file>

<file path=xl/slicerCaches/slicerCache15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2111" xr10:uid="{DAB65FB0-061F-4E69-9D37-53A031715D09}" sourceName="Plan">
  <pivotTables>
    <pivotTable tabId="158" name="Pivot F"/>
  </pivotTables>
  <data>
    <tabular pivotCacheId="719981474" sortOrder="descending" showMissing="0">
      <items count="3">
        <i x="1"/>
        <i x="2"/>
        <i x="0" s="1"/>
      </items>
    </tabular>
  </data>
</slicerCacheDefinition>
</file>

<file path=xl/slicerCaches/slicerCache15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2111" xr10:uid="{F04FFC92-37D4-4DC0-87C4-37EE6D28076E}" sourceName="Attained_Age">
  <pivotTables>
    <pivotTable tabId="158" name="Pivot F"/>
  </pivotTables>
  <data>
    <tabular pivotCacheId="719981474" showMissing="0">
      <items count="4">
        <i x="0"/>
        <i x="1"/>
        <i x="2"/>
        <i x="3" s="1"/>
      </items>
    </tabular>
  </data>
</slicerCacheDefinition>
</file>

<file path=xl/slicerCaches/slicerCache15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2111" xr10:uid="{E1116F4E-4702-4D32-95A8-BDA67FEC0FC1}" sourceName="Issue_Era">
  <pivotTables>
    <pivotTable tabId="158" name="Pivot F"/>
  </pivotTables>
  <data>
    <tabular pivotCacheId="719981474" showMissing="0">
      <items count="5">
        <i x="0"/>
        <i x="1"/>
        <i x="2"/>
        <i x="3"/>
        <i x="4" s="1"/>
      </items>
    </tabular>
  </data>
</slicerCacheDefinition>
</file>

<file path=xl/slicerCaches/slicerCache15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2111" xr10:uid="{32F6D764-7C9A-462B-9625-A7A1CD031BF7}" sourceName="Face_Amount_Band">
  <pivotTables>
    <pivotTable tabId="158" name="Pivot F"/>
  </pivotTables>
  <data>
    <tabular pivotCacheId="719981474" showMissing="0">
      <items count="3">
        <i x="0" s="1"/>
        <i x="1" s="1"/>
        <i x="2" s="1"/>
      </items>
    </tabular>
  </data>
</slicerCacheDefinition>
</file>

<file path=xl/slicerCaches/slicerCache15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311" xr10:uid="{77B1E0C3-9CD1-4794-95B8-EC498230EB07}" sourceName="Smoker_Status">
  <pivotTables>
    <pivotTable tabId="159" name="Pivot FS"/>
  </pivotTables>
  <data>
    <tabular pivotCacheId="719981474" sortOrder="descending" showMissing="0">
      <items count="3">
        <i x="2" s="1"/>
        <i x="1" s="1"/>
        <i x="0" s="1"/>
      </items>
    </tabular>
  </data>
</slicerCacheDefinition>
</file>

<file path=xl/slicerCaches/slicerCache15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311" xr10:uid="{7B2132D4-2397-48CE-BDD2-27F73D51ED85}" sourceName="Gender">
  <pivotTables>
    <pivotTable tabId="159" name="Pivot FS"/>
  </pivotTables>
  <data>
    <tabular pivotCacheId="719981474" sortOrder="descending" showMissing="0">
      <items count="3">
        <i x="2"/>
        <i x="1"/>
        <i x="0" s="1"/>
      </items>
    </tabular>
  </data>
</slicerCacheDefinition>
</file>

<file path=xl/slicerCaches/slicerCache15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311" xr10:uid="{783469CB-4BAF-4067-9638-012B3DD742E6}" sourceName="Plan">
  <pivotTables>
    <pivotTable tabId="159" name="Pivot FS"/>
  </pivotTables>
  <data>
    <tabular pivotCacheId="719981474" sortOrder="descending" showMissing="0">
      <items count="3">
        <i x="1"/>
        <i x="2"/>
        <i x="0" s="1"/>
      </items>
    </tabular>
  </data>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111" xr10:uid="{5AB9DB98-2399-486A-B4B8-8B3102ACFF11}" sourceName="Attained_Age">
  <pivotTables>
    <pivotTable tabId="105" name="Pivot SI"/>
  </pivotTables>
  <data>
    <tabular pivotCacheId="719981474" showMissing="0">
      <items count="4">
        <i x="0"/>
        <i x="1"/>
        <i x="2"/>
        <i x="3" s="1"/>
      </items>
    </tabular>
  </data>
</slicerCacheDefinition>
</file>

<file path=xl/slicerCaches/slicerCache16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311" xr10:uid="{1CC34A8A-3486-4CDB-A9CC-A4A92347CABF}" sourceName="Attained_Age">
  <pivotTables>
    <pivotTable tabId="159" name="Pivot FS"/>
  </pivotTables>
  <data>
    <tabular pivotCacheId="719981474" showMissing="0">
      <items count="4">
        <i x="0"/>
        <i x="1"/>
        <i x="2"/>
        <i x="3" s="1"/>
      </items>
    </tabular>
  </data>
</slicerCacheDefinition>
</file>

<file path=xl/slicerCaches/slicerCache16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311" xr10:uid="{91126281-26F1-455E-A7CD-10E88B8B9016}" sourceName="Issue_Era">
  <pivotTables>
    <pivotTable tabId="159" name="Pivot FS"/>
  </pivotTables>
  <data>
    <tabular pivotCacheId="719981474" showMissing="0">
      <items count="5">
        <i x="0"/>
        <i x="1"/>
        <i x="2"/>
        <i x="3"/>
        <i x="4" s="1"/>
      </items>
    </tabular>
  </data>
</slicerCacheDefinition>
</file>

<file path=xl/slicerCaches/slicerCache16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311" xr10:uid="{0061B928-4A52-4333-8E97-84225AD2E78D}" sourceName="Face_Amount_Band">
  <pivotTables>
    <pivotTable tabId="159" name="Pivot FS"/>
  </pivotTables>
  <data>
    <tabular pivotCacheId="719981474" showMissing="0">
      <items count="3">
        <i x="0" s="1"/>
        <i x="1" s="1"/>
        <i x="2" s="1"/>
      </items>
    </tabular>
  </data>
</slicerCacheDefinition>
</file>

<file path=xl/slicerCaches/slicerCache16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211" xr10:uid="{035BECC7-C114-4255-B859-C086E6DCCEF7}" sourceName="Smoker_Status">
  <pivotTables>
    <pivotTable tabId="160" name="Pivot FG"/>
  </pivotTables>
  <data>
    <tabular pivotCacheId="719981474" sortOrder="descending" showMissing="0">
      <items count="3">
        <i x="2"/>
        <i x="1"/>
        <i x="0" s="1"/>
      </items>
    </tabular>
  </data>
</slicerCacheDefinition>
</file>

<file path=xl/slicerCaches/slicerCache16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211" xr10:uid="{8E915FA0-110E-4780-BDBB-6933482B7914}" sourceName="Gender">
  <pivotTables>
    <pivotTable tabId="160" name="Pivot FG"/>
  </pivotTables>
  <data>
    <tabular pivotCacheId="719981474" sortOrder="descending" showMissing="0">
      <items count="3">
        <i x="2" s="1"/>
        <i x="1" s="1"/>
        <i x="0" s="1"/>
      </items>
    </tabular>
  </data>
</slicerCacheDefinition>
</file>

<file path=xl/slicerCaches/slicerCache16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211" xr10:uid="{BA61030A-AA22-4B11-BFA1-7D0C9EFEFFA0}" sourceName="Plan">
  <pivotTables>
    <pivotTable tabId="160" name="Pivot FG"/>
  </pivotTables>
  <data>
    <tabular pivotCacheId="719981474" sortOrder="descending" showMissing="0">
      <items count="3">
        <i x="1"/>
        <i x="2"/>
        <i x="0" s="1"/>
      </items>
    </tabular>
  </data>
</slicerCacheDefinition>
</file>

<file path=xl/slicerCaches/slicerCache16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211" xr10:uid="{AF5C6AB0-D22A-402D-B628-2D252601EFF6}" sourceName="Attained_Age">
  <pivotTables>
    <pivotTable tabId="160" name="Pivot FG"/>
  </pivotTables>
  <data>
    <tabular pivotCacheId="719981474" showMissing="0">
      <items count="4">
        <i x="0"/>
        <i x="1"/>
        <i x="2"/>
        <i x="3" s="1"/>
      </items>
    </tabular>
  </data>
</slicerCacheDefinition>
</file>

<file path=xl/slicerCaches/slicerCache16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211" xr10:uid="{2DD8C94E-0D87-4A5E-A07A-A8A153CA0667}" sourceName="Issue_Era">
  <pivotTables>
    <pivotTable tabId="160" name="Pivot FG"/>
  </pivotTables>
  <data>
    <tabular pivotCacheId="719981474" showMissing="0">
      <items count="5">
        <i x="0"/>
        <i x="1"/>
        <i x="2"/>
        <i x="3"/>
        <i x="4" s="1"/>
      </items>
    </tabular>
  </data>
</slicerCacheDefinition>
</file>

<file path=xl/slicerCaches/slicerCache16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211" xr10:uid="{3B40ABF9-B3E3-4496-86C8-3974FB46AAA8}" sourceName="Face_Amount_Band">
  <pivotTables>
    <pivotTable tabId="160" name="Pivot FG"/>
  </pivotTables>
  <data>
    <tabular pivotCacheId="719981474" showMissing="0">
      <items count="3">
        <i x="0" s="1"/>
        <i x="1" s="1"/>
        <i x="2" s="1"/>
      </items>
    </tabular>
  </data>
</slicerCacheDefinition>
</file>

<file path=xl/slicerCaches/slicerCache16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11211" xr10:uid="{007EF0E2-BEA3-4617-8CD3-4FEAABF0F182}" sourceName="Smoker_Status">
  <pivotTables>
    <pivotTable tabId="161" name="Pivot FA"/>
  </pivotTables>
  <data>
    <tabular pivotCacheId="719981474" sortOrder="descending" showMissing="0">
      <items count="3">
        <i x="2"/>
        <i x="1"/>
        <i x="0" s="1"/>
      </items>
    </tabular>
  </data>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111" xr10:uid="{09EB1CF0-14AD-4D17-910A-2E2EDA3F4005}" sourceName="Issue_Era">
  <pivotTables>
    <pivotTable tabId="105" name="Pivot SI"/>
  </pivotTables>
  <data>
    <tabular pivotCacheId="719981474" showMissing="0">
      <items count="5">
        <i x="0" s="1"/>
        <i x="1" s="1"/>
        <i x="2" s="1"/>
        <i x="3" s="1"/>
        <i x="4" s="1"/>
      </items>
    </tabular>
  </data>
</slicerCacheDefinition>
</file>

<file path=xl/slicerCaches/slicerCache17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11211" xr10:uid="{17681132-7527-470F-BF0B-537574CA2930}" sourceName="Gender">
  <pivotTables>
    <pivotTable tabId="161" name="Pivot FA"/>
  </pivotTables>
  <data>
    <tabular pivotCacheId="719981474" sortOrder="descending" showMissing="0">
      <items count="3">
        <i x="2"/>
        <i x="1"/>
        <i x="0" s="1"/>
      </items>
    </tabular>
  </data>
</slicerCacheDefinition>
</file>

<file path=xl/slicerCaches/slicerCache17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11211" xr10:uid="{D09530E4-E845-4F9A-B08C-7869EFF2D344}" sourceName="Plan">
  <pivotTables>
    <pivotTable tabId="161" name="Pivot FA"/>
  </pivotTables>
  <data>
    <tabular pivotCacheId="719981474" sortOrder="descending" showMissing="0">
      <items count="3">
        <i x="1"/>
        <i x="2"/>
        <i x="0" s="1"/>
      </items>
    </tabular>
  </data>
</slicerCacheDefinition>
</file>

<file path=xl/slicerCaches/slicerCache17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11211" xr10:uid="{FBE8B166-AE95-4534-9E89-F0E2BD475C4B}" sourceName="Attained_Age">
  <pivotTables>
    <pivotTable tabId="161" name="Pivot FA"/>
  </pivotTables>
  <data>
    <tabular pivotCacheId="719981474" showMissing="0">
      <items count="4">
        <i x="0" s="1"/>
        <i x="1" s="1"/>
        <i x="2" s="1"/>
        <i x="3" s="1"/>
      </items>
    </tabular>
  </data>
</slicerCacheDefinition>
</file>

<file path=xl/slicerCaches/slicerCache17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11211" xr10:uid="{0E2961E5-FCC5-4FE4-923F-CFC6F384A8DF}" sourceName="Issue_Era">
  <pivotTables>
    <pivotTable tabId="161" name="Pivot FA"/>
  </pivotTables>
  <data>
    <tabular pivotCacheId="719981474" showMissing="0">
      <items count="5">
        <i x="0"/>
        <i x="1"/>
        <i x="2"/>
        <i x="3"/>
        <i x="4" s="1"/>
      </items>
    </tabular>
  </data>
</slicerCacheDefinition>
</file>

<file path=xl/slicerCaches/slicerCache17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11211" xr10:uid="{F5B2F4B3-1C63-4A2D-A21A-CE8CF40A725D}" sourceName="Face_Amount_Band">
  <pivotTables>
    <pivotTable tabId="161" name="Pivot FA"/>
  </pivotTables>
  <data>
    <tabular pivotCacheId="719981474" showMissing="0">
      <items count="3">
        <i x="0" s="1"/>
        <i x="1" s="1"/>
        <i x="2" s="1"/>
      </items>
    </tabular>
  </data>
</slicerCacheDefinition>
</file>

<file path=xl/slicerCaches/slicerCache17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111111" xr10:uid="{0137BBDF-820A-4D00-91E8-99A7AC822D42}" sourceName="Smoker_Status">
  <pivotTables>
    <pivotTable tabId="162" name="Pivot FI"/>
  </pivotTables>
  <data>
    <tabular pivotCacheId="719981474" sortOrder="descending" showMissing="0">
      <items count="3">
        <i x="2"/>
        <i x="1"/>
        <i x="0" s="1"/>
      </items>
    </tabular>
  </data>
</slicerCacheDefinition>
</file>

<file path=xl/slicerCaches/slicerCache17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111111" xr10:uid="{7E043BCC-3591-4114-B6A5-2E221A46A88F}" sourceName="Gender">
  <pivotTables>
    <pivotTable tabId="162" name="Pivot FI"/>
  </pivotTables>
  <data>
    <tabular pivotCacheId="719981474" sortOrder="descending" showMissing="0">
      <items count="3">
        <i x="2"/>
        <i x="1"/>
        <i x="0" s="1"/>
      </items>
    </tabular>
  </data>
</slicerCacheDefinition>
</file>

<file path=xl/slicerCaches/slicerCache17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111111" xr10:uid="{D9ED69BA-8223-4E9A-817A-80A8B67C6680}" sourceName="Plan">
  <pivotTables>
    <pivotTable tabId="162" name="Pivot FI"/>
  </pivotTables>
  <data>
    <tabular pivotCacheId="719981474" sortOrder="descending" showMissing="0">
      <items count="3">
        <i x="1"/>
        <i x="2"/>
        <i x="0" s="1"/>
      </items>
    </tabular>
  </data>
</slicerCacheDefinition>
</file>

<file path=xl/slicerCaches/slicerCache17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111111" xr10:uid="{EE520FFE-DABE-432C-A97C-5321CB00F61B}" sourceName="Attained_Age">
  <pivotTables>
    <pivotTable tabId="162" name="Pivot FI"/>
  </pivotTables>
  <data>
    <tabular pivotCacheId="719981474" showMissing="0">
      <items count="4">
        <i x="0"/>
        <i x="1"/>
        <i x="2"/>
        <i x="3" s="1"/>
      </items>
    </tabular>
  </data>
</slicerCacheDefinition>
</file>

<file path=xl/slicerCaches/slicerCache17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111111" xr10:uid="{D994B76F-5ACA-48B5-B71C-3D998972D494}" sourceName="Issue_Era">
  <pivotTables>
    <pivotTable tabId="162" name="Pivot FI"/>
  </pivotTables>
  <data>
    <tabular pivotCacheId="719981474" showMissing="0">
      <items count="5">
        <i x="0" s="1"/>
        <i x="1" s="1"/>
        <i x="2" s="1"/>
        <i x="3" s="1"/>
        <i x="4" s="1"/>
      </items>
    </tabular>
  </data>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111" xr10:uid="{37A27716-71CE-4AF8-87D3-82617D37907E}" sourceName="Face_Amount_Band">
  <pivotTables>
    <pivotTable tabId="105" name="Pivot SI"/>
  </pivotTables>
  <data>
    <tabular pivotCacheId="719981474" showMissing="0">
      <items count="3">
        <i x="0"/>
        <i x="1"/>
        <i x="2" s="1"/>
      </items>
    </tabular>
  </data>
</slicerCacheDefinition>
</file>

<file path=xl/slicerCaches/slicerCache18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111111" xr10:uid="{D60A943A-8813-4E91-8488-2CBCF2B1080F}" sourceName="Face_Amount_Band">
  <pivotTables>
    <pivotTable tabId="162" name="Pivot FI"/>
  </pivotTables>
  <data>
    <tabular pivotCacheId="719981474" showMissing="0">
      <items count="3">
        <i x="0" s="1"/>
        <i x="1" s="1"/>
        <i x="2" s="1"/>
      </items>
    </tabular>
  </data>
</slicerCacheDefinition>
</file>

<file path=xl/slicerCaches/slicerCache18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1211" xr10:uid="{D28511DB-07CA-4330-8BE5-D49A61FA66FA}" sourceName="Smoker_Status">
  <pivotTables>
    <pivotTable tabId="163" name="Pivot FP"/>
  </pivotTables>
  <data>
    <tabular pivotCacheId="719981474" sortOrder="descending" showMissing="0">
      <items count="3">
        <i x="2"/>
        <i x="1"/>
        <i x="0" s="1"/>
      </items>
    </tabular>
  </data>
</slicerCacheDefinition>
</file>

<file path=xl/slicerCaches/slicerCache18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1211" xr10:uid="{667DCC6F-F3A9-488F-A8DC-CF536CC22484}" sourceName="Gender">
  <pivotTables>
    <pivotTable tabId="163" name="Pivot FP"/>
  </pivotTables>
  <data>
    <tabular pivotCacheId="719981474" sortOrder="descending" showMissing="0">
      <items count="3">
        <i x="2"/>
        <i x="1"/>
        <i x="0" s="1"/>
      </items>
    </tabular>
  </data>
</slicerCacheDefinition>
</file>

<file path=xl/slicerCaches/slicerCache18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1211" xr10:uid="{5839FEAF-782F-4DDA-97C1-2A835129606C}" sourceName="Plan">
  <pivotTables>
    <pivotTable tabId="163" name="Pivot FP"/>
  </pivotTables>
  <data>
    <tabular pivotCacheId="719981474" sortOrder="descending" showMissing="0">
      <items count="3">
        <i x="1" s="1"/>
        <i x="2" s="1"/>
        <i x="0" s="1"/>
      </items>
    </tabular>
  </data>
</slicerCacheDefinition>
</file>

<file path=xl/slicerCaches/slicerCache18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1211" xr10:uid="{0CC563BC-2347-4A1D-B1C9-965235710881}" sourceName="Attained_Age">
  <pivotTables>
    <pivotTable tabId="163" name="Pivot FP"/>
  </pivotTables>
  <data>
    <tabular pivotCacheId="719981474" showMissing="0">
      <items count="4">
        <i x="0"/>
        <i x="1"/>
        <i x="2"/>
        <i x="3" s="1"/>
      </items>
    </tabular>
  </data>
</slicerCacheDefinition>
</file>

<file path=xl/slicerCaches/slicerCache18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1211" xr10:uid="{32B5FB7F-D385-489B-98CD-72841914F2C3}" sourceName="Issue_Era">
  <pivotTables>
    <pivotTable tabId="163" name="Pivot FP"/>
  </pivotTables>
  <data>
    <tabular pivotCacheId="719981474" showMissing="0">
      <items count="5">
        <i x="0"/>
        <i x="1"/>
        <i x="2"/>
        <i x="3"/>
        <i x="4" s="1"/>
      </items>
    </tabular>
  </data>
</slicerCacheDefinition>
</file>

<file path=xl/slicerCaches/slicerCache18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1211" xr10:uid="{5CE2B56C-650F-4D4B-8A32-DDED64E6F8FE}" sourceName="Face_Amount_Band">
  <pivotTables>
    <pivotTable tabId="163" name="Pivot FP"/>
  </pivotTables>
  <data>
    <tabular pivotCacheId="719981474" showMissing="0">
      <items count="3">
        <i x="0" s="1"/>
        <i x="1" s="1"/>
        <i x="2" s="1"/>
      </items>
    </tabular>
  </data>
</slicerCacheDefinition>
</file>

<file path=xl/slicerCaches/slicerCache18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31111" xr10:uid="{39759DEF-E2DD-4A21-91F4-9D6980A93BA4}" sourceName="Smoker_Status">
  <pivotTables>
    <pivotTable tabId="164" name="Pivot AG"/>
  </pivotTables>
  <data>
    <tabular pivotCacheId="719981474" sortOrder="descending" showMissing="0">
      <items count="3">
        <i x="2"/>
        <i x="1"/>
        <i x="0" s="1"/>
      </items>
    </tabular>
  </data>
</slicerCacheDefinition>
</file>

<file path=xl/slicerCaches/slicerCache18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31111" xr10:uid="{2D3C8EDA-6C03-42BF-B5BC-4CFF1D7507EF}" sourceName="Gender">
  <pivotTables>
    <pivotTable tabId="164" name="Pivot AG"/>
  </pivotTables>
  <data>
    <tabular pivotCacheId="719981474" sortOrder="descending" showMissing="0">
      <items count="3">
        <i x="2" s="1"/>
        <i x="1" s="1"/>
        <i x="0" s="1"/>
      </items>
    </tabular>
  </data>
</slicerCacheDefinition>
</file>

<file path=xl/slicerCaches/slicerCache18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31111" xr10:uid="{75BBAD4E-07DB-4E8C-831F-5EFC297D246C}" sourceName="Plan">
  <pivotTables>
    <pivotTable tabId="164" name="Pivot AG"/>
  </pivotTables>
  <data>
    <tabular pivotCacheId="719981474" sortOrder="descending" showMissing="0">
      <items count="3">
        <i x="1"/>
        <i x="2"/>
        <i x="0" s="1"/>
      </items>
    </tabular>
  </data>
</slicerCacheDefinition>
</file>

<file path=xl/slicerCaches/slicerCache1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2" xr10:uid="{D74E9766-7D98-4DE8-925A-DECEEA570E60}" sourceName="Smoker_Status">
  <pivotTables>
    <pivotTable tabId="106" name="Pivot S"/>
  </pivotTables>
  <data>
    <tabular pivotCacheId="719981474" sortOrder="descending" showMissing="0">
      <items count="3">
        <i x="2" s="1"/>
        <i x="1" s="1"/>
        <i x="0" s="1"/>
      </items>
    </tabular>
  </data>
</slicerCacheDefinition>
</file>

<file path=xl/slicerCaches/slicerCache19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31111" xr10:uid="{C59EF73D-3BFE-4C45-A15E-28D4ABDED370}" sourceName="Attained_Age">
  <pivotTables>
    <pivotTable tabId="164" name="Pivot AG"/>
  </pivotTables>
  <data>
    <tabular pivotCacheId="719981474" showMissing="0">
      <items count="4">
        <i x="0" s="1"/>
        <i x="1" s="1"/>
        <i x="2" s="1"/>
        <i x="3" s="1"/>
      </items>
    </tabular>
  </data>
</slicerCacheDefinition>
</file>

<file path=xl/slicerCaches/slicerCache19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31111" xr10:uid="{8998E8C4-1C5F-4EC1-B3AC-733C051CC43A}" sourceName="Issue_Era">
  <pivotTables>
    <pivotTable tabId="164" name="Pivot AG"/>
  </pivotTables>
  <data>
    <tabular pivotCacheId="719981474" showMissing="0">
      <items count="5">
        <i x="0"/>
        <i x="1"/>
        <i x="2"/>
        <i x="3"/>
        <i x="4" s="1"/>
      </items>
    </tabular>
  </data>
</slicerCacheDefinition>
</file>

<file path=xl/slicerCaches/slicerCache19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31111" xr10:uid="{DF7DFA35-9FC4-415A-8ACB-5082E3027D37}" sourceName="Face_Amount_Band">
  <pivotTables>
    <pivotTable tabId="164" name="Pivot AG"/>
  </pivotTables>
  <data>
    <tabular pivotCacheId="719981474" showMissing="0">
      <items count="3">
        <i x="0"/>
        <i x="1"/>
        <i x="2" s="1"/>
      </items>
    </tabular>
  </data>
</slicerCacheDefinition>
</file>

<file path=xl/slicerCaches/slicerCache19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311111" xr10:uid="{5325E5B3-89BD-4371-9AC0-847A18E2B6C7}" sourceName="Smoker_Status">
  <pivotTables>
    <pivotTable tabId="165" name="Pivot AP"/>
  </pivotTables>
  <data>
    <tabular pivotCacheId="719981474" sortOrder="descending" showMissing="0">
      <items count="3">
        <i x="2"/>
        <i x="1"/>
        <i x="0" s="1"/>
      </items>
    </tabular>
  </data>
</slicerCacheDefinition>
</file>

<file path=xl/slicerCaches/slicerCache19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311111" xr10:uid="{7807E9DA-D03B-4A2B-ACEA-393DA53BA8E2}" sourceName="Gender">
  <pivotTables>
    <pivotTable tabId="165" name="Pivot AP"/>
  </pivotTables>
  <data>
    <tabular pivotCacheId="719981474" sortOrder="descending" showMissing="0">
      <items count="3">
        <i x="2"/>
        <i x="1"/>
        <i x="0" s="1"/>
      </items>
    </tabular>
  </data>
</slicerCacheDefinition>
</file>

<file path=xl/slicerCaches/slicerCache19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311111" xr10:uid="{811F94EA-D8A2-4C95-94EF-C2C447B1A907}" sourceName="Plan">
  <pivotTables>
    <pivotTable tabId="165" name="Pivot AP"/>
  </pivotTables>
  <data>
    <tabular pivotCacheId="719981474" sortOrder="descending" showMissing="0">
      <items count="3">
        <i x="1" s="1"/>
        <i x="2" s="1"/>
        <i x="0" s="1"/>
      </items>
    </tabular>
  </data>
</slicerCacheDefinition>
</file>

<file path=xl/slicerCaches/slicerCache19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311111" xr10:uid="{208AFCB8-C6E1-4066-9C9F-6237AD2FDA24}" sourceName="Attained_Age">
  <pivotTables>
    <pivotTable tabId="165" name="Pivot AP"/>
  </pivotTables>
  <data>
    <tabular pivotCacheId="719981474" showMissing="0">
      <items count="4">
        <i x="0" s="1"/>
        <i x="1" s="1"/>
        <i x="2" s="1"/>
        <i x="3" s="1"/>
      </items>
    </tabular>
  </data>
</slicerCacheDefinition>
</file>

<file path=xl/slicerCaches/slicerCache19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311111" xr10:uid="{97CB4ED2-1E92-442B-9872-B34F21222B35}" sourceName="Issue_Era">
  <pivotTables>
    <pivotTable tabId="165" name="Pivot AP"/>
  </pivotTables>
  <data>
    <tabular pivotCacheId="719981474" showMissing="0">
      <items count="5">
        <i x="0"/>
        <i x="1"/>
        <i x="2"/>
        <i x="3"/>
        <i x="4" s="1"/>
      </items>
    </tabular>
  </data>
</slicerCacheDefinition>
</file>

<file path=xl/slicerCaches/slicerCache19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311111" xr10:uid="{1F80D6AA-1485-4C8A-8B5D-EC2B21BEF0BE}" sourceName="Face_Amount_Band">
  <pivotTables>
    <pivotTable tabId="165" name="Pivot AP"/>
  </pivotTables>
  <data>
    <tabular pivotCacheId="719981474" showMissing="0">
      <items count="3">
        <i x="0"/>
        <i x="1"/>
        <i x="2" s="1"/>
      </items>
    </tabular>
  </data>
</slicerCacheDefinition>
</file>

<file path=xl/slicerCaches/slicerCache19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3111111" xr10:uid="{8972F66B-2287-45A0-9206-6177765C7383}" sourceName="Smoker_Status">
  <pivotTables>
    <pivotTable tabId="166" name="Pivot AF"/>
  </pivotTables>
  <data>
    <tabular pivotCacheId="719981474" sortOrder="descending" showMissing="0">
      <items count="3">
        <i x="2"/>
        <i x="1"/>
        <i x="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 xr10:uid="{F06A31DE-148F-4B8D-831E-2612C6F64460}" sourceName="Gender">
  <pivotTables>
    <pivotTable tabId="66" name="Pivot SG"/>
  </pivotTables>
  <data>
    <tabular pivotCacheId="719981474" sortOrder="descending" showMissing="0">
      <items count="3">
        <i x="2" s="1"/>
        <i x="1" s="1"/>
        <i x="0" s="1"/>
      </items>
    </tabular>
  </data>
</slicerCacheDefinition>
</file>

<file path=xl/slicerCaches/slicerCache2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2" xr10:uid="{DBFCA709-ED01-4236-B9D0-35CB0FFC0179}" sourceName="Gender">
  <pivotTables>
    <pivotTable tabId="106" name="Pivot S"/>
  </pivotTables>
  <data>
    <tabular pivotCacheId="719981474" sortOrder="descending" showMissing="0">
      <items count="3">
        <i x="2"/>
        <i x="1"/>
        <i x="0" s="1"/>
      </items>
    </tabular>
  </data>
</slicerCacheDefinition>
</file>

<file path=xl/slicerCaches/slicerCache20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3111111" xr10:uid="{E311D3E1-DA76-4D47-9E8A-CA05138B6D15}" sourceName="Gender">
  <pivotTables>
    <pivotTable tabId="166" name="Pivot AF"/>
  </pivotTables>
  <data>
    <tabular pivotCacheId="719981474" sortOrder="descending" showMissing="0">
      <items count="3">
        <i x="2"/>
        <i x="1"/>
        <i x="0" s="1"/>
      </items>
    </tabular>
  </data>
</slicerCacheDefinition>
</file>

<file path=xl/slicerCaches/slicerCache20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3111111" xr10:uid="{EE0798D9-B599-4F28-B2B8-9666EEE7B58C}" sourceName="Plan">
  <pivotTables>
    <pivotTable tabId="166" name="Pivot AF"/>
  </pivotTables>
  <data>
    <tabular pivotCacheId="719981474" sortOrder="descending" showMissing="0">
      <items count="3">
        <i x="1"/>
        <i x="2"/>
        <i x="0" s="1"/>
      </items>
    </tabular>
  </data>
</slicerCacheDefinition>
</file>

<file path=xl/slicerCaches/slicerCache20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3111111" xr10:uid="{1A925847-EE38-41B2-ABE2-4E175B3E7240}" sourceName="Attained_Age">
  <pivotTables>
    <pivotTable tabId="166" name="Pivot AF"/>
  </pivotTables>
  <data>
    <tabular pivotCacheId="719981474" showMissing="0">
      <items count="4">
        <i x="0" s="1"/>
        <i x="1" s="1"/>
        <i x="2" s="1"/>
        <i x="3" s="1"/>
      </items>
    </tabular>
  </data>
</slicerCacheDefinition>
</file>

<file path=xl/slicerCaches/slicerCache20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3111111" xr10:uid="{A881A7D3-83E1-44C3-BA64-26FB711ADA27}" sourceName="Issue_Era">
  <pivotTables>
    <pivotTable tabId="166" name="Pivot AF"/>
  </pivotTables>
  <data>
    <tabular pivotCacheId="719981474" showMissing="0">
      <items count="5">
        <i x="0"/>
        <i x="1"/>
        <i x="2"/>
        <i x="3"/>
        <i x="4" s="1"/>
      </items>
    </tabular>
  </data>
</slicerCacheDefinition>
</file>

<file path=xl/slicerCaches/slicerCache20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3111111" xr10:uid="{9A937D65-413A-4428-A851-D5C31550BCDD}" sourceName="Face_Amount_Band">
  <pivotTables>
    <pivotTable tabId="166" name="Pivot AF"/>
  </pivotTables>
  <data>
    <tabular pivotCacheId="719981474" showMissing="0">
      <items count="3">
        <i x="0" s="1"/>
        <i x="1" s="1"/>
        <i x="2" s="1"/>
      </items>
    </tabular>
  </data>
</slicerCacheDefinition>
</file>

<file path=xl/slicerCaches/slicerCache20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3111211" xr10:uid="{21C6D990-213A-4A17-9441-01B8C2218EDA}" sourceName="Smoker_Status">
  <pivotTables>
    <pivotTable tabId="167" name="Pivot IP"/>
  </pivotTables>
  <data>
    <tabular pivotCacheId="719981474" sortOrder="descending" showMissing="0">
      <items count="3">
        <i x="2"/>
        <i x="1"/>
        <i x="0" s="1"/>
      </items>
    </tabular>
  </data>
</slicerCacheDefinition>
</file>

<file path=xl/slicerCaches/slicerCache20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3111211" xr10:uid="{31A02273-FC44-48B0-8579-FF8A94433CF1}" sourceName="Gender">
  <pivotTables>
    <pivotTable tabId="167" name="Pivot IP"/>
  </pivotTables>
  <data>
    <tabular pivotCacheId="719981474" sortOrder="descending" showMissing="0">
      <items count="3">
        <i x="2"/>
        <i x="1"/>
        <i x="0" s="1"/>
      </items>
    </tabular>
  </data>
</slicerCacheDefinition>
</file>

<file path=xl/slicerCaches/slicerCache20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3111211" xr10:uid="{172967EC-A26C-44DB-A9E0-3E7BF4223DD8}" sourceName="Plan">
  <pivotTables>
    <pivotTable tabId="167" name="Pivot IP"/>
  </pivotTables>
  <data>
    <tabular pivotCacheId="719981474" sortOrder="descending" showMissing="0">
      <items count="3">
        <i x="1" s="1"/>
        <i x="2" s="1"/>
        <i x="0" s="1"/>
      </items>
    </tabular>
  </data>
</slicerCacheDefinition>
</file>

<file path=xl/slicerCaches/slicerCache20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3111211" xr10:uid="{DBB48F00-C2B6-4237-B4AF-EC47E4C189C7}" sourceName="Attained_Age">
  <pivotTables>
    <pivotTable tabId="167" name="Pivot IP"/>
  </pivotTables>
  <data>
    <tabular pivotCacheId="719981474" showMissing="0">
      <items count="4">
        <i x="0"/>
        <i x="1"/>
        <i x="2"/>
        <i x="3" s="1"/>
      </items>
    </tabular>
  </data>
</slicerCacheDefinition>
</file>

<file path=xl/slicerCaches/slicerCache20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3111211" xr10:uid="{B20F1BC1-86D3-4E4F-B6AB-B37C6D97B5E4}" sourceName="Issue_Era">
  <pivotTables>
    <pivotTable tabId="167" name="Pivot IP"/>
  </pivotTables>
  <data>
    <tabular pivotCacheId="719981474" showMissing="0">
      <items count="5">
        <i x="0" s="1"/>
        <i x="1" s="1"/>
        <i x="2" s="1"/>
        <i x="3" s="1"/>
        <i x="4" s="1"/>
      </items>
    </tabular>
  </data>
</slicerCacheDefinition>
</file>

<file path=xl/slicerCaches/slicerCache2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2" xr10:uid="{540F7688-CBF9-4A11-9384-1705DBA053FA}" sourceName="Plan">
  <pivotTables>
    <pivotTable tabId="106" name="Pivot S"/>
  </pivotTables>
  <data>
    <tabular pivotCacheId="719981474" sortOrder="descending" showMissing="0">
      <items count="3">
        <i x="1"/>
        <i x="2"/>
        <i x="0" s="1"/>
      </items>
    </tabular>
  </data>
</slicerCacheDefinition>
</file>

<file path=xl/slicerCaches/slicerCache2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3111211" xr10:uid="{0EA2FB24-7B0E-46C1-AB6E-EFF582B6B312}" sourceName="Face_Amount_Band">
  <pivotTables>
    <pivotTable tabId="167" name="Pivot IP"/>
  </pivotTables>
  <data>
    <tabular pivotCacheId="719981474" showMissing="0">
      <items count="3">
        <i x="0"/>
        <i x="1"/>
        <i x="2" s="1"/>
      </items>
    </tabular>
  </data>
</slicerCacheDefinition>
</file>

<file path=xl/slicerCaches/slicerCache2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31112111" xr10:uid="{23A43148-4177-4DA5-A25F-27AA3C98597F}" sourceName="Smoker_Status">
  <pivotTables>
    <pivotTable tabId="168" name="Pivot IF"/>
  </pivotTables>
  <data>
    <tabular pivotCacheId="719981474" sortOrder="descending" showMissing="0">
      <items count="3">
        <i x="2"/>
        <i x="1"/>
        <i x="0" s="1"/>
      </items>
    </tabular>
  </data>
</slicerCacheDefinition>
</file>

<file path=xl/slicerCaches/slicerCache2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31112111" xr10:uid="{D0EAD023-4752-4549-86E5-790DDA975408}" sourceName="Gender">
  <pivotTables>
    <pivotTable tabId="168" name="Pivot IF"/>
  </pivotTables>
  <data>
    <tabular pivotCacheId="719981474" sortOrder="descending" showMissing="0">
      <items count="3">
        <i x="2"/>
        <i x="1"/>
        <i x="0" s="1"/>
      </items>
    </tabular>
  </data>
</slicerCacheDefinition>
</file>

<file path=xl/slicerCaches/slicerCache2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31112111" xr10:uid="{B6E8B0A3-7D8F-4A8F-B82D-865A696DF75B}" sourceName="Plan">
  <pivotTables>
    <pivotTable tabId="168" name="Pivot IF"/>
  </pivotTables>
  <data>
    <tabular pivotCacheId="719981474" sortOrder="descending" showMissing="0">
      <items count="3">
        <i x="1"/>
        <i x="2"/>
        <i x="0" s="1"/>
      </items>
    </tabular>
  </data>
</slicerCacheDefinition>
</file>

<file path=xl/slicerCaches/slicerCache2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31112111" xr10:uid="{04F0595A-F395-418E-B43A-9014B14E7E90}" sourceName="Attained_Age">
  <pivotTables>
    <pivotTable tabId="168" name="Pivot IF"/>
  </pivotTables>
  <data>
    <tabular pivotCacheId="719981474" showMissing="0">
      <items count="4">
        <i x="0"/>
        <i x="1"/>
        <i x="2"/>
        <i x="3" s="1"/>
      </items>
    </tabular>
  </data>
</slicerCacheDefinition>
</file>

<file path=xl/slicerCaches/slicerCache2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31112111" xr10:uid="{428D073B-DEBA-48A5-B2FF-F23BAD39BB95}" sourceName="Issue_Era">
  <pivotTables>
    <pivotTable tabId="168" name="Pivot IF"/>
  </pivotTables>
  <data>
    <tabular pivotCacheId="719981474" showMissing="0">
      <items count="5">
        <i x="0" s="1"/>
        <i x="1" s="1"/>
        <i x="2" s="1"/>
        <i x="3" s="1"/>
        <i x="4" s="1"/>
      </items>
    </tabular>
  </data>
</slicerCacheDefinition>
</file>

<file path=xl/slicerCaches/slicerCache2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31112111" xr10:uid="{BFD5335C-77A0-4D94-BA56-0FC425C7AB50}" sourceName="Face_Amount_Band">
  <pivotTables>
    <pivotTable tabId="168" name="Pivot IF"/>
  </pivotTables>
  <data>
    <tabular pivotCacheId="719981474" showMissing="0">
      <items count="3">
        <i x="0" s="1"/>
        <i x="1" s="1"/>
        <i x="2" s="1"/>
      </items>
    </tabular>
  </data>
</slicerCacheDefinition>
</file>

<file path=xl/slicerCaches/slicerCache2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2" xr10:uid="{05A9E130-9A19-4E76-86A0-E4A9A33884D0}" sourceName="Attained_Age">
  <pivotTables>
    <pivotTable tabId="106" name="Pivot S"/>
  </pivotTables>
  <data>
    <tabular pivotCacheId="719981474" showMissing="0">
      <items count="4">
        <i x="0"/>
        <i x="1"/>
        <i x="2"/>
        <i x="3" s="1"/>
      </items>
    </tabular>
  </data>
</slicerCacheDefinition>
</file>

<file path=xl/slicerCaches/slicerCache2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2" xr10:uid="{6FEADE44-59B2-43F5-B0B8-100D6052BA1C}" sourceName="Issue_Era">
  <pivotTables>
    <pivotTable tabId="106" name="Pivot S"/>
  </pivotTables>
  <data>
    <tabular pivotCacheId="719981474" showMissing="0">
      <items count="5">
        <i x="0"/>
        <i x="1"/>
        <i x="2"/>
        <i x="3"/>
        <i x="4" s="1"/>
      </items>
    </tabular>
  </data>
</slicerCacheDefinition>
</file>

<file path=xl/slicerCaches/slicerCache2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2" xr10:uid="{4A04C9E2-4334-46CD-AB88-C7F33104C978}" sourceName="Face_Amount_Band">
  <pivotTables>
    <pivotTable tabId="106" name="Pivot S"/>
  </pivotTables>
  <data>
    <tabular pivotCacheId="719981474" showMissing="0">
      <items count="3">
        <i x="0"/>
        <i x="1"/>
        <i x="2" s="1"/>
      </items>
    </tabular>
  </data>
</slicerCacheDefinition>
</file>

<file path=xl/slicerCaches/slicerCache2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21111" xr10:uid="{BD73E130-7D1A-4B33-9AAB-911F5176D853}" sourceName="Smoker_Status">
  <pivotTables>
    <pivotTable tabId="125" name="Pivot A"/>
  </pivotTables>
  <data>
    <tabular pivotCacheId="719981474" sortOrder="descending" showMissing="0">
      <items count="3">
        <i x="2"/>
        <i x="1"/>
        <i x="0" s="1"/>
      </items>
    </tabular>
  </data>
</slicerCacheDefinition>
</file>

<file path=xl/slicerCaches/slicerCache2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21111" xr10:uid="{6139D8DC-53AC-4AB3-9D85-BFB248AF043F}" sourceName="Gender">
  <pivotTables>
    <pivotTable tabId="125" name="Pivot A"/>
  </pivotTables>
  <data>
    <tabular pivotCacheId="719981474" sortOrder="descending" showMissing="0">
      <items count="3">
        <i x="2"/>
        <i x="1"/>
        <i x="0" s="1"/>
      </items>
    </tabular>
  </data>
</slicerCacheDefinition>
</file>

<file path=xl/slicerCaches/slicerCache2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21111" xr10:uid="{FDEAAF1C-78B9-4104-8B3A-81ABAB9FB5FF}" sourceName="Plan">
  <pivotTables>
    <pivotTable tabId="125" name="Pivot A"/>
  </pivotTables>
  <data>
    <tabular pivotCacheId="719981474" sortOrder="descending" showMissing="0">
      <items count="3">
        <i x="1"/>
        <i x="2"/>
        <i x="0" s="1"/>
      </items>
    </tabular>
  </data>
</slicerCacheDefinition>
</file>

<file path=xl/slicerCaches/slicerCache2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21111" xr10:uid="{6A153733-8BB0-430B-A523-B9877A277DFB}" sourceName="Attained_Age">
  <pivotTables>
    <pivotTable tabId="125" name="Pivot A"/>
  </pivotTables>
  <data>
    <tabular pivotCacheId="719981474" showMissing="0">
      <items count="4">
        <i x="0" s="1"/>
        <i x="1" s="1"/>
        <i x="2" s="1"/>
        <i x="3" s="1"/>
      </items>
    </tabular>
  </data>
</slicerCacheDefinition>
</file>

<file path=xl/slicerCaches/slicerCache2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21111" xr10:uid="{17553675-57A5-4AAA-8112-E87F2D31BB71}" sourceName="Issue_Era">
  <pivotTables>
    <pivotTable tabId="125" name="Pivot A"/>
  </pivotTables>
  <data>
    <tabular pivotCacheId="719981474" showMissing="0">
      <items count="5">
        <i x="0"/>
        <i x="1"/>
        <i x="2"/>
        <i x="3"/>
        <i x="4"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 xr10:uid="{6804B2D2-538F-46D2-AD8C-9C0D5DE0B7D4}" sourceName="Plan">
  <pivotTables>
    <pivotTable tabId="66" name="Pivot SG"/>
  </pivotTables>
  <data>
    <tabular pivotCacheId="719981474" sortOrder="descending" showMissing="0">
      <items count="3">
        <i x="1"/>
        <i x="2"/>
        <i x="0" s="1"/>
      </items>
    </tabular>
  </data>
</slicerCacheDefinition>
</file>

<file path=xl/slicerCaches/slicerCache3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21111" xr10:uid="{D920626D-6CA7-4AAD-9A5C-284EFDCD8E1F}" sourceName="Face_Amount_Band">
  <pivotTables>
    <pivotTable tabId="125" name="Pivot A"/>
  </pivotTables>
  <data>
    <tabular pivotCacheId="719981474" showMissing="0">
      <items count="3">
        <i x="0"/>
        <i x="1"/>
        <i x="2" s="1"/>
      </items>
    </tabular>
  </data>
</slicerCacheDefinition>
</file>

<file path=xl/slicerCaches/slicerCache3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3111" xr10:uid="{C67D556D-6A65-4A26-A1D5-A3C19A3E9F5A}" sourceName="Smoker_Status">
  <pivotTables>
    <pivotTable tabId="126" name="Pivot AS"/>
  </pivotTables>
  <data>
    <tabular pivotCacheId="719981474" sortOrder="descending" showMissing="0">
      <items count="3">
        <i x="2" s="1"/>
        <i x="1" s="1"/>
        <i x="0" s="1"/>
      </items>
    </tabular>
  </data>
</slicerCacheDefinition>
</file>

<file path=xl/slicerCaches/slicerCache3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3111" xr10:uid="{F4C6A8A5-9F24-4AA9-8450-EBC11914DC89}" sourceName="Gender">
  <pivotTables>
    <pivotTable tabId="126" name="Pivot AS"/>
  </pivotTables>
  <data>
    <tabular pivotCacheId="719981474" sortOrder="descending" showMissing="0">
      <items count="3">
        <i x="2"/>
        <i x="1"/>
        <i x="0" s="1"/>
      </items>
    </tabular>
  </data>
</slicerCacheDefinition>
</file>

<file path=xl/slicerCaches/slicerCache3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3111" xr10:uid="{BC404EDE-77CA-447A-947B-DDCDCDF38E34}" sourceName="Plan">
  <pivotTables>
    <pivotTable tabId="126" name="Pivot AS"/>
  </pivotTables>
  <data>
    <tabular pivotCacheId="719981474" sortOrder="descending" showMissing="0">
      <items count="3">
        <i x="1"/>
        <i x="2"/>
        <i x="0" s="1"/>
      </items>
    </tabular>
  </data>
</slicerCacheDefinition>
</file>

<file path=xl/slicerCaches/slicerCache3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3111" xr10:uid="{8335971D-1DE7-40BA-88BB-995614BC8D92}" sourceName="Attained_Age">
  <pivotTables>
    <pivotTable tabId="126" name="Pivot AS"/>
  </pivotTables>
  <data>
    <tabular pivotCacheId="719981474" showMissing="0">
      <items count="4">
        <i x="0" s="1"/>
        <i x="1" s="1"/>
        <i x="2" s="1"/>
        <i x="3" s="1"/>
      </items>
    </tabular>
  </data>
</slicerCacheDefinition>
</file>

<file path=xl/slicerCaches/slicerCache3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3111" xr10:uid="{96BF1E80-C8FC-401A-B2DF-DD366F7759B9}" sourceName="Issue_Era">
  <pivotTables>
    <pivotTable tabId="126" name="Pivot AS"/>
  </pivotTables>
  <data>
    <tabular pivotCacheId="719981474" showMissing="0">
      <items count="5">
        <i x="0"/>
        <i x="1"/>
        <i x="2"/>
        <i x="3"/>
        <i x="4" s="1"/>
      </items>
    </tabular>
  </data>
</slicerCacheDefinition>
</file>

<file path=xl/slicerCaches/slicerCache3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3111" xr10:uid="{5E9BF990-022E-4A73-ABC3-C5C8D171DC36}" sourceName="Face_Amount_Band">
  <pivotTables>
    <pivotTable tabId="126" name="Pivot AS"/>
  </pivotTables>
  <data>
    <tabular pivotCacheId="719981474" showMissing="0">
      <items count="3">
        <i x="0"/>
        <i x="1"/>
        <i x="2" s="1"/>
      </items>
    </tabular>
  </data>
</slicerCacheDefinition>
</file>

<file path=xl/slicerCaches/slicerCache3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1111111" xr10:uid="{89363F98-A209-4E0E-B10A-CA5AA74726E9}" sourceName="Smoker_Status">
  <pivotTables>
    <pivotTable tabId="129" name="Pivot AI"/>
  </pivotTables>
  <data>
    <tabular pivotCacheId="719981474" sortOrder="descending" showMissing="0">
      <items count="3">
        <i x="2"/>
        <i x="1"/>
        <i x="0" s="1"/>
      </items>
    </tabular>
  </data>
</slicerCacheDefinition>
</file>

<file path=xl/slicerCaches/slicerCache3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1111111" xr10:uid="{8825DB82-EF6E-4DB7-A1B7-EE74FB5CBBE5}" sourceName="Gender">
  <pivotTables>
    <pivotTable tabId="129" name="Pivot AI"/>
  </pivotTables>
  <data>
    <tabular pivotCacheId="719981474" sortOrder="descending" showMissing="0">
      <items count="3">
        <i x="2"/>
        <i x="1"/>
        <i x="0" s="1"/>
      </items>
    </tabular>
  </data>
</slicerCacheDefinition>
</file>

<file path=xl/slicerCaches/slicerCache3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1111111" xr10:uid="{224954B2-B5F9-4342-AC1E-482A130F51CC}" sourceName="Plan">
  <pivotTables>
    <pivotTable tabId="129" name="Pivot AI"/>
  </pivotTables>
  <data>
    <tabular pivotCacheId="719981474" sortOrder="descending" showMissing="0">
      <items count="3">
        <i x="1"/>
        <i x="2"/>
        <i x="0"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 xr10:uid="{07304231-4A1F-49C8-AF21-9BDD5807CACB}" sourceName="Attained_Age">
  <pivotTables>
    <pivotTable tabId="66" name="Pivot SG"/>
  </pivotTables>
  <data>
    <tabular pivotCacheId="719981474" showMissing="0">
      <items count="4">
        <i x="0"/>
        <i x="1"/>
        <i x="2"/>
        <i x="3" s="1"/>
      </items>
    </tabular>
  </data>
</slicerCacheDefinition>
</file>

<file path=xl/slicerCaches/slicerCache4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1111111" xr10:uid="{0C2AC02D-A131-4DE9-81E4-01C014AF7968}" sourceName="Attained_Age">
  <pivotTables>
    <pivotTable tabId="129" name="Pivot AI"/>
  </pivotTables>
  <data>
    <tabular pivotCacheId="719981474" showMissing="0">
      <items count="4">
        <i x="0" s="1"/>
        <i x="1" s="1"/>
        <i x="2" s="1"/>
        <i x="3" s="1"/>
      </items>
    </tabular>
  </data>
</slicerCacheDefinition>
</file>

<file path=xl/slicerCaches/slicerCache4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1111111" xr10:uid="{E26D9122-7A84-4DD8-B032-1D4AF2DD0177}" sourceName="Issue_Era">
  <pivotTables>
    <pivotTable tabId="129" name="Pivot AI"/>
  </pivotTables>
  <data>
    <tabular pivotCacheId="719981474" showMissing="0">
      <items count="5">
        <i x="0" s="1"/>
        <i x="1" s="1"/>
        <i x="2" s="1"/>
        <i x="3" s="1"/>
        <i x="4" s="1"/>
      </items>
    </tabular>
  </data>
</slicerCacheDefinition>
</file>

<file path=xl/slicerCaches/slicerCache4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1111111" xr10:uid="{0E2A8B67-2D02-4BBF-8C4A-5194A571A13D}" sourceName="Face_Amount_Band">
  <pivotTables>
    <pivotTable tabId="129" name="Pivot AI"/>
  </pivotTables>
  <data>
    <tabular pivotCacheId="719981474" showMissing="0">
      <items count="3">
        <i x="0"/>
        <i x="1"/>
        <i x="2" s="1"/>
      </items>
    </tabular>
  </data>
</slicerCacheDefinition>
</file>

<file path=xl/slicerCaches/slicerCache4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211111" xr10:uid="{A7CD4C30-9DB8-4671-9238-F6F5CF9E3E38}" sourceName="Smoker_Status">
  <pivotTables>
    <pivotTable tabId="134" name="Pivot I"/>
  </pivotTables>
  <data>
    <tabular pivotCacheId="719981474" sortOrder="descending" showMissing="0">
      <items count="3">
        <i x="2"/>
        <i x="1"/>
        <i x="0" s="1"/>
      </items>
    </tabular>
  </data>
</slicerCacheDefinition>
</file>

<file path=xl/slicerCaches/slicerCache4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211111" xr10:uid="{DC2AC4D9-28DE-4DAD-A024-F4738FCC4C20}" sourceName="Gender">
  <pivotTables>
    <pivotTable tabId="134" name="Pivot I"/>
  </pivotTables>
  <data>
    <tabular pivotCacheId="719981474" sortOrder="descending" showMissing="0">
      <items count="3">
        <i x="2"/>
        <i x="1"/>
        <i x="0" s="1"/>
      </items>
    </tabular>
  </data>
</slicerCacheDefinition>
</file>

<file path=xl/slicerCaches/slicerCache4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211111" xr10:uid="{7A33C462-4F91-4136-9C36-1069A4E58A0A}" sourceName="Plan">
  <pivotTables>
    <pivotTable tabId="134" name="Pivot I"/>
  </pivotTables>
  <data>
    <tabular pivotCacheId="719981474" sortOrder="descending" showMissing="0">
      <items count="3">
        <i x="1"/>
        <i x="2"/>
        <i x="0" s="1"/>
      </items>
    </tabular>
  </data>
</slicerCacheDefinition>
</file>

<file path=xl/slicerCaches/slicerCache4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211111" xr10:uid="{6F3DC1E8-AEF6-42A9-9874-3D6C7F9F463E}" sourceName="Attained_Age">
  <pivotTables>
    <pivotTable tabId="134" name="Pivot I"/>
  </pivotTables>
  <data>
    <tabular pivotCacheId="719981474" showMissing="0">
      <items count="4">
        <i x="0"/>
        <i x="1"/>
        <i x="2"/>
        <i x="3" s="1"/>
      </items>
    </tabular>
  </data>
</slicerCacheDefinition>
</file>

<file path=xl/slicerCaches/slicerCache4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211111" xr10:uid="{C7D60976-9B4D-410E-9C14-58EDFBEB9C29}" sourceName="Issue_Era">
  <pivotTables>
    <pivotTable tabId="134" name="Pivot I"/>
  </pivotTables>
  <data>
    <tabular pivotCacheId="719981474" showMissing="0">
      <items count="5">
        <i x="0" s="1"/>
        <i x="1" s="1"/>
        <i x="2" s="1"/>
        <i x="3" s="1"/>
        <i x="4" s="1"/>
      </items>
    </tabular>
  </data>
</slicerCacheDefinition>
</file>

<file path=xl/slicerCaches/slicerCache4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211111" xr10:uid="{06A772C6-9B82-4945-8F86-B6ED4EB7CD17}" sourceName="Face_Amount_Band">
  <pivotTables>
    <pivotTable tabId="134" name="Pivot I"/>
  </pivotTables>
  <data>
    <tabular pivotCacheId="719981474" showMissing="0">
      <items count="3">
        <i x="0"/>
        <i x="1"/>
        <i x="2" s="1"/>
      </items>
    </tabular>
  </data>
</slicerCacheDefinition>
</file>

<file path=xl/slicerCaches/slicerCache4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31112" xr10:uid="{41BBAF64-FD6B-4ABA-8F56-170C1E4C74F2}" sourceName="Smoker_Status">
  <pivotTables>
    <pivotTable tabId="135" name="Pivot IS"/>
  </pivotTables>
  <data>
    <tabular pivotCacheId="719981474" sortOrder="descending" showMissing="0">
      <items count="3">
        <i x="2" s="1"/>
        <i x="1" s="1"/>
        <i x="0"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 xr10:uid="{5D7DD067-4CEB-4836-8EFA-BD205E27AB93}" sourceName="Issue_Era">
  <pivotTables>
    <pivotTable tabId="66" name="Pivot SG"/>
  </pivotTables>
  <data>
    <tabular pivotCacheId="719981474" showMissing="0">
      <items count="5">
        <i x="0"/>
        <i x="1"/>
        <i x="2"/>
        <i x="3"/>
        <i x="4" s="1"/>
      </items>
    </tabular>
  </data>
</slicerCacheDefinition>
</file>

<file path=xl/slicerCaches/slicerCache5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31112" xr10:uid="{492C8621-9DF3-4A49-9327-CF7ABB3F5526}" sourceName="Gender">
  <pivotTables>
    <pivotTable tabId="135" name="Pivot IS"/>
  </pivotTables>
  <data>
    <tabular pivotCacheId="719981474" sortOrder="descending" showMissing="0">
      <items count="3">
        <i x="2"/>
        <i x="1"/>
        <i x="0" s="1"/>
      </items>
    </tabular>
  </data>
</slicerCacheDefinition>
</file>

<file path=xl/slicerCaches/slicerCache5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31112" xr10:uid="{ADBDFD04-659A-4CF7-B569-5439714A08CB}" sourceName="Plan">
  <pivotTables>
    <pivotTable tabId="135" name="Pivot IS"/>
  </pivotTables>
  <data>
    <tabular pivotCacheId="719981474" sortOrder="descending" showMissing="0">
      <items count="3">
        <i x="1"/>
        <i x="2"/>
        <i x="0" s="1"/>
      </items>
    </tabular>
  </data>
</slicerCacheDefinition>
</file>

<file path=xl/slicerCaches/slicerCache5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31112" xr10:uid="{2B6F1A95-B30A-49A6-B6D3-2C4279C1DB27}" sourceName="Attained_Age">
  <pivotTables>
    <pivotTable tabId="135" name="Pivot IS"/>
  </pivotTables>
  <data>
    <tabular pivotCacheId="719981474" showMissing="0">
      <items count="4">
        <i x="0"/>
        <i x="1"/>
        <i x="2"/>
        <i x="3" s="1"/>
      </items>
    </tabular>
  </data>
</slicerCacheDefinition>
</file>

<file path=xl/slicerCaches/slicerCache5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31112" xr10:uid="{3D2357D2-434D-4E40-961D-B34654D717EA}" sourceName="Issue_Era">
  <pivotTables>
    <pivotTable tabId="135" name="Pivot IS"/>
  </pivotTables>
  <data>
    <tabular pivotCacheId="719981474" showMissing="0">
      <items count="5">
        <i x="0" s="1"/>
        <i x="1" s="1"/>
        <i x="2" s="1"/>
        <i x="3" s="1"/>
        <i x="4" s="1"/>
      </items>
    </tabular>
  </data>
</slicerCacheDefinition>
</file>

<file path=xl/slicerCaches/slicerCache5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31112" xr10:uid="{61C280A1-0A10-4E9F-B183-028E553BBC3F}" sourceName="Face_Amount_Band">
  <pivotTables>
    <pivotTable tabId="135" name="Pivot IS"/>
  </pivotTables>
  <data>
    <tabular pivotCacheId="719981474" showMissing="0">
      <items count="3">
        <i x="0"/>
        <i x="1"/>
        <i x="2" s="1"/>
      </items>
    </tabular>
  </data>
</slicerCacheDefinition>
</file>

<file path=xl/slicerCaches/slicerCache5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11111111" xr10:uid="{A1459CB8-C603-4377-9712-D1B583DF5392}" sourceName="Smoker_Status">
  <pivotTables>
    <pivotTable tabId="138" name="Pivot IA"/>
  </pivotTables>
  <data>
    <tabular pivotCacheId="719981474" sortOrder="descending" showMissing="0">
      <items count="3">
        <i x="2"/>
        <i x="1"/>
        <i x="0" s="1"/>
      </items>
    </tabular>
  </data>
</slicerCacheDefinition>
</file>

<file path=xl/slicerCaches/slicerCache5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11111111" xr10:uid="{6F1023D1-32EF-4D03-B70B-EB3CC8636E4A}" sourceName="Gender">
  <pivotTables>
    <pivotTable tabId="138" name="Pivot IA"/>
  </pivotTables>
  <data>
    <tabular pivotCacheId="719981474" sortOrder="descending" showMissing="0">
      <items count="3">
        <i x="2"/>
        <i x="1"/>
        <i x="0" s="1"/>
      </items>
    </tabular>
  </data>
</slicerCacheDefinition>
</file>

<file path=xl/slicerCaches/slicerCache5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11111111" xr10:uid="{CA93A445-FCED-42CA-9B0E-4D822263C0F0}" sourceName="Plan">
  <pivotTables>
    <pivotTable tabId="138" name="Pivot IA"/>
  </pivotTables>
  <data>
    <tabular pivotCacheId="719981474" sortOrder="descending" showMissing="0">
      <items count="3">
        <i x="1"/>
        <i x="2"/>
        <i x="0" s="1"/>
      </items>
    </tabular>
  </data>
</slicerCacheDefinition>
</file>

<file path=xl/slicerCaches/slicerCache5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11111111" xr10:uid="{57A9260B-01CC-4B2E-B970-41A99F5ED378}" sourceName="Attained_Age">
  <pivotTables>
    <pivotTable tabId="138" name="Pivot IA"/>
  </pivotTables>
  <data>
    <tabular pivotCacheId="719981474" showMissing="0">
      <items count="4">
        <i x="0" s="1"/>
        <i x="1" s="1"/>
        <i x="2" s="1"/>
        <i x="3" s="1"/>
      </items>
    </tabular>
  </data>
</slicerCacheDefinition>
</file>

<file path=xl/slicerCaches/slicerCache5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11111111" xr10:uid="{2E7FBDB1-8BC8-4C89-852B-C19FD8D4E69D}" sourceName="Issue_Era">
  <pivotTables>
    <pivotTable tabId="138" name="Pivot IA"/>
  </pivotTables>
  <data>
    <tabular pivotCacheId="719981474" showMissing="0">
      <items count="5">
        <i x="0" s="1"/>
        <i x="1" s="1"/>
        <i x="2" s="1"/>
        <i x="3" s="1"/>
        <i x="4"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 xr10:uid="{4B4AF826-C422-4DB3-842C-34BC7C79ED00}" sourceName="Face_Amount_Band">
  <pivotTables>
    <pivotTable tabId="66" name="Pivot SG"/>
  </pivotTables>
  <data>
    <tabular pivotCacheId="719981474" showMissing="0">
      <items count="3">
        <i x="0"/>
        <i x="1"/>
        <i x="2" s="1"/>
      </items>
    </tabular>
  </data>
</slicerCacheDefinition>
</file>

<file path=xl/slicerCaches/slicerCache6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11111111" xr10:uid="{B01C54B9-0163-4B5D-813F-A6DE66410C3B}" sourceName="Face_Amount_Band">
  <pivotTables>
    <pivotTable tabId="138" name="Pivot IA"/>
  </pivotTables>
  <data>
    <tabular pivotCacheId="719981474" showMissing="0">
      <items count="3">
        <i x="0"/>
        <i x="1"/>
        <i x="2" s="1"/>
      </items>
    </tabular>
  </data>
</slicerCacheDefinition>
</file>

<file path=xl/slicerCaches/slicerCache6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311121" xr10:uid="{C2F7CDDF-A991-4AA0-941A-3D50A261880E}" sourceName="Smoker_Status">
  <pivotTables>
    <pivotTable tabId="141" name="Pivot IG"/>
  </pivotTables>
  <data>
    <tabular pivotCacheId="719981474" sortOrder="descending" showMissing="0">
      <items count="3">
        <i x="2"/>
        <i x="1"/>
        <i x="0" s="1"/>
      </items>
    </tabular>
  </data>
</slicerCacheDefinition>
</file>

<file path=xl/slicerCaches/slicerCache6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311121" xr10:uid="{6DA4D985-3F8A-40E7-9452-4A59441B87BE}" sourceName="Gender">
  <pivotTables>
    <pivotTable tabId="141" name="Pivot IG"/>
  </pivotTables>
  <data>
    <tabular pivotCacheId="719981474" sortOrder="descending" showMissing="0">
      <items count="3">
        <i x="2" s="1"/>
        <i x="1" s="1"/>
        <i x="0" s="1"/>
      </items>
    </tabular>
  </data>
</slicerCacheDefinition>
</file>

<file path=xl/slicerCaches/slicerCache6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311121" xr10:uid="{2E9A0F8E-4FE9-4FFF-813A-C24EA1196110}" sourceName="Plan">
  <pivotTables>
    <pivotTable tabId="141" name="Pivot IG"/>
  </pivotTables>
  <data>
    <tabular pivotCacheId="719981474" sortOrder="descending" showMissing="0">
      <items count="3">
        <i x="1"/>
        <i x="2"/>
        <i x="0" s="1"/>
      </items>
    </tabular>
  </data>
</slicerCacheDefinition>
</file>

<file path=xl/slicerCaches/slicerCache6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311121" xr10:uid="{D20AECF3-C38D-483E-833D-3BACC894F017}" sourceName="Attained_Age">
  <pivotTables>
    <pivotTable tabId="141" name="Pivot IG"/>
  </pivotTables>
  <data>
    <tabular pivotCacheId="719981474" showMissing="0">
      <items count="4">
        <i x="0"/>
        <i x="1"/>
        <i x="2"/>
        <i x="3" s="1"/>
      </items>
    </tabular>
  </data>
</slicerCacheDefinition>
</file>

<file path=xl/slicerCaches/slicerCache6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311121" xr10:uid="{8D057E84-4C6F-40BB-B6F4-43AB2913D6AF}" sourceName="Issue_Era">
  <pivotTables>
    <pivotTable tabId="141" name="Pivot IG"/>
  </pivotTables>
  <data>
    <tabular pivotCacheId="719981474" showMissing="0">
      <items count="5">
        <i x="0" s="1"/>
        <i x="1" s="1"/>
        <i x="2" s="1"/>
        <i x="3" s="1"/>
        <i x="4" s="1"/>
      </items>
    </tabular>
  </data>
</slicerCacheDefinition>
</file>

<file path=xl/slicerCaches/slicerCache6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311121" xr10:uid="{F9B1DB74-DB9B-47D6-AE81-AE296AA856B5}" sourceName="Face_Amount_Band">
  <pivotTables>
    <pivotTable tabId="141" name="Pivot IG"/>
  </pivotTables>
  <data>
    <tabular pivotCacheId="719981474" showMissing="0">
      <items count="3">
        <i x="0"/>
        <i x="1"/>
        <i x="2" s="1"/>
      </items>
    </tabular>
  </data>
</slicerCacheDefinition>
</file>

<file path=xl/slicerCaches/slicerCache6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 xr10:uid="{13238388-7FF1-47BF-BE39-6F8886EFB8D7}" sourceName="Smoker_Status">
  <pivotTables>
    <pivotTable tabId="144" name="Pivot SP"/>
  </pivotTables>
  <data>
    <tabular pivotCacheId="719981474" sortOrder="descending" showMissing="0">
      <items count="3">
        <i x="2" s="1"/>
        <i x="1" s="1"/>
        <i x="0" s="1"/>
      </items>
    </tabular>
  </data>
</slicerCacheDefinition>
</file>

<file path=xl/slicerCaches/slicerCache6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 xr10:uid="{CEB38932-0C4D-4744-A7EF-13E01CA0E04A}" sourceName="Gender">
  <pivotTables>
    <pivotTable tabId="144" name="Pivot SP"/>
  </pivotTables>
  <data>
    <tabular pivotCacheId="719981474" sortOrder="descending" showMissing="0">
      <items count="3">
        <i x="2"/>
        <i x="1"/>
        <i x="0" s="1"/>
      </items>
    </tabular>
  </data>
</slicerCacheDefinition>
</file>

<file path=xl/slicerCaches/slicerCache6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 xr10:uid="{6B2D9545-51D9-4011-8923-B792EF9A6293}" sourceName="Plan">
  <pivotTables>
    <pivotTable tabId="144" name="Pivot SP"/>
  </pivotTables>
  <data>
    <tabular pivotCacheId="719981474" sortOrder="descending" showMissing="0">
      <items count="3">
        <i x="1" s="1"/>
        <i x="2" s="1"/>
        <i x="0"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11" xr10:uid="{9092D5A4-E962-45FE-AA08-B8E8795912C8}" sourceName="Smoker_Status">
  <pivotTables>
    <pivotTable tabId="101" name="Pivot SA"/>
  </pivotTables>
  <data>
    <tabular pivotCacheId="719981474" sortOrder="descending" showMissing="0">
      <items count="3">
        <i x="2" s="1"/>
        <i x="1" s="1"/>
        <i x="0" s="1"/>
      </items>
    </tabular>
  </data>
</slicerCacheDefinition>
</file>

<file path=xl/slicerCaches/slicerCache7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 xr10:uid="{840CBF71-8023-4BC8-8B50-A619F958BF20}" sourceName="Attained_Age">
  <pivotTables>
    <pivotTable tabId="144" name="Pivot SP"/>
  </pivotTables>
  <data>
    <tabular pivotCacheId="719981474" showMissing="0">
      <items count="4">
        <i x="0"/>
        <i x="1"/>
        <i x="2"/>
        <i x="3" s="1"/>
      </items>
    </tabular>
  </data>
</slicerCacheDefinition>
</file>

<file path=xl/slicerCaches/slicerCache7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 xr10:uid="{CF674DC6-6338-4CE5-BCF8-C6BE453D5152}" sourceName="Issue_Era">
  <pivotTables>
    <pivotTable tabId="144" name="Pivot SP"/>
  </pivotTables>
  <data>
    <tabular pivotCacheId="719981474" showMissing="0">
      <items count="5">
        <i x="0"/>
        <i x="1"/>
        <i x="2"/>
        <i x="3"/>
        <i x="4" s="1"/>
      </items>
    </tabular>
  </data>
</slicerCacheDefinition>
</file>

<file path=xl/slicerCaches/slicerCache7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 xr10:uid="{B6C2C35D-3228-4D44-8197-379EBDBAD203}" sourceName="Face_Amount_Band">
  <pivotTables>
    <pivotTable tabId="144" name="Pivot SP"/>
  </pivotTables>
  <data>
    <tabular pivotCacheId="719981474" showMissing="0">
      <items count="3">
        <i x="0"/>
        <i x="1"/>
        <i x="2" s="1"/>
      </items>
    </tabular>
  </data>
</slicerCacheDefinition>
</file>

<file path=xl/slicerCaches/slicerCache7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1" xr10:uid="{00BB3632-8942-419D-B523-7BF44B01AB5A}" sourceName="Smoker_Status">
  <pivotTables>
    <pivotTable tabId="145" name="Pivot SF"/>
  </pivotTables>
  <data>
    <tabular pivotCacheId="719981474" sortOrder="descending" showMissing="0">
      <items count="3">
        <i x="2" s="1"/>
        <i x="1" s="1"/>
        <i x="0" s="1"/>
      </items>
    </tabular>
  </data>
</slicerCacheDefinition>
</file>

<file path=xl/slicerCaches/slicerCache7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1" xr10:uid="{68A7FAEA-3D24-4111-98E9-092DFEC23438}" sourceName="Gender">
  <pivotTables>
    <pivotTable tabId="145" name="Pivot SF"/>
  </pivotTables>
  <data>
    <tabular pivotCacheId="719981474" sortOrder="descending" showMissing="0">
      <items count="3">
        <i x="2"/>
        <i x="1"/>
        <i x="0" s="1"/>
      </items>
    </tabular>
  </data>
</slicerCacheDefinition>
</file>

<file path=xl/slicerCaches/slicerCache7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1" xr10:uid="{8AA93706-297E-4872-ACAB-92667343994A}" sourceName="Plan">
  <pivotTables>
    <pivotTable tabId="145" name="Pivot SF"/>
  </pivotTables>
  <data>
    <tabular pivotCacheId="719981474" sortOrder="descending" showMissing="0">
      <items count="3">
        <i x="1"/>
        <i x="2"/>
        <i x="0" s="1"/>
      </items>
    </tabular>
  </data>
</slicerCacheDefinition>
</file>

<file path=xl/slicerCaches/slicerCache7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1" xr10:uid="{C2AFD19A-D25A-48B8-B5D5-4BB1F28633B6}" sourceName="Attained_Age">
  <pivotTables>
    <pivotTable tabId="145" name="Pivot SF"/>
  </pivotTables>
  <data>
    <tabular pivotCacheId="719981474" showMissing="0">
      <items count="4">
        <i x="0"/>
        <i x="1"/>
        <i x="2"/>
        <i x="3" s="1"/>
      </items>
    </tabular>
  </data>
</slicerCacheDefinition>
</file>

<file path=xl/slicerCaches/slicerCache7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1" xr10:uid="{77253CE3-3932-4458-9967-91B2920D2E4C}" sourceName="Issue_Era">
  <pivotTables>
    <pivotTable tabId="145" name="Pivot SF"/>
  </pivotTables>
  <data>
    <tabular pivotCacheId="719981474" showMissing="0">
      <items count="5">
        <i x="0"/>
        <i x="1"/>
        <i x="2"/>
        <i x="3"/>
        <i x="4" s="1"/>
      </items>
    </tabular>
  </data>
</slicerCacheDefinition>
</file>

<file path=xl/slicerCaches/slicerCache7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1" xr10:uid="{7ADC1755-E6E1-4CBA-BFD8-1FF69BC710DF}" sourceName="Face_Amount_Band">
  <pivotTables>
    <pivotTable tabId="145" name="Pivot SF"/>
  </pivotTables>
  <data>
    <tabular pivotCacheId="719981474" showMissing="0">
      <items count="3">
        <i x="0" s="1"/>
        <i x="1" s="1"/>
        <i x="2" s="1"/>
      </items>
    </tabular>
  </data>
</slicerCacheDefinition>
</file>

<file path=xl/slicerCaches/slicerCache7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21" xr10:uid="{A5E8D4D4-2B31-40FD-B718-4C480809E0BD}" sourceName="Smoker_Status">
  <pivotTables>
    <pivotTable tabId="146" name="Pivot G"/>
  </pivotTables>
  <data>
    <tabular pivotCacheId="719981474" sortOrder="descending" showMissing="0">
      <items count="3">
        <i x="2"/>
        <i x="1"/>
        <i x="0" s="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11" xr10:uid="{98EF187F-D9C1-426A-BC26-1F7084D426C8}" sourceName="Gender">
  <pivotTables>
    <pivotTable tabId="101" name="Pivot SA"/>
  </pivotTables>
  <data>
    <tabular pivotCacheId="719981474" sortOrder="descending" showMissing="0">
      <items count="3">
        <i x="2"/>
        <i x="1"/>
        <i x="0" s="1"/>
      </items>
    </tabular>
  </data>
</slicerCacheDefinition>
</file>

<file path=xl/slicerCaches/slicerCache8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21" xr10:uid="{B11D7BA5-D211-4E8F-A6C3-85ADCC249718}" sourceName="Gender">
  <pivotTables>
    <pivotTable tabId="146" name="Pivot G"/>
  </pivotTables>
  <data>
    <tabular pivotCacheId="719981474" sortOrder="descending" showMissing="0">
      <items count="3">
        <i x="2" s="1"/>
        <i x="1" s="1"/>
        <i x="0" s="1"/>
      </items>
    </tabular>
  </data>
</slicerCacheDefinition>
</file>

<file path=xl/slicerCaches/slicerCache8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21" xr10:uid="{F764C710-E528-49AA-9BB2-64D421535630}" sourceName="Plan">
  <pivotTables>
    <pivotTable tabId="146" name="Pivot G"/>
  </pivotTables>
  <data>
    <tabular pivotCacheId="719981474" sortOrder="descending" showMissing="0">
      <items count="3">
        <i x="1"/>
        <i x="2"/>
        <i x="0" s="1"/>
      </items>
    </tabular>
  </data>
</slicerCacheDefinition>
</file>

<file path=xl/slicerCaches/slicerCache8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21" xr10:uid="{572E24D5-B2B0-4F19-BFB2-D66480A56E0E}" sourceName="Attained_Age">
  <pivotTables>
    <pivotTable tabId="146" name="Pivot G"/>
  </pivotTables>
  <data>
    <tabular pivotCacheId="719981474" showMissing="0">
      <items count="4">
        <i x="0"/>
        <i x="1"/>
        <i x="2"/>
        <i x="3" s="1"/>
      </items>
    </tabular>
  </data>
</slicerCacheDefinition>
</file>

<file path=xl/slicerCaches/slicerCache8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21" xr10:uid="{E3A4EBBC-575A-469F-89AB-5445DDE2E636}" sourceName="Issue_Era">
  <pivotTables>
    <pivotTable tabId="146" name="Pivot G"/>
  </pivotTables>
  <data>
    <tabular pivotCacheId="719981474" showMissing="0">
      <items count="5">
        <i x="0"/>
        <i x="1"/>
        <i x="2"/>
        <i x="3"/>
        <i x="4" s="1"/>
      </items>
    </tabular>
  </data>
</slicerCacheDefinition>
</file>

<file path=xl/slicerCaches/slicerCache8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21" xr10:uid="{AA853C9C-6322-4C7F-893A-00B124929592}" sourceName="Face_Amount_Band">
  <pivotTables>
    <pivotTable tabId="146" name="Pivot G"/>
  </pivotTables>
  <data>
    <tabular pivotCacheId="719981474" showMissing="0">
      <items count="3">
        <i x="0"/>
        <i x="1"/>
        <i x="2" s="1"/>
      </items>
    </tabular>
  </data>
</slicerCacheDefinition>
</file>

<file path=xl/slicerCaches/slicerCache8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3" xr10:uid="{8171CF94-B53F-4E33-B1E3-E0064BC69022}" sourceName="Smoker_Status">
  <pivotTables>
    <pivotTable tabId="147" name="Pivot GS"/>
  </pivotTables>
  <data>
    <tabular pivotCacheId="719981474" sortOrder="descending" showMissing="0">
      <items count="3">
        <i x="2" s="1"/>
        <i x="1" s="1"/>
        <i x="0" s="1"/>
      </items>
    </tabular>
  </data>
</slicerCacheDefinition>
</file>

<file path=xl/slicerCaches/slicerCache8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3" xr10:uid="{B0B36DB3-E146-4BFF-8460-FA467C635B10}" sourceName="Gender">
  <pivotTables>
    <pivotTable tabId="147" name="Pivot GS"/>
  </pivotTables>
  <data>
    <tabular pivotCacheId="719981474" sortOrder="descending" showMissing="0">
      <items count="3">
        <i x="2" s="1"/>
        <i x="1" s="1"/>
        <i x="0" s="1"/>
      </items>
    </tabular>
  </data>
</slicerCacheDefinition>
</file>

<file path=xl/slicerCaches/slicerCache8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3" xr10:uid="{006A2253-91A9-4229-8F7F-2843EB2E05C3}" sourceName="Plan">
  <pivotTables>
    <pivotTable tabId="147" name="Pivot GS"/>
  </pivotTables>
  <data>
    <tabular pivotCacheId="719981474" sortOrder="descending" showMissing="0">
      <items count="3">
        <i x="1"/>
        <i x="2"/>
        <i x="0" s="1"/>
      </items>
    </tabular>
  </data>
</slicerCacheDefinition>
</file>

<file path=xl/slicerCaches/slicerCache8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3" xr10:uid="{1B3FE2DF-F34B-4294-877C-65696E899E64}" sourceName="Attained_Age">
  <pivotTables>
    <pivotTable tabId="147" name="Pivot GS"/>
  </pivotTables>
  <data>
    <tabular pivotCacheId="719981474" showMissing="0">
      <items count="4">
        <i x="0"/>
        <i x="1"/>
        <i x="2"/>
        <i x="3" s="1"/>
      </items>
    </tabular>
  </data>
</slicerCacheDefinition>
</file>

<file path=xl/slicerCaches/slicerCache8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3" xr10:uid="{681713AA-D157-45C2-8AB5-A02F0605E8EC}" sourceName="Issue_Era">
  <pivotTables>
    <pivotTable tabId="147" name="Pivot GS"/>
  </pivotTables>
  <data>
    <tabular pivotCacheId="719981474" showMissing="0">
      <items count="5">
        <i x="0"/>
        <i x="1"/>
        <i x="2"/>
        <i x="3"/>
        <i x="4" s="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11" xr10:uid="{011A4393-8F11-4FF2-81FF-79E41E96DBEA}" sourceName="Plan">
  <pivotTables>
    <pivotTable tabId="101" name="Pivot SA"/>
  </pivotTables>
  <data>
    <tabular pivotCacheId="719981474" sortOrder="descending" showMissing="0">
      <items count="3">
        <i x="1"/>
        <i x="2"/>
        <i x="0" s="1"/>
      </items>
    </tabular>
  </data>
</slicerCacheDefinition>
</file>

<file path=xl/slicerCaches/slicerCache9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3" xr10:uid="{5F64203B-918A-4406-8B0C-2BA6183EBB34}" sourceName="Face_Amount_Band">
  <pivotTables>
    <pivotTable tabId="147" name="Pivot GS"/>
  </pivotTables>
  <data>
    <tabular pivotCacheId="719981474" showMissing="0">
      <items count="3">
        <i x="0"/>
        <i x="1"/>
        <i x="2" s="1"/>
      </items>
    </tabular>
  </data>
</slicerCacheDefinition>
</file>

<file path=xl/slicerCaches/slicerCache9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2" xr10:uid="{C5DDA88D-569E-4956-AA04-1AB1FD06E1D7}" sourceName="Smoker_Status">
  <pivotTables>
    <pivotTable tabId="148" name="Pivot GP"/>
  </pivotTables>
  <data>
    <tabular pivotCacheId="719981474" sortOrder="descending" showMissing="0">
      <items count="3">
        <i x="2"/>
        <i x="1"/>
        <i x="0" s="1"/>
      </items>
    </tabular>
  </data>
</slicerCacheDefinition>
</file>

<file path=xl/slicerCaches/slicerCache9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2" xr10:uid="{298794E5-4880-44CE-AE49-C14094AA1D2A}" sourceName="Gender">
  <pivotTables>
    <pivotTable tabId="148" name="Pivot GP"/>
  </pivotTables>
  <data>
    <tabular pivotCacheId="719981474" sortOrder="descending" showMissing="0">
      <items count="3">
        <i x="2" s="1"/>
        <i x="1" s="1"/>
        <i x="0" s="1"/>
      </items>
    </tabular>
  </data>
</slicerCacheDefinition>
</file>

<file path=xl/slicerCaches/slicerCache9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2" xr10:uid="{3428EABA-F176-4F27-A9CA-9DD80564D670}" sourceName="Plan">
  <pivotTables>
    <pivotTable tabId="148" name="Pivot GP"/>
  </pivotTables>
  <data>
    <tabular pivotCacheId="719981474" sortOrder="descending" showMissing="0">
      <items count="3">
        <i x="1" s="1"/>
        <i x="2" s="1"/>
        <i x="0" s="1"/>
      </items>
    </tabular>
  </data>
</slicerCacheDefinition>
</file>

<file path=xl/slicerCaches/slicerCache9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ained_Age12" xr10:uid="{AB40AE6E-6268-43C6-9B77-F6A29B6AB1EF}" sourceName="Attained_Age">
  <pivotTables>
    <pivotTable tabId="148" name="Pivot GP"/>
  </pivotTables>
  <data>
    <tabular pivotCacheId="719981474" showMissing="0">
      <items count="4">
        <i x="0"/>
        <i x="1"/>
        <i x="2"/>
        <i x="3" s="1"/>
      </items>
    </tabular>
  </data>
</slicerCacheDefinition>
</file>

<file path=xl/slicerCaches/slicerCache9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Era12" xr10:uid="{6D8404A3-88C2-4CA4-99D1-0DF661977FF0}" sourceName="Issue_Era">
  <pivotTables>
    <pivotTable tabId="148" name="Pivot GP"/>
  </pivotTables>
  <data>
    <tabular pivotCacheId="719981474" showMissing="0">
      <items count="5">
        <i x="0"/>
        <i x="1"/>
        <i x="2"/>
        <i x="3"/>
        <i x="4" s="1"/>
      </items>
    </tabular>
  </data>
</slicerCacheDefinition>
</file>

<file path=xl/slicerCaches/slicerCache9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ce_Amount_Band12" xr10:uid="{9FB39F4C-92ED-42ED-A99A-C71FCC2E5859}" sourceName="Face_Amount_Band">
  <pivotTables>
    <pivotTable tabId="148" name="Pivot GP"/>
  </pivotTables>
  <data>
    <tabular pivotCacheId="719981474" showMissing="0">
      <items count="3">
        <i x="0"/>
        <i x="1"/>
        <i x="2" s="1"/>
      </items>
    </tabular>
  </data>
</slicerCacheDefinition>
</file>

<file path=xl/slicerCaches/slicerCache9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moker_Status1112" xr10:uid="{97BB72D4-3505-4DD8-92FC-FE0AE0FBF622}" sourceName="Smoker_Status">
  <pivotTables>
    <pivotTable tabId="149" name="Pivot GA"/>
  </pivotTables>
  <data>
    <tabular pivotCacheId="719981474" sortOrder="descending" showMissing="0">
      <items count="3">
        <i x="2"/>
        <i x="1"/>
        <i x="0" s="1"/>
      </items>
    </tabular>
  </data>
</slicerCacheDefinition>
</file>

<file path=xl/slicerCaches/slicerCache9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der1112" xr10:uid="{D2C8506B-2FDE-4D97-9C9B-78D45A6DBDBA}" sourceName="Gender">
  <pivotTables>
    <pivotTable tabId="149" name="Pivot GA"/>
  </pivotTables>
  <data>
    <tabular pivotCacheId="719981474" sortOrder="descending" showMissing="0">
      <items count="3">
        <i x="2" s="1"/>
        <i x="1" s="1"/>
        <i x="0" s="1"/>
      </items>
    </tabular>
  </data>
</slicerCacheDefinition>
</file>

<file path=xl/slicerCaches/slicerCache9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n1112" xr10:uid="{08A1F505-6EB2-4CC5-A0AA-22D1B732DF1B}" sourceName="Plan">
  <pivotTables>
    <pivotTable tabId="149" name="Pivot GA"/>
  </pivotTables>
  <data>
    <tabular pivotCacheId="719981474" sortOrder="descending" showMissing="0">
      <items count="3">
        <i x="1"/>
        <i x="2"/>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5" xr10:uid="{036978F8-95B0-4FA2-9F7C-0EB072AB2566}" cache="Slicer_Smoker_Status2" caption="Smoking Status" style="SlicerStyleLight3" lockedPosition="1" rowHeight="182880"/>
  <slicer name="Gender 5" xr10:uid="{A18A6C45-E6DB-40CE-97A2-F354B26F8BCB}" cache="Slicer_Gender2" caption="Sex" style="SlicerStyleLight4" lockedPosition="1" rowHeight="182880"/>
  <slicer name="Plan 5" xr10:uid="{19EA1184-B1FF-4A29-A0AA-120FD08C48E7}" cache="Slicer_Plan2" caption="Plan" style="SlicerStyleLight2" lockedPosition="1" rowHeight="182880"/>
  <slicer name="Attained Age 5" xr10:uid="{91398AB8-D4BE-4849-89DA-2DF7D2BBE574}" cache="Slicer_Attained_Age2" caption="Attained Age" style="SlicerStyleLight6" lockedPosition="1" rowHeight="182880"/>
  <slicer name="Issue Era 5" xr10:uid="{D5891446-61AA-401F-B97C-16D4755D1269}" cache="Slicer_Issue_Era2" caption="Issue Era" style="SlicerStyleLight5" lockedPosition="1" rowHeight="182880"/>
  <slicer name="Face Band 5" xr10:uid="{AFF5D159-973A-4461-A154-35FABB720136}" cache="Slicer_Face_Amount_Band2" caption="Face Band" style="SlicerStyleOther1 2" lockedPosition="1" rowHeight="182880"/>
</slicers>
</file>

<file path=xl/slicers/slicer1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9" xr10:uid="{531BDBEC-82BB-453C-AAA0-57B3C9A9D1EF}" cache="Slicer_Smoker_Status1112" caption="Smoking Status" style="SlicerStyleLight3" lockedPosition="1" rowHeight="182880"/>
  <slicer name="Gender 9" xr10:uid="{E8887D8A-B1F6-4564-B2A6-7F3211416A0A}" cache="Slicer_Gender1112" caption="Sex" style="SlicerStyleLight4" lockedPosition="1" rowHeight="182880"/>
  <slicer name="Plan 9" xr10:uid="{EA68D627-CEF1-418F-A9D7-1D669BEE7AE5}" cache="Slicer_Plan1112" caption="Plan" style="SlicerStyleLight2" lockedPosition="1" rowHeight="182880"/>
  <slicer name="Attained Age 9" xr10:uid="{9262DAC7-ABA3-4A25-9C2B-DD356AB8B45D}" cache="Slicer_Attained_Age1112" caption="Attained Age" style="SlicerStyleLight6" lockedPosition="1" rowHeight="182880"/>
  <slicer name="Issue Era 9" xr10:uid="{BE2DA3E3-3CD9-4F68-AC1F-5F2CFB31A72C}" cache="Slicer_Issue_Era1112" caption="Issue Era" style="SlicerStyleLight5" lockedPosition="1" rowHeight="182880"/>
  <slicer name="Face Band 9" xr10:uid="{B8E42BFD-97FE-44E0-9C89-E6489B69340D}" cache="Slicer_Face_Amount_Band1112" caption="Face Band" style="SlicerStyleOther1 2" lockedPosition="1" rowHeight="182880"/>
</slicers>
</file>

<file path=xl/slicers/slicer1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10" xr10:uid="{42B6087E-1378-4AFB-A212-FE46FDFFC071}" cache="Slicer_Smoker_Status11111" caption="Smoking Status" style="SlicerStyleLight3" lockedPosition="1" rowHeight="182880"/>
  <slicer name="Gender 10" xr10:uid="{7B3A93BB-8AA1-4F43-9D28-ADE9CAE7C35A}" cache="Slicer_Gender11111" caption="Sex" style="SlicerStyleLight4" lockedPosition="1" rowHeight="182880"/>
  <slicer name="Plan 10" xr10:uid="{9F6205CF-1BB6-42F5-A2F9-A72BC64F8DE2}" cache="Slicer_Plan11111" caption="Plan" style="SlicerStyleLight2" lockedPosition="1" rowHeight="182880"/>
  <slicer name="Attained Age 10" xr10:uid="{4BCDD4CD-6BF5-4FCA-A918-1CF0944DC0AF}" cache="Slicer_Attained_Age11111" caption="Attained Age" style="SlicerStyleLight6" lockedPosition="1" rowHeight="182880"/>
  <slicer name="Issue Era 10" xr10:uid="{36371AF3-1980-41D3-B3C7-362386812F75}" cache="Slicer_Issue_Era11111" caption="Issue Era" style="SlicerStyleLight5" lockedPosition="1" rowHeight="182880"/>
  <slicer name="Face Band 10" xr10:uid="{4403666D-25B1-4300-A646-9F8B46F53FF6}" cache="Slicer_Face_Amount_Band11111" caption="Face Band" style="SlicerStyleOther1 2" lockedPosition="1" rowHeight="182880"/>
</slicers>
</file>

<file path=xl/slicers/slicer1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11" xr10:uid="{B64A8DBC-99BD-402E-8C32-195B658C8F9E}" cache="Slicer_Smoker_Status112" caption="Smoking Status" style="SlicerStyleLight3" lockedPosition="1" rowHeight="182880"/>
  <slicer name="Gender 11" xr10:uid="{5816A3BB-D026-430F-80DC-2094B068CA21}" cache="Slicer_Gender112" caption="Sex" style="SlicerStyleLight4" lockedPosition="1" rowHeight="182880"/>
  <slicer name="Plan 11" xr10:uid="{0D2311F7-AB84-4075-951C-0A8C5B3FC96F}" cache="Slicer_Plan112" caption="Plan" style="SlicerStyleLight2" lockedPosition="1" rowHeight="182880"/>
  <slicer name="Attained Age 11" xr10:uid="{6DBFA552-3FB4-4A94-A9A9-DCE2E15E6FBD}" cache="Slicer_Attained_Age112" caption="Attained Age" style="SlicerStyleLight6" lockedPosition="1" rowHeight="182880"/>
  <slicer name="Issue Era 11" xr10:uid="{1C8AA16B-DE35-413F-B30F-2085D06D59AD}" cache="Slicer_Issue_Era112" caption="Issue Era" style="SlicerStyleLight5" lockedPosition="1" rowHeight="182880"/>
  <slicer name="Face Band 11" xr10:uid="{250F67AA-A96C-41CD-9260-25A9CE43FE67}" cache="Slicer_Face_Amount_Band112" caption="Face Band" style="SlicerStyleOther1 2" lockedPosition="1" rowHeight="182880"/>
</slicers>
</file>

<file path=xl/slicers/slicer1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12" xr10:uid="{7FE67A38-B7BB-4C82-B452-079C4E126EEE}" cache="Slicer_Smoker_Status211" caption="Smoking Status" style="SlicerStyleLight3" lockedPosition="1" rowHeight="182880"/>
  <slicer name="Gender 12" xr10:uid="{122241CF-2D1B-4BC3-A5D5-05251FF250CD}" cache="Slicer_Gender211" caption="Sex" style="SlicerStyleLight4" lockedPosition="1" rowHeight="182880"/>
  <slicer name="Plan 12" xr10:uid="{2591CD1B-4AE3-402F-AECC-C8E79245F212}" cache="Slicer_Plan211" caption="Plan" style="SlicerStyleLight2" lockedPosition="1" rowHeight="182880"/>
  <slicer name="Attained Age 12" xr10:uid="{58A35286-15BD-4EE2-9509-F30A9827CB3A}" cache="Slicer_Attained_Age211" caption="Attained Age" style="SlicerStyleLight6" lockedPosition="1" rowHeight="182880"/>
  <slicer name="Issue Era 12" xr10:uid="{F17C749F-D16B-4331-B709-7489FA864D56}" cache="Slicer_Issue_Era211" caption="Issue Era" style="SlicerStyleLight5" lockedPosition="1" rowHeight="182880"/>
  <slicer name="Face Band 12" xr10:uid="{73F43C30-EB67-4A9B-8222-2F0A26DDE8D7}" cache="Slicer_Face_Amount_Band211" caption="Face Band" style="SlicerStyleOther1 2" lockedPosition="1" rowHeight="182880"/>
</slicers>
</file>

<file path=xl/slicers/slicer1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13" xr10:uid="{D4F52801-9414-4086-9DEF-C19267C6A340}" cache="Slicer_Smoker_Status31" caption="Smoking Status" style="SlicerStyleLight3" lockedPosition="1" rowHeight="182880"/>
  <slicer name="Gender 13" xr10:uid="{D46DD86F-B179-49D1-B238-C38D399C1F81}" cache="Slicer_Gender31" caption="Sex" style="SlicerStyleLight4" lockedPosition="1" rowHeight="182880"/>
  <slicer name="Plan 13" xr10:uid="{CC2065A9-5B9A-4924-AD62-20E446D02326}" cache="Slicer_Plan31" caption="Plan" style="SlicerStyleLight2" lockedPosition="1" rowHeight="182880"/>
  <slicer name="Attained Age 13" xr10:uid="{95404E29-A982-47CB-BAAF-1E45817ED02A}" cache="Slicer_Attained_Age31" caption="Attained Age" style="SlicerStyleLight6" lockedPosition="1" rowHeight="182880"/>
  <slicer name="Issue Era 13" xr10:uid="{EA0CD387-C738-41F5-8A7F-A1FA89E86D13}" cache="Slicer_Issue_Era31" caption="Issue Era" style="SlicerStyleLight5" lockedPosition="1" rowHeight="182880"/>
  <slicer name="Face Band 13" xr10:uid="{AA5F6290-6AB2-4C1A-ACA5-84F6CBFB6893}" cache="Slicer_Face_Amount_Band31" caption="Face Band" style="SlicerStyleOther1 2" lockedPosition="1" rowHeight="182880"/>
</slicers>
</file>

<file path=xl/slicers/slicer1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14" xr10:uid="{730380B9-3BF9-4FE2-B625-603676FE955C}" cache="Slicer_Smoker_Status121" caption="Smoking Status" style="SlicerStyleLight3" lockedPosition="1" rowHeight="182880"/>
  <slicer name="Gender 14" xr10:uid="{A63B2DC5-E1B8-491D-BBFE-93ECA557A6CC}" cache="Slicer_Gender121" caption="Sex" style="SlicerStyleLight4" lockedPosition="1" rowHeight="182880"/>
  <slicer name="Plan 14" xr10:uid="{88E806C6-EC79-46D4-8521-F36AD2A9BD40}" cache="Slicer_Plan121" caption="Plan" style="SlicerStyleLight2" lockedPosition="1" rowHeight="182880"/>
  <slicer name="Attained Age 14" xr10:uid="{9E5D2255-26A2-4917-B28D-CFA3673CBA21}" cache="Slicer_Attained_Age121" caption="Attained Age" style="SlicerStyleLight6" lockedPosition="1" rowHeight="182880"/>
  <slicer name="Issue Era 14" xr10:uid="{538AB06F-3DA7-4A32-9680-BC43D49EB481}" cache="Slicer_Issue_Era121" caption="Issue Era" style="SlicerStyleLight5" lockedPosition="1" rowHeight="182880"/>
  <slicer name="Face Band 14" xr10:uid="{97360F74-1D3D-4D69-B740-1092FC94BA3E}" cache="Slicer_Face_Amount_Band121" caption="Face Band" style="SlicerStyleOther1 2" lockedPosition="1" rowHeight="182880"/>
</slicers>
</file>

<file path=xl/slicers/slicer1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15" xr10:uid="{008A2815-B2AB-40D7-A1C8-03DE53F02425}" cache="Slicer_Smoker_Status11121" caption="Smoking Status" style="SlicerStyleLight3" lockedPosition="1" rowHeight="182880"/>
  <slicer name="Gender 15" xr10:uid="{20789EAD-FAAC-49B6-B88D-F21AF4231CB2}" cache="Slicer_Gender11121" caption="Sex" style="SlicerStyleLight4" lockedPosition="1" rowHeight="182880"/>
  <slicer name="Plan 15" xr10:uid="{82EAAB97-BA8A-4821-84B4-D04C4A7F2605}" cache="Slicer_Plan11121" caption="Plan" style="SlicerStyleLight2" lockedPosition="1" rowHeight="182880"/>
  <slicer name="Attained Age 15" xr10:uid="{87BB699F-BA27-4BEA-907D-315F0719799F}" cache="Slicer_Attained_Age11121" caption="Attained Age" style="SlicerStyleLight6" lockedPosition="1" rowHeight="182880"/>
  <slicer name="Issue Era 15" xr10:uid="{828CFAD4-0F34-4843-A0DB-35016820469F}" cache="Slicer_Issue_Era11121" caption="Issue Era" style="SlicerStyleLight5" lockedPosition="1" rowHeight="182880"/>
  <slicer name="Face Band 15" xr10:uid="{3279095B-AFC1-4319-B5C7-38BB13A14346}" cache="Slicer_Face_Amount_Band11121" caption="Face Band" style="SlicerStyleOther1 2" lockedPosition="1" rowHeight="182880"/>
</slicers>
</file>

<file path=xl/slicers/slicer1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16" xr10:uid="{4B0CAAAE-1E62-4DAF-B886-D6ED6C82B826}" cache="Slicer_Smoker_Status111111" caption="Smoking Status" style="SlicerStyleLight3" lockedPosition="1" rowHeight="182880"/>
  <slicer name="Gender 16" xr10:uid="{BB591DCB-ED2E-4B6B-A60B-7106245111EC}" cache="Slicer_Gender111111" caption="Sex" style="SlicerStyleLight4" lockedPosition="1" rowHeight="182880"/>
  <slicer name="Plan 16" xr10:uid="{EAF15E82-DBD5-49A4-86AD-4F4367CA95D2}" cache="Slicer_Plan111111" caption="Plan" style="SlicerStyleLight2" lockedPosition="1" rowHeight="182880"/>
  <slicer name="Attained Age 16" xr10:uid="{004FB517-328B-4355-AA2B-12E38C0FABCD}" cache="Slicer_Attained_Age111111" caption="Attained Age" style="SlicerStyleLight6" lockedPosition="1" rowHeight="182880"/>
  <slicer name="Issue Era 16" xr10:uid="{48A34968-6D12-4129-AA6E-7A8404C0FF3F}" cache="Slicer_Issue_Era111111" caption="Issue Era" style="SlicerStyleLight5" lockedPosition="1" rowHeight="182880"/>
  <slicer name="Face Band 16" xr10:uid="{55A961F0-2B93-48DC-A511-5BB94A12066A}" cache="Slicer_Face_Amount_Band111111" caption="Face Band" style="SlicerStyleOther1 2" lockedPosition="1" rowHeight="182880"/>
</slicers>
</file>

<file path=xl/slicers/slicer1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17" xr10:uid="{056DF76A-6A76-43F2-9ED1-283DCA65B9DB}" cache="Slicer_Smoker_Status1121" caption="Smoking Status" style="SlicerStyleLight3" lockedPosition="1" rowHeight="182880"/>
  <slicer name="Gender 17" xr10:uid="{9127FFFD-1F65-4C5A-9A0A-DF3734DEA421}" cache="Slicer_Gender1121" caption="Sex" style="SlicerStyleLight4" lockedPosition="1" rowHeight="182880"/>
  <slicer name="Plan 17" xr10:uid="{DA14BB44-FEE6-4912-88A5-A1AEA459E099}" cache="Slicer_Plan1121" caption="Plan" style="SlicerStyleLight2" lockedPosition="1" rowHeight="182880"/>
  <slicer name="Attained Age 17" xr10:uid="{FCB42EC9-0886-4AAB-99E7-FCAA38C21FFB}" cache="Slicer_Attained_Age1121" caption="Attained Age" style="SlicerStyleLight6" lockedPosition="1" rowHeight="182880"/>
  <slicer name="Issue Era 17" xr10:uid="{57149F96-0C45-4769-8960-4355B82DBACB}" cache="Slicer_Issue_Era1121" caption="Issue Era" style="SlicerStyleLight5" lockedPosition="1" rowHeight="182880"/>
  <slicer name="Face Band 17" xr10:uid="{67F85C03-9457-4DA9-AAD4-26F05C728FCE}" cache="Slicer_Face_Amount_Band1121" caption="Face Band" style="SlicerStyleOther1 2" lockedPosition="1" rowHeight="182880"/>
</slicers>
</file>

<file path=xl/slicers/slicer1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24" xr10:uid="{8C089002-D76D-4B13-81EF-727CB25C2DAD}" cache="Slicer_Smoker_Status21111" caption="Smoking Status" style="SlicerStyleLight3" lockedPosition="1" rowHeight="182880"/>
  <slicer name="Gender 24" xr10:uid="{A387BCD7-5172-4304-AB3F-F3F4BD49729D}" cache="Slicer_Gender21111" caption="Sex" style="SlicerStyleLight4" lockedPosition="1" rowHeight="182880"/>
  <slicer name="Plan 24" xr10:uid="{4EB7C228-84A8-48BD-824D-764326BCDEDD}" cache="Slicer_Plan21111" caption="Plan" style="SlicerStyleLight2" lockedPosition="1" rowHeight="182880"/>
  <slicer name="Attained Age 24" xr10:uid="{3625BC02-8F1D-407A-8993-B08796C46834}" cache="Slicer_Attained_Age21111" caption="Attained Age" style="SlicerStyleLight6" lockedPosition="1" rowHeight="182880"/>
  <slicer name="Issue Era 24" xr10:uid="{09ED89E0-735A-4A10-A339-32E137BB4D52}" cache="Slicer_Issue_Era21111" caption="Issue Era" style="SlicerStyleLight5" lockedPosition="1" rowHeight="182880"/>
  <slicer name="Face Band 24" xr10:uid="{E753D754-DB80-4707-A367-8226E6504B63}" cache="Slicer_Face_Amount_Band21111" caption="Face Band" style="SlicerStyleOther1 2" lockedPosition="1" rowHeight="18288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xr10:uid="{A63F1C3B-89A1-4375-A366-2DD03D889FFF}" cache="Slicer_Smoker_Status" caption="Smoking Status" style="SlicerStyleLight3" lockedPosition="1" rowHeight="182880"/>
  <slicer name="Gender" xr10:uid="{129BA73E-2B58-4639-B47A-4AC825D636EF}" cache="Slicer_Gender" caption="Sex" style="SlicerStyleLight4" lockedPosition="1" rowHeight="182880"/>
  <slicer name="Plan" xr10:uid="{790C9E84-75F8-4096-A6C5-205F64A10A40}" cache="Slicer_Plan" caption="Plan" style="SlicerStyleLight2" lockedPosition="1" rowHeight="182880"/>
  <slicer name="Attained Age" xr10:uid="{A15226D9-DDF5-49B0-BD11-8D418D06C494}" cache="Slicer_Attained_Age" caption="Attained Age" style="SlicerStyleLight6" lockedPosition="1" rowHeight="182880"/>
  <slicer name="Issue Era" xr10:uid="{BCC90532-FC73-4DE7-A599-A7F8CEDEA46D}" cache="Slicer_Issue_Era" caption="Issue Era" style="SlicerStyleLight5" lockedPosition="1" rowHeight="182880"/>
  <slicer name="Face Band" xr10:uid="{BA2B65A1-9300-4DE3-8B76-A123741EAF03}" cache="Slicer_Face_Amount_Band" caption="Face Band" style="SlicerStyleOther1 2" lockedPosition="1" rowHeight="182880"/>
</slicers>
</file>

<file path=xl/slicers/slicer2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25" xr10:uid="{0743A6E9-08A9-46F2-941F-80B19AB05B5C}" cache="Slicer_Smoker_Status3111" caption="Smoking Status" style="SlicerStyleLight3" lockedPosition="1" rowHeight="182880"/>
  <slicer name="Gender 25" xr10:uid="{C85C767B-AEB2-4365-A26A-61F356BD023B}" cache="Slicer_Gender3111" caption="Sex" style="SlicerStyleLight4" lockedPosition="1" rowHeight="182880"/>
  <slicer name="Plan 25" xr10:uid="{07D791B4-EBC5-439E-833B-BC1947CDABC4}" cache="Slicer_Plan3111" caption="Plan" style="SlicerStyleLight2" lockedPosition="1" rowHeight="182880"/>
  <slicer name="Attained Age 25" xr10:uid="{4197690F-3F07-4EDF-957D-18E72C498C15}" cache="Slicer_Attained_Age3111" caption="Attained Age" style="SlicerStyleLight6" lockedPosition="1" rowHeight="182880"/>
  <slicer name="Issue Era 25" xr10:uid="{E3D4063C-B5C7-4C68-8E72-1DF868B431B7}" cache="Slicer_Issue_Era3111" caption="Issue Era" style="SlicerStyleLight5" lockedPosition="1" rowHeight="182880"/>
  <slicer name="Face Band 25" xr10:uid="{88137166-816B-45D4-885A-8AA7B436435C}" cache="Slicer_Face_Amount_Band3111" caption="Face Band" style="SlicerStyleOther1 2" lockedPosition="1" rowHeight="182880"/>
</slicers>
</file>

<file path=xl/slicers/slicer2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26" xr10:uid="{20861D44-09B5-4A30-BCF1-244FF41E0AA9}" cache="Slicer_Smoker_Status31111" caption="Smoking Status" style="SlicerStyleLight3" lockedPosition="1" rowHeight="182880"/>
  <slicer name="Gender 26" xr10:uid="{F80DAE2E-F7A3-478A-803F-7AE9C61BB7AC}" cache="Slicer_Gender31111" caption="Sex" style="SlicerStyleLight4" lockedPosition="1" rowHeight="182880"/>
  <slicer name="Plan 26" xr10:uid="{CD896292-ECDC-4E2C-A6CC-5BE0EE1F6A0E}" cache="Slicer_Plan31111" caption="Plan" style="SlicerStyleLight2" lockedPosition="1" rowHeight="182880"/>
  <slicer name="Attained Age 26" xr10:uid="{35A03476-D375-4B32-8BF7-01006D8BC9A4}" cache="Slicer_Attained_Age31111" caption="Attained Age" style="SlicerStyleLight6" lockedPosition="1" rowHeight="182880"/>
  <slicer name="Issue Era 26" xr10:uid="{BC78BA56-407F-4F9C-B133-A89A5273A636}" cache="Slicer_Issue_Era31111" caption="Issue Era" style="SlicerStyleLight5" lockedPosition="1" rowHeight="182880"/>
  <slicer name="Face Band 26" xr10:uid="{8F95E046-BCA5-4317-A9C6-58E7A79D3999}" cache="Slicer_Face_Amount_Band31111" caption="Face Band" style="SlicerStyleOther1 2" lockedPosition="1" rowHeight="182880"/>
</slicers>
</file>

<file path=xl/slicers/slicer2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27" xr10:uid="{D48DCECD-6C0F-4421-B89D-CF394B65855A}" cache="Slicer_Smoker_Status311111" caption="Smoking Status" style="SlicerStyleLight3" lockedPosition="1" rowHeight="182880"/>
  <slicer name="Gender 27" xr10:uid="{4E3A33D4-BB05-4CAA-8EDD-6353DD6FFD07}" cache="Slicer_Gender311111" caption="Sex" style="SlicerStyleLight4" lockedPosition="1" rowHeight="182880"/>
  <slicer name="Plan 27" xr10:uid="{3CFF4CA7-87AD-41AC-86BF-C4CADAC9611A}" cache="Slicer_Plan311111" caption="Plan" style="SlicerStyleLight2" lockedPosition="1" rowHeight="182880"/>
  <slicer name="Attained Age 27" xr10:uid="{D1ED1C8A-C860-4023-A4F1-B569916F20A2}" cache="Slicer_Attained_Age311111" caption="Attained Age" style="SlicerStyleLight6" lockedPosition="1" rowHeight="182880"/>
  <slicer name="Issue Era 27" xr10:uid="{56590475-E5D2-4115-A63B-1F7AEDB0A613}" cache="Slicer_Issue_Era311111" caption="Issue Era" style="SlicerStyleLight5" lockedPosition="1" rowHeight="182880"/>
  <slicer name="Face Band 27" xr10:uid="{16A4A90C-B0B5-48F8-887E-35F50C109EB5}" cache="Slicer_Face_Amount_Band311111" caption="Face Band" style="SlicerStyleOther1 2" lockedPosition="1" rowHeight="182880"/>
</slicers>
</file>

<file path=xl/slicers/slicer2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28" xr10:uid="{F56C9718-B697-4574-A0E4-FF4EFB9B5527}" cache="Slicer_Smoker_Status11111111" caption="Smoking Status" style="SlicerStyleLight3" lockedPosition="1" rowHeight="182880"/>
  <slicer name="Gender 28" xr10:uid="{576ADD75-38FA-4936-900A-FD3E0F0A9C8A}" cache="Slicer_Gender11111111" caption="Sex" style="SlicerStyleLight4" lockedPosition="1" rowHeight="182880"/>
  <slicer name="Plan 28" xr10:uid="{8023A5B4-9A07-4910-96BA-F3FBC62963F2}" cache="Slicer_Plan11111111" caption="Plan" style="SlicerStyleLight2" lockedPosition="1" rowHeight="182880"/>
  <slicer name="Attained Age 28" xr10:uid="{19DE2385-27ED-4D87-AFE3-62712145AD78}" cache="Slicer_Attained_Age11111111" caption="Attained Age" style="SlicerStyleLight6" lockedPosition="1" rowHeight="182880"/>
  <slicer name="Issue Era 28" xr10:uid="{D365B377-763A-4F2C-91F8-6981B662888D}" cache="Slicer_Issue_Era11111111" caption="Issue Era" style="SlicerStyleLight5" lockedPosition="1" rowHeight="182880"/>
  <slicer name="Face Band 28" xr10:uid="{ED99A052-E5DC-46EC-BC2B-A240084B52C9}" cache="Slicer_Face_Amount_Band11111111" caption="Face Band" style="SlicerStyleOther1 2" lockedPosition="1" rowHeight="182880"/>
</slicers>
</file>

<file path=xl/slicers/slicer2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29" xr10:uid="{D71584FB-E17C-4F80-BEE1-4F5C73E8C392}" cache="Slicer_Smoker_Status3111111" caption="Smoking Status" style="SlicerStyleLight3" lockedPosition="1" rowHeight="182880"/>
  <slicer name="Gender 29" xr10:uid="{8B9279EE-77FD-43AB-B9E9-175ACCDE4E65}" cache="Slicer_Gender3111111" caption="Sex" style="SlicerStyleLight4" lockedPosition="1" rowHeight="182880"/>
  <slicer name="Plan 29" xr10:uid="{3AF332A1-C560-4C12-BD19-21A509170E00}" cache="Slicer_Plan3111111" caption="Plan" style="SlicerStyleLight2" lockedPosition="1" rowHeight="182880"/>
  <slicer name="Attained Age 29" xr10:uid="{C296192F-2E44-40C2-AD83-2F150D07F921}" cache="Slicer_Attained_Age3111111" caption="Attained Age" style="SlicerStyleLight6" lockedPosition="1" rowHeight="182880"/>
  <slicer name="Issue Era 29" xr10:uid="{6A23F2EF-0CCF-42CB-BB0F-639EDD7E089F}" cache="Slicer_Issue_Era3111111" caption="Issue Era" style="SlicerStyleLight5" lockedPosition="1" rowHeight="182880"/>
  <slicer name="Face Band 29" xr10:uid="{82C21E15-EB51-4B20-94AE-F29A9888D8CB}" cache="Slicer_Face_Amount_Band3111111" caption="Face Band" style="SlicerStyleOther1 2" lockedPosition="1" rowHeight="182880"/>
</slicers>
</file>

<file path=xl/slicers/slicer2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30" xr10:uid="{AEA12929-0959-4D68-8E55-6E94323DD91B}" cache="Slicer_Smoker_Status211111" caption="Smoking Status" style="SlicerStyleLight3" lockedPosition="1" rowHeight="182880"/>
  <slicer name="Gender 30" xr10:uid="{D4AA902E-5E4B-47E8-BDF1-252959D789B6}" cache="Slicer_Gender211111" caption="Sex" style="SlicerStyleLight4" lockedPosition="1" rowHeight="182880"/>
  <slicer name="Plan 30" xr10:uid="{5E92E4CF-CCD8-4AE3-8314-91EF56337ED5}" cache="Slicer_Plan211111" caption="Plan" style="SlicerStyleLight2" lockedPosition="1" rowHeight="182880"/>
  <slicer name="Attained Age 30" xr10:uid="{5C70A88F-8EAD-410E-A56B-C32231D441FE}" cache="Slicer_Attained_Age211111" caption="Attained Age" style="SlicerStyleLight6" lockedPosition="1" rowHeight="182880"/>
  <slicer name="Issue Era 30" xr10:uid="{A4746162-7D09-4E97-8ECC-2E6905199818}" cache="Slicer_Issue_Era211111" caption="Issue Era" style="SlicerStyleLight5" lockedPosition="1" rowHeight="182880"/>
  <slicer name="Face Band 30" xr10:uid="{28500D42-78D7-48C7-8EC8-1A9AE872E27E}" cache="Slicer_Face_Amount_Band211111" caption="Face Band" style="SlicerStyleOther1 2" lockedPosition="1" rowHeight="182880"/>
</slicers>
</file>

<file path=xl/slicers/slicer2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31" xr10:uid="{E372949C-6087-4C68-802B-E963098E278E}" cache="Slicer_Smoker_Status31112" caption="Smoking Status" style="SlicerStyleLight3" lockedPosition="1" rowHeight="182880"/>
  <slicer name="Gender 31" xr10:uid="{E37B9212-9AD7-4FDF-9346-3B4A12B38E3F}" cache="Slicer_Gender31112" caption="Sex" style="SlicerStyleLight4" lockedPosition="1" rowHeight="182880"/>
  <slicer name="Plan 31" xr10:uid="{02F4B53C-0EF5-4FD2-9870-D23D388FE02D}" cache="Slicer_Plan31112" caption="Plan" style="SlicerStyleLight2" lockedPosition="1" rowHeight="182880"/>
  <slicer name="Attained Age 31" xr10:uid="{008932D3-15E8-4171-9A9A-157BE6A666B3}" cache="Slicer_Attained_Age31112" caption="Attained Age" style="SlicerStyleLight6" lockedPosition="1" rowHeight="182880"/>
  <slicer name="Issue Era 31" xr10:uid="{CFDFDE8D-CAAE-4CD2-B45A-AFABE202E74B}" cache="Slicer_Issue_Era31112" caption="Issue Era" style="SlicerStyleLight5" lockedPosition="1" rowHeight="182880"/>
  <slicer name="Face Band 31" xr10:uid="{4A349FD2-1AC4-4531-9B09-EB4896F74636}" cache="Slicer_Face_Amount_Band31112" caption="Face Band" style="SlicerStyleOther1 2" lockedPosition="1" rowHeight="182880"/>
</slicers>
</file>

<file path=xl/slicers/slicer2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32" xr10:uid="{DCEFD208-41BA-4E2D-95A7-4B7C51A98150}" cache="Slicer_Smoker_Status311121" caption="Smoking Status" style="SlicerStyleLight3" lockedPosition="1" rowHeight="182880"/>
  <slicer name="Gender 32" xr10:uid="{D39FB8C0-0067-43E9-A934-44328917C521}" cache="Slicer_Gender311121" caption="Sex" style="SlicerStyleLight4" lockedPosition="1" rowHeight="182880"/>
  <slicer name="Plan 32" xr10:uid="{4D12E900-72DD-458D-BAA6-A3459D0D8B69}" cache="Slicer_Plan311121" caption="Plan" style="SlicerStyleLight2" lockedPosition="1" rowHeight="182880"/>
  <slicer name="Attained Age 32" xr10:uid="{755DE858-FBE0-4E86-B0E9-7AFB374E8A5E}" cache="Slicer_Attained_Age311121" caption="Attained Age" style="SlicerStyleLight6" lockedPosition="1" rowHeight="182880"/>
  <slicer name="Issue Era 32" xr10:uid="{1E4CE811-4B5C-42A9-9214-F0ED49F840C9}" cache="Slicer_Issue_Era311121" caption="Issue Era" style="SlicerStyleLight5" lockedPosition="1" rowHeight="182880"/>
  <slicer name="Face Band 32" xr10:uid="{737FF84D-AA2C-4964-A7D5-C02EFB6B701F}" cache="Slicer_Face_Amount_Band311121" caption="Face Band" style="SlicerStyleOther1 2" lockedPosition="1" rowHeight="182880"/>
</slicers>
</file>

<file path=xl/slicers/slicer2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33" xr10:uid="{2EAAE1DF-8977-4D00-A439-EBEBF563598F}" cache="Slicer_Smoker_Status3111211" caption="Smoking Status" style="SlicerStyleLight3" lockedPosition="1" rowHeight="182880"/>
  <slicer name="Gender 33" xr10:uid="{7A0DDD53-C076-45DE-96FF-C6F743679557}" cache="Slicer_Gender3111211" caption="Sex" style="SlicerStyleLight4" lockedPosition="1" rowHeight="182880"/>
  <slicer name="Plan 33" xr10:uid="{1CFAC719-9FDF-4695-A77D-7F218585D729}" cache="Slicer_Plan3111211" caption="Plan" style="SlicerStyleLight2" lockedPosition="1" rowHeight="182880"/>
  <slicer name="Attained Age 33" xr10:uid="{76B55B6B-E6C6-4339-95C2-AFC4F33DCCA4}" cache="Slicer_Attained_Age3111211" caption="Attained Age" style="SlicerStyleLight6" lockedPosition="1" rowHeight="182880"/>
  <slicer name="Issue Era 33" xr10:uid="{9A32CE7E-D01D-4E09-BA8F-544F3C2B7FA6}" cache="Slicer_Issue_Era3111211" caption="Issue Era" style="SlicerStyleLight5" lockedPosition="1" rowHeight="182880"/>
  <slicer name="Face Band 33" xr10:uid="{ECAB2648-40FC-4B6F-A4DC-BFDC08D36BA0}" cache="Slicer_Face_Amount_Band3111211" caption="Face Band" style="SlicerStyleOther1 2" lockedPosition="1" rowHeight="182880"/>
</slicers>
</file>

<file path=xl/slicers/slicer2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34" xr10:uid="{E80C092A-71DC-4F30-BC6B-B14CA1656709}" cache="Slicer_Smoker_Status111111111" caption="Smoking Status" style="SlicerStyleLight3" lockedPosition="1" rowHeight="182880"/>
  <slicer name="Gender 34" xr10:uid="{0E484FED-6ED8-4D00-9612-BF2E3533C3E3}" cache="Slicer_Gender111111111" caption="Sex" style="SlicerStyleLight4" lockedPosition="1" rowHeight="182880"/>
  <slicer name="Plan 34" xr10:uid="{55A79D90-8068-4475-B3E5-6AAC1ABD21E5}" cache="Slicer_Plan111111111" caption="Plan" style="SlicerStyleLight2" lockedPosition="1" rowHeight="182880"/>
  <slicer name="Attained Age 34" xr10:uid="{8681C66D-A0FC-4D54-9EFB-B5BB169CCCB7}" cache="Slicer_Attained_Age111111111" caption="Attained Age" style="SlicerStyleLight6" lockedPosition="1" rowHeight="182880"/>
  <slicer name="Issue Era 34" xr10:uid="{84EA6BB6-7A51-451B-86B1-91EC124C6C94}" cache="Slicer_Issue_Era111111111" caption="Issue Era" style="SlicerStyleLight5" lockedPosition="1" rowHeight="182880"/>
  <slicer name="Face Band 34" xr10:uid="{28CEC9D6-20CF-4A31-9123-48B09D8A1ACA}" cache="Slicer_Face_Amount_Band111111111" caption="Face Band" style="SlicerStyleOther1 2" lockedPosition="1" rowHeight="18288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1" xr10:uid="{BF47CF54-B68F-4D17-B58B-666850F9CA77}" cache="Slicer_Smoker_Status1" caption="Smoking Status" style="SlicerStyleLight3" lockedPosition="1" rowHeight="182880"/>
  <slicer name="Gender 1" xr10:uid="{64EB52CE-F91B-4FA3-93CF-A93CCAAB9F4C}" cache="Slicer_Gender1" caption="Sex" style="SlicerStyleLight4" lockedPosition="1" rowHeight="182880"/>
  <slicer name="Plan 1" xr10:uid="{678DDD8F-A70C-4359-97DD-453C3C3E11EF}" cache="Slicer_Plan1" caption="Plan" style="SlicerStyleLight2" lockedPosition="1" rowHeight="182880"/>
  <slicer name="Attained Age 1" xr10:uid="{EE3EB288-E2EF-45D3-A591-5E635FA4051A}" cache="Slicer_Attained_Age1" caption="Attained Age" style="SlicerStyleLight6" lockedPosition="1" rowHeight="182880"/>
  <slicer name="Issue Era 1" xr10:uid="{13AE019A-41C4-4CD0-99E1-1913620AB910}" cache="Slicer_Issue_Era1" caption="Issue Era" style="SlicerStyleLight5" lockedPosition="1" rowHeight="182880"/>
  <slicer name="Face Band 1" xr10:uid="{E8EEA315-4321-42C4-92D2-20B5E99925F5}" cache="Slicer_Face_Amount_Band1" caption="Face Band" style="SlicerStyleOther1 2" lockedPosition="1" rowHeight="182880"/>
</slicers>
</file>

<file path=xl/slicers/slicer3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35" xr10:uid="{CD52EEFE-2313-4025-86A9-0B222D98327D}" cache="Slicer_Smoker_Status31112111" caption="Smoking Status" style="SlicerStyleLight3" lockedPosition="1" rowHeight="182880"/>
  <slicer name="Gender 35" xr10:uid="{53DC5E33-699A-41EB-A999-DF62657E5813}" cache="Slicer_Gender31112111" caption="Sex" style="SlicerStyleLight4" lockedPosition="1" rowHeight="182880"/>
  <slicer name="Plan 35" xr10:uid="{7ADD7918-22A9-4133-AE95-0082B130AC04}" cache="Slicer_Plan31112111" caption="Plan" style="SlicerStyleLight2" lockedPosition="1" rowHeight="182880"/>
  <slicer name="Attained Age 35" xr10:uid="{E26D6475-DFD6-406C-B11A-3AEB7289EA9D}" cache="Slicer_Attained_Age31112111" caption="Attained Age" style="SlicerStyleLight6" lockedPosition="1" rowHeight="182880"/>
  <slicer name="Issue Era 35" xr10:uid="{9593FB4D-18CF-478E-9640-1CA63A2E92A5}" cache="Slicer_Issue_Era31112111" caption="Issue Era" style="SlicerStyleLight5" lockedPosition="1" rowHeight="182880"/>
  <slicer name="Face Band 35" xr10:uid="{AC537EDA-D76A-43AA-8B4F-FEAAEFA7ED7F}" cache="Slicer_Face_Amount_Band31112111" caption="Face Band" style="SlicerStyleOther1 2" lockedPosition="1" rowHeight="182880"/>
</slicers>
</file>

<file path=xl/slicers/slicer3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18" xr10:uid="{2D0B4240-D8CA-4AF1-A94B-39DAC2C1C313}" cache="Slicer_Smoker_Status2111" caption="Smoking Status" style="SlicerStyleLight3" lockedPosition="1" rowHeight="182880"/>
  <slicer name="Gender 18" xr10:uid="{E2AB4517-8A22-435A-9BFF-C2761A4E9C09}" cache="Slicer_Gender2111" caption="Sex" style="SlicerStyleLight4" lockedPosition="1" rowHeight="182880"/>
  <slicer name="Plan 18" xr10:uid="{7D835132-2F31-4BA2-95A5-6DDC759452C5}" cache="Slicer_Plan2111" caption="Plan" style="SlicerStyleLight2" lockedPosition="1" rowHeight="182880"/>
  <slicer name="Attained Age 18" xr10:uid="{02BB2EC0-76E4-445F-B590-F507CA637996}" cache="Slicer_Attained_Age2111" caption="Attained Age" style="SlicerStyleLight6" lockedPosition="1" rowHeight="182880"/>
  <slicer name="Issue Era 18" xr10:uid="{C745B773-E55D-4B8C-A391-C7F7220AF80A}" cache="Slicer_Issue_Era2111" caption="Issue Era" style="SlicerStyleLight5" lockedPosition="1" rowHeight="182880"/>
  <slicer name="Face Band 18" xr10:uid="{7A6672D2-4FA6-44D1-95E0-5BE10C87696D}" cache="Slicer_Face_Amount_Band2111" caption="Face Band" style="SlicerStyleOther1 2" lockedPosition="1" rowHeight="182880"/>
</slicers>
</file>

<file path=xl/slicers/slicer3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19" xr10:uid="{607FE958-752E-45CF-A8DF-145E294B8527}" cache="Slicer_Smoker_Status311" caption="Smoking Status" style="SlicerStyleLight3" lockedPosition="1" rowHeight="182880"/>
  <slicer name="Gender 19" xr10:uid="{B4691EC2-9FE4-427D-AB23-E7EB995FC73F}" cache="Slicer_Gender311" caption="Sex" style="SlicerStyleLight4" lockedPosition="1" rowHeight="182880"/>
  <slicer name="Plan 19" xr10:uid="{68EE447B-D171-4C57-A3DD-4F9C3005DF99}" cache="Slicer_Plan311" caption="Plan" style="SlicerStyleLight2" lockedPosition="1" rowHeight="182880"/>
  <slicer name="Attained Age 19" xr10:uid="{F9318925-D150-46E6-BC99-2F72D45C12F8}" cache="Slicer_Attained_Age311" caption="Attained Age" style="SlicerStyleLight6" lockedPosition="1" rowHeight="182880"/>
  <slicer name="Issue Era 19" xr10:uid="{6AE6D3A3-4B57-4E1F-B729-FA82054894D0}" cache="Slicer_Issue_Era311" caption="Issue Era" style="SlicerStyleLight5" lockedPosition="1" rowHeight="182880"/>
  <slicer name="Face Band 19" xr10:uid="{7C764010-5E2E-450A-98CB-50674A1B9517}" cache="Slicer_Face_Amount_Band311" caption="Face Band" style="SlicerStyleOther1 2" lockedPosition="1" rowHeight="182880"/>
</slicers>
</file>

<file path=xl/slicers/slicer3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20" xr10:uid="{89A22C39-8E86-451A-9B18-E0AF6AC445B9}" cache="Slicer_Smoker_Status1211" caption="Smoking Status" style="SlicerStyleLight3" lockedPosition="1" rowHeight="182880"/>
  <slicer name="Gender 20" xr10:uid="{EC7CD8F8-1998-48A7-8924-1BB29CA121FC}" cache="Slicer_Gender1211" caption="Sex" style="SlicerStyleLight4" lockedPosition="1" rowHeight="182880"/>
  <slicer name="Plan 20" xr10:uid="{7B45E4D2-1C28-438D-B71A-DAB00041BF74}" cache="Slicer_Plan1211" caption="Plan" style="SlicerStyleLight2" lockedPosition="1" rowHeight="182880"/>
  <slicer name="Attained Age 20" xr10:uid="{B163ADE0-D045-41AE-BA45-D7BC35169866}" cache="Slicer_Attained_Age1211" caption="Attained Age" style="SlicerStyleLight6" lockedPosition="1" rowHeight="182880"/>
  <slicer name="Issue Era 20" xr10:uid="{7C19A876-C3E6-4610-A08B-148803BC019F}" cache="Slicer_Issue_Era1211" caption="Issue Era" style="SlicerStyleLight5" lockedPosition="1" rowHeight="182880"/>
  <slicer name="Face Band 20" xr10:uid="{73377299-5CC0-4AED-B225-A55FC030E988}" cache="Slicer_Face_Amount_Band1211" caption="Face Band" style="SlicerStyleOther1 2" lockedPosition="1" rowHeight="182880"/>
</slicers>
</file>

<file path=xl/slicers/slicer3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23" xr10:uid="{CF450CE7-7F58-40C3-A2A7-ECA7A1426048}" cache="Slicer_Smoker_Status11211" caption="Smoking Status" style="SlicerStyleLight3" lockedPosition="1" rowHeight="182880"/>
  <slicer name="Gender 23" xr10:uid="{D6A46554-A283-4154-BC98-B56FAC125D38}" cache="Slicer_Gender11211" caption="Sex" style="SlicerStyleLight4" lockedPosition="1" rowHeight="182880"/>
  <slicer name="Plan 23" xr10:uid="{588CC37B-8F0A-4995-B234-2E686177D6EE}" cache="Slicer_Plan11211" caption="Plan" style="SlicerStyleLight2" lockedPosition="1" rowHeight="182880"/>
  <slicer name="Attained Age 23" xr10:uid="{1C56E329-644A-4558-A933-9BA3ECB3F1B8}" cache="Slicer_Attained_Age11211" caption="Attained Age" style="SlicerStyleLight6" lockedPosition="1" rowHeight="182880"/>
  <slicer name="Issue Era 23" xr10:uid="{63C7C3F3-803D-4ECD-9D08-EEE2A16B76FA}" cache="Slicer_Issue_Era11211" caption="Issue Era" style="SlicerStyleLight5" lockedPosition="1" rowHeight="182880"/>
  <slicer name="Face Band 23" xr10:uid="{510891DC-4EA9-4FFC-A28B-F6E24169CE5D}" cache="Slicer_Face_Amount_Band11211" caption="Face Band" style="SlicerStyleOther1 2" lockedPosition="1" rowHeight="182880"/>
</slicers>
</file>

<file path=xl/slicers/slicer3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21" xr10:uid="{F06C6982-F66E-4A49-8DEA-23E13C081B6B}" cache="Slicer_Smoker_Status111211" caption="Smoking Status" style="SlicerStyleLight3" lockedPosition="1" rowHeight="182880"/>
  <slicer name="Gender 21" xr10:uid="{2FAEDE27-CA1A-41F0-8008-3B5851A2C9C8}" cache="Slicer_Gender111211" caption="Sex" style="SlicerStyleLight4" lockedPosition="1" rowHeight="182880"/>
  <slicer name="Plan 21" xr10:uid="{A19C9417-410C-4F2E-9A1F-46C19F28E2C9}" cache="Slicer_Plan111211" caption="Plan" style="SlicerStyleLight2" lockedPosition="1" rowHeight="182880"/>
  <slicer name="Attained Age 21" xr10:uid="{9A099BC3-83A1-42E3-9418-7A30360003B4}" cache="Slicer_Attained_Age111211" caption="Attained Age" style="SlicerStyleLight6" lockedPosition="1" rowHeight="182880"/>
  <slicer name="Issue Era 21" xr10:uid="{D2BD34D2-4F34-455A-93BD-DFA76A436493}" cache="Slicer_Issue_Era111211" caption="Issue Era" style="SlicerStyleLight5" lockedPosition="1" rowHeight="182880"/>
  <slicer name="Face Band 21" xr10:uid="{982CE5C7-66AA-4472-8193-575A0677FB4A}" cache="Slicer_Face_Amount_Band111211" caption="Face Band" style="SlicerStyleOther1 2" lockedPosition="1" rowHeight="182880"/>
</slicers>
</file>

<file path=xl/slicers/slicer3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22" xr10:uid="{86029FF4-98AB-43CF-B42D-45A0EDA22F54}" cache="Slicer_Smoker_Status1111111" caption="Smoking Status" style="SlicerStyleLight3" lockedPosition="1" rowHeight="182880"/>
  <slicer name="Gender 22" xr10:uid="{CB7A62A9-9B39-4198-9602-8897A763D0C2}" cache="Slicer_Gender1111111" caption="Sex" style="SlicerStyleLight4" lockedPosition="1" rowHeight="182880"/>
  <slicer name="Plan 22" xr10:uid="{3F275C9E-09DA-4709-AC2C-70402EEB9292}" cache="Slicer_Plan1111111" caption="Plan" style="SlicerStyleLight2" lockedPosition="1" rowHeight="182880"/>
  <slicer name="Attained Age 22" xr10:uid="{2B41BC6F-997A-4674-88F6-C5E1500EAFBD}" cache="Slicer_Attained_Age1111111" caption="Attained Age" style="SlicerStyleLight6" lockedPosition="1" rowHeight="182880"/>
  <slicer name="Issue Era 22" xr10:uid="{12CDA7C9-AA22-4402-B451-BA750F0CAB38}" cache="Slicer_Issue_Era1111111" caption="Issue Era" style="SlicerStyleLight5" lockedPosition="1" rowHeight="182880"/>
  <slicer name="Face Band 22" xr10:uid="{250ABD44-4DBF-4CF6-8019-51B3E1329A2E}" cache="Slicer_Face_Amount_Band1111111" caption="Face Band" style="SlicerStyleOther1 2" lockedPosition="1" rowHeight="18288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3" xr10:uid="{B45C4BB6-A5D7-43CB-A03E-54DB83A135D7}" cache="Slicer_Smoker_Status111" caption="Smoking Status" style="SlicerStyleLight3" lockedPosition="1" rowHeight="182880"/>
  <slicer name="Gender 3" xr10:uid="{8AC1528A-033C-4AE0-AB35-607D73B1E5C0}" cache="Slicer_Gender111" caption="Sex" style="SlicerStyleLight4" lockedPosition="1" rowHeight="182880"/>
  <slicer name="Plan 3" xr10:uid="{BF9CD18C-BBEF-4922-B061-838B7A41FD54}" cache="Slicer_Plan111" caption="Plan" style="SlicerStyleLight2" lockedPosition="1" rowHeight="182880"/>
  <slicer name="Attained Age 3" xr10:uid="{A7EB23AE-BFC6-456F-9751-F0C3BF90BB10}" cache="Slicer_Attained_Age111" caption="Attained Age" style="SlicerStyleLight6" lockedPosition="1" rowHeight="182880"/>
  <slicer name="Issue Era 3" xr10:uid="{71F51E34-6EE0-44C5-8450-8B0D3D576743}" cache="Slicer_Issue_Era111" caption="Issue Era" style="SlicerStyleLight5" lockedPosition="1" rowHeight="182880"/>
  <slicer name="Face Band 3" xr10:uid="{149660C1-D24F-4F0D-8360-33EDBEA5E87B}" cache="Slicer_Face_Amount_Band111" caption="Face Band" style="SlicerStyleOther1 2" lockedPosition="1" rowHeight="18288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4" xr10:uid="{CB4B4B16-624A-4EFB-B271-5D044F83E193}" cache="Slicer_Smoker_Status1111" caption="Smoking Status" style="SlicerStyleLight3" lockedPosition="1" rowHeight="182880"/>
  <slicer name="Gender 4" xr10:uid="{2B33CD94-0FEC-4F37-83B9-504AD70BD390}" cache="Slicer_Gender1111" caption="Sex" style="SlicerStyleLight4" lockedPosition="1" rowHeight="182880"/>
  <slicer name="Plan 4" xr10:uid="{63DD9412-C36B-452D-A46A-831B263C84ED}" cache="Slicer_Plan1111" caption="Plan" style="SlicerStyleLight2" lockedPosition="1" rowHeight="182880"/>
  <slicer name="Attained Age 4" xr10:uid="{C1A61348-4CF4-49C6-BE4E-E656DA490406}" cache="Slicer_Attained_Age1111" caption="Attained Age" style="SlicerStyleLight6" lockedPosition="1" rowHeight="182880"/>
  <slicer name="Issue Era 4" xr10:uid="{7FE5119F-7886-484D-A663-90FBD2959024}" cache="Slicer_Issue_Era1111" caption="Issue Era" style="SlicerStyleLight5" lockedPosition="1" rowHeight="182880"/>
  <slicer name="Face Band 4" xr10:uid="{4C037EC3-F9F4-4102-8B33-DA30624E0BF4}" cache="Slicer_Face_Amount_Band1111" caption="Face Band" style="SlicerStyleOther1 2" lockedPosition="1" rowHeight="18288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2" xr10:uid="{027C5AD0-717E-45C2-8E5C-488D5F8B770A}" cache="Slicer_Smoker_Status11" caption="Smoking Status" style="SlicerStyleLight3" lockedPosition="1" rowHeight="182880"/>
  <slicer name="Gender 2" xr10:uid="{0246B9CD-2FA9-439D-B62C-677AC9D8E9E7}" cache="Slicer_Gender11" caption="Sex" style="SlicerStyleLight4" lockedPosition="1" rowHeight="182880"/>
  <slicer name="Plan 2" xr10:uid="{12DB73A8-B0BC-4BDA-AF22-3F73E900ED3A}" cache="Slicer_Plan11" caption="Plan" style="SlicerStyleLight2" lockedPosition="1" rowHeight="182880"/>
  <slicer name="Attained Age 2" xr10:uid="{45031EBD-5A89-4E45-94F3-4AD61579B090}" cache="Slicer_Attained_Age11" caption="Attained Age" style="SlicerStyleLight6" lockedPosition="1" rowHeight="182880"/>
  <slicer name="Issue Era 2" xr10:uid="{92545B97-9EBD-406E-8F87-5E85C1BEF869}" cache="Slicer_Issue_Era11" caption="Issue Era" style="SlicerStyleLight5" lockedPosition="1" rowHeight="182880"/>
  <slicer name="Face Band 2" xr10:uid="{889209DF-F07F-4AF1-81EE-1FA5B9696044}" cache="Slicer_Face_Amount_Band11" caption="Face Band" style="SlicerStyleOther1 2" lockedPosition="1" rowHeight="18288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6" xr10:uid="{FA9AF748-F011-472B-8975-536E775BA7F7}" cache="Slicer_Smoker_Status21" caption="Smoking Status" style="SlicerStyleLight3" lockedPosition="1" rowHeight="182880"/>
  <slicer name="Gender 6" xr10:uid="{9E032007-0A40-4623-972A-8DBF9FB0CB6F}" cache="Slicer_Gender21" caption="Sex" style="SlicerStyleLight4" lockedPosition="1" rowHeight="182880"/>
  <slicer name="Plan 6" xr10:uid="{BFC1B8BA-DFEE-43A4-803E-FFEF15895EC5}" cache="Slicer_Plan21" caption="Plan" style="SlicerStyleLight2" lockedPosition="1" rowHeight="182880"/>
  <slicer name="Attained Age 6" xr10:uid="{EB1A1DDD-592C-48C7-969E-771C86D81C9E}" cache="Slicer_Attained_Age21" caption="Attained Age" style="SlicerStyleLight6" lockedPosition="1" rowHeight="182880"/>
  <slicer name="Issue Era 6" xr10:uid="{E45E8340-D054-4047-BD11-28D20E7AF66E}" cache="Slicer_Issue_Era21" caption="Issue Era" style="SlicerStyleLight5" lockedPosition="1" rowHeight="182880"/>
  <slicer name="Face Band 6" xr10:uid="{E420F79B-07BD-4E7F-9FFF-264F396C02D9}" cache="Slicer_Face_Amount_Band21" caption="Face Band" style="SlicerStyleOther1 2" lockedPosition="1" rowHeight="18288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7" xr10:uid="{EFF4B7FE-6D96-4051-B791-2A3277D1B87C}" cache="Slicer_Smoker_Status3" caption="Smoking Status" style="SlicerStyleLight3" lockedPosition="1" rowHeight="182880"/>
  <slicer name="Gender 7" xr10:uid="{B15FD7BC-5A5A-4A55-BB93-15514B5A516D}" cache="Slicer_Gender3" caption="Sex" style="SlicerStyleLight4" lockedPosition="1" rowHeight="182880"/>
  <slicer name="Plan 7" xr10:uid="{0DED6844-D38F-452E-90E4-46098F8591E8}" cache="Slicer_Plan3" caption="Plan" style="SlicerStyleLight2" lockedPosition="1" rowHeight="182880"/>
  <slicer name="Attained Age 7" xr10:uid="{CD9905A5-2DBA-414B-B41C-DC33061D5BCE}" cache="Slicer_Attained_Age3" caption="Attained Age" style="SlicerStyleLight6" lockedPosition="1" rowHeight="182880"/>
  <slicer name="Issue Era 7" xr10:uid="{C8AADC60-A9BA-479A-82A0-DC36D35EC264}" cache="Slicer_Issue_Era3" caption="Issue Era" style="SlicerStyleLight5" lockedPosition="1" rowHeight="182880"/>
  <slicer name="Face Band 7" xr10:uid="{F03C25E3-B581-4CF5-8962-60B181C094FF}" cache="Slicer_Face_Amount_Band3" caption="Face Band" style="SlicerStyleOther1 2" lockedPosition="1" rowHeight="182880"/>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moking Status 8" xr10:uid="{298FE3E5-6987-42E8-9599-CEF607556D8C}" cache="Slicer_Smoker_Status12" caption="Smoking Status" style="SlicerStyleLight3" lockedPosition="1" rowHeight="182880"/>
  <slicer name="Gender 8" xr10:uid="{CED1C0A4-127E-4909-8A21-36F3B1D93F57}" cache="Slicer_Gender12" caption="Sex" style="SlicerStyleLight4" lockedPosition="1" rowHeight="182880"/>
  <slicer name="Plan 8" xr10:uid="{93642F88-9BC8-4EAF-ABC1-066A705604F5}" cache="Slicer_Plan12" caption="Plan" style="SlicerStyleLight2" lockedPosition="1" rowHeight="182880"/>
  <slicer name="Attained Age 8" xr10:uid="{711EECFA-98BD-4D4C-B1FB-E875D8BD2E2E}" cache="Slicer_Attained_Age12" caption="Attained Age" style="SlicerStyleLight6" lockedPosition="1" rowHeight="182880"/>
  <slicer name="Issue Era 8" xr10:uid="{9889F3E3-B9D3-4699-A143-59EA9E82C418}" cache="Slicer_Issue_Era12" caption="Issue Era" style="SlicerStyleLight5" lockedPosition="1" rowHeight="182880"/>
  <slicer name="Face Band 8" xr10:uid="{487FD679-E14E-49FA-A468-9DA0AB086C9D}" cache="Slicer_Face_Amount_Band12" caption="Face Band" style="SlicerStyleOther1 2" lockedPosition="1" rowHeight="18288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C95A62-3003-4121-BA0A-F6AB3FCF483B}" name="Quintile_Data" displayName="Quintile_Data" ref="A1:AF1575" totalsRowShown="0" headerRowDxfId="458">
  <autoFilter ref="A1:AF1575" xr:uid="{19C95A62-3003-4121-BA0A-F6AB3FCF483B}"/>
  <tableColumns count="32">
    <tableColumn id="1" xr3:uid="{62D7E2A2-E221-40EA-AAE9-926B214EBB2D}" name="Smoker_Status"/>
    <tableColumn id="2" xr3:uid="{9EFF066A-62B1-40E8-BC06-18F195A02BA3}" name="Gender"/>
    <tableColumn id="3" xr3:uid="{1DC6A556-B3E0-4F2B-A639-34FC8FACE1AE}" name="Plan"/>
    <tableColumn id="4" xr3:uid="{11D10201-8E05-44A9-A5D9-D25897D2B1EA}" name="Attained_Age"/>
    <tableColumn id="5" xr3:uid="{8AC185DF-F4C5-45E8-BF6C-6AF207C6AEFB}" name="Issue_Era"/>
    <tableColumn id="6" xr3:uid="{22ECE72A-4944-4CF3-910A-536DF7475890}" name="Face_Amount_Band"/>
    <tableColumn id="7" xr3:uid="{FAA38CCC-C299-414C-9EDE-70EC453352C3}" name="AE_Amt_Q1" dataDxfId="457" dataCellStyle="Percent"/>
    <tableColumn id="8" xr3:uid="{32221C50-C9C2-4F75-BEEC-5A3E7028DAB9}" name="AE_Amt_Q2" dataDxfId="456" dataCellStyle="Percent"/>
    <tableColumn id="9" xr3:uid="{14EF7846-9AFE-4E6E-A3C9-1EDF908142A8}" name="AE_Amt_Q3" dataDxfId="455" dataCellStyle="Percent"/>
    <tableColumn id="10" xr3:uid="{EB6D0473-BB63-4C51-B320-E2DF43705720}" name="AE_Amt_Q4" dataDxfId="454" dataCellStyle="Percent"/>
    <tableColumn id="11" xr3:uid="{048B3B14-5773-4FB3-A428-0A263DCF4F26}" name="AE_Amt_Q5" dataDxfId="453" dataCellStyle="Percent"/>
    <tableColumn id="23" xr3:uid="{9A37802F-BF98-459E-9878-56F90BA0BAD7}" name="AE_Amt_Overall" dataDxfId="452" dataCellStyle="Percent"/>
    <tableColumn id="17" xr3:uid="{FA507F9F-F991-430E-98F0-C592E2364AC8}" name="AE_Ct_Q1" dataDxfId="451" dataCellStyle="Percent"/>
    <tableColumn id="18" xr3:uid="{28BE0434-5263-4C29-8A15-3458466D942F}" name="AE_Ct_Q2" dataDxfId="450" dataCellStyle="Percent"/>
    <tableColumn id="19" xr3:uid="{852548EE-EF20-432F-9BFE-FC65DB3D7C48}" name="AE_Ct_Q3" dataDxfId="449" dataCellStyle="Percent"/>
    <tableColumn id="20" xr3:uid="{089B253C-DDD2-47E4-A740-2EBB417C0BD1}" name="AE_Ct_Q4" dataDxfId="448" dataCellStyle="Percent"/>
    <tableColumn id="21" xr3:uid="{53296003-6CE1-43FB-95A8-4059972A6331}" name="AE_Ct_Q5" dataDxfId="447" dataCellStyle="Percent"/>
    <tableColumn id="22" xr3:uid="{317564CC-1207-4CB2-A982-B5034CF234B3}" name="AE_Ct_Overall" dataDxfId="446" dataCellStyle="Percent"/>
    <tableColumn id="24" xr3:uid="{7337B799-9007-41E8-BB19-D9532D2D40B7}" name="Deaths_Q1" dataDxfId="445" dataCellStyle="Percent"/>
    <tableColumn id="25" xr3:uid="{4F73FEED-6744-4B2A-A73B-64D39F761770}" name="Deaths_Q2" dataDxfId="444" dataCellStyle="Percent"/>
    <tableColumn id="26" xr3:uid="{CC687698-35C6-47B9-881F-E8B42C2DA72D}" name="Deaths_Q3" dataDxfId="443" dataCellStyle="Percent"/>
    <tableColumn id="27" xr3:uid="{82B6CCED-FF3B-4BD0-8614-4350171FDBB8}" name="Deaths_Q4" dataDxfId="442" dataCellStyle="Percent"/>
    <tableColumn id="28" xr3:uid="{16DB698F-1BF6-4BD5-A171-3D1F04E2E457}" name="Deaths_Q5" dataDxfId="441" dataCellStyle="Percent"/>
    <tableColumn id="29" xr3:uid="{DC228953-7522-4E9F-A40D-CE94928AA843}" name="Deaths_Overall" dataDxfId="440" dataCellStyle="Percent"/>
    <tableColumn id="30" xr3:uid="{21314227-6EB5-41F6-8D3C-48C57F7420B8}" name="Up" dataDxfId="439">
      <calculatedColumnFormula>ABS(Quintile_Data[[#This Row],[AE_Amt_Overall]]-MAX(Quintile_Data[[#This Row],[AE_Amt_Q1]:[AE_Amt_Q5]]))</calculatedColumnFormula>
    </tableColumn>
    <tableColumn id="31" xr3:uid="{3A2F5B04-5578-411C-AC6F-F78D902A280A}" name="Down" dataDxfId="438">
      <calculatedColumnFormula>ABS(MIN(Quintile_Data[[#This Row],[AE_Amt_Q1]:[AE_Amt_Q5]])-Quintile_Data[[#This Row],[AE_Amt_Overall]])</calculatedColumnFormula>
    </tableColumn>
    <tableColumn id="32" xr3:uid="{5445BFDE-D4B9-4397-82EA-6C4359B062BE}" name="Q1_Bubble_Size" dataDxfId="437" dataCellStyle="Comma">
      <calculatedColumnFormula>VLOOKUP(Quintile_Data[[#This Row],[Deaths_Q1]],Mapping!$A$2:$B$8,2,FALSE)</calculatedColumnFormula>
    </tableColumn>
    <tableColumn id="33" xr3:uid="{CCD7135A-8E3F-4DB9-BD81-3DFA63B77604}" name="Q2_Bubble_Size" dataDxfId="436" dataCellStyle="Comma">
      <calculatedColumnFormula>VLOOKUP(Quintile_Data[[#This Row],[Deaths_Q2]],Mapping!$A$2:$B$8,2,FALSE)</calculatedColumnFormula>
    </tableColumn>
    <tableColumn id="34" xr3:uid="{6BE0D528-4AB8-451C-A930-9CC4EB611A03}" name="Q3_Bubble_Size" dataDxfId="435" dataCellStyle="Comma">
      <calculatedColumnFormula>VLOOKUP(Quintile_Data[[#This Row],[Deaths_Q3]],Mapping!$A$2:$B$8,2,FALSE)</calculatedColumnFormula>
    </tableColumn>
    <tableColumn id="35" xr3:uid="{41D7B464-74D9-401D-A269-2BCB53CC317B}" name="Q4_Bubble_Size" dataDxfId="434" dataCellStyle="Comma">
      <calculatedColumnFormula>VLOOKUP(Quintile_Data[[#This Row],[Deaths_Q4]],Mapping!$A$2:$B$8,2,FALSE)</calculatedColumnFormula>
    </tableColumn>
    <tableColumn id="36" xr3:uid="{C1443337-2C79-46E9-82B8-15A3630072D7}" name="Q5_Bubble_Size" dataDxfId="433" dataCellStyle="Comma">
      <calculatedColumnFormula>VLOOKUP(Quintile_Data[[#This Row],[Deaths_Q5]],Mapping!$A$2:$B$8,2,FALSE)</calculatedColumnFormula>
    </tableColumn>
    <tableColumn id="37" xr3:uid="{BF3FD189-8819-4455-B5D9-5025267832C9}" name="Overall_Bubble_Size" dataDxfId="432" dataCellStyle="Comma">
      <calculatedColumnFormula>VLOOKUP(Quintile_Data[[#This Row],[Deaths_Overall]],Mapping!$A$2:$B$8,2,FALSE)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ML-W2021">
  <a:themeElements>
    <a:clrScheme name="M&amp;L-W-20200210">
      <a:dk1>
        <a:srgbClr val="000000"/>
      </a:dk1>
      <a:lt1>
        <a:srgbClr val="FFFFFF"/>
      </a:lt1>
      <a:dk2>
        <a:srgbClr val="146194"/>
      </a:dk2>
      <a:lt2>
        <a:srgbClr val="E7E7E7"/>
      </a:lt2>
      <a:accent1>
        <a:srgbClr val="024D7C"/>
      </a:accent1>
      <a:accent2>
        <a:srgbClr val="824182"/>
      </a:accent2>
      <a:accent3>
        <a:srgbClr val="77C4D5"/>
      </a:accent3>
      <a:accent4>
        <a:srgbClr val="D23138"/>
      </a:accent4>
      <a:accent5>
        <a:srgbClr val="FDCE07"/>
      </a:accent5>
      <a:accent6>
        <a:srgbClr val="BABF33"/>
      </a:accent6>
      <a:hlink>
        <a:srgbClr val="146194"/>
      </a:hlink>
      <a:folHlink>
        <a:srgbClr val="824182"/>
      </a:folHlink>
    </a:clrScheme>
    <a:fontScheme name="SOA">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oa.org/4a7596/globalassets/assets/files/resources/research-report/2023/us-ind-life-quintile.pdf"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8.bin"/><Relationship Id="rId1" Type="http://schemas.openxmlformats.org/officeDocument/2006/relationships/pivotTable" Target="../pivotTables/pivotTable6.xml"/><Relationship Id="rId4" Type="http://schemas.microsoft.com/office/2007/relationships/slicer" Target="../slicers/slicer6.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9.bin"/><Relationship Id="rId1" Type="http://schemas.openxmlformats.org/officeDocument/2006/relationships/pivotTable" Target="../pivotTables/pivotTable7.xml"/><Relationship Id="rId4" Type="http://schemas.microsoft.com/office/2007/relationships/slicer" Target="../slicers/slicer7.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0.bin"/><Relationship Id="rId1" Type="http://schemas.openxmlformats.org/officeDocument/2006/relationships/pivotTable" Target="../pivotTables/pivotTable8.xml"/><Relationship Id="rId4" Type="http://schemas.microsoft.com/office/2007/relationships/slicer" Target="../slicers/slicer8.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1.bin"/><Relationship Id="rId1" Type="http://schemas.openxmlformats.org/officeDocument/2006/relationships/pivotTable" Target="../pivotTables/pivotTable9.xml"/><Relationship Id="rId4" Type="http://schemas.microsoft.com/office/2007/relationships/slicer" Target="../slicers/slicer9.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12.bin"/><Relationship Id="rId1" Type="http://schemas.openxmlformats.org/officeDocument/2006/relationships/pivotTable" Target="../pivotTables/pivotTable10.xml"/><Relationship Id="rId4" Type="http://schemas.microsoft.com/office/2007/relationships/slicer" Target="../slicers/slicer10.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13.bin"/><Relationship Id="rId1" Type="http://schemas.openxmlformats.org/officeDocument/2006/relationships/pivotTable" Target="../pivotTables/pivotTable11.xml"/><Relationship Id="rId4" Type="http://schemas.microsoft.com/office/2007/relationships/slicer" Target="../slicers/slicer11.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14.bin"/><Relationship Id="rId1" Type="http://schemas.openxmlformats.org/officeDocument/2006/relationships/pivotTable" Target="../pivotTables/pivotTable12.xml"/><Relationship Id="rId4" Type="http://schemas.microsoft.com/office/2007/relationships/slicer" Target="../slicers/slicer12.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15.bin"/><Relationship Id="rId1" Type="http://schemas.openxmlformats.org/officeDocument/2006/relationships/pivotTable" Target="../pivotTables/pivotTable13.xml"/><Relationship Id="rId4" Type="http://schemas.microsoft.com/office/2007/relationships/slicer" Target="../slicers/slicer13.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16.bin"/><Relationship Id="rId1" Type="http://schemas.openxmlformats.org/officeDocument/2006/relationships/pivotTable" Target="../pivotTables/pivotTable14.xml"/><Relationship Id="rId4" Type="http://schemas.microsoft.com/office/2007/relationships/slicer" Target="../slicers/slicer14.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17.bin"/><Relationship Id="rId1" Type="http://schemas.openxmlformats.org/officeDocument/2006/relationships/pivotTable" Target="../pivotTables/pivotTable15.xml"/><Relationship Id="rId4" Type="http://schemas.microsoft.com/office/2007/relationships/slicer" Target="../slicers/slicer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18.bin"/><Relationship Id="rId1" Type="http://schemas.openxmlformats.org/officeDocument/2006/relationships/pivotTable" Target="../pivotTables/pivotTable16.xml"/><Relationship Id="rId4" Type="http://schemas.microsoft.com/office/2007/relationships/slicer" Target="../slicers/slicer16.x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19.bin"/><Relationship Id="rId1" Type="http://schemas.openxmlformats.org/officeDocument/2006/relationships/pivotTable" Target="../pivotTables/pivotTable17.xml"/><Relationship Id="rId4" Type="http://schemas.microsoft.com/office/2007/relationships/slicer" Target="../slicers/slicer17.xm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20.bin"/><Relationship Id="rId1" Type="http://schemas.openxmlformats.org/officeDocument/2006/relationships/pivotTable" Target="../pivotTables/pivotTable18.xml"/><Relationship Id="rId4" Type="http://schemas.microsoft.com/office/2007/relationships/slicer" Target="../slicers/slicer18.x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21.bin"/><Relationship Id="rId1" Type="http://schemas.openxmlformats.org/officeDocument/2006/relationships/pivotTable" Target="../pivotTables/pivotTable19.xml"/><Relationship Id="rId4" Type="http://schemas.microsoft.com/office/2007/relationships/slicer" Target="../slicers/slicer19.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22.bin"/><Relationship Id="rId1" Type="http://schemas.openxmlformats.org/officeDocument/2006/relationships/pivotTable" Target="../pivotTables/pivotTable20.xml"/><Relationship Id="rId4" Type="http://schemas.microsoft.com/office/2007/relationships/slicer" Target="../slicers/slicer20.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printerSettings" Target="../printerSettings/printerSettings23.bin"/><Relationship Id="rId1" Type="http://schemas.openxmlformats.org/officeDocument/2006/relationships/pivotTable" Target="../pivotTables/pivotTable21.xml"/><Relationship Id="rId4" Type="http://schemas.microsoft.com/office/2007/relationships/slicer" Target="../slicers/slicer21.x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printerSettings" Target="../printerSettings/printerSettings24.bin"/><Relationship Id="rId1" Type="http://schemas.openxmlformats.org/officeDocument/2006/relationships/pivotTable" Target="../pivotTables/pivotTable22.xml"/><Relationship Id="rId4" Type="http://schemas.microsoft.com/office/2007/relationships/slicer" Target="../slicers/slicer22.xm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25.bin"/><Relationship Id="rId1" Type="http://schemas.openxmlformats.org/officeDocument/2006/relationships/pivotTable" Target="../pivotTables/pivotTable23.xml"/><Relationship Id="rId4" Type="http://schemas.microsoft.com/office/2007/relationships/slicer" Target="../slicers/slicer23.xm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26.bin"/><Relationship Id="rId1" Type="http://schemas.openxmlformats.org/officeDocument/2006/relationships/pivotTable" Target="../pivotTables/pivotTable24.xml"/><Relationship Id="rId4" Type="http://schemas.microsoft.com/office/2007/relationships/slicer" Target="../slicers/slicer24.xm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printerSettings" Target="../printerSettings/printerSettings27.bin"/><Relationship Id="rId1" Type="http://schemas.openxmlformats.org/officeDocument/2006/relationships/pivotTable" Target="../pivotTables/pivotTable25.xml"/><Relationship Id="rId4" Type="http://schemas.microsoft.com/office/2007/relationships/slicer" Target="../slicers/slicer25.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printerSettings" Target="../printerSettings/printerSettings28.bin"/><Relationship Id="rId1" Type="http://schemas.openxmlformats.org/officeDocument/2006/relationships/pivotTable" Target="../pivotTables/pivotTable26.xml"/><Relationship Id="rId4" Type="http://schemas.microsoft.com/office/2007/relationships/slicer" Target="../slicers/slicer26.xm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55.xml"/><Relationship Id="rId2" Type="http://schemas.openxmlformats.org/officeDocument/2006/relationships/printerSettings" Target="../printerSettings/printerSettings29.bin"/><Relationship Id="rId1" Type="http://schemas.openxmlformats.org/officeDocument/2006/relationships/pivotTable" Target="../pivotTables/pivotTable27.xml"/><Relationship Id="rId4" Type="http://schemas.microsoft.com/office/2007/relationships/slicer" Target="../slicers/slicer27.xm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57.xml"/><Relationship Id="rId2" Type="http://schemas.openxmlformats.org/officeDocument/2006/relationships/printerSettings" Target="../printerSettings/printerSettings30.bin"/><Relationship Id="rId1" Type="http://schemas.openxmlformats.org/officeDocument/2006/relationships/pivotTable" Target="../pivotTables/pivotTable28.xml"/><Relationship Id="rId4" Type="http://schemas.microsoft.com/office/2007/relationships/slicer" Target="../slicers/slicer28.xm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59.xml"/><Relationship Id="rId2" Type="http://schemas.openxmlformats.org/officeDocument/2006/relationships/printerSettings" Target="../printerSettings/printerSettings31.bin"/><Relationship Id="rId1" Type="http://schemas.openxmlformats.org/officeDocument/2006/relationships/pivotTable" Target="../pivotTables/pivotTable29.xml"/><Relationship Id="rId4" Type="http://schemas.microsoft.com/office/2007/relationships/slicer" Target="../slicers/slicer29.xm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61.xml"/><Relationship Id="rId2" Type="http://schemas.openxmlformats.org/officeDocument/2006/relationships/printerSettings" Target="../printerSettings/printerSettings32.bin"/><Relationship Id="rId1" Type="http://schemas.openxmlformats.org/officeDocument/2006/relationships/pivotTable" Target="../pivotTables/pivotTable30.xml"/><Relationship Id="rId4" Type="http://schemas.microsoft.com/office/2007/relationships/slicer" Target="../slicers/slicer30.xm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63.xml"/><Relationship Id="rId2" Type="http://schemas.openxmlformats.org/officeDocument/2006/relationships/printerSettings" Target="../printerSettings/printerSettings33.bin"/><Relationship Id="rId1" Type="http://schemas.openxmlformats.org/officeDocument/2006/relationships/pivotTable" Target="../pivotTables/pivotTable31.xml"/><Relationship Id="rId4" Type="http://schemas.microsoft.com/office/2007/relationships/slicer" Target="../slicers/slicer31.xm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65.xml"/><Relationship Id="rId2" Type="http://schemas.openxmlformats.org/officeDocument/2006/relationships/printerSettings" Target="../printerSettings/printerSettings34.bin"/><Relationship Id="rId1" Type="http://schemas.openxmlformats.org/officeDocument/2006/relationships/pivotTable" Target="../pivotTables/pivotTable32.xml"/><Relationship Id="rId4" Type="http://schemas.microsoft.com/office/2007/relationships/slicer" Target="../slicers/slicer32.xm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67.xml"/><Relationship Id="rId2" Type="http://schemas.openxmlformats.org/officeDocument/2006/relationships/printerSettings" Target="../printerSettings/printerSettings35.bin"/><Relationship Id="rId1" Type="http://schemas.openxmlformats.org/officeDocument/2006/relationships/pivotTable" Target="../pivotTables/pivotTable33.xml"/><Relationship Id="rId4" Type="http://schemas.microsoft.com/office/2007/relationships/slicer" Target="../slicers/slicer33.xm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69.xml"/><Relationship Id="rId2" Type="http://schemas.openxmlformats.org/officeDocument/2006/relationships/printerSettings" Target="../printerSettings/printerSettings36.bin"/><Relationship Id="rId1" Type="http://schemas.openxmlformats.org/officeDocument/2006/relationships/pivotTable" Target="../pivotTables/pivotTable34.xml"/><Relationship Id="rId4" Type="http://schemas.microsoft.com/office/2007/relationships/slicer" Target="../slicers/slicer34.xm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71.xml"/><Relationship Id="rId2" Type="http://schemas.openxmlformats.org/officeDocument/2006/relationships/printerSettings" Target="../printerSettings/printerSettings37.bin"/><Relationship Id="rId1" Type="http://schemas.openxmlformats.org/officeDocument/2006/relationships/pivotTable" Target="../pivotTables/pivotTable35.xml"/><Relationship Id="rId4" Type="http://schemas.microsoft.com/office/2007/relationships/slicer" Target="../slicers/slicer35.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73.xml"/><Relationship Id="rId2" Type="http://schemas.openxmlformats.org/officeDocument/2006/relationships/printerSettings" Target="../printerSettings/printerSettings38.bin"/><Relationship Id="rId1" Type="http://schemas.openxmlformats.org/officeDocument/2006/relationships/pivotTable" Target="../pivotTables/pivotTable36.xml"/><Relationship Id="rId4" Type="http://schemas.microsoft.com/office/2007/relationships/slicer" Target="../slicers/slicer36.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1.xml"/><Relationship Id="rId4" Type="http://schemas.microsoft.com/office/2007/relationships/slicer" Target="../slicers/slicer1.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pivotTable" Target="../pivotTables/pivotTable2.xml"/><Relationship Id="rId4" Type="http://schemas.microsoft.com/office/2007/relationships/slicer" Target="../slicers/slicer2.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5.bin"/><Relationship Id="rId1" Type="http://schemas.openxmlformats.org/officeDocument/2006/relationships/pivotTable" Target="../pivotTables/pivotTable3.xml"/><Relationship Id="rId4" Type="http://schemas.microsoft.com/office/2007/relationships/slicer" Target="../slicers/slicer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6.bin"/><Relationship Id="rId1" Type="http://schemas.openxmlformats.org/officeDocument/2006/relationships/pivotTable" Target="../pivotTables/pivotTable4.xml"/><Relationship Id="rId4" Type="http://schemas.microsoft.com/office/2007/relationships/slicer" Target="../slicers/slicer4.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7.bin"/><Relationship Id="rId1" Type="http://schemas.openxmlformats.org/officeDocument/2006/relationships/pivotTable" Target="../pivotTables/pivotTable5.xml"/><Relationship Id="rId4" Type="http://schemas.microsoft.com/office/2007/relationships/slicer" Target="../slicers/slicer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73CF1-23D7-4AE6-A6F3-10AA3227E454}">
  <sheetPr>
    <tabColor rgb="FFFFFF00"/>
  </sheetPr>
  <dimension ref="A1:O37"/>
  <sheetViews>
    <sheetView showGridLines="0" tabSelected="1" workbookViewId="0"/>
  </sheetViews>
  <sheetFormatPr defaultColWidth="9" defaultRowHeight="15" x14ac:dyDescent="0.25"/>
  <cols>
    <col min="1" max="1" width="25.375" style="31" customWidth="1"/>
    <col min="2" max="2" width="13.25" style="31" customWidth="1"/>
    <col min="3" max="3" width="9.875" style="31" customWidth="1"/>
    <col min="4" max="16384" width="9" style="31"/>
  </cols>
  <sheetData>
    <row r="1" spans="1:15" ht="30" x14ac:dyDescent="0.25">
      <c r="A1" s="32" t="s">
        <v>121</v>
      </c>
    </row>
    <row r="2" spans="1:15" x14ac:dyDescent="0.25">
      <c r="A2" s="31" t="s">
        <v>103</v>
      </c>
    </row>
    <row r="3" spans="1:15" x14ac:dyDescent="0.25">
      <c r="A3" s="96" t="s">
        <v>204</v>
      </c>
      <c r="B3" s="96"/>
      <c r="C3" s="96"/>
      <c r="D3" s="96"/>
      <c r="E3" s="96"/>
      <c r="F3" s="96"/>
      <c r="G3" s="96"/>
      <c r="H3" s="96"/>
      <c r="I3" s="96"/>
      <c r="J3" s="96"/>
      <c r="K3" s="96"/>
      <c r="L3" s="96"/>
      <c r="M3" s="96"/>
      <c r="N3" s="96"/>
      <c r="O3" s="96"/>
    </row>
    <row r="4" spans="1:15" x14ac:dyDescent="0.25">
      <c r="A4" s="30" t="s">
        <v>203</v>
      </c>
      <c r="B4" s="101" t="s">
        <v>202</v>
      </c>
      <c r="C4" s="94"/>
      <c r="D4" s="94"/>
      <c r="E4" s="94"/>
      <c r="F4" s="94"/>
      <c r="G4" s="94"/>
      <c r="H4" s="94"/>
      <c r="I4" s="94"/>
      <c r="J4" s="94"/>
      <c r="K4" s="94"/>
      <c r="L4" s="94"/>
      <c r="M4" s="94"/>
      <c r="N4" s="94"/>
      <c r="O4" s="94"/>
    </row>
    <row r="5" spans="1:15" x14ac:dyDescent="0.25">
      <c r="A5" s="30" t="s">
        <v>118</v>
      </c>
      <c r="B5" s="31" t="s">
        <v>117</v>
      </c>
    </row>
    <row r="6" spans="1:15" x14ac:dyDescent="0.25">
      <c r="A6" s="30" t="s">
        <v>119</v>
      </c>
      <c r="B6" s="31" t="s">
        <v>120</v>
      </c>
    </row>
    <row r="7" spans="1:15" x14ac:dyDescent="0.25">
      <c r="A7" s="30" t="s">
        <v>116</v>
      </c>
    </row>
    <row r="8" spans="1:15" x14ac:dyDescent="0.25">
      <c r="A8" s="31" t="s">
        <v>197</v>
      </c>
      <c r="B8" s="31" t="s">
        <v>21</v>
      </c>
    </row>
    <row r="9" spans="1:15" x14ac:dyDescent="0.25">
      <c r="A9" s="31" t="s">
        <v>104</v>
      </c>
      <c r="B9" s="31" t="s">
        <v>105</v>
      </c>
    </row>
    <row r="10" spans="1:15" x14ac:dyDescent="0.25">
      <c r="A10" s="31" t="s">
        <v>0</v>
      </c>
      <c r="B10" s="31" t="s">
        <v>109</v>
      </c>
    </row>
    <row r="11" spans="1:15" x14ac:dyDescent="0.25">
      <c r="A11" s="31" t="s">
        <v>106</v>
      </c>
      <c r="B11" s="31" t="s">
        <v>107</v>
      </c>
    </row>
    <row r="12" spans="1:15" x14ac:dyDescent="0.25">
      <c r="A12" s="31" t="s">
        <v>106</v>
      </c>
      <c r="B12" s="31" t="s">
        <v>108</v>
      </c>
    </row>
    <row r="13" spans="1:15" x14ac:dyDescent="0.25">
      <c r="A13" s="31" t="s">
        <v>198</v>
      </c>
    </row>
    <row r="15" spans="1:15" x14ac:dyDescent="0.25">
      <c r="A15" s="40" t="s">
        <v>110</v>
      </c>
      <c r="B15" s="41" t="s">
        <v>122</v>
      </c>
      <c r="C15" s="41" t="s">
        <v>113</v>
      </c>
      <c r="D15" s="41" t="s">
        <v>114</v>
      </c>
      <c r="E15" s="41"/>
      <c r="F15" s="41"/>
      <c r="G15" s="41"/>
      <c r="H15" s="41"/>
      <c r="I15" s="41"/>
      <c r="J15" s="41"/>
      <c r="K15" s="41"/>
      <c r="L15" s="41"/>
      <c r="M15" s="41"/>
      <c r="N15" s="41"/>
      <c r="O15" s="42"/>
    </row>
    <row r="16" spans="1:15" x14ac:dyDescent="0.25">
      <c r="A16" s="35" t="s">
        <v>143</v>
      </c>
      <c r="B16" s="31" t="s">
        <v>123</v>
      </c>
      <c r="C16" s="31" t="s">
        <v>115</v>
      </c>
      <c r="D16" s="31" t="s">
        <v>111</v>
      </c>
      <c r="O16" s="36"/>
    </row>
    <row r="17" spans="1:15" x14ac:dyDescent="0.25">
      <c r="A17" s="35"/>
      <c r="D17" s="31" t="s">
        <v>144</v>
      </c>
      <c r="O17" s="36"/>
    </row>
    <row r="18" spans="1:15" x14ac:dyDescent="0.25">
      <c r="A18" s="37"/>
      <c r="B18" s="38"/>
      <c r="C18" s="38"/>
      <c r="D18" s="38" t="s">
        <v>124</v>
      </c>
      <c r="E18" s="38"/>
      <c r="F18" s="38"/>
      <c r="G18" s="38"/>
      <c r="H18" s="38"/>
      <c r="I18" s="38"/>
      <c r="J18" s="38"/>
      <c r="K18" s="38"/>
      <c r="L18" s="38"/>
      <c r="M18" s="38"/>
      <c r="N18" s="38"/>
      <c r="O18" s="39"/>
    </row>
    <row r="19" spans="1:15" x14ac:dyDescent="0.25">
      <c r="A19" s="43" t="s">
        <v>112</v>
      </c>
      <c r="B19" s="44" t="s">
        <v>125</v>
      </c>
      <c r="C19" s="44" t="s">
        <v>126</v>
      </c>
      <c r="D19" s="44" t="s">
        <v>127</v>
      </c>
      <c r="E19" s="44"/>
      <c r="F19" s="44"/>
      <c r="G19" s="44"/>
      <c r="H19" s="44"/>
      <c r="I19" s="44"/>
      <c r="J19" s="44"/>
      <c r="K19" s="44"/>
      <c r="L19" s="44"/>
      <c r="M19" s="44"/>
      <c r="N19" s="44"/>
      <c r="O19" s="45"/>
    </row>
    <row r="20" spans="1:15" x14ac:dyDescent="0.25">
      <c r="A20" s="43" t="s">
        <v>128</v>
      </c>
      <c r="B20" s="44" t="s">
        <v>129</v>
      </c>
      <c r="C20" s="44" t="s">
        <v>130</v>
      </c>
      <c r="D20" s="44" t="s">
        <v>131</v>
      </c>
      <c r="E20" s="44"/>
      <c r="F20" s="44"/>
      <c r="G20" s="44"/>
      <c r="H20" s="44"/>
      <c r="I20" s="44"/>
      <c r="J20" s="44"/>
      <c r="K20" s="44"/>
      <c r="L20" s="44"/>
      <c r="M20" s="44"/>
      <c r="N20" s="44"/>
      <c r="O20" s="45"/>
    </row>
    <row r="21" spans="1:15" x14ac:dyDescent="0.25">
      <c r="A21" s="46" t="s">
        <v>132</v>
      </c>
      <c r="B21" s="33" t="s">
        <v>133</v>
      </c>
      <c r="C21" s="33" t="s">
        <v>134</v>
      </c>
      <c r="D21" s="33" t="s">
        <v>135</v>
      </c>
      <c r="E21" s="33"/>
      <c r="F21" s="33"/>
      <c r="G21" s="33"/>
      <c r="H21" s="33"/>
      <c r="I21" s="33"/>
      <c r="J21" s="33"/>
      <c r="K21" s="33"/>
      <c r="L21" s="33"/>
      <c r="M21" s="33"/>
      <c r="N21" s="33"/>
      <c r="O21" s="34"/>
    </row>
    <row r="22" spans="1:15" x14ac:dyDescent="0.25">
      <c r="A22" s="37"/>
      <c r="B22" s="38"/>
      <c r="C22" s="38"/>
      <c r="D22" s="38" t="s">
        <v>136</v>
      </c>
      <c r="E22" s="38"/>
      <c r="F22" s="38"/>
      <c r="G22" s="38"/>
      <c r="H22" s="38"/>
      <c r="I22" s="38"/>
      <c r="J22" s="38"/>
      <c r="K22" s="38"/>
      <c r="L22" s="38"/>
      <c r="M22" s="38"/>
      <c r="N22" s="38"/>
      <c r="O22" s="39"/>
    </row>
    <row r="23" spans="1:15" x14ac:dyDescent="0.25">
      <c r="A23" s="37" t="s">
        <v>137</v>
      </c>
      <c r="B23" s="38" t="s">
        <v>138</v>
      </c>
      <c r="C23" s="38" t="s">
        <v>139</v>
      </c>
      <c r="D23" s="38" t="s">
        <v>140</v>
      </c>
      <c r="E23" s="38"/>
      <c r="F23" s="38"/>
      <c r="G23" s="38"/>
      <c r="H23" s="38"/>
      <c r="I23" s="38"/>
      <c r="J23" s="38"/>
      <c r="K23" s="38"/>
      <c r="L23" s="38"/>
      <c r="M23" s="38"/>
      <c r="N23" s="38"/>
      <c r="O23" s="39"/>
    </row>
    <row r="25" spans="1:15" x14ac:dyDescent="0.25">
      <c r="A25" s="31" t="s">
        <v>141</v>
      </c>
    </row>
    <row r="27" spans="1:15" x14ac:dyDescent="0.25">
      <c r="A27" s="30" t="s">
        <v>146</v>
      </c>
      <c r="C27" s="47" t="str">
        <f>HYPERLINK("#'Results Index'!A1","Index of Tables and Charts")</f>
        <v>Index of Tables and Charts</v>
      </c>
    </row>
    <row r="28" spans="1:15" x14ac:dyDescent="0.25">
      <c r="A28" s="31" t="s">
        <v>142</v>
      </c>
    </row>
    <row r="29" spans="1:15" s="93" customFormat="1" ht="30.6" customHeight="1" x14ac:dyDescent="0.25">
      <c r="A29" s="95" t="s">
        <v>200</v>
      </c>
      <c r="B29" s="95"/>
      <c r="C29" s="95"/>
      <c r="D29" s="95"/>
      <c r="E29" s="95"/>
      <c r="F29" s="95"/>
      <c r="G29" s="95"/>
      <c r="H29" s="95"/>
      <c r="I29" s="95"/>
      <c r="J29" s="95"/>
      <c r="K29" s="95"/>
      <c r="L29" s="95"/>
      <c r="M29" s="95"/>
      <c r="N29" s="95"/>
      <c r="O29" s="95"/>
    </row>
    <row r="30" spans="1:15" x14ac:dyDescent="0.25">
      <c r="A30" s="31" t="s">
        <v>145</v>
      </c>
    </row>
    <row r="31" spans="1:15" x14ac:dyDescent="0.25">
      <c r="A31" s="31" t="s">
        <v>147</v>
      </c>
    </row>
    <row r="32" spans="1:15" x14ac:dyDescent="0.25">
      <c r="B32" s="31" t="s">
        <v>149</v>
      </c>
    </row>
    <row r="33" spans="1:2" x14ac:dyDescent="0.25">
      <c r="B33" s="31" t="s">
        <v>150</v>
      </c>
    </row>
    <row r="34" spans="1:2" x14ac:dyDescent="0.25">
      <c r="A34" s="31" t="s">
        <v>148</v>
      </c>
    </row>
    <row r="36" spans="1:2" x14ac:dyDescent="0.25">
      <c r="A36" s="31" t="s">
        <v>201</v>
      </c>
    </row>
    <row r="37" spans="1:2" x14ac:dyDescent="0.25">
      <c r="A37" s="31" t="s">
        <v>199</v>
      </c>
    </row>
  </sheetData>
  <mergeCells count="2">
    <mergeCell ref="A29:O29"/>
    <mergeCell ref="A3:O3"/>
  </mergeCells>
  <hyperlinks>
    <hyperlink ref="B4" r:id="rId1" xr:uid="{9CE02F6E-C169-4082-8A77-84C4B9B9A41C}"/>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082D7-7924-432B-A073-D14961D3E4F0}">
  <sheetPr>
    <tabColor theme="6" tint="0.59999389629810485"/>
  </sheetPr>
  <dimension ref="A1:Q28"/>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93</v>
      </c>
      <c r="B17" s="7"/>
      <c r="C17" s="6"/>
      <c r="D17" s="6"/>
      <c r="E17" s="6"/>
      <c r="F17" s="6"/>
      <c r="G17" s="6"/>
      <c r="H17" s="26"/>
      <c r="I17" s="27"/>
      <c r="J17" s="28"/>
      <c r="K17" s="28"/>
      <c r="L17" s="28"/>
      <c r="M17" s="28"/>
      <c r="N17" s="28"/>
      <c r="O17" s="28"/>
      <c r="P17" s="28"/>
      <c r="Q17" s="29"/>
    </row>
    <row r="18" spans="1:17" x14ac:dyDescent="0.25">
      <c r="A18" s="4" t="s">
        <v>99</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20</v>
      </c>
    </row>
    <row r="19" spans="1:17" x14ac:dyDescent="0.25">
      <c r="A19" s="4" t="s">
        <v>16</v>
      </c>
      <c r="B19" s="7">
        <v>1.75220937726449</v>
      </c>
      <c r="C19" s="6">
        <v>1.4191762057477499</v>
      </c>
      <c r="D19" s="6">
        <v>1.2593310053506599</v>
      </c>
      <c r="E19" s="6">
        <v>1.15440302722931</v>
      </c>
      <c r="F19" s="6">
        <v>0.99943804187525798</v>
      </c>
      <c r="G19" s="6">
        <v>1.2713394285728701</v>
      </c>
      <c r="H19" s="26">
        <v>0.48086994869161992</v>
      </c>
      <c r="I19" s="27">
        <v>0.2719013866976121</v>
      </c>
      <c r="J19" s="28">
        <v>100</v>
      </c>
      <c r="K19" s="28">
        <v>100</v>
      </c>
      <c r="L19" s="28">
        <v>200</v>
      </c>
      <c r="M19" s="28">
        <v>100</v>
      </c>
      <c r="N19" s="28">
        <v>100</v>
      </c>
      <c r="O19" s="28">
        <v>200</v>
      </c>
      <c r="P19" s="28">
        <v>1</v>
      </c>
      <c r="Q19" s="29">
        <v>18</v>
      </c>
    </row>
    <row r="20" spans="1:17" x14ac:dyDescent="0.25">
      <c r="A20" s="4" t="s">
        <v>7</v>
      </c>
      <c r="B20" s="7">
        <v>1.16807785451483</v>
      </c>
      <c r="C20" s="6">
        <v>0.951219448052813</v>
      </c>
      <c r="D20" s="6">
        <v>0.89960478220558804</v>
      </c>
      <c r="E20" s="6">
        <v>0.83000493851799295</v>
      </c>
      <c r="F20" s="6">
        <v>0.726661703837155</v>
      </c>
      <c r="G20" s="6">
        <v>0.85115859218331402</v>
      </c>
      <c r="H20" s="26">
        <v>0.31691926233151602</v>
      </c>
      <c r="I20" s="27">
        <v>0.12449688834615902</v>
      </c>
      <c r="J20" s="28">
        <v>100</v>
      </c>
      <c r="K20" s="28">
        <v>100</v>
      </c>
      <c r="L20" s="28">
        <v>100</v>
      </c>
      <c r="M20" s="28">
        <v>200</v>
      </c>
      <c r="N20" s="28">
        <v>100</v>
      </c>
      <c r="O20" s="28">
        <v>200</v>
      </c>
      <c r="P20" s="28">
        <v>1</v>
      </c>
      <c r="Q20" s="29">
        <v>16</v>
      </c>
    </row>
    <row r="21" spans="1:17" x14ac:dyDescent="0.25">
      <c r="A21" s="2" t="s">
        <v>12</v>
      </c>
      <c r="B21" s="7"/>
      <c r="C21" s="6"/>
      <c r="D21" s="6"/>
      <c r="E21" s="6"/>
      <c r="F21" s="6"/>
      <c r="G21" s="6"/>
      <c r="H21" s="26"/>
      <c r="I21" s="27"/>
      <c r="J21" s="28"/>
      <c r="K21" s="28"/>
      <c r="L21" s="28"/>
      <c r="M21" s="28"/>
      <c r="N21" s="28"/>
      <c r="O21" s="28"/>
      <c r="P21" s="28"/>
      <c r="Q21" s="29"/>
    </row>
    <row r="22" spans="1:17" x14ac:dyDescent="0.25">
      <c r="A22" s="4" t="s">
        <v>99</v>
      </c>
      <c r="B22" s="7">
        <v>1.3635508205456901</v>
      </c>
      <c r="C22" s="6">
        <v>1.13723461359088</v>
      </c>
      <c r="D22" s="6">
        <v>1.0493179501396901</v>
      </c>
      <c r="E22" s="6">
        <v>0.93053356021920097</v>
      </c>
      <c r="F22" s="6">
        <v>0.81777890436696299</v>
      </c>
      <c r="G22" s="6">
        <v>0.98112422671673205</v>
      </c>
      <c r="H22" s="26">
        <v>0.38242659382895805</v>
      </c>
      <c r="I22" s="27">
        <v>0.16334532234976906</v>
      </c>
      <c r="J22" s="28">
        <v>100</v>
      </c>
      <c r="K22" s="28">
        <v>100</v>
      </c>
      <c r="L22" s="28">
        <v>100</v>
      </c>
      <c r="M22" s="28">
        <v>100</v>
      </c>
      <c r="N22" s="28">
        <v>100</v>
      </c>
      <c r="O22" s="28">
        <v>200</v>
      </c>
      <c r="P22" s="28">
        <v>1</v>
      </c>
      <c r="Q22" s="29">
        <v>13</v>
      </c>
    </row>
    <row r="23" spans="1:17" x14ac:dyDescent="0.25">
      <c r="A23" s="4" t="s">
        <v>16</v>
      </c>
      <c r="B23" s="7">
        <v>1.6610352931014301</v>
      </c>
      <c r="C23" s="6">
        <v>1.4831146632033201</v>
      </c>
      <c r="D23" s="6">
        <v>1.2936802633565301</v>
      </c>
      <c r="E23" s="6">
        <v>1.2189645336475501</v>
      </c>
      <c r="F23" s="6">
        <v>1.04033119528068</v>
      </c>
      <c r="G23" s="6">
        <v>1.2772515949194201</v>
      </c>
      <c r="H23" s="26">
        <v>0.38378369818200997</v>
      </c>
      <c r="I23" s="27">
        <v>0.23692039963874012</v>
      </c>
      <c r="J23" s="28">
        <v>100</v>
      </c>
      <c r="K23" s="28">
        <v>100</v>
      </c>
      <c r="L23" s="28">
        <v>100</v>
      </c>
      <c r="M23" s="28">
        <v>100</v>
      </c>
      <c r="N23" s="28">
        <v>100</v>
      </c>
      <c r="O23" s="28">
        <v>200</v>
      </c>
      <c r="P23" s="28">
        <v>1</v>
      </c>
      <c r="Q23" s="29">
        <v>11</v>
      </c>
    </row>
    <row r="24" spans="1:17" x14ac:dyDescent="0.25">
      <c r="A24" s="4" t="s">
        <v>7</v>
      </c>
      <c r="B24" s="7">
        <v>1.3214408654196399</v>
      </c>
      <c r="C24" s="6">
        <v>1.0835212997535</v>
      </c>
      <c r="D24" s="6">
        <v>0.986640851501834</v>
      </c>
      <c r="E24" s="6">
        <v>0.88671202390899195</v>
      </c>
      <c r="F24" s="6">
        <v>0.74339295234023295</v>
      </c>
      <c r="G24" s="6">
        <v>0.91245853650205</v>
      </c>
      <c r="H24" s="26">
        <v>0.4089823289175899</v>
      </c>
      <c r="I24" s="27">
        <v>0.16906558416181705</v>
      </c>
      <c r="J24" s="28">
        <v>25</v>
      </c>
      <c r="K24" s="28">
        <v>50</v>
      </c>
      <c r="L24" s="28">
        <v>100</v>
      </c>
      <c r="M24" s="28">
        <v>100</v>
      </c>
      <c r="N24" s="28">
        <v>50</v>
      </c>
      <c r="O24" s="28">
        <v>100</v>
      </c>
      <c r="P24" s="28">
        <v>1</v>
      </c>
      <c r="Q24" s="29">
        <v>9</v>
      </c>
    </row>
    <row r="25" spans="1:17" x14ac:dyDescent="0.25">
      <c r="A25" s="2" t="s">
        <v>96</v>
      </c>
      <c r="B25" s="7"/>
      <c r="C25" s="6"/>
      <c r="D25" s="6"/>
      <c r="E25" s="6"/>
      <c r="F25" s="6"/>
      <c r="G25" s="6"/>
      <c r="H25" s="26"/>
      <c r="I25" s="27"/>
      <c r="J25" s="28"/>
      <c r="K25" s="28"/>
      <c r="L25" s="28"/>
      <c r="M25" s="28"/>
      <c r="N25" s="28"/>
      <c r="O25" s="28"/>
      <c r="P25" s="28"/>
      <c r="Q25" s="29"/>
    </row>
    <row r="26" spans="1:17" x14ac:dyDescent="0.25">
      <c r="A26" s="4" t="s">
        <v>99</v>
      </c>
      <c r="B26" s="7">
        <v>1.23747940705155</v>
      </c>
      <c r="C26" s="6">
        <v>0.98693765924349097</v>
      </c>
      <c r="D26" s="6">
        <v>0.91412760619358102</v>
      </c>
      <c r="E26" s="6">
        <v>0.83681604221913797</v>
      </c>
      <c r="F26" s="6">
        <v>0.72739058154915603</v>
      </c>
      <c r="G26" s="6">
        <v>0.86683405591769902</v>
      </c>
      <c r="H26" s="26">
        <v>0.370645351133851</v>
      </c>
      <c r="I26" s="27">
        <v>0.13944347436854299</v>
      </c>
      <c r="J26" s="28">
        <v>100</v>
      </c>
      <c r="K26" s="28">
        <v>200</v>
      </c>
      <c r="L26" s="28">
        <v>200</v>
      </c>
      <c r="M26" s="28">
        <v>200</v>
      </c>
      <c r="N26" s="28">
        <v>100</v>
      </c>
      <c r="O26" s="28">
        <v>200</v>
      </c>
      <c r="P26" s="28">
        <v>1</v>
      </c>
      <c r="Q26" s="29">
        <v>6</v>
      </c>
    </row>
    <row r="27" spans="1:17" x14ac:dyDescent="0.25">
      <c r="A27" s="4" t="s">
        <v>16</v>
      </c>
      <c r="B27" s="7">
        <v>1.78729759981925</v>
      </c>
      <c r="C27" s="6">
        <v>1.38809575500161</v>
      </c>
      <c r="D27" s="6">
        <v>1.25208582265644</v>
      </c>
      <c r="E27" s="6">
        <v>1.1686058113066899</v>
      </c>
      <c r="F27" s="6">
        <v>1.0136344895878899</v>
      </c>
      <c r="G27" s="6">
        <v>1.26938706527465</v>
      </c>
      <c r="H27" s="26">
        <v>0.51791053454460001</v>
      </c>
      <c r="I27" s="27">
        <v>0.25575257568676002</v>
      </c>
      <c r="J27" s="28">
        <v>100</v>
      </c>
      <c r="K27" s="28">
        <v>100</v>
      </c>
      <c r="L27" s="28">
        <v>100</v>
      </c>
      <c r="M27" s="28">
        <v>100</v>
      </c>
      <c r="N27" s="28">
        <v>100</v>
      </c>
      <c r="O27" s="28">
        <v>200</v>
      </c>
      <c r="P27" s="28">
        <v>1</v>
      </c>
      <c r="Q27" s="29">
        <v>4</v>
      </c>
    </row>
    <row r="28" spans="1:17" x14ac:dyDescent="0.25">
      <c r="A28" s="4" t="s">
        <v>7</v>
      </c>
      <c r="B28" s="7">
        <v>1.1538609479359301</v>
      </c>
      <c r="C28" s="6">
        <v>0.95654062011861896</v>
      </c>
      <c r="D28" s="6">
        <v>0.88943278050214303</v>
      </c>
      <c r="E28" s="6">
        <v>0.81600113381275896</v>
      </c>
      <c r="F28" s="6">
        <v>0.71125929256160003</v>
      </c>
      <c r="G28" s="6">
        <v>0.84681775405300297</v>
      </c>
      <c r="H28" s="26">
        <v>0.30704319388292711</v>
      </c>
      <c r="I28" s="27">
        <v>0.13555846149140294</v>
      </c>
      <c r="J28" s="28">
        <v>100</v>
      </c>
      <c r="K28" s="28">
        <v>100</v>
      </c>
      <c r="L28" s="28">
        <v>100</v>
      </c>
      <c r="M28" s="28">
        <v>100</v>
      </c>
      <c r="N28" s="28">
        <v>100</v>
      </c>
      <c r="O28" s="28">
        <v>200</v>
      </c>
      <c r="P28" s="28">
        <v>1</v>
      </c>
      <c r="Q28"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86AFA-3800-42AE-A9CA-B4CF95C93150}">
  <sheetPr>
    <tabColor theme="7" tint="0.59999389629810485"/>
  </sheetPr>
  <dimension ref="A1:Q19"/>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102</v>
      </c>
      <c r="B17" s="7">
        <v>1.1909584627466101</v>
      </c>
      <c r="C17" s="6">
        <v>0.98645660614647301</v>
      </c>
      <c r="D17" s="6">
        <v>0.92136470922068903</v>
      </c>
      <c r="E17" s="6">
        <v>0.84560014821693696</v>
      </c>
      <c r="F17" s="6">
        <v>0.73680870933577802</v>
      </c>
      <c r="G17" s="6">
        <v>0.87560298480265197</v>
      </c>
      <c r="H17" s="26">
        <v>0.31535547794395813</v>
      </c>
      <c r="I17" s="27">
        <v>0.13879427546687395</v>
      </c>
      <c r="J17" s="28">
        <v>200</v>
      </c>
      <c r="K17" s="28">
        <v>200</v>
      </c>
      <c r="L17" s="28">
        <v>200</v>
      </c>
      <c r="M17" s="28">
        <v>200</v>
      </c>
      <c r="N17" s="28">
        <v>100</v>
      </c>
      <c r="O17" s="28">
        <v>200</v>
      </c>
      <c r="P17" s="28">
        <v>1</v>
      </c>
      <c r="Q17" s="29">
        <v>5</v>
      </c>
    </row>
    <row r="18" spans="1:17" x14ac:dyDescent="0.25">
      <c r="A18" s="2" t="s">
        <v>15</v>
      </c>
      <c r="B18" s="7">
        <v>1.2316274047546201</v>
      </c>
      <c r="C18" s="6">
        <v>0.99437211509674195</v>
      </c>
      <c r="D18" s="6">
        <v>0.89588485488766101</v>
      </c>
      <c r="E18" s="6">
        <v>0.81276153741858803</v>
      </c>
      <c r="F18" s="6">
        <v>0.69637252839039598</v>
      </c>
      <c r="G18" s="6">
        <v>0.86146296451961801</v>
      </c>
      <c r="H18" s="26">
        <v>0.37016444023500206</v>
      </c>
      <c r="I18" s="27">
        <v>0.16509043612922203</v>
      </c>
      <c r="J18" s="28">
        <v>100</v>
      </c>
      <c r="K18" s="28">
        <v>100</v>
      </c>
      <c r="L18" s="28">
        <v>100</v>
      </c>
      <c r="M18" s="28">
        <v>100</v>
      </c>
      <c r="N18" s="28">
        <v>100</v>
      </c>
      <c r="O18" s="28">
        <v>200</v>
      </c>
      <c r="P18" s="28">
        <v>1</v>
      </c>
      <c r="Q18" s="29">
        <v>3</v>
      </c>
    </row>
    <row r="19" spans="1:17" x14ac:dyDescent="0.25">
      <c r="A19" s="2" t="s">
        <v>8</v>
      </c>
      <c r="B19" s="7">
        <v>1.2502146776829</v>
      </c>
      <c r="C19" s="6">
        <v>1.0133693447491501</v>
      </c>
      <c r="D19" s="6">
        <v>0.92207768168947701</v>
      </c>
      <c r="E19" s="6">
        <v>0.84745311311715898</v>
      </c>
      <c r="F19" s="6">
        <v>0.73966922588410999</v>
      </c>
      <c r="G19" s="6">
        <v>0.881260235345809</v>
      </c>
      <c r="H19" s="26">
        <v>0.36895444233709096</v>
      </c>
      <c r="I19" s="27">
        <v>0.141591009461699</v>
      </c>
      <c r="J19" s="28">
        <v>100</v>
      </c>
      <c r="K19" s="28">
        <v>200</v>
      </c>
      <c r="L19" s="28">
        <v>200</v>
      </c>
      <c r="M19" s="28">
        <v>200</v>
      </c>
      <c r="N19" s="28">
        <v>100</v>
      </c>
      <c r="O19" s="28">
        <v>200</v>
      </c>
      <c r="P19" s="28">
        <v>1</v>
      </c>
      <c r="Q19" s="29">
        <v>1</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4116A-6A73-41CE-A4B4-3ED2EFF8CE0C}">
  <sheetPr>
    <tabColor theme="7" tint="0.59999389629810485"/>
  </sheetPr>
  <dimension ref="A1:Q28"/>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102</v>
      </c>
      <c r="B17" s="7"/>
      <c r="C17" s="6"/>
      <c r="D17" s="6"/>
      <c r="E17" s="6"/>
      <c r="F17" s="6"/>
      <c r="G17" s="6"/>
      <c r="H17" s="26"/>
      <c r="I17" s="27"/>
      <c r="J17" s="28"/>
      <c r="K17" s="28"/>
      <c r="L17" s="28"/>
      <c r="M17" s="28"/>
      <c r="N17" s="28"/>
      <c r="O17" s="28"/>
      <c r="P17" s="28"/>
      <c r="Q17" s="29"/>
    </row>
    <row r="18" spans="1:17" x14ac:dyDescent="0.25">
      <c r="A18" s="4" t="s">
        <v>93</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20</v>
      </c>
    </row>
    <row r="19" spans="1:17" x14ac:dyDescent="0.25">
      <c r="A19" s="4" t="s">
        <v>12</v>
      </c>
      <c r="B19" s="7">
        <v>1.3635508205456901</v>
      </c>
      <c r="C19" s="6">
        <v>1.13723461359088</v>
      </c>
      <c r="D19" s="6">
        <v>1.0493179501396901</v>
      </c>
      <c r="E19" s="6">
        <v>0.93053356021920097</v>
      </c>
      <c r="F19" s="6">
        <v>0.81777890436696299</v>
      </c>
      <c r="G19" s="6">
        <v>0.98112422671673205</v>
      </c>
      <c r="H19" s="26">
        <v>0.38242659382895805</v>
      </c>
      <c r="I19" s="27">
        <v>0.16334532234976906</v>
      </c>
      <c r="J19" s="28">
        <v>100</v>
      </c>
      <c r="K19" s="28">
        <v>100</v>
      </c>
      <c r="L19" s="28">
        <v>100</v>
      </c>
      <c r="M19" s="28">
        <v>100</v>
      </c>
      <c r="N19" s="28">
        <v>100</v>
      </c>
      <c r="O19" s="28">
        <v>200</v>
      </c>
      <c r="P19" s="28">
        <v>1</v>
      </c>
      <c r="Q19" s="29">
        <v>18</v>
      </c>
    </row>
    <row r="20" spans="1:17" x14ac:dyDescent="0.25">
      <c r="A20" s="4" t="s">
        <v>96</v>
      </c>
      <c r="B20" s="7">
        <v>1.23747940705155</v>
      </c>
      <c r="C20" s="6">
        <v>0.98693765924349097</v>
      </c>
      <c r="D20" s="6">
        <v>0.91412760619358102</v>
      </c>
      <c r="E20" s="6">
        <v>0.83681604221913797</v>
      </c>
      <c r="F20" s="6">
        <v>0.72739058154915603</v>
      </c>
      <c r="G20" s="6">
        <v>0.86683405591769902</v>
      </c>
      <c r="H20" s="26">
        <v>0.370645351133851</v>
      </c>
      <c r="I20" s="27">
        <v>0.13944347436854299</v>
      </c>
      <c r="J20" s="28">
        <v>100</v>
      </c>
      <c r="K20" s="28">
        <v>200</v>
      </c>
      <c r="L20" s="28">
        <v>200</v>
      </c>
      <c r="M20" s="28">
        <v>200</v>
      </c>
      <c r="N20" s="28">
        <v>100</v>
      </c>
      <c r="O20" s="28">
        <v>200</v>
      </c>
      <c r="P20" s="28">
        <v>1</v>
      </c>
      <c r="Q20" s="29">
        <v>16</v>
      </c>
    </row>
    <row r="21" spans="1:17" x14ac:dyDescent="0.25">
      <c r="A21" s="2" t="s">
        <v>15</v>
      </c>
      <c r="B21" s="7"/>
      <c r="C21" s="6"/>
      <c r="D21" s="6"/>
      <c r="E21" s="6"/>
      <c r="F21" s="6"/>
      <c r="G21" s="6"/>
      <c r="H21" s="26"/>
      <c r="I21" s="27"/>
      <c r="J21" s="28"/>
      <c r="K21" s="28"/>
      <c r="L21" s="28"/>
      <c r="M21" s="28"/>
      <c r="N21" s="28"/>
      <c r="O21" s="28"/>
      <c r="P21" s="28"/>
      <c r="Q21" s="29"/>
    </row>
    <row r="22" spans="1:17" x14ac:dyDescent="0.25">
      <c r="A22" s="4" t="s">
        <v>93</v>
      </c>
      <c r="B22" s="7">
        <v>1.2316274047546201</v>
      </c>
      <c r="C22" s="6">
        <v>0.99437211509674195</v>
      </c>
      <c r="D22" s="6">
        <v>0.89588485488766101</v>
      </c>
      <c r="E22" s="6">
        <v>0.81276153741858803</v>
      </c>
      <c r="F22" s="6">
        <v>0.69637252839039598</v>
      </c>
      <c r="G22" s="6">
        <v>0.86146296451961801</v>
      </c>
      <c r="H22" s="26">
        <v>0.37016444023500206</v>
      </c>
      <c r="I22" s="27">
        <v>0.16509043612922203</v>
      </c>
      <c r="J22" s="28">
        <v>100</v>
      </c>
      <c r="K22" s="28">
        <v>100</v>
      </c>
      <c r="L22" s="28">
        <v>100</v>
      </c>
      <c r="M22" s="28">
        <v>100</v>
      </c>
      <c r="N22" s="28">
        <v>100</v>
      </c>
      <c r="O22" s="28">
        <v>200</v>
      </c>
      <c r="P22" s="28">
        <v>1</v>
      </c>
      <c r="Q22" s="29">
        <v>13</v>
      </c>
    </row>
    <row r="23" spans="1:17" x14ac:dyDescent="0.25">
      <c r="A23" s="4" t="s">
        <v>12</v>
      </c>
      <c r="B23" s="7">
        <v>1.56130812718836</v>
      </c>
      <c r="C23" s="6">
        <v>1.1843032464425201</v>
      </c>
      <c r="D23" s="6">
        <v>1.0529141744611501</v>
      </c>
      <c r="E23" s="6">
        <v>0.89989895721660096</v>
      </c>
      <c r="F23" s="6">
        <v>0.76064240903000202</v>
      </c>
      <c r="G23" s="6">
        <v>0.97996110183729701</v>
      </c>
      <c r="H23" s="26">
        <v>0.58134702535106297</v>
      </c>
      <c r="I23" s="27">
        <v>0.21931869280729499</v>
      </c>
      <c r="J23" s="28">
        <v>50</v>
      </c>
      <c r="K23" s="28">
        <v>100</v>
      </c>
      <c r="L23" s="28">
        <v>100</v>
      </c>
      <c r="M23" s="28">
        <v>50</v>
      </c>
      <c r="N23" s="28">
        <v>50</v>
      </c>
      <c r="O23" s="28">
        <v>100</v>
      </c>
      <c r="P23" s="28">
        <v>1</v>
      </c>
      <c r="Q23" s="29">
        <v>11</v>
      </c>
    </row>
    <row r="24" spans="1:17" x14ac:dyDescent="0.25">
      <c r="A24" s="4" t="s">
        <v>96</v>
      </c>
      <c r="B24" s="7">
        <v>1.2252448319804901</v>
      </c>
      <c r="C24" s="6">
        <v>0.97918846432137097</v>
      </c>
      <c r="D24" s="6">
        <v>0.85837750271367297</v>
      </c>
      <c r="E24" s="6">
        <v>0.79470601586742695</v>
      </c>
      <c r="F24" s="6">
        <v>0.67733029296601199</v>
      </c>
      <c r="G24" s="6">
        <v>0.85274885002793199</v>
      </c>
      <c r="H24" s="26">
        <v>0.37249598195255806</v>
      </c>
      <c r="I24" s="27">
        <v>0.17541855706192</v>
      </c>
      <c r="J24" s="28">
        <v>100</v>
      </c>
      <c r="K24" s="28">
        <v>100</v>
      </c>
      <c r="L24" s="28">
        <v>100</v>
      </c>
      <c r="M24" s="28">
        <v>100</v>
      </c>
      <c r="N24" s="28">
        <v>100</v>
      </c>
      <c r="O24" s="28">
        <v>200</v>
      </c>
      <c r="P24" s="28">
        <v>1</v>
      </c>
      <c r="Q24" s="29">
        <v>9</v>
      </c>
    </row>
    <row r="25" spans="1:17" x14ac:dyDescent="0.25">
      <c r="A25" s="2" t="s">
        <v>8</v>
      </c>
      <c r="B25" s="7"/>
      <c r="C25" s="6"/>
      <c r="D25" s="6"/>
      <c r="E25" s="6"/>
      <c r="F25" s="6"/>
      <c r="G25" s="6"/>
      <c r="H25" s="26"/>
      <c r="I25" s="27"/>
      <c r="J25" s="28"/>
      <c r="K25" s="28"/>
      <c r="L25" s="28"/>
      <c r="M25" s="28"/>
      <c r="N25" s="28"/>
      <c r="O25" s="28"/>
      <c r="P25" s="28"/>
      <c r="Q25" s="29"/>
    </row>
    <row r="26" spans="1:17" x14ac:dyDescent="0.25">
      <c r="A26" s="4" t="s">
        <v>93</v>
      </c>
      <c r="B26" s="7">
        <v>1.2502146776829</v>
      </c>
      <c r="C26" s="6">
        <v>1.0133693447491501</v>
      </c>
      <c r="D26" s="6">
        <v>0.92207768168947701</v>
      </c>
      <c r="E26" s="6">
        <v>0.84745311311715898</v>
      </c>
      <c r="F26" s="6">
        <v>0.73966922588410999</v>
      </c>
      <c r="G26" s="6">
        <v>0.881260235345809</v>
      </c>
      <c r="H26" s="26">
        <v>0.36895444233709096</v>
      </c>
      <c r="I26" s="27">
        <v>0.141591009461699</v>
      </c>
      <c r="J26" s="28">
        <v>100</v>
      </c>
      <c r="K26" s="28">
        <v>200</v>
      </c>
      <c r="L26" s="28">
        <v>200</v>
      </c>
      <c r="M26" s="28">
        <v>200</v>
      </c>
      <c r="N26" s="28">
        <v>100</v>
      </c>
      <c r="O26" s="28">
        <v>200</v>
      </c>
      <c r="P26" s="28">
        <v>1</v>
      </c>
      <c r="Q26" s="29">
        <v>6</v>
      </c>
    </row>
    <row r="27" spans="1:17" x14ac:dyDescent="0.25">
      <c r="A27" s="4" t="s">
        <v>12</v>
      </c>
      <c r="B27" s="7">
        <v>1.35337765266953</v>
      </c>
      <c r="C27" s="6">
        <v>1.13128369793204</v>
      </c>
      <c r="D27" s="6">
        <v>1.0320761600132899</v>
      </c>
      <c r="E27" s="6">
        <v>0.91369945082634396</v>
      </c>
      <c r="F27" s="6">
        <v>0.767273468573063</v>
      </c>
      <c r="G27" s="6">
        <v>0.98152260987197304</v>
      </c>
      <c r="H27" s="26">
        <v>0.37185504279755699</v>
      </c>
      <c r="I27" s="27">
        <v>0.21424914129891004</v>
      </c>
      <c r="J27" s="28">
        <v>100</v>
      </c>
      <c r="K27" s="28">
        <v>100</v>
      </c>
      <c r="L27" s="28">
        <v>100</v>
      </c>
      <c r="M27" s="28">
        <v>100</v>
      </c>
      <c r="N27" s="28">
        <v>50</v>
      </c>
      <c r="O27" s="28">
        <v>200</v>
      </c>
      <c r="P27" s="28">
        <v>1</v>
      </c>
      <c r="Q27" s="29">
        <v>4</v>
      </c>
    </row>
    <row r="28" spans="1:17" x14ac:dyDescent="0.25">
      <c r="A28" s="4" t="s">
        <v>96</v>
      </c>
      <c r="B28" s="7">
        <v>1.25322030481375</v>
      </c>
      <c r="C28" s="6">
        <v>1.0075171356233299</v>
      </c>
      <c r="D28" s="6">
        <v>0.91468487965241996</v>
      </c>
      <c r="E28" s="6">
        <v>0.83911915451241004</v>
      </c>
      <c r="F28" s="6">
        <v>0.73150891715882305</v>
      </c>
      <c r="G28" s="6">
        <v>0.87253991098858297</v>
      </c>
      <c r="H28" s="26">
        <v>0.38068039382516705</v>
      </c>
      <c r="I28" s="27">
        <v>0.14103099382975992</v>
      </c>
      <c r="J28" s="28">
        <v>100</v>
      </c>
      <c r="K28" s="28">
        <v>200</v>
      </c>
      <c r="L28" s="28">
        <v>100</v>
      </c>
      <c r="M28" s="28">
        <v>100</v>
      </c>
      <c r="N28" s="28">
        <v>100</v>
      </c>
      <c r="O28" s="28">
        <v>200</v>
      </c>
      <c r="P28" s="28">
        <v>1</v>
      </c>
      <c r="Q28"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8CB56-3488-4060-A4EA-265A4F1D1E72}">
  <sheetPr>
    <tabColor theme="7" tint="0.59999389629810485"/>
  </sheetPr>
  <dimension ref="A1:Q28"/>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102</v>
      </c>
      <c r="B17" s="7"/>
      <c r="C17" s="6"/>
      <c r="D17" s="6"/>
      <c r="E17" s="6"/>
      <c r="F17" s="6"/>
      <c r="G17" s="6"/>
      <c r="H17" s="26"/>
      <c r="I17" s="27"/>
      <c r="J17" s="28"/>
      <c r="K17" s="28"/>
      <c r="L17" s="28"/>
      <c r="M17" s="28"/>
      <c r="N17" s="28"/>
      <c r="O17" s="28"/>
      <c r="P17" s="28"/>
      <c r="Q17" s="29"/>
    </row>
    <row r="18" spans="1:17" x14ac:dyDescent="0.25">
      <c r="A18" s="4" t="s">
        <v>98</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20</v>
      </c>
    </row>
    <row r="19" spans="1:17" x14ac:dyDescent="0.25">
      <c r="A19" s="4" t="s">
        <v>6</v>
      </c>
      <c r="B19" s="7">
        <v>1.2996298453788599</v>
      </c>
      <c r="C19" s="6">
        <v>1.0511698475570099</v>
      </c>
      <c r="D19" s="6">
        <v>0.98296805050817304</v>
      </c>
      <c r="E19" s="6">
        <v>0.90821250974757295</v>
      </c>
      <c r="F19" s="6">
        <v>0.80839177461391498</v>
      </c>
      <c r="G19" s="6">
        <v>0.91953561644340998</v>
      </c>
      <c r="H19" s="26">
        <v>0.38009422893544997</v>
      </c>
      <c r="I19" s="27">
        <v>0.11114384182949499</v>
      </c>
      <c r="J19" s="28">
        <v>100</v>
      </c>
      <c r="K19" s="28">
        <v>200</v>
      </c>
      <c r="L19" s="28">
        <v>200</v>
      </c>
      <c r="M19" s="28">
        <v>100</v>
      </c>
      <c r="N19" s="28">
        <v>100</v>
      </c>
      <c r="O19" s="28">
        <v>200</v>
      </c>
      <c r="P19" s="28">
        <v>1</v>
      </c>
      <c r="Q19" s="29">
        <v>18</v>
      </c>
    </row>
    <row r="20" spans="1:17" x14ac:dyDescent="0.25">
      <c r="A20" s="4" t="s">
        <v>9</v>
      </c>
      <c r="B20" s="7">
        <v>1.2681648151587701</v>
      </c>
      <c r="C20" s="6">
        <v>0.92322397513349697</v>
      </c>
      <c r="D20" s="6">
        <v>0.82820968175162801</v>
      </c>
      <c r="E20" s="6">
        <v>0.72209805945640304</v>
      </c>
      <c r="F20" s="6">
        <v>0.63958551869411795</v>
      </c>
      <c r="G20" s="6">
        <v>0.82288724664528301</v>
      </c>
      <c r="H20" s="26">
        <v>0.4452775685134871</v>
      </c>
      <c r="I20" s="27">
        <v>0.18330172795116506</v>
      </c>
      <c r="J20" s="28">
        <v>100</v>
      </c>
      <c r="K20" s="28">
        <v>100</v>
      </c>
      <c r="L20" s="28">
        <v>100</v>
      </c>
      <c r="M20" s="28">
        <v>100</v>
      </c>
      <c r="N20" s="28">
        <v>50</v>
      </c>
      <c r="O20" s="28">
        <v>200</v>
      </c>
      <c r="P20" s="28">
        <v>1</v>
      </c>
      <c r="Q20" s="29">
        <v>16</v>
      </c>
    </row>
    <row r="21" spans="1:17" x14ac:dyDescent="0.25">
      <c r="A21" s="2" t="s">
        <v>15</v>
      </c>
      <c r="B21" s="7"/>
      <c r="C21" s="6"/>
      <c r="D21" s="6"/>
      <c r="E21" s="6"/>
      <c r="F21" s="6"/>
      <c r="G21" s="6"/>
      <c r="H21" s="26"/>
      <c r="I21" s="27"/>
      <c r="J21" s="28"/>
      <c r="K21" s="28"/>
      <c r="L21" s="28"/>
      <c r="M21" s="28"/>
      <c r="N21" s="28"/>
      <c r="O21" s="28"/>
      <c r="P21" s="28"/>
      <c r="Q21" s="29"/>
    </row>
    <row r="22" spans="1:17" x14ac:dyDescent="0.25">
      <c r="A22" s="4" t="s">
        <v>98</v>
      </c>
      <c r="B22" s="7">
        <v>1.2316274047546201</v>
      </c>
      <c r="C22" s="6">
        <v>0.99437211509674195</v>
      </c>
      <c r="D22" s="6">
        <v>0.89588485488766101</v>
      </c>
      <c r="E22" s="6">
        <v>0.81276153741858803</v>
      </c>
      <c r="F22" s="6">
        <v>0.69637252839039598</v>
      </c>
      <c r="G22" s="6">
        <v>0.86146296451961801</v>
      </c>
      <c r="H22" s="26">
        <v>0.37016444023500206</v>
      </c>
      <c r="I22" s="27">
        <v>0.16509043612922203</v>
      </c>
      <c r="J22" s="28">
        <v>100</v>
      </c>
      <c r="K22" s="28">
        <v>100</v>
      </c>
      <c r="L22" s="28">
        <v>100</v>
      </c>
      <c r="M22" s="28">
        <v>100</v>
      </c>
      <c r="N22" s="28">
        <v>100</v>
      </c>
      <c r="O22" s="28">
        <v>200</v>
      </c>
      <c r="P22" s="28">
        <v>1</v>
      </c>
      <c r="Q22" s="29">
        <v>13</v>
      </c>
    </row>
    <row r="23" spans="1:17" x14ac:dyDescent="0.25">
      <c r="A23" s="4" t="s">
        <v>6</v>
      </c>
      <c r="B23" s="7">
        <v>1.4641964622303401</v>
      </c>
      <c r="C23" s="6">
        <v>1.0988947302838401</v>
      </c>
      <c r="D23" s="6">
        <v>0.94148483324940202</v>
      </c>
      <c r="E23" s="6">
        <v>0.83349010675535395</v>
      </c>
      <c r="F23" s="6">
        <v>0.74575946585855302</v>
      </c>
      <c r="G23" s="6">
        <v>0.90133476106811194</v>
      </c>
      <c r="H23" s="26">
        <v>0.56286170116222811</v>
      </c>
      <c r="I23" s="27">
        <v>0.15557529520955893</v>
      </c>
      <c r="J23" s="28">
        <v>50</v>
      </c>
      <c r="K23" s="28">
        <v>100</v>
      </c>
      <c r="L23" s="28">
        <v>100</v>
      </c>
      <c r="M23" s="28">
        <v>100</v>
      </c>
      <c r="N23" s="28">
        <v>100</v>
      </c>
      <c r="O23" s="28">
        <v>200</v>
      </c>
      <c r="P23" s="28">
        <v>1</v>
      </c>
      <c r="Q23" s="29">
        <v>11</v>
      </c>
    </row>
    <row r="24" spans="1:17" x14ac:dyDescent="0.25">
      <c r="A24" s="4" t="s">
        <v>9</v>
      </c>
      <c r="B24" s="7">
        <v>1.2585758542747401</v>
      </c>
      <c r="C24" s="6">
        <v>0.86311499211266796</v>
      </c>
      <c r="D24" s="6">
        <v>0.79306469578845096</v>
      </c>
      <c r="E24" s="6">
        <v>0.69224357471119202</v>
      </c>
      <c r="F24" s="6">
        <v>0.58633528728029305</v>
      </c>
      <c r="G24" s="6">
        <v>0.78904188728108204</v>
      </c>
      <c r="H24" s="26">
        <v>0.46953396699365801</v>
      </c>
      <c r="I24" s="27">
        <v>0.20270660000078899</v>
      </c>
      <c r="J24" s="28">
        <v>100</v>
      </c>
      <c r="K24" s="28">
        <v>100</v>
      </c>
      <c r="L24" s="28">
        <v>100</v>
      </c>
      <c r="M24" s="28">
        <v>100</v>
      </c>
      <c r="N24" s="28">
        <v>50</v>
      </c>
      <c r="O24" s="28">
        <v>100</v>
      </c>
      <c r="P24" s="28">
        <v>1</v>
      </c>
      <c r="Q24" s="29">
        <v>9</v>
      </c>
    </row>
    <row r="25" spans="1:17" x14ac:dyDescent="0.25">
      <c r="A25" s="2" t="s">
        <v>8</v>
      </c>
      <c r="B25" s="7"/>
      <c r="C25" s="6"/>
      <c r="D25" s="6"/>
      <c r="E25" s="6"/>
      <c r="F25" s="6"/>
      <c r="G25" s="6"/>
      <c r="H25" s="26"/>
      <c r="I25" s="27"/>
      <c r="J25" s="28"/>
      <c r="K25" s="28"/>
      <c r="L25" s="28"/>
      <c r="M25" s="28"/>
      <c r="N25" s="28"/>
      <c r="O25" s="28"/>
      <c r="P25" s="28"/>
      <c r="Q25" s="29"/>
    </row>
    <row r="26" spans="1:17" x14ac:dyDescent="0.25">
      <c r="A26" s="4" t="s">
        <v>98</v>
      </c>
      <c r="B26" s="7">
        <v>1.2502146776829</v>
      </c>
      <c r="C26" s="6">
        <v>1.0133693447491501</v>
      </c>
      <c r="D26" s="6">
        <v>0.92207768168947701</v>
      </c>
      <c r="E26" s="6">
        <v>0.84745311311715898</v>
      </c>
      <c r="F26" s="6">
        <v>0.73966922588410999</v>
      </c>
      <c r="G26" s="6">
        <v>0.881260235345809</v>
      </c>
      <c r="H26" s="26">
        <v>0.36895444233709096</v>
      </c>
      <c r="I26" s="27">
        <v>0.141591009461699</v>
      </c>
      <c r="J26" s="28">
        <v>100</v>
      </c>
      <c r="K26" s="28">
        <v>200</v>
      </c>
      <c r="L26" s="28">
        <v>200</v>
      </c>
      <c r="M26" s="28">
        <v>200</v>
      </c>
      <c r="N26" s="28">
        <v>100</v>
      </c>
      <c r="O26" s="28">
        <v>200</v>
      </c>
      <c r="P26" s="28">
        <v>1</v>
      </c>
      <c r="Q26" s="29">
        <v>6</v>
      </c>
    </row>
    <row r="27" spans="1:17" x14ac:dyDescent="0.25">
      <c r="A27" s="4" t="s">
        <v>6</v>
      </c>
      <c r="B27" s="7">
        <v>1.33809366207773</v>
      </c>
      <c r="C27" s="6">
        <v>1.06644743100618</v>
      </c>
      <c r="D27" s="6">
        <v>0.99695747511285904</v>
      </c>
      <c r="E27" s="6">
        <v>0.89956683026546902</v>
      </c>
      <c r="F27" s="6">
        <v>0.80250425348118404</v>
      </c>
      <c r="G27" s="6">
        <v>0.928823666934528</v>
      </c>
      <c r="H27" s="26">
        <v>0.40926999514320195</v>
      </c>
      <c r="I27" s="27">
        <v>0.12631941345334396</v>
      </c>
      <c r="J27" s="28">
        <v>100</v>
      </c>
      <c r="K27" s="28">
        <v>100</v>
      </c>
      <c r="L27" s="28">
        <v>200</v>
      </c>
      <c r="M27" s="28">
        <v>100</v>
      </c>
      <c r="N27" s="28">
        <v>100</v>
      </c>
      <c r="O27" s="28">
        <v>200</v>
      </c>
      <c r="P27" s="28">
        <v>1</v>
      </c>
      <c r="Q27" s="29">
        <v>4</v>
      </c>
    </row>
    <row r="28" spans="1:17" x14ac:dyDescent="0.25">
      <c r="A28" s="4" t="s">
        <v>9</v>
      </c>
      <c r="B28" s="7">
        <v>1.28368388792368</v>
      </c>
      <c r="C28" s="6">
        <v>0.91113294791198995</v>
      </c>
      <c r="D28" s="6">
        <v>0.82626171633535395</v>
      </c>
      <c r="E28" s="6">
        <v>0.73180004046399905</v>
      </c>
      <c r="F28" s="6">
        <v>0.64477373378111802</v>
      </c>
      <c r="G28" s="6">
        <v>0.83261289650750203</v>
      </c>
      <c r="H28" s="26">
        <v>0.45107099141617801</v>
      </c>
      <c r="I28" s="27">
        <v>0.18783916272638401</v>
      </c>
      <c r="J28" s="28">
        <v>100</v>
      </c>
      <c r="K28" s="28">
        <v>100</v>
      </c>
      <c r="L28" s="28">
        <v>100</v>
      </c>
      <c r="M28" s="28">
        <v>100</v>
      </c>
      <c r="N28" s="28">
        <v>50</v>
      </c>
      <c r="O28" s="28">
        <v>200</v>
      </c>
      <c r="P28" s="28">
        <v>1</v>
      </c>
      <c r="Q28"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9795F-4E9C-4D0F-BD88-B2B6F3CA2AEE}">
  <sheetPr>
    <tabColor theme="7" tint="0.59999389629810485"/>
  </sheetPr>
  <dimension ref="A1:Q31"/>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102</v>
      </c>
      <c r="B17" s="7"/>
      <c r="C17" s="6"/>
      <c r="D17" s="6"/>
      <c r="E17" s="6"/>
      <c r="F17" s="6"/>
      <c r="G17" s="6"/>
      <c r="H17" s="26"/>
      <c r="I17" s="27"/>
      <c r="J17" s="28"/>
      <c r="K17" s="28"/>
      <c r="L17" s="28"/>
      <c r="M17" s="28"/>
      <c r="N17" s="28"/>
      <c r="O17" s="28"/>
      <c r="P17" s="28"/>
      <c r="Q17" s="29"/>
    </row>
    <row r="18" spans="1:17" x14ac:dyDescent="0.25">
      <c r="A18" s="4" t="s">
        <v>100</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39</v>
      </c>
    </row>
    <row r="19" spans="1:17" x14ac:dyDescent="0.25">
      <c r="A19" s="4" t="s">
        <v>10</v>
      </c>
      <c r="B19" s="7">
        <v>2.3060383259716</v>
      </c>
      <c r="C19" s="6">
        <v>1.3594457327363001</v>
      </c>
      <c r="D19" s="6">
        <v>1.10099385220581</v>
      </c>
      <c r="E19" s="6">
        <v>0.95308900992626999</v>
      </c>
      <c r="F19" s="6">
        <v>0.77927493992469499</v>
      </c>
      <c r="G19" s="6">
        <v>0.99420182839266802</v>
      </c>
      <c r="H19" s="26">
        <v>1.3118364975789318</v>
      </c>
      <c r="I19" s="27">
        <v>0.21492688846797303</v>
      </c>
      <c r="J19" s="28">
        <v>50</v>
      </c>
      <c r="K19" s="28">
        <v>50</v>
      </c>
      <c r="L19" s="28">
        <v>100</v>
      </c>
      <c r="M19" s="28">
        <v>50</v>
      </c>
      <c r="N19" s="28">
        <v>50</v>
      </c>
      <c r="O19" s="28">
        <v>100</v>
      </c>
      <c r="P19" s="28">
        <v>1</v>
      </c>
      <c r="Q19" s="29">
        <v>36</v>
      </c>
    </row>
    <row r="20" spans="1:17" x14ac:dyDescent="0.25">
      <c r="A20" s="4" t="s">
        <v>14</v>
      </c>
      <c r="B20" s="7">
        <v>1.2071805751979301</v>
      </c>
      <c r="C20" s="6">
        <v>0.97333810898883399</v>
      </c>
      <c r="D20" s="6">
        <v>0.90390068733878304</v>
      </c>
      <c r="E20" s="6">
        <v>0.82942515896054902</v>
      </c>
      <c r="F20" s="6">
        <v>0.70688887279234103</v>
      </c>
      <c r="G20" s="6">
        <v>0.85576137004544395</v>
      </c>
      <c r="H20" s="26">
        <v>0.35141920515248615</v>
      </c>
      <c r="I20" s="27">
        <v>0.14887249725310292</v>
      </c>
      <c r="J20" s="28">
        <v>100</v>
      </c>
      <c r="K20" s="28">
        <v>100</v>
      </c>
      <c r="L20" s="28">
        <v>100</v>
      </c>
      <c r="M20" s="28">
        <v>200</v>
      </c>
      <c r="N20" s="28">
        <v>100</v>
      </c>
      <c r="O20" s="28">
        <v>200</v>
      </c>
      <c r="P20" s="28">
        <v>1</v>
      </c>
      <c r="Q20" s="29">
        <v>33</v>
      </c>
    </row>
    <row r="21" spans="1:17" x14ac:dyDescent="0.25">
      <c r="A21" s="4" t="s">
        <v>17</v>
      </c>
      <c r="B21" s="7">
        <v>1.3354697840726699</v>
      </c>
      <c r="C21" s="6">
        <v>1.06618916155183</v>
      </c>
      <c r="D21" s="6">
        <v>0.94958864114462804</v>
      </c>
      <c r="E21" s="6">
        <v>0.85672452104984098</v>
      </c>
      <c r="F21" s="6">
        <v>0.75174143460418097</v>
      </c>
      <c r="G21" s="6">
        <v>0.894124119638814</v>
      </c>
      <c r="H21" s="26">
        <v>0.44134566443385592</v>
      </c>
      <c r="I21" s="27">
        <v>0.14238268503463303</v>
      </c>
      <c r="J21" s="28">
        <v>100</v>
      </c>
      <c r="K21" s="28">
        <v>100</v>
      </c>
      <c r="L21" s="28">
        <v>100</v>
      </c>
      <c r="M21" s="28">
        <v>100</v>
      </c>
      <c r="N21" s="28">
        <v>100</v>
      </c>
      <c r="O21" s="28">
        <v>200</v>
      </c>
      <c r="P21" s="28">
        <v>1</v>
      </c>
      <c r="Q21" s="29">
        <v>30</v>
      </c>
    </row>
    <row r="22" spans="1:17" x14ac:dyDescent="0.25">
      <c r="A22" s="2" t="s">
        <v>15</v>
      </c>
      <c r="B22" s="7"/>
      <c r="C22" s="6"/>
      <c r="D22" s="6"/>
      <c r="E22" s="6"/>
      <c r="F22" s="6"/>
      <c r="G22" s="6"/>
      <c r="H22" s="26"/>
      <c r="I22" s="27"/>
      <c r="J22" s="28"/>
      <c r="K22" s="28"/>
      <c r="L22" s="28"/>
      <c r="M22" s="28"/>
      <c r="N22" s="28"/>
      <c r="O22" s="28"/>
      <c r="P22" s="28"/>
      <c r="Q22" s="29"/>
    </row>
    <row r="23" spans="1:17" x14ac:dyDescent="0.25">
      <c r="A23" s="4" t="s">
        <v>100</v>
      </c>
      <c r="B23" s="7">
        <v>1.2316274047546201</v>
      </c>
      <c r="C23" s="6">
        <v>0.99437211509674195</v>
      </c>
      <c r="D23" s="6">
        <v>0.89588485488766101</v>
      </c>
      <c r="E23" s="6">
        <v>0.81276153741858803</v>
      </c>
      <c r="F23" s="6">
        <v>0.69637252839039598</v>
      </c>
      <c r="G23" s="6">
        <v>0.86146296451961801</v>
      </c>
      <c r="H23" s="26">
        <v>0.37016444023500206</v>
      </c>
      <c r="I23" s="27">
        <v>0.16509043612922203</v>
      </c>
      <c r="J23" s="28">
        <v>100</v>
      </c>
      <c r="K23" s="28">
        <v>100</v>
      </c>
      <c r="L23" s="28">
        <v>100</v>
      </c>
      <c r="M23" s="28">
        <v>100</v>
      </c>
      <c r="N23" s="28">
        <v>100</v>
      </c>
      <c r="O23" s="28">
        <v>200</v>
      </c>
      <c r="P23" s="28">
        <v>1</v>
      </c>
      <c r="Q23" s="29">
        <v>25</v>
      </c>
    </row>
    <row r="24" spans="1:17" x14ac:dyDescent="0.25">
      <c r="A24" s="4" t="s">
        <v>10</v>
      </c>
      <c r="B24" s="7">
        <v>1.8957767052697201</v>
      </c>
      <c r="C24" s="6">
        <v>1.16049028221012</v>
      </c>
      <c r="D24" s="6">
        <v>0.87156214282245603</v>
      </c>
      <c r="E24" s="6">
        <v>0.71759353566642303</v>
      </c>
      <c r="F24" s="6">
        <v>0.59352172953001903</v>
      </c>
      <c r="G24" s="6">
        <v>0.81845325168132099</v>
      </c>
      <c r="H24" s="26">
        <v>1.0773234535883991</v>
      </c>
      <c r="I24" s="27">
        <v>0.22493152215130197</v>
      </c>
      <c r="J24" s="28">
        <v>25</v>
      </c>
      <c r="K24" s="28">
        <v>50</v>
      </c>
      <c r="L24" s="28">
        <v>50</v>
      </c>
      <c r="M24" s="28">
        <v>50</v>
      </c>
      <c r="N24" s="28">
        <v>25</v>
      </c>
      <c r="O24" s="28">
        <v>50</v>
      </c>
      <c r="P24" s="28">
        <v>1</v>
      </c>
      <c r="Q24" s="29">
        <v>22</v>
      </c>
    </row>
    <row r="25" spans="1:17" x14ac:dyDescent="0.25">
      <c r="A25" s="4" t="s">
        <v>14</v>
      </c>
      <c r="B25" s="7">
        <v>1.2457162684338901</v>
      </c>
      <c r="C25" s="6">
        <v>0.943141154780894</v>
      </c>
      <c r="D25" s="6">
        <v>0.80939993771567398</v>
      </c>
      <c r="E25" s="6">
        <v>0.72745310167397403</v>
      </c>
      <c r="F25" s="6">
        <v>0.63765554426105497</v>
      </c>
      <c r="G25" s="6">
        <v>0.81968102332478898</v>
      </c>
      <c r="H25" s="26">
        <v>0.42603524510910107</v>
      </c>
      <c r="I25" s="27">
        <v>0.18202547906373401</v>
      </c>
      <c r="J25" s="28">
        <v>100</v>
      </c>
      <c r="K25" s="28">
        <v>100</v>
      </c>
      <c r="L25" s="28">
        <v>100</v>
      </c>
      <c r="M25" s="28">
        <v>100</v>
      </c>
      <c r="N25" s="28">
        <v>50</v>
      </c>
      <c r="O25" s="28">
        <v>200</v>
      </c>
      <c r="P25" s="28">
        <v>1</v>
      </c>
      <c r="Q25" s="29">
        <v>19</v>
      </c>
    </row>
    <row r="26" spans="1:17" x14ac:dyDescent="0.25">
      <c r="A26" s="4" t="s">
        <v>17</v>
      </c>
      <c r="B26" s="7">
        <v>1.47256027704598</v>
      </c>
      <c r="C26" s="6">
        <v>1.14390300607574</v>
      </c>
      <c r="D26" s="6">
        <v>0.97326288217166701</v>
      </c>
      <c r="E26" s="6">
        <v>0.85053407777730305</v>
      </c>
      <c r="F26" s="6">
        <v>0.75381374396267198</v>
      </c>
      <c r="G26" s="6">
        <v>0.90206709396374096</v>
      </c>
      <c r="H26" s="26">
        <v>0.57049318308223906</v>
      </c>
      <c r="I26" s="27">
        <v>0.14825335000106898</v>
      </c>
      <c r="J26" s="28">
        <v>100</v>
      </c>
      <c r="K26" s="28">
        <v>100</v>
      </c>
      <c r="L26" s="28">
        <v>100</v>
      </c>
      <c r="M26" s="28">
        <v>100</v>
      </c>
      <c r="N26" s="28">
        <v>100</v>
      </c>
      <c r="O26" s="28">
        <v>100</v>
      </c>
      <c r="P26" s="28">
        <v>1</v>
      </c>
      <c r="Q26" s="29">
        <v>16</v>
      </c>
    </row>
    <row r="27" spans="1:17" x14ac:dyDescent="0.25">
      <c r="A27" s="2" t="s">
        <v>8</v>
      </c>
      <c r="B27" s="7"/>
      <c r="C27" s="6"/>
      <c r="D27" s="6"/>
      <c r="E27" s="6"/>
      <c r="F27" s="6"/>
      <c r="G27" s="6"/>
      <c r="H27" s="26"/>
      <c r="I27" s="27"/>
      <c r="J27" s="28"/>
      <c r="K27" s="28"/>
      <c r="L27" s="28"/>
      <c r="M27" s="28"/>
      <c r="N27" s="28"/>
      <c r="O27" s="28"/>
      <c r="P27" s="28"/>
      <c r="Q27" s="29"/>
    </row>
    <row r="28" spans="1:17" x14ac:dyDescent="0.25">
      <c r="A28" s="4" t="s">
        <v>100</v>
      </c>
      <c r="B28" s="7">
        <v>1.2502146776829</v>
      </c>
      <c r="C28" s="6">
        <v>1.0133693447491501</v>
      </c>
      <c r="D28" s="6">
        <v>0.92207768168947701</v>
      </c>
      <c r="E28" s="6">
        <v>0.84745311311715898</v>
      </c>
      <c r="F28" s="6">
        <v>0.73966922588410999</v>
      </c>
      <c r="G28" s="6">
        <v>0.881260235345809</v>
      </c>
      <c r="H28" s="26">
        <v>0.36895444233709096</v>
      </c>
      <c r="I28" s="27">
        <v>0.141591009461699</v>
      </c>
      <c r="J28" s="28">
        <v>100</v>
      </c>
      <c r="K28" s="28">
        <v>200</v>
      </c>
      <c r="L28" s="28">
        <v>200</v>
      </c>
      <c r="M28" s="28">
        <v>200</v>
      </c>
      <c r="N28" s="28">
        <v>100</v>
      </c>
      <c r="O28" s="28">
        <v>200</v>
      </c>
      <c r="P28" s="28">
        <v>1</v>
      </c>
      <c r="Q28" s="29">
        <v>11</v>
      </c>
    </row>
    <row r="29" spans="1:17" x14ac:dyDescent="0.25">
      <c r="A29" s="4" t="s">
        <v>10</v>
      </c>
      <c r="B29" s="7">
        <v>2.5554576711649402</v>
      </c>
      <c r="C29" s="6">
        <v>1.4714831913192301</v>
      </c>
      <c r="D29" s="6">
        <v>1.1799573067657401</v>
      </c>
      <c r="E29" s="6">
        <v>1.00083257789647</v>
      </c>
      <c r="F29" s="6">
        <v>0.81780321548687696</v>
      </c>
      <c r="G29" s="6">
        <v>1.0837537392190799</v>
      </c>
      <c r="H29" s="26">
        <v>1.4717039319458602</v>
      </c>
      <c r="I29" s="27">
        <v>0.26595052373220296</v>
      </c>
      <c r="J29" s="28">
        <v>25</v>
      </c>
      <c r="K29" s="28">
        <v>50</v>
      </c>
      <c r="L29" s="28">
        <v>50</v>
      </c>
      <c r="M29" s="28">
        <v>50</v>
      </c>
      <c r="N29" s="28">
        <v>50</v>
      </c>
      <c r="O29" s="28">
        <v>100</v>
      </c>
      <c r="P29" s="28">
        <v>1</v>
      </c>
      <c r="Q29" s="29">
        <v>8</v>
      </c>
    </row>
    <row r="30" spans="1:17" x14ac:dyDescent="0.25">
      <c r="A30" s="4" t="s">
        <v>14</v>
      </c>
      <c r="B30" s="7">
        <v>1.2257438422047899</v>
      </c>
      <c r="C30" s="6">
        <v>1.00206785327777</v>
      </c>
      <c r="D30" s="6">
        <v>0.91165209526965796</v>
      </c>
      <c r="E30" s="6">
        <v>0.84179601325044096</v>
      </c>
      <c r="F30" s="6">
        <v>0.71519265922808894</v>
      </c>
      <c r="G30" s="6">
        <v>0.86631979300668105</v>
      </c>
      <c r="H30" s="26">
        <v>0.35942404919810889</v>
      </c>
      <c r="I30" s="27">
        <v>0.1511271337785921</v>
      </c>
      <c r="J30" s="28">
        <v>100</v>
      </c>
      <c r="K30" s="28">
        <v>100</v>
      </c>
      <c r="L30" s="28">
        <v>100</v>
      </c>
      <c r="M30" s="28">
        <v>100</v>
      </c>
      <c r="N30" s="28">
        <v>100</v>
      </c>
      <c r="O30" s="28">
        <v>200</v>
      </c>
      <c r="P30" s="28">
        <v>1</v>
      </c>
      <c r="Q30" s="29">
        <v>5</v>
      </c>
    </row>
    <row r="31" spans="1:17" x14ac:dyDescent="0.25">
      <c r="A31" s="4" t="s">
        <v>17</v>
      </c>
      <c r="B31" s="7">
        <v>1.30828880199736</v>
      </c>
      <c r="C31" s="6">
        <v>1.03133440393877</v>
      </c>
      <c r="D31" s="6">
        <v>0.936778156800673</v>
      </c>
      <c r="E31" s="6">
        <v>0.85067792934429598</v>
      </c>
      <c r="F31" s="6">
        <v>0.73157869798326902</v>
      </c>
      <c r="G31" s="6">
        <v>0.889517001883255</v>
      </c>
      <c r="H31" s="26">
        <v>0.41877180011410498</v>
      </c>
      <c r="I31" s="27">
        <v>0.15793830389998598</v>
      </c>
      <c r="J31" s="28">
        <v>100</v>
      </c>
      <c r="K31" s="28">
        <v>100</v>
      </c>
      <c r="L31" s="28">
        <v>100</v>
      </c>
      <c r="M31" s="28">
        <v>100</v>
      </c>
      <c r="N31" s="28">
        <v>100</v>
      </c>
      <c r="O31" s="28">
        <v>200</v>
      </c>
      <c r="P31" s="28">
        <v>1</v>
      </c>
      <c r="Q31"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757A4-CB86-46B2-8F3B-69FE07E7E4AC}">
  <sheetPr>
    <tabColor theme="7" tint="0.59999389629810485"/>
  </sheetPr>
  <dimension ref="A1:Q34"/>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102</v>
      </c>
      <c r="B17" s="7"/>
      <c r="C17" s="6"/>
      <c r="D17" s="6"/>
      <c r="E17" s="6"/>
      <c r="F17" s="6"/>
      <c r="G17" s="6"/>
      <c r="H17" s="26"/>
      <c r="I17" s="27"/>
      <c r="J17" s="28"/>
      <c r="K17" s="28"/>
      <c r="L17" s="28"/>
      <c r="M17" s="28"/>
      <c r="N17" s="28"/>
      <c r="O17" s="28"/>
      <c r="P17" s="28"/>
      <c r="Q17" s="29"/>
    </row>
    <row r="18" spans="1:17" x14ac:dyDescent="0.25">
      <c r="A18" s="4" t="s">
        <v>101</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48</v>
      </c>
    </row>
    <row r="19" spans="1:17" x14ac:dyDescent="0.25">
      <c r="A19" s="4" t="s">
        <v>60</v>
      </c>
      <c r="B19" s="7">
        <v>1.5887239829047299</v>
      </c>
      <c r="C19" s="6">
        <v>1.3801088990027499</v>
      </c>
      <c r="D19" s="6">
        <v>1.26660334599094</v>
      </c>
      <c r="E19" s="6">
        <v>1.0705356463145499</v>
      </c>
      <c r="F19" s="6">
        <v>0.84805507700084304</v>
      </c>
      <c r="G19" s="6">
        <v>1.06833472027076</v>
      </c>
      <c r="H19" s="26">
        <v>0.5203892626339699</v>
      </c>
      <c r="I19" s="27">
        <v>0.220279643269917</v>
      </c>
      <c r="J19" s="28">
        <v>50</v>
      </c>
      <c r="K19" s="28">
        <v>50</v>
      </c>
      <c r="L19" s="28">
        <v>50</v>
      </c>
      <c r="M19" s="28">
        <v>100</v>
      </c>
      <c r="N19" s="28">
        <v>100</v>
      </c>
      <c r="O19" s="28">
        <v>100</v>
      </c>
      <c r="P19" s="28">
        <v>1</v>
      </c>
      <c r="Q19" s="29">
        <v>45</v>
      </c>
    </row>
    <row r="20" spans="1:17" x14ac:dyDescent="0.25">
      <c r="A20" s="4" t="s">
        <v>61</v>
      </c>
      <c r="B20" s="7">
        <v>1.33725680798924</v>
      </c>
      <c r="C20" s="6">
        <v>1.1106886909937801</v>
      </c>
      <c r="D20" s="6">
        <v>1.0187089633925599</v>
      </c>
      <c r="E20" s="6">
        <v>0.91214876612173401</v>
      </c>
      <c r="F20" s="6">
        <v>0.79003033226553199</v>
      </c>
      <c r="G20" s="6">
        <v>0.948572971649843</v>
      </c>
      <c r="H20" s="26">
        <v>0.38868383633939696</v>
      </c>
      <c r="I20" s="27">
        <v>0.15854263938431101</v>
      </c>
      <c r="J20" s="28">
        <v>100</v>
      </c>
      <c r="K20" s="28">
        <v>100</v>
      </c>
      <c r="L20" s="28">
        <v>200</v>
      </c>
      <c r="M20" s="28">
        <v>100</v>
      </c>
      <c r="N20" s="28">
        <v>100</v>
      </c>
      <c r="O20" s="28">
        <v>200</v>
      </c>
      <c r="P20" s="28">
        <v>1</v>
      </c>
      <c r="Q20" s="29">
        <v>42</v>
      </c>
    </row>
    <row r="21" spans="1:17" x14ac:dyDescent="0.25">
      <c r="A21" s="4" t="s">
        <v>62</v>
      </c>
      <c r="B21" s="7">
        <v>1.1722114387154801</v>
      </c>
      <c r="C21" s="6">
        <v>0.98317178105770198</v>
      </c>
      <c r="D21" s="6">
        <v>0.89619444942002502</v>
      </c>
      <c r="E21" s="6">
        <v>0.81654194418374604</v>
      </c>
      <c r="F21" s="6">
        <v>0.70539069219477102</v>
      </c>
      <c r="G21" s="6">
        <v>0.86871110762599701</v>
      </c>
      <c r="H21" s="26">
        <v>0.30350033108948304</v>
      </c>
      <c r="I21" s="27">
        <v>0.163320415431226</v>
      </c>
      <c r="J21" s="28">
        <v>100</v>
      </c>
      <c r="K21" s="28">
        <v>100</v>
      </c>
      <c r="L21" s="28">
        <v>100</v>
      </c>
      <c r="M21" s="28">
        <v>100</v>
      </c>
      <c r="N21" s="28">
        <v>100</v>
      </c>
      <c r="O21" s="28">
        <v>200</v>
      </c>
      <c r="P21" s="28">
        <v>1</v>
      </c>
      <c r="Q21" s="29">
        <v>39</v>
      </c>
    </row>
    <row r="22" spans="1:17" x14ac:dyDescent="0.25">
      <c r="A22" s="4" t="s">
        <v>11</v>
      </c>
      <c r="B22" s="7">
        <v>1.28092628483621</v>
      </c>
      <c r="C22" s="6">
        <v>0.98099748955737198</v>
      </c>
      <c r="D22" s="6">
        <v>0.84850177526837001</v>
      </c>
      <c r="E22" s="6">
        <v>0.78350850123603799</v>
      </c>
      <c r="F22" s="6">
        <v>0.68097267429480801</v>
      </c>
      <c r="G22" s="6">
        <v>0.83778022473839997</v>
      </c>
      <c r="H22" s="26">
        <v>0.44314606009780999</v>
      </c>
      <c r="I22" s="27">
        <v>0.15680755044359196</v>
      </c>
      <c r="J22" s="28">
        <v>100</v>
      </c>
      <c r="K22" s="28">
        <v>100</v>
      </c>
      <c r="L22" s="28">
        <v>100</v>
      </c>
      <c r="M22" s="28">
        <v>100</v>
      </c>
      <c r="N22" s="28">
        <v>100</v>
      </c>
      <c r="O22" s="28">
        <v>200</v>
      </c>
      <c r="P22" s="28">
        <v>1</v>
      </c>
      <c r="Q22" s="29">
        <v>36</v>
      </c>
    </row>
    <row r="23" spans="1:17" x14ac:dyDescent="0.25">
      <c r="A23" s="2" t="s">
        <v>15</v>
      </c>
      <c r="B23" s="7"/>
      <c r="C23" s="6"/>
      <c r="D23" s="6"/>
      <c r="E23" s="6"/>
      <c r="F23" s="6"/>
      <c r="G23" s="6"/>
      <c r="H23" s="26"/>
      <c r="I23" s="27"/>
      <c r="J23" s="28"/>
      <c r="K23" s="28"/>
      <c r="L23" s="28"/>
      <c r="M23" s="28"/>
      <c r="N23" s="28"/>
      <c r="O23" s="28"/>
      <c r="P23" s="28"/>
      <c r="Q23" s="29"/>
    </row>
    <row r="24" spans="1:17" x14ac:dyDescent="0.25">
      <c r="A24" s="4" t="s">
        <v>101</v>
      </c>
      <c r="B24" s="7">
        <v>1.2316274047546201</v>
      </c>
      <c r="C24" s="6">
        <v>0.99437211509674195</v>
      </c>
      <c r="D24" s="6">
        <v>0.89588485488766101</v>
      </c>
      <c r="E24" s="6">
        <v>0.81276153741858803</v>
      </c>
      <c r="F24" s="6">
        <v>0.69637252839039598</v>
      </c>
      <c r="G24" s="6">
        <v>0.86146296451961801</v>
      </c>
      <c r="H24" s="26">
        <v>0.37016444023500206</v>
      </c>
      <c r="I24" s="27">
        <v>0.16509043612922203</v>
      </c>
      <c r="J24" s="28">
        <v>100</v>
      </c>
      <c r="K24" s="28">
        <v>100</v>
      </c>
      <c r="L24" s="28">
        <v>100</v>
      </c>
      <c r="M24" s="28">
        <v>100</v>
      </c>
      <c r="N24" s="28">
        <v>100</v>
      </c>
      <c r="O24" s="28">
        <v>200</v>
      </c>
      <c r="P24" s="28">
        <v>1</v>
      </c>
      <c r="Q24" s="29">
        <v>31</v>
      </c>
    </row>
    <row r="25" spans="1:17" x14ac:dyDescent="0.25">
      <c r="A25" s="4" t="s">
        <v>60</v>
      </c>
      <c r="B25" s="7" t="e">
        <v>#DIV/0!</v>
      </c>
      <c r="C25" s="6" t="e">
        <v>#DIV/0!</v>
      </c>
      <c r="D25" s="6">
        <v>1.4419569996469901</v>
      </c>
      <c r="E25" s="6">
        <v>1.1113360519891</v>
      </c>
      <c r="F25" s="6" t="e">
        <v>#DIV/0!</v>
      </c>
      <c r="G25" s="6">
        <v>1.24519495304931</v>
      </c>
      <c r="H25" s="26">
        <v>0.19676204659768004</v>
      </c>
      <c r="I25" s="27">
        <v>0.13385890106021003</v>
      </c>
      <c r="J25" s="28" t="e">
        <v>#DIV/0!</v>
      </c>
      <c r="K25" s="28" t="e">
        <v>#DIV/0!</v>
      </c>
      <c r="L25" s="28">
        <v>6</v>
      </c>
      <c r="M25" s="28">
        <v>12</v>
      </c>
      <c r="N25" s="28" t="e">
        <v>#DIV/0!</v>
      </c>
      <c r="O25" s="28">
        <v>25</v>
      </c>
      <c r="P25" s="28">
        <v>1</v>
      </c>
      <c r="Q25" s="29">
        <v>28</v>
      </c>
    </row>
    <row r="26" spans="1:17" x14ac:dyDescent="0.25">
      <c r="A26" s="4" t="s">
        <v>61</v>
      </c>
      <c r="B26" s="7">
        <v>1.50011287265242</v>
      </c>
      <c r="C26" s="6">
        <v>1.14747816853468</v>
      </c>
      <c r="D26" s="6">
        <v>1.0128973605821801</v>
      </c>
      <c r="E26" s="6">
        <v>0.90523610088027995</v>
      </c>
      <c r="F26" s="6">
        <v>0.79179558274528306</v>
      </c>
      <c r="G26" s="6">
        <v>0.95622290584188796</v>
      </c>
      <c r="H26" s="26">
        <v>0.54388996681053203</v>
      </c>
      <c r="I26" s="27">
        <v>0.1644273230966049</v>
      </c>
      <c r="J26" s="28">
        <v>50</v>
      </c>
      <c r="K26" s="28">
        <v>100</v>
      </c>
      <c r="L26" s="28">
        <v>100</v>
      </c>
      <c r="M26" s="28">
        <v>100</v>
      </c>
      <c r="N26" s="28">
        <v>100</v>
      </c>
      <c r="O26" s="28">
        <v>100</v>
      </c>
      <c r="P26" s="28">
        <v>1</v>
      </c>
      <c r="Q26" s="29">
        <v>25</v>
      </c>
    </row>
    <row r="27" spans="1:17" x14ac:dyDescent="0.25">
      <c r="A27" s="4" t="s">
        <v>62</v>
      </c>
      <c r="B27" s="7">
        <v>1.2202709056930701</v>
      </c>
      <c r="C27" s="6">
        <v>1.0198551341023401</v>
      </c>
      <c r="D27" s="6">
        <v>0.88226006149382297</v>
      </c>
      <c r="E27" s="6">
        <v>0.79730335107679795</v>
      </c>
      <c r="F27" s="6">
        <v>0.68212168092050696</v>
      </c>
      <c r="G27" s="6">
        <v>0.88115993986630403</v>
      </c>
      <c r="H27" s="26">
        <v>0.33911096582676603</v>
      </c>
      <c r="I27" s="27">
        <v>0.19903825894579708</v>
      </c>
      <c r="J27" s="28">
        <v>50</v>
      </c>
      <c r="K27" s="28">
        <v>100</v>
      </c>
      <c r="L27" s="28">
        <v>100</v>
      </c>
      <c r="M27" s="28">
        <v>100</v>
      </c>
      <c r="N27" s="28">
        <v>50</v>
      </c>
      <c r="O27" s="28">
        <v>100</v>
      </c>
      <c r="P27" s="28">
        <v>1</v>
      </c>
      <c r="Q27" s="29">
        <v>22</v>
      </c>
    </row>
    <row r="28" spans="1:17" x14ac:dyDescent="0.25">
      <c r="A28" s="4" t="s">
        <v>11</v>
      </c>
      <c r="B28" s="7">
        <v>1.19301207031891</v>
      </c>
      <c r="C28" s="6">
        <v>0.94354631413704204</v>
      </c>
      <c r="D28" s="6">
        <v>0.81708704788456699</v>
      </c>
      <c r="E28" s="6">
        <v>0.74288011447583202</v>
      </c>
      <c r="F28" s="6">
        <v>0.60346444034056201</v>
      </c>
      <c r="G28" s="6">
        <v>0.82302700257694605</v>
      </c>
      <c r="H28" s="26">
        <v>0.36998506774196394</v>
      </c>
      <c r="I28" s="27">
        <v>0.21956256223638404</v>
      </c>
      <c r="J28" s="28">
        <v>100</v>
      </c>
      <c r="K28" s="28">
        <v>100</v>
      </c>
      <c r="L28" s="28">
        <v>100</v>
      </c>
      <c r="M28" s="28">
        <v>100</v>
      </c>
      <c r="N28" s="28">
        <v>50</v>
      </c>
      <c r="O28" s="28">
        <v>100</v>
      </c>
      <c r="P28" s="28">
        <v>1</v>
      </c>
      <c r="Q28" s="29">
        <v>19</v>
      </c>
    </row>
    <row r="29" spans="1:17" x14ac:dyDescent="0.25">
      <c r="A29" s="2" t="s">
        <v>8</v>
      </c>
      <c r="B29" s="7"/>
      <c r="C29" s="6"/>
      <c r="D29" s="6"/>
      <c r="E29" s="6"/>
      <c r="F29" s="6"/>
      <c r="G29" s="6"/>
      <c r="H29" s="26"/>
      <c r="I29" s="27"/>
      <c r="J29" s="28"/>
      <c r="K29" s="28"/>
      <c r="L29" s="28"/>
      <c r="M29" s="28"/>
      <c r="N29" s="28"/>
      <c r="O29" s="28"/>
      <c r="P29" s="28"/>
      <c r="Q29" s="29"/>
    </row>
    <row r="30" spans="1:17" x14ac:dyDescent="0.25">
      <c r="A30" s="4" t="s">
        <v>101</v>
      </c>
      <c r="B30" s="7">
        <v>1.2502146776829</v>
      </c>
      <c r="C30" s="6">
        <v>1.0133693447491501</v>
      </c>
      <c r="D30" s="6">
        <v>0.92207768168947701</v>
      </c>
      <c r="E30" s="6">
        <v>0.84745311311715898</v>
      </c>
      <c r="F30" s="6">
        <v>0.73966922588410999</v>
      </c>
      <c r="G30" s="6">
        <v>0.881260235345809</v>
      </c>
      <c r="H30" s="26">
        <v>0.36895444233709096</v>
      </c>
      <c r="I30" s="27">
        <v>0.141591009461699</v>
      </c>
      <c r="J30" s="28">
        <v>100</v>
      </c>
      <c r="K30" s="28">
        <v>200</v>
      </c>
      <c r="L30" s="28">
        <v>200</v>
      </c>
      <c r="M30" s="28">
        <v>200</v>
      </c>
      <c r="N30" s="28">
        <v>100</v>
      </c>
      <c r="O30" s="28">
        <v>200</v>
      </c>
      <c r="P30" s="28">
        <v>1</v>
      </c>
      <c r="Q30" s="29">
        <v>14</v>
      </c>
    </row>
    <row r="31" spans="1:17" x14ac:dyDescent="0.25">
      <c r="A31" s="4" t="s">
        <v>60</v>
      </c>
      <c r="B31" s="7">
        <v>1.58959708181812</v>
      </c>
      <c r="C31" s="6">
        <v>1.3791321047826499</v>
      </c>
      <c r="D31" s="6">
        <v>1.26526094680638</v>
      </c>
      <c r="E31" s="6">
        <v>1.07010976399431</v>
      </c>
      <c r="F31" s="6">
        <v>0.84735058386673101</v>
      </c>
      <c r="G31" s="6">
        <v>1.0677814633998199</v>
      </c>
      <c r="H31" s="26">
        <v>0.52181561841830004</v>
      </c>
      <c r="I31" s="27">
        <v>0.22043087953308893</v>
      </c>
      <c r="J31" s="28">
        <v>50</v>
      </c>
      <c r="K31" s="28">
        <v>50</v>
      </c>
      <c r="L31" s="28">
        <v>50</v>
      </c>
      <c r="M31" s="28">
        <v>100</v>
      </c>
      <c r="N31" s="28">
        <v>100</v>
      </c>
      <c r="O31" s="28">
        <v>100</v>
      </c>
      <c r="P31" s="28">
        <v>1</v>
      </c>
      <c r="Q31" s="29">
        <v>11</v>
      </c>
    </row>
    <row r="32" spans="1:17" x14ac:dyDescent="0.25">
      <c r="A32" s="4" t="s">
        <v>61</v>
      </c>
      <c r="B32" s="7">
        <v>1.3258474546376899</v>
      </c>
      <c r="C32" s="6">
        <v>1.0827169587224901</v>
      </c>
      <c r="D32" s="6">
        <v>0.99684750076537199</v>
      </c>
      <c r="E32" s="6">
        <v>0.91776120032561104</v>
      </c>
      <c r="F32" s="6">
        <v>0.78682492490663902</v>
      </c>
      <c r="G32" s="6">
        <v>0.94664149571274403</v>
      </c>
      <c r="H32" s="26">
        <v>0.37920595892494591</v>
      </c>
      <c r="I32" s="27">
        <v>0.15981657080610501</v>
      </c>
      <c r="J32" s="28">
        <v>100</v>
      </c>
      <c r="K32" s="28">
        <v>100</v>
      </c>
      <c r="L32" s="28">
        <v>100</v>
      </c>
      <c r="M32" s="28">
        <v>100</v>
      </c>
      <c r="N32" s="28">
        <v>100</v>
      </c>
      <c r="O32" s="28">
        <v>200</v>
      </c>
      <c r="P32" s="28">
        <v>1</v>
      </c>
      <c r="Q32" s="29">
        <v>8</v>
      </c>
    </row>
    <row r="33" spans="1:17" x14ac:dyDescent="0.25">
      <c r="A33" s="4" t="s">
        <v>62</v>
      </c>
      <c r="B33" s="7">
        <v>1.2193129078929501</v>
      </c>
      <c r="C33" s="6">
        <v>0.95932115881584001</v>
      </c>
      <c r="D33" s="6">
        <v>0.89190129810977403</v>
      </c>
      <c r="E33" s="6">
        <v>0.80565484274789501</v>
      </c>
      <c r="F33" s="6">
        <v>0.70455548489828401</v>
      </c>
      <c r="G33" s="6">
        <v>0.86318184244200902</v>
      </c>
      <c r="H33" s="26">
        <v>0.35613106545094109</v>
      </c>
      <c r="I33" s="27">
        <v>0.15862635754372501</v>
      </c>
      <c r="J33" s="28">
        <v>100</v>
      </c>
      <c r="K33" s="28">
        <v>100</v>
      </c>
      <c r="L33" s="28">
        <v>100</v>
      </c>
      <c r="M33" s="28">
        <v>100</v>
      </c>
      <c r="N33" s="28">
        <v>100</v>
      </c>
      <c r="O33" s="28">
        <v>200</v>
      </c>
      <c r="P33" s="28">
        <v>1</v>
      </c>
      <c r="Q33" s="29">
        <v>5</v>
      </c>
    </row>
    <row r="34" spans="1:17" x14ac:dyDescent="0.25">
      <c r="A34" s="4" t="s">
        <v>11</v>
      </c>
      <c r="B34" s="7">
        <v>1.30319637137677</v>
      </c>
      <c r="C34" s="6">
        <v>0.98899444432919703</v>
      </c>
      <c r="D34" s="6">
        <v>0.86350254750494704</v>
      </c>
      <c r="E34" s="6">
        <v>0.78318934262642603</v>
      </c>
      <c r="F34" s="6">
        <v>0.67362720319460001</v>
      </c>
      <c r="G34" s="6">
        <v>0.84484051092511603</v>
      </c>
      <c r="H34" s="26">
        <v>0.458355860451654</v>
      </c>
      <c r="I34" s="27">
        <v>0.17121330773051602</v>
      </c>
      <c r="J34" s="28">
        <v>100</v>
      </c>
      <c r="K34" s="28">
        <v>100</v>
      </c>
      <c r="L34" s="28">
        <v>100</v>
      </c>
      <c r="M34" s="28">
        <v>100</v>
      </c>
      <c r="N34" s="28">
        <v>50</v>
      </c>
      <c r="O34" s="28">
        <v>200</v>
      </c>
      <c r="P34" s="28">
        <v>1</v>
      </c>
      <c r="Q34"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77E37-C39F-4DDE-9175-8E480F6E6965}">
  <sheetPr>
    <tabColor theme="7" tint="0.59999389629810485"/>
  </sheetPr>
  <dimension ref="A1:Q28"/>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102</v>
      </c>
      <c r="B17" s="7"/>
      <c r="C17" s="6"/>
      <c r="D17" s="6"/>
      <c r="E17" s="6"/>
      <c r="F17" s="6"/>
      <c r="G17" s="6"/>
      <c r="H17" s="26"/>
      <c r="I17" s="27"/>
      <c r="J17" s="28"/>
      <c r="K17" s="28"/>
      <c r="L17" s="28"/>
      <c r="M17" s="28"/>
      <c r="N17" s="28"/>
      <c r="O17" s="28"/>
      <c r="P17" s="28"/>
      <c r="Q17" s="29"/>
    </row>
    <row r="18" spans="1:17" x14ac:dyDescent="0.25">
      <c r="A18" s="4" t="s">
        <v>99</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20</v>
      </c>
    </row>
    <row r="19" spans="1:17" x14ac:dyDescent="0.25">
      <c r="A19" s="4" t="s">
        <v>16</v>
      </c>
      <c r="B19" s="7">
        <v>1.75220937726449</v>
      </c>
      <c r="C19" s="6">
        <v>1.4191762057477499</v>
      </c>
      <c r="D19" s="6">
        <v>1.2593310053506599</v>
      </c>
      <c r="E19" s="6">
        <v>1.15440302722931</v>
      </c>
      <c r="F19" s="6">
        <v>0.99943804187525798</v>
      </c>
      <c r="G19" s="6">
        <v>1.2713394285728701</v>
      </c>
      <c r="H19" s="26">
        <v>0.48086994869161992</v>
      </c>
      <c r="I19" s="27">
        <v>0.2719013866976121</v>
      </c>
      <c r="J19" s="28">
        <v>100</v>
      </c>
      <c r="K19" s="28">
        <v>100</v>
      </c>
      <c r="L19" s="28">
        <v>200</v>
      </c>
      <c r="M19" s="28">
        <v>100</v>
      </c>
      <c r="N19" s="28">
        <v>100</v>
      </c>
      <c r="O19" s="28">
        <v>200</v>
      </c>
      <c r="P19" s="28">
        <v>1</v>
      </c>
      <c r="Q19" s="29">
        <v>18</v>
      </c>
    </row>
    <row r="20" spans="1:17" x14ac:dyDescent="0.25">
      <c r="A20" s="4" t="s">
        <v>7</v>
      </c>
      <c r="B20" s="7">
        <v>1.16807785451483</v>
      </c>
      <c r="C20" s="6">
        <v>0.951219448052813</v>
      </c>
      <c r="D20" s="6">
        <v>0.89960478220558804</v>
      </c>
      <c r="E20" s="6">
        <v>0.83000493851799295</v>
      </c>
      <c r="F20" s="6">
        <v>0.726661703837155</v>
      </c>
      <c r="G20" s="6">
        <v>0.85115859218331402</v>
      </c>
      <c r="H20" s="26">
        <v>0.31691926233151602</v>
      </c>
      <c r="I20" s="27">
        <v>0.12449688834615902</v>
      </c>
      <c r="J20" s="28">
        <v>100</v>
      </c>
      <c r="K20" s="28">
        <v>100</v>
      </c>
      <c r="L20" s="28">
        <v>100</v>
      </c>
      <c r="M20" s="28">
        <v>200</v>
      </c>
      <c r="N20" s="28">
        <v>100</v>
      </c>
      <c r="O20" s="28">
        <v>200</v>
      </c>
      <c r="P20" s="28">
        <v>1</v>
      </c>
      <c r="Q20" s="29">
        <v>16</v>
      </c>
    </row>
    <row r="21" spans="1:17" x14ac:dyDescent="0.25">
      <c r="A21" s="2" t="s">
        <v>15</v>
      </c>
      <c r="B21" s="7"/>
      <c r="C21" s="6"/>
      <c r="D21" s="6"/>
      <c r="E21" s="6"/>
      <c r="F21" s="6"/>
      <c r="G21" s="6"/>
      <c r="H21" s="26"/>
      <c r="I21" s="27"/>
      <c r="J21" s="28"/>
      <c r="K21" s="28"/>
      <c r="L21" s="28"/>
      <c r="M21" s="28"/>
      <c r="N21" s="28"/>
      <c r="O21" s="28"/>
      <c r="P21" s="28"/>
      <c r="Q21" s="29"/>
    </row>
    <row r="22" spans="1:17" x14ac:dyDescent="0.25">
      <c r="A22" s="4" t="s">
        <v>99</v>
      </c>
      <c r="B22" s="7">
        <v>1.2316274047546201</v>
      </c>
      <c r="C22" s="6">
        <v>0.99437211509674195</v>
      </c>
      <c r="D22" s="6">
        <v>0.89588485488766101</v>
      </c>
      <c r="E22" s="6">
        <v>0.81276153741858803</v>
      </c>
      <c r="F22" s="6">
        <v>0.69637252839039598</v>
      </c>
      <c r="G22" s="6">
        <v>0.86146296451961801</v>
      </c>
      <c r="H22" s="26">
        <v>0.37016444023500206</v>
      </c>
      <c r="I22" s="27">
        <v>0.16509043612922203</v>
      </c>
      <c r="J22" s="28">
        <v>100</v>
      </c>
      <c r="K22" s="28">
        <v>100</v>
      </c>
      <c r="L22" s="28">
        <v>100</v>
      </c>
      <c r="M22" s="28">
        <v>100</v>
      </c>
      <c r="N22" s="28">
        <v>100</v>
      </c>
      <c r="O22" s="28">
        <v>200</v>
      </c>
      <c r="P22" s="28">
        <v>1</v>
      </c>
      <c r="Q22" s="29">
        <v>13</v>
      </c>
    </row>
    <row r="23" spans="1:17" x14ac:dyDescent="0.25">
      <c r="A23" s="4" t="s">
        <v>16</v>
      </c>
      <c r="B23" s="7">
        <v>1.7187700312946801</v>
      </c>
      <c r="C23" s="6">
        <v>1.3893181285740801</v>
      </c>
      <c r="D23" s="6">
        <v>1.2041872982100199</v>
      </c>
      <c r="E23" s="6">
        <v>1.08832887509106</v>
      </c>
      <c r="F23" s="6">
        <v>0.94629343880291605</v>
      </c>
      <c r="G23" s="6">
        <v>1.20793400372628</v>
      </c>
      <c r="H23" s="26">
        <v>0.51083602756840008</v>
      </c>
      <c r="I23" s="27">
        <v>0.26164056492336396</v>
      </c>
      <c r="J23" s="28">
        <v>100</v>
      </c>
      <c r="K23" s="28">
        <v>100</v>
      </c>
      <c r="L23" s="28">
        <v>100</v>
      </c>
      <c r="M23" s="28">
        <v>100</v>
      </c>
      <c r="N23" s="28">
        <v>100</v>
      </c>
      <c r="O23" s="28">
        <v>200</v>
      </c>
      <c r="P23" s="28">
        <v>1</v>
      </c>
      <c r="Q23" s="29">
        <v>11</v>
      </c>
    </row>
    <row r="24" spans="1:17" x14ac:dyDescent="0.25">
      <c r="A24" s="4" t="s">
        <v>7</v>
      </c>
      <c r="B24" s="7">
        <v>1.1046362976692801</v>
      </c>
      <c r="C24" s="6">
        <v>0.945458371799619</v>
      </c>
      <c r="D24" s="6">
        <v>0.86195397559522702</v>
      </c>
      <c r="E24" s="6">
        <v>0.79744451700818897</v>
      </c>
      <c r="F24" s="6">
        <v>0.67987777224285795</v>
      </c>
      <c r="G24" s="6">
        <v>0.83795850419538398</v>
      </c>
      <c r="H24" s="26">
        <v>0.26667779347389609</v>
      </c>
      <c r="I24" s="27">
        <v>0.15808073195252603</v>
      </c>
      <c r="J24" s="28">
        <v>100</v>
      </c>
      <c r="K24" s="28">
        <v>100</v>
      </c>
      <c r="L24" s="28">
        <v>100</v>
      </c>
      <c r="M24" s="28">
        <v>100</v>
      </c>
      <c r="N24" s="28">
        <v>100</v>
      </c>
      <c r="O24" s="28">
        <v>100</v>
      </c>
      <c r="P24" s="28">
        <v>1</v>
      </c>
      <c r="Q24" s="29">
        <v>9</v>
      </c>
    </row>
    <row r="25" spans="1:17" x14ac:dyDescent="0.25">
      <c r="A25" s="2" t="s">
        <v>8</v>
      </c>
      <c r="B25" s="7"/>
      <c r="C25" s="6"/>
      <c r="D25" s="6"/>
      <c r="E25" s="6"/>
      <c r="F25" s="6"/>
      <c r="G25" s="6"/>
      <c r="H25" s="26"/>
      <c r="I25" s="27"/>
      <c r="J25" s="28"/>
      <c r="K25" s="28"/>
      <c r="L25" s="28"/>
      <c r="M25" s="28"/>
      <c r="N25" s="28"/>
      <c r="O25" s="28"/>
      <c r="P25" s="28"/>
      <c r="Q25" s="29"/>
    </row>
    <row r="26" spans="1:17" x14ac:dyDescent="0.25">
      <c r="A26" s="4" t="s">
        <v>99</v>
      </c>
      <c r="B26" s="7">
        <v>1.2502146776829</v>
      </c>
      <c r="C26" s="6">
        <v>1.0133693447491501</v>
      </c>
      <c r="D26" s="6">
        <v>0.92207768168947701</v>
      </c>
      <c r="E26" s="6">
        <v>0.84745311311715898</v>
      </c>
      <c r="F26" s="6">
        <v>0.73966922588410999</v>
      </c>
      <c r="G26" s="6">
        <v>0.881260235345809</v>
      </c>
      <c r="H26" s="26">
        <v>0.36895444233709096</v>
      </c>
      <c r="I26" s="27">
        <v>0.141591009461699</v>
      </c>
      <c r="J26" s="28">
        <v>100</v>
      </c>
      <c r="K26" s="28">
        <v>200</v>
      </c>
      <c r="L26" s="28">
        <v>200</v>
      </c>
      <c r="M26" s="28">
        <v>200</v>
      </c>
      <c r="N26" s="28">
        <v>100</v>
      </c>
      <c r="O26" s="28">
        <v>200</v>
      </c>
      <c r="P26" s="28">
        <v>1</v>
      </c>
      <c r="Q26" s="29">
        <v>6</v>
      </c>
    </row>
    <row r="27" spans="1:17" x14ac:dyDescent="0.25">
      <c r="A27" s="4" t="s">
        <v>16</v>
      </c>
      <c r="B27" s="7">
        <v>1.8007875318736</v>
      </c>
      <c r="C27" s="6">
        <v>1.46746400016548</v>
      </c>
      <c r="D27" s="6">
        <v>1.2760756457401199</v>
      </c>
      <c r="E27" s="6">
        <v>1.18415343874985</v>
      </c>
      <c r="F27" s="6">
        <v>1.0239864806774099</v>
      </c>
      <c r="G27" s="6">
        <v>1.3001007325065701</v>
      </c>
      <c r="H27" s="26">
        <v>0.50068679936702987</v>
      </c>
      <c r="I27" s="27">
        <v>0.27611425182916016</v>
      </c>
      <c r="J27" s="28">
        <v>100</v>
      </c>
      <c r="K27" s="28">
        <v>100</v>
      </c>
      <c r="L27" s="28">
        <v>100</v>
      </c>
      <c r="M27" s="28">
        <v>100</v>
      </c>
      <c r="N27" s="28">
        <v>100</v>
      </c>
      <c r="O27" s="28">
        <v>200</v>
      </c>
      <c r="P27" s="28">
        <v>1</v>
      </c>
      <c r="Q27" s="29">
        <v>4</v>
      </c>
    </row>
    <row r="28" spans="1:17" x14ac:dyDescent="0.25">
      <c r="A28" s="4" t="s">
        <v>7</v>
      </c>
      <c r="B28" s="7">
        <v>1.20275913129401</v>
      </c>
      <c r="C28" s="6">
        <v>0.96709724496586302</v>
      </c>
      <c r="D28" s="6">
        <v>0.89340322148546303</v>
      </c>
      <c r="E28" s="6">
        <v>0.82713002880987996</v>
      </c>
      <c r="F28" s="6">
        <v>0.73065538091941395</v>
      </c>
      <c r="G28" s="6">
        <v>0.85639784992384005</v>
      </c>
      <c r="H28" s="26">
        <v>0.34636128137016997</v>
      </c>
      <c r="I28" s="27">
        <v>0.12574246900442609</v>
      </c>
      <c r="J28" s="28">
        <v>100</v>
      </c>
      <c r="K28" s="28">
        <v>100</v>
      </c>
      <c r="L28" s="28">
        <v>100</v>
      </c>
      <c r="M28" s="28">
        <v>100</v>
      </c>
      <c r="N28" s="28">
        <v>100</v>
      </c>
      <c r="O28" s="28">
        <v>200</v>
      </c>
      <c r="P28" s="28">
        <v>1</v>
      </c>
      <c r="Q28"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ED36D-A2DA-4173-B6B9-15476FE63391}">
  <sheetPr>
    <tabColor theme="5" tint="0.59999389629810485"/>
  </sheetPr>
  <dimension ref="A1:Q19"/>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98</v>
      </c>
      <c r="B17" s="7">
        <v>1.1909584627466101</v>
      </c>
      <c r="C17" s="6">
        <v>0.98645660614647301</v>
      </c>
      <c r="D17" s="6">
        <v>0.92136470922068903</v>
      </c>
      <c r="E17" s="6">
        <v>0.84560014821693696</v>
      </c>
      <c r="F17" s="6">
        <v>0.73680870933577802</v>
      </c>
      <c r="G17" s="6">
        <v>0.87560298480265197</v>
      </c>
      <c r="H17" s="26">
        <v>0.31535547794395813</v>
      </c>
      <c r="I17" s="27">
        <v>0.13879427546687395</v>
      </c>
      <c r="J17" s="28">
        <v>200</v>
      </c>
      <c r="K17" s="28">
        <v>200</v>
      </c>
      <c r="L17" s="28">
        <v>200</v>
      </c>
      <c r="M17" s="28">
        <v>200</v>
      </c>
      <c r="N17" s="28">
        <v>100</v>
      </c>
      <c r="O17" s="28">
        <v>200</v>
      </c>
      <c r="P17" s="28">
        <v>1</v>
      </c>
      <c r="Q17" s="29">
        <v>5</v>
      </c>
    </row>
    <row r="18" spans="1:17" x14ac:dyDescent="0.25">
      <c r="A18" s="2" t="s">
        <v>6</v>
      </c>
      <c r="B18" s="7">
        <v>1.2996298453788599</v>
      </c>
      <c r="C18" s="6">
        <v>1.0511698475570099</v>
      </c>
      <c r="D18" s="6">
        <v>0.98296805050817304</v>
      </c>
      <c r="E18" s="6">
        <v>0.90821250974757295</v>
      </c>
      <c r="F18" s="6">
        <v>0.80839177461391498</v>
      </c>
      <c r="G18" s="6">
        <v>0.91953561644340998</v>
      </c>
      <c r="H18" s="26">
        <v>0.38009422893544997</v>
      </c>
      <c r="I18" s="27">
        <v>0.11114384182949499</v>
      </c>
      <c r="J18" s="28">
        <v>100</v>
      </c>
      <c r="K18" s="28">
        <v>200</v>
      </c>
      <c r="L18" s="28">
        <v>200</v>
      </c>
      <c r="M18" s="28">
        <v>100</v>
      </c>
      <c r="N18" s="28">
        <v>100</v>
      </c>
      <c r="O18" s="28">
        <v>200</v>
      </c>
      <c r="P18" s="28">
        <v>1</v>
      </c>
      <c r="Q18" s="29">
        <v>3</v>
      </c>
    </row>
    <row r="19" spans="1:17" x14ac:dyDescent="0.25">
      <c r="A19" s="2" t="s">
        <v>9</v>
      </c>
      <c r="B19" s="7">
        <v>1.2681648151587701</v>
      </c>
      <c r="C19" s="6">
        <v>0.92322397513349697</v>
      </c>
      <c r="D19" s="6">
        <v>0.82820968175162801</v>
      </c>
      <c r="E19" s="6">
        <v>0.72209805945640304</v>
      </c>
      <c r="F19" s="6">
        <v>0.63958551869411795</v>
      </c>
      <c r="G19" s="6">
        <v>0.82288724664528301</v>
      </c>
      <c r="H19" s="26">
        <v>0.4452775685134871</v>
      </c>
      <c r="I19" s="27">
        <v>0.18330172795116506</v>
      </c>
      <c r="J19" s="28">
        <v>100</v>
      </c>
      <c r="K19" s="28">
        <v>100</v>
      </c>
      <c r="L19" s="28">
        <v>100</v>
      </c>
      <c r="M19" s="28">
        <v>100</v>
      </c>
      <c r="N19" s="28">
        <v>50</v>
      </c>
      <c r="O19" s="28">
        <v>200</v>
      </c>
      <c r="P19" s="28">
        <v>1</v>
      </c>
      <c r="Q19" s="29">
        <v>1</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28E3F-3211-43B4-AD84-9BCA174E7421}">
  <sheetPr>
    <tabColor theme="5" tint="0.59999389629810485"/>
  </sheetPr>
  <dimension ref="A1:Q28"/>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98</v>
      </c>
      <c r="B17" s="7"/>
      <c r="C17" s="6"/>
      <c r="D17" s="6"/>
      <c r="E17" s="6"/>
      <c r="F17" s="6"/>
      <c r="G17" s="6"/>
      <c r="H17" s="26"/>
      <c r="I17" s="27"/>
      <c r="J17" s="28"/>
      <c r="K17" s="28"/>
      <c r="L17" s="28"/>
      <c r="M17" s="28"/>
      <c r="N17" s="28"/>
      <c r="O17" s="28"/>
      <c r="P17" s="28"/>
      <c r="Q17" s="29"/>
    </row>
    <row r="18" spans="1:17" x14ac:dyDescent="0.25">
      <c r="A18" s="4" t="s">
        <v>93</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20</v>
      </c>
    </row>
    <row r="19" spans="1:17" x14ac:dyDescent="0.25">
      <c r="A19" s="4" t="s">
        <v>12</v>
      </c>
      <c r="B19" s="7">
        <v>1.3635508205456901</v>
      </c>
      <c r="C19" s="6">
        <v>1.13723461359088</v>
      </c>
      <c r="D19" s="6">
        <v>1.0493179501396901</v>
      </c>
      <c r="E19" s="6">
        <v>0.93053356021920097</v>
      </c>
      <c r="F19" s="6">
        <v>0.81777890436696299</v>
      </c>
      <c r="G19" s="6">
        <v>0.98112422671673205</v>
      </c>
      <c r="H19" s="26">
        <v>0.38242659382895805</v>
      </c>
      <c r="I19" s="27">
        <v>0.16334532234976906</v>
      </c>
      <c r="J19" s="28">
        <v>100</v>
      </c>
      <c r="K19" s="28">
        <v>100</v>
      </c>
      <c r="L19" s="28">
        <v>100</v>
      </c>
      <c r="M19" s="28">
        <v>100</v>
      </c>
      <c r="N19" s="28">
        <v>100</v>
      </c>
      <c r="O19" s="28">
        <v>200</v>
      </c>
      <c r="P19" s="28">
        <v>1</v>
      </c>
      <c r="Q19" s="29">
        <v>18</v>
      </c>
    </row>
    <row r="20" spans="1:17" x14ac:dyDescent="0.25">
      <c r="A20" s="4" t="s">
        <v>96</v>
      </c>
      <c r="B20" s="7">
        <v>1.23747940705155</v>
      </c>
      <c r="C20" s="6">
        <v>0.98693765924349097</v>
      </c>
      <c r="D20" s="6">
        <v>0.91412760619358102</v>
      </c>
      <c r="E20" s="6">
        <v>0.83681604221913797</v>
      </c>
      <c r="F20" s="6">
        <v>0.72739058154915603</v>
      </c>
      <c r="G20" s="6">
        <v>0.86683405591769902</v>
      </c>
      <c r="H20" s="26">
        <v>0.370645351133851</v>
      </c>
      <c r="I20" s="27">
        <v>0.13944347436854299</v>
      </c>
      <c r="J20" s="28">
        <v>100</v>
      </c>
      <c r="K20" s="28">
        <v>200</v>
      </c>
      <c r="L20" s="28">
        <v>200</v>
      </c>
      <c r="M20" s="28">
        <v>200</v>
      </c>
      <c r="N20" s="28">
        <v>100</v>
      </c>
      <c r="O20" s="28">
        <v>200</v>
      </c>
      <c r="P20" s="28">
        <v>1</v>
      </c>
      <c r="Q20" s="29">
        <v>16</v>
      </c>
    </row>
    <row r="21" spans="1:17" x14ac:dyDescent="0.25">
      <c r="A21" s="2" t="s">
        <v>6</v>
      </c>
      <c r="B21" s="7"/>
      <c r="C21" s="6"/>
      <c r="D21" s="6"/>
      <c r="E21" s="6"/>
      <c r="F21" s="6"/>
      <c r="G21" s="6"/>
      <c r="H21" s="26"/>
      <c r="I21" s="27"/>
      <c r="J21" s="28"/>
      <c r="K21" s="28"/>
      <c r="L21" s="28"/>
      <c r="M21" s="28"/>
      <c r="N21" s="28"/>
      <c r="O21" s="28"/>
      <c r="P21" s="28"/>
      <c r="Q21" s="29"/>
    </row>
    <row r="22" spans="1:17" x14ac:dyDescent="0.25">
      <c r="A22" s="4" t="s">
        <v>93</v>
      </c>
      <c r="B22" s="7">
        <v>1.2996298453788599</v>
      </c>
      <c r="C22" s="6">
        <v>1.0511698475570099</v>
      </c>
      <c r="D22" s="6">
        <v>0.98296805050817304</v>
      </c>
      <c r="E22" s="6">
        <v>0.90821250974757295</v>
      </c>
      <c r="F22" s="6">
        <v>0.80839177461391498</v>
      </c>
      <c r="G22" s="6">
        <v>0.91953561644340998</v>
      </c>
      <c r="H22" s="26">
        <v>0.38009422893544997</v>
      </c>
      <c r="I22" s="27">
        <v>0.11114384182949499</v>
      </c>
      <c r="J22" s="28">
        <v>100</v>
      </c>
      <c r="K22" s="28">
        <v>200</v>
      </c>
      <c r="L22" s="28">
        <v>200</v>
      </c>
      <c r="M22" s="28">
        <v>100</v>
      </c>
      <c r="N22" s="28">
        <v>100</v>
      </c>
      <c r="O22" s="28">
        <v>200</v>
      </c>
      <c r="P22" s="28">
        <v>1</v>
      </c>
      <c r="Q22" s="29">
        <v>13</v>
      </c>
    </row>
    <row r="23" spans="1:17" x14ac:dyDescent="0.25">
      <c r="A23" s="4" t="s">
        <v>12</v>
      </c>
      <c r="B23" s="7">
        <v>1.49987958233721</v>
      </c>
      <c r="C23" s="6">
        <v>1.27843769950799</v>
      </c>
      <c r="D23" s="6">
        <v>1.09953114317986</v>
      </c>
      <c r="E23" s="6">
        <v>0.96577693257628106</v>
      </c>
      <c r="F23" s="6">
        <v>0.83939172770061699</v>
      </c>
      <c r="G23" s="6">
        <v>1.0092356943833201</v>
      </c>
      <c r="H23" s="26">
        <v>0.49064388795388991</v>
      </c>
      <c r="I23" s="27">
        <v>0.16984396668270307</v>
      </c>
      <c r="J23" s="28">
        <v>50</v>
      </c>
      <c r="K23" s="28">
        <v>100</v>
      </c>
      <c r="L23" s="28">
        <v>100</v>
      </c>
      <c r="M23" s="28">
        <v>100</v>
      </c>
      <c r="N23" s="28">
        <v>100</v>
      </c>
      <c r="O23" s="28">
        <v>200</v>
      </c>
      <c r="P23" s="28">
        <v>1</v>
      </c>
      <c r="Q23" s="29">
        <v>11</v>
      </c>
    </row>
    <row r="24" spans="1:17" x14ac:dyDescent="0.25">
      <c r="A24" s="4" t="s">
        <v>96</v>
      </c>
      <c r="B24" s="7">
        <v>1.29673709557885</v>
      </c>
      <c r="C24" s="6">
        <v>1.0512996048863199</v>
      </c>
      <c r="D24" s="6">
        <v>0.96886558266098</v>
      </c>
      <c r="E24" s="6">
        <v>0.89287026428069705</v>
      </c>
      <c r="F24" s="6">
        <v>0.798134969616761</v>
      </c>
      <c r="G24" s="6">
        <v>0.91061009299160001</v>
      </c>
      <c r="H24" s="26">
        <v>0.38612700258724997</v>
      </c>
      <c r="I24" s="27">
        <v>0.112475123374839</v>
      </c>
      <c r="J24" s="28">
        <v>100</v>
      </c>
      <c r="K24" s="28">
        <v>100</v>
      </c>
      <c r="L24" s="28">
        <v>200</v>
      </c>
      <c r="M24" s="28">
        <v>100</v>
      </c>
      <c r="N24" s="28">
        <v>100</v>
      </c>
      <c r="O24" s="28">
        <v>200</v>
      </c>
      <c r="P24" s="28">
        <v>1</v>
      </c>
      <c r="Q24" s="29">
        <v>9</v>
      </c>
    </row>
    <row r="25" spans="1:17" x14ac:dyDescent="0.25">
      <c r="A25" s="2" t="s">
        <v>9</v>
      </c>
      <c r="B25" s="7"/>
      <c r="C25" s="6"/>
      <c r="D25" s="6"/>
      <c r="E25" s="6"/>
      <c r="F25" s="6"/>
      <c r="G25" s="6"/>
      <c r="H25" s="26"/>
      <c r="I25" s="27"/>
      <c r="J25" s="28"/>
      <c r="K25" s="28"/>
      <c r="L25" s="28"/>
      <c r="M25" s="28"/>
      <c r="N25" s="28"/>
      <c r="O25" s="28"/>
      <c r="P25" s="28"/>
      <c r="Q25" s="29"/>
    </row>
    <row r="26" spans="1:17" x14ac:dyDescent="0.25">
      <c r="A26" s="4" t="s">
        <v>93</v>
      </c>
      <c r="B26" s="7">
        <v>1.2681648151587701</v>
      </c>
      <c r="C26" s="6">
        <v>0.92322397513349697</v>
      </c>
      <c r="D26" s="6">
        <v>0.82820968175162801</v>
      </c>
      <c r="E26" s="6">
        <v>0.72209805945640304</v>
      </c>
      <c r="F26" s="6">
        <v>0.63958551869411795</v>
      </c>
      <c r="G26" s="6">
        <v>0.82288724664528301</v>
      </c>
      <c r="H26" s="26">
        <v>0.4452775685134871</v>
      </c>
      <c r="I26" s="27">
        <v>0.18330172795116506</v>
      </c>
      <c r="J26" s="28">
        <v>100</v>
      </c>
      <c r="K26" s="28">
        <v>100</v>
      </c>
      <c r="L26" s="28">
        <v>100</v>
      </c>
      <c r="M26" s="28">
        <v>100</v>
      </c>
      <c r="N26" s="28">
        <v>50</v>
      </c>
      <c r="O26" s="28">
        <v>200</v>
      </c>
      <c r="P26" s="28">
        <v>1</v>
      </c>
      <c r="Q26" s="29">
        <v>6</v>
      </c>
    </row>
    <row r="27" spans="1:17" x14ac:dyDescent="0.25">
      <c r="A27" s="4" t="s">
        <v>12</v>
      </c>
      <c r="B27" s="7">
        <v>1.3350982434802701</v>
      </c>
      <c r="C27" s="6">
        <v>1.0367520681762601</v>
      </c>
      <c r="D27" s="6">
        <v>0.92479141274500598</v>
      </c>
      <c r="E27" s="6">
        <v>0.86549174163502296</v>
      </c>
      <c r="F27" s="6">
        <v>0.66789793505905704</v>
      </c>
      <c r="G27" s="6">
        <v>0.93041323452427105</v>
      </c>
      <c r="H27" s="26">
        <v>0.40468500895599901</v>
      </c>
      <c r="I27" s="27">
        <v>0.26251529946521401</v>
      </c>
      <c r="J27" s="28">
        <v>50</v>
      </c>
      <c r="K27" s="28">
        <v>50</v>
      </c>
      <c r="L27" s="28">
        <v>50</v>
      </c>
      <c r="M27" s="28">
        <v>50</v>
      </c>
      <c r="N27" s="28">
        <v>50</v>
      </c>
      <c r="O27" s="28">
        <v>100</v>
      </c>
      <c r="P27" s="28">
        <v>1</v>
      </c>
      <c r="Q27" s="29">
        <v>4</v>
      </c>
    </row>
    <row r="28" spans="1:17" x14ac:dyDescent="0.25">
      <c r="A28" s="4" t="s">
        <v>96</v>
      </c>
      <c r="B28" s="7">
        <v>1.27405175751769</v>
      </c>
      <c r="C28" s="6">
        <v>0.91335437902808903</v>
      </c>
      <c r="D28" s="6">
        <v>0.82317040666803898</v>
      </c>
      <c r="E28" s="6">
        <v>0.71525943020027705</v>
      </c>
      <c r="F28" s="6">
        <v>0.631793913945629</v>
      </c>
      <c r="G28" s="6">
        <v>0.81599984570369299</v>
      </c>
      <c r="H28" s="26">
        <v>0.45805191181399696</v>
      </c>
      <c r="I28" s="27">
        <v>0.18420593175806399</v>
      </c>
      <c r="J28" s="28">
        <v>100</v>
      </c>
      <c r="K28" s="28">
        <v>100</v>
      </c>
      <c r="L28" s="28">
        <v>100</v>
      </c>
      <c r="M28" s="28">
        <v>100</v>
      </c>
      <c r="N28" s="28">
        <v>50</v>
      </c>
      <c r="O28" s="28">
        <v>200</v>
      </c>
      <c r="P28" s="28">
        <v>1</v>
      </c>
      <c r="Q28"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89EA9-35D8-45B7-8089-86048DE09457}">
  <sheetPr>
    <tabColor theme="5" tint="0.59999389629810485"/>
  </sheetPr>
  <dimension ref="A1:Q28"/>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98</v>
      </c>
      <c r="B17" s="7"/>
      <c r="C17" s="6"/>
      <c r="D17" s="6"/>
      <c r="E17" s="6"/>
      <c r="F17" s="6"/>
      <c r="G17" s="6"/>
      <c r="H17" s="26"/>
      <c r="I17" s="27"/>
      <c r="J17" s="28"/>
      <c r="K17" s="28"/>
      <c r="L17" s="28"/>
      <c r="M17" s="28"/>
      <c r="N17" s="28"/>
      <c r="O17" s="28"/>
      <c r="P17" s="28"/>
      <c r="Q17" s="29"/>
    </row>
    <row r="18" spans="1:17" x14ac:dyDescent="0.25">
      <c r="A18" s="4" t="s">
        <v>102</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20</v>
      </c>
    </row>
    <row r="19" spans="1:17" x14ac:dyDescent="0.25">
      <c r="A19" s="4" t="s">
        <v>15</v>
      </c>
      <c r="B19" s="7">
        <v>1.2316274047546201</v>
      </c>
      <c r="C19" s="6">
        <v>0.99437211509674195</v>
      </c>
      <c r="D19" s="6">
        <v>0.89588485488766101</v>
      </c>
      <c r="E19" s="6">
        <v>0.81276153741858803</v>
      </c>
      <c r="F19" s="6">
        <v>0.69637252839039598</v>
      </c>
      <c r="G19" s="6">
        <v>0.86146296451961801</v>
      </c>
      <c r="H19" s="26">
        <v>0.37016444023500206</v>
      </c>
      <c r="I19" s="27">
        <v>0.16509043612922203</v>
      </c>
      <c r="J19" s="28">
        <v>100</v>
      </c>
      <c r="K19" s="28">
        <v>100</v>
      </c>
      <c r="L19" s="28">
        <v>100</v>
      </c>
      <c r="M19" s="28">
        <v>100</v>
      </c>
      <c r="N19" s="28">
        <v>100</v>
      </c>
      <c r="O19" s="28">
        <v>200</v>
      </c>
      <c r="P19" s="28">
        <v>1</v>
      </c>
      <c r="Q19" s="29">
        <v>18</v>
      </c>
    </row>
    <row r="20" spans="1:17" x14ac:dyDescent="0.25">
      <c r="A20" s="4" t="s">
        <v>8</v>
      </c>
      <c r="B20" s="7">
        <v>1.2502146776829</v>
      </c>
      <c r="C20" s="6">
        <v>1.0133693447491501</v>
      </c>
      <c r="D20" s="6">
        <v>0.92207768168947701</v>
      </c>
      <c r="E20" s="6">
        <v>0.84745311311715898</v>
      </c>
      <c r="F20" s="6">
        <v>0.73966922588410999</v>
      </c>
      <c r="G20" s="6">
        <v>0.881260235345809</v>
      </c>
      <c r="H20" s="26">
        <v>0.36895444233709096</v>
      </c>
      <c r="I20" s="27">
        <v>0.141591009461699</v>
      </c>
      <c r="J20" s="28">
        <v>100</v>
      </c>
      <c r="K20" s="28">
        <v>200</v>
      </c>
      <c r="L20" s="28">
        <v>200</v>
      </c>
      <c r="M20" s="28">
        <v>200</v>
      </c>
      <c r="N20" s="28">
        <v>100</v>
      </c>
      <c r="O20" s="28">
        <v>200</v>
      </c>
      <c r="P20" s="28">
        <v>1</v>
      </c>
      <c r="Q20" s="29">
        <v>16</v>
      </c>
    </row>
    <row r="21" spans="1:17" x14ac:dyDescent="0.25">
      <c r="A21" s="2" t="s">
        <v>6</v>
      </c>
      <c r="B21" s="7"/>
      <c r="C21" s="6"/>
      <c r="D21" s="6"/>
      <c r="E21" s="6"/>
      <c r="F21" s="6"/>
      <c r="G21" s="6"/>
      <c r="H21" s="26"/>
      <c r="I21" s="27"/>
      <c r="J21" s="28"/>
      <c r="K21" s="28"/>
      <c r="L21" s="28"/>
      <c r="M21" s="28"/>
      <c r="N21" s="28"/>
      <c r="O21" s="28"/>
      <c r="P21" s="28"/>
      <c r="Q21" s="29"/>
    </row>
    <row r="22" spans="1:17" x14ac:dyDescent="0.25">
      <c r="A22" s="4" t="s">
        <v>102</v>
      </c>
      <c r="B22" s="7">
        <v>1.2996298453788599</v>
      </c>
      <c r="C22" s="6">
        <v>1.0511698475570099</v>
      </c>
      <c r="D22" s="6">
        <v>0.98296805050817304</v>
      </c>
      <c r="E22" s="6">
        <v>0.90821250974757295</v>
      </c>
      <c r="F22" s="6">
        <v>0.80839177461391498</v>
      </c>
      <c r="G22" s="6">
        <v>0.91953561644340998</v>
      </c>
      <c r="H22" s="26">
        <v>0.38009422893544997</v>
      </c>
      <c r="I22" s="27">
        <v>0.11114384182949499</v>
      </c>
      <c r="J22" s="28">
        <v>100</v>
      </c>
      <c r="K22" s="28">
        <v>200</v>
      </c>
      <c r="L22" s="28">
        <v>200</v>
      </c>
      <c r="M22" s="28">
        <v>100</v>
      </c>
      <c r="N22" s="28">
        <v>100</v>
      </c>
      <c r="O22" s="28">
        <v>200</v>
      </c>
      <c r="P22" s="28">
        <v>1</v>
      </c>
      <c r="Q22" s="29">
        <v>13</v>
      </c>
    </row>
    <row r="23" spans="1:17" x14ac:dyDescent="0.25">
      <c r="A23" s="4" t="s">
        <v>15</v>
      </c>
      <c r="B23" s="7">
        <v>1.4641964622303401</v>
      </c>
      <c r="C23" s="6">
        <v>1.0988947302838401</v>
      </c>
      <c r="D23" s="6">
        <v>0.94148483324940202</v>
      </c>
      <c r="E23" s="6">
        <v>0.83349010675535395</v>
      </c>
      <c r="F23" s="6">
        <v>0.74575946585855302</v>
      </c>
      <c r="G23" s="6">
        <v>0.90133476106811194</v>
      </c>
      <c r="H23" s="26">
        <v>0.56286170116222811</v>
      </c>
      <c r="I23" s="27">
        <v>0.15557529520955893</v>
      </c>
      <c r="J23" s="28">
        <v>50</v>
      </c>
      <c r="K23" s="28">
        <v>100</v>
      </c>
      <c r="L23" s="28">
        <v>100</v>
      </c>
      <c r="M23" s="28">
        <v>100</v>
      </c>
      <c r="N23" s="28">
        <v>100</v>
      </c>
      <c r="O23" s="28">
        <v>200</v>
      </c>
      <c r="P23" s="28">
        <v>1</v>
      </c>
      <c r="Q23" s="29">
        <v>11</v>
      </c>
    </row>
    <row r="24" spans="1:17" x14ac:dyDescent="0.25">
      <c r="A24" s="4" t="s">
        <v>8</v>
      </c>
      <c r="B24" s="7">
        <v>1.33809366207773</v>
      </c>
      <c r="C24" s="6">
        <v>1.06644743100618</v>
      </c>
      <c r="D24" s="6">
        <v>0.99695747511285904</v>
      </c>
      <c r="E24" s="6">
        <v>0.89956683026546902</v>
      </c>
      <c r="F24" s="6">
        <v>0.80250425348118404</v>
      </c>
      <c r="G24" s="6">
        <v>0.928823666934528</v>
      </c>
      <c r="H24" s="26">
        <v>0.40926999514320195</v>
      </c>
      <c r="I24" s="27">
        <v>0.12631941345334396</v>
      </c>
      <c r="J24" s="28">
        <v>100</v>
      </c>
      <c r="K24" s="28">
        <v>100</v>
      </c>
      <c r="L24" s="28">
        <v>200</v>
      </c>
      <c r="M24" s="28">
        <v>100</v>
      </c>
      <c r="N24" s="28">
        <v>100</v>
      </c>
      <c r="O24" s="28">
        <v>200</v>
      </c>
      <c r="P24" s="28">
        <v>1</v>
      </c>
      <c r="Q24" s="29">
        <v>9</v>
      </c>
    </row>
    <row r="25" spans="1:17" x14ac:dyDescent="0.25">
      <c r="A25" s="2" t="s">
        <v>9</v>
      </c>
      <c r="B25" s="7"/>
      <c r="C25" s="6"/>
      <c r="D25" s="6"/>
      <c r="E25" s="6"/>
      <c r="F25" s="6"/>
      <c r="G25" s="6"/>
      <c r="H25" s="26"/>
      <c r="I25" s="27"/>
      <c r="J25" s="28"/>
      <c r="K25" s="28"/>
      <c r="L25" s="28"/>
      <c r="M25" s="28"/>
      <c r="N25" s="28"/>
      <c r="O25" s="28"/>
      <c r="P25" s="28"/>
      <c r="Q25" s="29"/>
    </row>
    <row r="26" spans="1:17" x14ac:dyDescent="0.25">
      <c r="A26" s="4" t="s">
        <v>102</v>
      </c>
      <c r="B26" s="7">
        <v>1.2681648151587701</v>
      </c>
      <c r="C26" s="6">
        <v>0.92322397513349697</v>
      </c>
      <c r="D26" s="6">
        <v>0.82820968175162801</v>
      </c>
      <c r="E26" s="6">
        <v>0.72209805945640304</v>
      </c>
      <c r="F26" s="6">
        <v>0.63958551869411795</v>
      </c>
      <c r="G26" s="6">
        <v>0.82288724664528301</v>
      </c>
      <c r="H26" s="26">
        <v>0.4452775685134871</v>
      </c>
      <c r="I26" s="27">
        <v>0.18330172795116506</v>
      </c>
      <c r="J26" s="28">
        <v>100</v>
      </c>
      <c r="K26" s="28">
        <v>100</v>
      </c>
      <c r="L26" s="28">
        <v>100</v>
      </c>
      <c r="M26" s="28">
        <v>100</v>
      </c>
      <c r="N26" s="28">
        <v>50</v>
      </c>
      <c r="O26" s="28">
        <v>200</v>
      </c>
      <c r="P26" s="28">
        <v>1</v>
      </c>
      <c r="Q26" s="29">
        <v>6</v>
      </c>
    </row>
    <row r="27" spans="1:17" x14ac:dyDescent="0.25">
      <c r="A27" s="4" t="s">
        <v>15</v>
      </c>
      <c r="B27" s="7">
        <v>1.2585758542747401</v>
      </c>
      <c r="C27" s="6">
        <v>0.86311499211266796</v>
      </c>
      <c r="D27" s="6">
        <v>0.79306469578845096</v>
      </c>
      <c r="E27" s="6">
        <v>0.69224357471119202</v>
      </c>
      <c r="F27" s="6">
        <v>0.58633528728029305</v>
      </c>
      <c r="G27" s="6">
        <v>0.78904188728108204</v>
      </c>
      <c r="H27" s="26">
        <v>0.46953396699365801</v>
      </c>
      <c r="I27" s="27">
        <v>0.20270660000078899</v>
      </c>
      <c r="J27" s="28">
        <v>100</v>
      </c>
      <c r="K27" s="28">
        <v>100</v>
      </c>
      <c r="L27" s="28">
        <v>100</v>
      </c>
      <c r="M27" s="28">
        <v>100</v>
      </c>
      <c r="N27" s="28">
        <v>50</v>
      </c>
      <c r="O27" s="28">
        <v>100</v>
      </c>
      <c r="P27" s="28">
        <v>1</v>
      </c>
      <c r="Q27" s="29">
        <v>4</v>
      </c>
    </row>
    <row r="28" spans="1:17" x14ac:dyDescent="0.25">
      <c r="A28" s="4" t="s">
        <v>8</v>
      </c>
      <c r="B28" s="7">
        <v>1.28368388792368</v>
      </c>
      <c r="C28" s="6">
        <v>0.91113294791198995</v>
      </c>
      <c r="D28" s="6">
        <v>0.82626171633535395</v>
      </c>
      <c r="E28" s="6">
        <v>0.73180004046399905</v>
      </c>
      <c r="F28" s="6">
        <v>0.64477373378111802</v>
      </c>
      <c r="G28" s="6">
        <v>0.83261289650750203</v>
      </c>
      <c r="H28" s="26">
        <v>0.45107099141617801</v>
      </c>
      <c r="I28" s="27">
        <v>0.18783916272638401</v>
      </c>
      <c r="J28" s="28">
        <v>100</v>
      </c>
      <c r="K28" s="28">
        <v>100</v>
      </c>
      <c r="L28" s="28">
        <v>100</v>
      </c>
      <c r="M28" s="28">
        <v>100</v>
      </c>
      <c r="N28" s="28">
        <v>50</v>
      </c>
      <c r="O28" s="28">
        <v>200</v>
      </c>
      <c r="P28" s="28">
        <v>1</v>
      </c>
      <c r="Q28"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D015E-E843-4E72-BAC8-EFDA03141719}">
  <sheetPr codeName="Sheet1">
    <tabColor theme="0" tint="-0.249977111117893"/>
  </sheetPr>
  <dimension ref="A1:D10"/>
  <sheetViews>
    <sheetView showGridLines="0" zoomScale="80" zoomScaleNormal="80" workbookViewId="0">
      <selection activeCell="B7" sqref="B7"/>
    </sheetView>
  </sheetViews>
  <sheetFormatPr defaultRowHeight="15" x14ac:dyDescent="0.25"/>
  <cols>
    <col min="1" max="1" width="32.25" customWidth="1"/>
  </cols>
  <sheetData>
    <row r="1" spans="1:4" x14ac:dyDescent="0.25">
      <c r="A1" t="s">
        <v>70</v>
      </c>
      <c r="B1" t="s">
        <v>71</v>
      </c>
      <c r="D1" t="s">
        <v>97</v>
      </c>
    </row>
    <row r="2" spans="1:4" x14ac:dyDescent="0.25">
      <c r="A2" t="s">
        <v>52</v>
      </c>
      <c r="B2">
        <v>200</v>
      </c>
      <c r="D2" s="6">
        <v>0.9</v>
      </c>
    </row>
    <row r="3" spans="1:4" x14ac:dyDescent="0.25">
      <c r="A3" t="s">
        <v>50</v>
      </c>
      <c r="B3">
        <v>100</v>
      </c>
      <c r="D3" s="6">
        <v>0.45</v>
      </c>
    </row>
    <row r="4" spans="1:4" x14ac:dyDescent="0.25">
      <c r="A4" t="s">
        <v>48</v>
      </c>
      <c r="B4">
        <v>50</v>
      </c>
      <c r="D4" s="6">
        <v>0.6</v>
      </c>
    </row>
    <row r="5" spans="1:4" x14ac:dyDescent="0.25">
      <c r="A5" t="s">
        <v>49</v>
      </c>
      <c r="B5">
        <v>25</v>
      </c>
      <c r="D5" s="6">
        <v>0.8</v>
      </c>
    </row>
    <row r="6" spans="1:4" x14ac:dyDescent="0.25">
      <c r="A6" t="s">
        <v>53</v>
      </c>
      <c r="B6">
        <v>12</v>
      </c>
      <c r="D6" s="6">
        <v>1.1000000000000001</v>
      </c>
    </row>
    <row r="7" spans="1:4" x14ac:dyDescent="0.25">
      <c r="A7" t="s">
        <v>51</v>
      </c>
      <c r="B7">
        <v>6</v>
      </c>
      <c r="D7" s="6">
        <v>1.3</v>
      </c>
    </row>
    <row r="8" spans="1:4" x14ac:dyDescent="0.25">
      <c r="A8" t="s">
        <v>55</v>
      </c>
      <c r="B8" t="s">
        <v>72</v>
      </c>
    </row>
    <row r="10" spans="1:4" x14ac:dyDescent="0.25">
      <c r="A10" t="s">
        <v>73</v>
      </c>
      <c r="B10">
        <v>500</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0BB2B-680A-4616-BDC2-2415D9E06128}">
  <sheetPr>
    <tabColor theme="5" tint="0.59999389629810485"/>
  </sheetPr>
  <dimension ref="A1:Q31"/>
  <sheetViews>
    <sheetView showGridLines="0" zoomScaleNormal="100" workbookViewId="0">
      <selection activeCell="A3" sqref="A3"/>
    </sheetView>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98</v>
      </c>
      <c r="B17" s="7"/>
      <c r="C17" s="6"/>
      <c r="D17" s="6"/>
      <c r="E17" s="6"/>
      <c r="F17" s="6"/>
      <c r="G17" s="6"/>
      <c r="H17" s="26"/>
      <c r="I17" s="27"/>
      <c r="J17" s="28"/>
      <c r="K17" s="28"/>
      <c r="L17" s="28"/>
      <c r="M17" s="28"/>
      <c r="N17" s="28"/>
      <c r="O17" s="28"/>
      <c r="P17" s="28"/>
      <c r="Q17" s="29"/>
    </row>
    <row r="18" spans="1:17" x14ac:dyDescent="0.25">
      <c r="A18" s="4" t="s">
        <v>100</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39</v>
      </c>
    </row>
    <row r="19" spans="1:17" x14ac:dyDescent="0.25">
      <c r="A19" s="4" t="s">
        <v>10</v>
      </c>
      <c r="B19" s="7">
        <v>2.3060383259716</v>
      </c>
      <c r="C19" s="6">
        <v>1.3594457327363001</v>
      </c>
      <c r="D19" s="6">
        <v>1.10099385220581</v>
      </c>
      <c r="E19" s="6">
        <v>0.95308900992626999</v>
      </c>
      <c r="F19" s="6">
        <v>0.77927493992469499</v>
      </c>
      <c r="G19" s="6">
        <v>0.99420182839266802</v>
      </c>
      <c r="H19" s="26">
        <v>1.3118364975789318</v>
      </c>
      <c r="I19" s="27">
        <v>0.21492688846797303</v>
      </c>
      <c r="J19" s="28">
        <v>50</v>
      </c>
      <c r="K19" s="28">
        <v>50</v>
      </c>
      <c r="L19" s="28">
        <v>100</v>
      </c>
      <c r="M19" s="28">
        <v>50</v>
      </c>
      <c r="N19" s="28">
        <v>50</v>
      </c>
      <c r="O19" s="28">
        <v>100</v>
      </c>
      <c r="P19" s="28">
        <v>1</v>
      </c>
      <c r="Q19" s="29">
        <v>36</v>
      </c>
    </row>
    <row r="20" spans="1:17" x14ac:dyDescent="0.25">
      <c r="A20" s="4" t="s">
        <v>14</v>
      </c>
      <c r="B20" s="7">
        <v>1.2071805751979301</v>
      </c>
      <c r="C20" s="6">
        <v>0.97333810898883399</v>
      </c>
      <c r="D20" s="6">
        <v>0.90390068733878304</v>
      </c>
      <c r="E20" s="6">
        <v>0.82942515896054902</v>
      </c>
      <c r="F20" s="6">
        <v>0.70688887279234103</v>
      </c>
      <c r="G20" s="6">
        <v>0.85576137004544395</v>
      </c>
      <c r="H20" s="26">
        <v>0.35141920515248615</v>
      </c>
      <c r="I20" s="27">
        <v>0.14887249725310292</v>
      </c>
      <c r="J20" s="28">
        <v>100</v>
      </c>
      <c r="K20" s="28">
        <v>100</v>
      </c>
      <c r="L20" s="28">
        <v>100</v>
      </c>
      <c r="M20" s="28">
        <v>200</v>
      </c>
      <c r="N20" s="28">
        <v>100</v>
      </c>
      <c r="O20" s="28">
        <v>200</v>
      </c>
      <c r="P20" s="28">
        <v>1</v>
      </c>
      <c r="Q20" s="29">
        <v>33</v>
      </c>
    </row>
    <row r="21" spans="1:17" x14ac:dyDescent="0.25">
      <c r="A21" s="4" t="s">
        <v>17</v>
      </c>
      <c r="B21" s="7">
        <v>1.3354697840726699</v>
      </c>
      <c r="C21" s="6">
        <v>1.06618916155183</v>
      </c>
      <c r="D21" s="6">
        <v>0.94958864114462804</v>
      </c>
      <c r="E21" s="6">
        <v>0.85672452104984098</v>
      </c>
      <c r="F21" s="6">
        <v>0.75174143460418097</v>
      </c>
      <c r="G21" s="6">
        <v>0.894124119638814</v>
      </c>
      <c r="H21" s="26">
        <v>0.44134566443385592</v>
      </c>
      <c r="I21" s="27">
        <v>0.14238268503463303</v>
      </c>
      <c r="J21" s="28">
        <v>100</v>
      </c>
      <c r="K21" s="28">
        <v>100</v>
      </c>
      <c r="L21" s="28">
        <v>100</v>
      </c>
      <c r="M21" s="28">
        <v>100</v>
      </c>
      <c r="N21" s="28">
        <v>100</v>
      </c>
      <c r="O21" s="28">
        <v>200</v>
      </c>
      <c r="P21" s="28">
        <v>1</v>
      </c>
      <c r="Q21" s="29">
        <v>30</v>
      </c>
    </row>
    <row r="22" spans="1:17" x14ac:dyDescent="0.25">
      <c r="A22" s="2" t="s">
        <v>6</v>
      </c>
      <c r="B22" s="7"/>
      <c r="C22" s="6"/>
      <c r="D22" s="6"/>
      <c r="E22" s="6"/>
      <c r="F22" s="6"/>
      <c r="G22" s="6"/>
      <c r="H22" s="26"/>
      <c r="I22" s="27"/>
      <c r="J22" s="28"/>
      <c r="K22" s="28"/>
      <c r="L22" s="28"/>
      <c r="M22" s="28"/>
      <c r="N22" s="28"/>
      <c r="O22" s="28"/>
      <c r="P22" s="28"/>
      <c r="Q22" s="29"/>
    </row>
    <row r="23" spans="1:17" x14ac:dyDescent="0.25">
      <c r="A23" s="4" t="s">
        <v>100</v>
      </c>
      <c r="B23" s="7">
        <v>1.2996298453788599</v>
      </c>
      <c r="C23" s="6">
        <v>1.0511698475570099</v>
      </c>
      <c r="D23" s="6">
        <v>0.98296805050817304</v>
      </c>
      <c r="E23" s="6">
        <v>0.90821250974757295</v>
      </c>
      <c r="F23" s="6">
        <v>0.80839177461391498</v>
      </c>
      <c r="G23" s="6">
        <v>0.91953561644340998</v>
      </c>
      <c r="H23" s="26">
        <v>0.38009422893544997</v>
      </c>
      <c r="I23" s="27">
        <v>0.11114384182949499</v>
      </c>
      <c r="J23" s="28">
        <v>100</v>
      </c>
      <c r="K23" s="28">
        <v>200</v>
      </c>
      <c r="L23" s="28">
        <v>200</v>
      </c>
      <c r="M23" s="28">
        <v>100</v>
      </c>
      <c r="N23" s="28">
        <v>100</v>
      </c>
      <c r="O23" s="28">
        <v>200</v>
      </c>
      <c r="P23" s="28">
        <v>1</v>
      </c>
      <c r="Q23" s="29">
        <v>25</v>
      </c>
    </row>
    <row r="24" spans="1:17" x14ac:dyDescent="0.25">
      <c r="A24" s="4" t="s">
        <v>10</v>
      </c>
      <c r="B24" s="7">
        <v>3.1005518191107502</v>
      </c>
      <c r="C24" s="6">
        <v>1.81482074045005</v>
      </c>
      <c r="D24" s="6">
        <v>1.4044617165131801</v>
      </c>
      <c r="E24" s="6">
        <v>1.0992670720639399</v>
      </c>
      <c r="F24" s="6">
        <v>0.85145595979389599</v>
      </c>
      <c r="G24" s="6">
        <v>1.13838716501907</v>
      </c>
      <c r="H24" s="26">
        <v>1.9621646540916802</v>
      </c>
      <c r="I24" s="27">
        <v>0.28693120522517401</v>
      </c>
      <c r="J24" s="28">
        <v>25</v>
      </c>
      <c r="K24" s="28">
        <v>50</v>
      </c>
      <c r="L24" s="28">
        <v>50</v>
      </c>
      <c r="M24" s="28">
        <v>50</v>
      </c>
      <c r="N24" s="28">
        <v>50</v>
      </c>
      <c r="O24" s="28">
        <v>100</v>
      </c>
      <c r="P24" s="28">
        <v>1</v>
      </c>
      <c r="Q24" s="29">
        <v>22</v>
      </c>
    </row>
    <row r="25" spans="1:17" x14ac:dyDescent="0.25">
      <c r="A25" s="4" t="s">
        <v>14</v>
      </c>
      <c r="B25" s="7">
        <v>1.40561158261886</v>
      </c>
      <c r="C25" s="6">
        <v>1.1311277659254999</v>
      </c>
      <c r="D25" s="6">
        <v>1.0014173282660701</v>
      </c>
      <c r="E25" s="6">
        <v>0.91142474681147101</v>
      </c>
      <c r="F25" s="6">
        <v>0.78862163137674601</v>
      </c>
      <c r="G25" s="6">
        <v>0.946329874570637</v>
      </c>
      <c r="H25" s="26">
        <v>0.45928170804822299</v>
      </c>
      <c r="I25" s="27">
        <v>0.15770824319389098</v>
      </c>
      <c r="J25" s="28">
        <v>100</v>
      </c>
      <c r="K25" s="28">
        <v>100</v>
      </c>
      <c r="L25" s="28">
        <v>100</v>
      </c>
      <c r="M25" s="28">
        <v>100</v>
      </c>
      <c r="N25" s="28">
        <v>100</v>
      </c>
      <c r="O25" s="28">
        <v>200</v>
      </c>
      <c r="P25" s="28">
        <v>1</v>
      </c>
      <c r="Q25" s="29">
        <v>19</v>
      </c>
    </row>
    <row r="26" spans="1:17" x14ac:dyDescent="0.25">
      <c r="A26" s="4" t="s">
        <v>17</v>
      </c>
      <c r="B26" s="7">
        <v>1.29709889254611</v>
      </c>
      <c r="C26" s="6">
        <v>1.08162410472818</v>
      </c>
      <c r="D26" s="6">
        <v>0.96001968660329295</v>
      </c>
      <c r="E26" s="6">
        <v>0.88327220897129299</v>
      </c>
      <c r="F26" s="6">
        <v>0.77812364172056603</v>
      </c>
      <c r="G26" s="6">
        <v>0.89840812188340802</v>
      </c>
      <c r="H26" s="26">
        <v>0.39869077066270198</v>
      </c>
      <c r="I26" s="27">
        <v>0.12028448016284199</v>
      </c>
      <c r="J26" s="28">
        <v>100</v>
      </c>
      <c r="K26" s="28">
        <v>100</v>
      </c>
      <c r="L26" s="28">
        <v>100</v>
      </c>
      <c r="M26" s="28">
        <v>100</v>
      </c>
      <c r="N26" s="28">
        <v>100</v>
      </c>
      <c r="O26" s="28">
        <v>200</v>
      </c>
      <c r="P26" s="28">
        <v>1</v>
      </c>
      <c r="Q26" s="29">
        <v>16</v>
      </c>
    </row>
    <row r="27" spans="1:17" x14ac:dyDescent="0.25">
      <c r="A27" s="2" t="s">
        <v>9</v>
      </c>
      <c r="B27" s="7"/>
      <c r="C27" s="6"/>
      <c r="D27" s="6"/>
      <c r="E27" s="6"/>
      <c r="F27" s="6"/>
      <c r="G27" s="6"/>
      <c r="H27" s="26"/>
      <c r="I27" s="27"/>
      <c r="J27" s="28"/>
      <c r="K27" s="28"/>
      <c r="L27" s="28"/>
      <c r="M27" s="28"/>
      <c r="N27" s="28"/>
      <c r="O27" s="28"/>
      <c r="P27" s="28"/>
      <c r="Q27" s="29"/>
    </row>
    <row r="28" spans="1:17" x14ac:dyDescent="0.25">
      <c r="A28" s="4" t="s">
        <v>100</v>
      </c>
      <c r="B28" s="7">
        <v>1.2681648151587701</v>
      </c>
      <c r="C28" s="6">
        <v>0.92322397513349697</v>
      </c>
      <c r="D28" s="6">
        <v>0.82820968175162801</v>
      </c>
      <c r="E28" s="6">
        <v>0.72209805945640304</v>
      </c>
      <c r="F28" s="6">
        <v>0.63958551869411795</v>
      </c>
      <c r="G28" s="6">
        <v>0.82288724664528301</v>
      </c>
      <c r="H28" s="26">
        <v>0.4452775685134871</v>
      </c>
      <c r="I28" s="27">
        <v>0.18330172795116506</v>
      </c>
      <c r="J28" s="28">
        <v>100</v>
      </c>
      <c r="K28" s="28">
        <v>100</v>
      </c>
      <c r="L28" s="28">
        <v>100</v>
      </c>
      <c r="M28" s="28">
        <v>100</v>
      </c>
      <c r="N28" s="28">
        <v>50</v>
      </c>
      <c r="O28" s="28">
        <v>200</v>
      </c>
      <c r="P28" s="28">
        <v>1</v>
      </c>
      <c r="Q28" s="29">
        <v>11</v>
      </c>
    </row>
    <row r="29" spans="1:17" x14ac:dyDescent="0.25">
      <c r="A29" s="4" t="s">
        <v>10</v>
      </c>
      <c r="B29" s="7">
        <v>1.46650741317587</v>
      </c>
      <c r="C29" s="6">
        <v>1.0834648368075701</v>
      </c>
      <c r="D29" s="6">
        <v>0.95014453048459002</v>
      </c>
      <c r="E29" s="6">
        <v>0.78591887000427996</v>
      </c>
      <c r="F29" s="6">
        <v>0.64454939289242696</v>
      </c>
      <c r="G29" s="6">
        <v>0.93499987540772</v>
      </c>
      <c r="H29" s="26">
        <v>0.53150753776814996</v>
      </c>
      <c r="I29" s="27">
        <v>0.29045048251529304</v>
      </c>
      <c r="J29" s="28">
        <v>50</v>
      </c>
      <c r="K29" s="28">
        <v>50</v>
      </c>
      <c r="L29" s="28">
        <v>50</v>
      </c>
      <c r="M29" s="28">
        <v>50</v>
      </c>
      <c r="N29" s="28">
        <v>25</v>
      </c>
      <c r="O29" s="28">
        <v>100</v>
      </c>
      <c r="P29" s="28">
        <v>1</v>
      </c>
      <c r="Q29" s="29">
        <v>8</v>
      </c>
    </row>
    <row r="30" spans="1:17" x14ac:dyDescent="0.25">
      <c r="A30" s="4" t="s">
        <v>14</v>
      </c>
      <c r="B30" s="7">
        <v>1.23738019102045</v>
      </c>
      <c r="C30" s="6">
        <v>0.90776622417679498</v>
      </c>
      <c r="D30" s="6">
        <v>0.81565753641032002</v>
      </c>
      <c r="E30" s="6">
        <v>0.70547796794991302</v>
      </c>
      <c r="F30" s="6">
        <v>0.59661716931170306</v>
      </c>
      <c r="G30" s="6">
        <v>0.810161094440076</v>
      </c>
      <c r="H30" s="26">
        <v>0.42721909658037405</v>
      </c>
      <c r="I30" s="27">
        <v>0.21354392512837295</v>
      </c>
      <c r="J30" s="28">
        <v>100</v>
      </c>
      <c r="K30" s="28">
        <v>100</v>
      </c>
      <c r="L30" s="28">
        <v>100</v>
      </c>
      <c r="M30" s="28">
        <v>100</v>
      </c>
      <c r="N30" s="28">
        <v>50</v>
      </c>
      <c r="O30" s="28">
        <v>200</v>
      </c>
      <c r="P30" s="28">
        <v>1</v>
      </c>
      <c r="Q30" s="29">
        <v>5</v>
      </c>
    </row>
    <row r="31" spans="1:17" x14ac:dyDescent="0.25">
      <c r="A31" s="4" t="s">
        <v>17</v>
      </c>
      <c r="B31" s="7">
        <v>1.70323887138279</v>
      </c>
      <c r="C31" s="6">
        <v>1.0607757592011</v>
      </c>
      <c r="D31" s="6">
        <v>0.92036601100955795</v>
      </c>
      <c r="E31" s="6">
        <v>0.76384631348904497</v>
      </c>
      <c r="F31" s="6">
        <v>0.55131763749214602</v>
      </c>
      <c r="G31" s="6">
        <v>0.86510601519697805</v>
      </c>
      <c r="H31" s="26">
        <v>0.8381328561858119</v>
      </c>
      <c r="I31" s="27">
        <v>0.31378837770483203</v>
      </c>
      <c r="J31" s="28">
        <v>50</v>
      </c>
      <c r="K31" s="28">
        <v>50</v>
      </c>
      <c r="L31" s="28">
        <v>100</v>
      </c>
      <c r="M31" s="28">
        <v>100</v>
      </c>
      <c r="N31" s="28">
        <v>25</v>
      </c>
      <c r="O31" s="28">
        <v>100</v>
      </c>
      <c r="P31" s="28">
        <v>1</v>
      </c>
      <c r="Q31"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67355-B870-4119-BBAB-1D7FC58EF2DD}">
  <sheetPr>
    <tabColor theme="5" tint="0.59999389629810485"/>
  </sheetPr>
  <dimension ref="A1:Q34"/>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98</v>
      </c>
      <c r="B17" s="7"/>
      <c r="C17" s="6"/>
      <c r="D17" s="6"/>
      <c r="E17" s="6"/>
      <c r="F17" s="6"/>
      <c r="G17" s="6"/>
      <c r="H17" s="26"/>
      <c r="I17" s="27"/>
      <c r="J17" s="28"/>
      <c r="K17" s="28"/>
      <c r="L17" s="28"/>
      <c r="M17" s="28"/>
      <c r="N17" s="28"/>
      <c r="O17" s="28"/>
      <c r="P17" s="28"/>
      <c r="Q17" s="29"/>
    </row>
    <row r="18" spans="1:17" x14ac:dyDescent="0.25">
      <c r="A18" s="4" t="s">
        <v>101</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48</v>
      </c>
    </row>
    <row r="19" spans="1:17" x14ac:dyDescent="0.25">
      <c r="A19" s="4" t="s">
        <v>60</v>
      </c>
      <c r="B19" s="7">
        <v>1.5887239829047299</v>
      </c>
      <c r="C19" s="6">
        <v>1.3801088990027499</v>
      </c>
      <c r="D19" s="6">
        <v>1.26660334599094</v>
      </c>
      <c r="E19" s="6">
        <v>1.0705356463145499</v>
      </c>
      <c r="F19" s="6">
        <v>0.84805507700084304</v>
      </c>
      <c r="G19" s="6">
        <v>1.06833472027076</v>
      </c>
      <c r="H19" s="26">
        <v>0.5203892626339699</v>
      </c>
      <c r="I19" s="27">
        <v>0.220279643269917</v>
      </c>
      <c r="J19" s="28">
        <v>50</v>
      </c>
      <c r="K19" s="28">
        <v>50</v>
      </c>
      <c r="L19" s="28">
        <v>50</v>
      </c>
      <c r="M19" s="28">
        <v>100</v>
      </c>
      <c r="N19" s="28">
        <v>100</v>
      </c>
      <c r="O19" s="28">
        <v>100</v>
      </c>
      <c r="P19" s="28">
        <v>1</v>
      </c>
      <c r="Q19" s="29">
        <v>45</v>
      </c>
    </row>
    <row r="20" spans="1:17" x14ac:dyDescent="0.25">
      <c r="A20" s="4" t="s">
        <v>61</v>
      </c>
      <c r="B20" s="7">
        <v>1.33725680798924</v>
      </c>
      <c r="C20" s="6">
        <v>1.1106886909937801</v>
      </c>
      <c r="D20" s="6">
        <v>1.0187089633925599</v>
      </c>
      <c r="E20" s="6">
        <v>0.91214876612173401</v>
      </c>
      <c r="F20" s="6">
        <v>0.79003033226553199</v>
      </c>
      <c r="G20" s="6">
        <v>0.948572971649843</v>
      </c>
      <c r="H20" s="26">
        <v>0.38868383633939696</v>
      </c>
      <c r="I20" s="27">
        <v>0.15854263938431101</v>
      </c>
      <c r="J20" s="28">
        <v>100</v>
      </c>
      <c r="K20" s="28">
        <v>100</v>
      </c>
      <c r="L20" s="28">
        <v>200</v>
      </c>
      <c r="M20" s="28">
        <v>100</v>
      </c>
      <c r="N20" s="28">
        <v>100</v>
      </c>
      <c r="O20" s="28">
        <v>200</v>
      </c>
      <c r="P20" s="28">
        <v>1</v>
      </c>
      <c r="Q20" s="29">
        <v>42</v>
      </c>
    </row>
    <row r="21" spans="1:17" x14ac:dyDescent="0.25">
      <c r="A21" s="4" t="s">
        <v>62</v>
      </c>
      <c r="B21" s="7">
        <v>1.1722114387154801</v>
      </c>
      <c r="C21" s="6">
        <v>0.98317178105770198</v>
      </c>
      <c r="D21" s="6">
        <v>0.89619444942002502</v>
      </c>
      <c r="E21" s="6">
        <v>0.81654194418374604</v>
      </c>
      <c r="F21" s="6">
        <v>0.70539069219477102</v>
      </c>
      <c r="G21" s="6">
        <v>0.86871110762599701</v>
      </c>
      <c r="H21" s="26">
        <v>0.30350033108948304</v>
      </c>
      <c r="I21" s="27">
        <v>0.163320415431226</v>
      </c>
      <c r="J21" s="28">
        <v>100</v>
      </c>
      <c r="K21" s="28">
        <v>100</v>
      </c>
      <c r="L21" s="28">
        <v>100</v>
      </c>
      <c r="M21" s="28">
        <v>100</v>
      </c>
      <c r="N21" s="28">
        <v>100</v>
      </c>
      <c r="O21" s="28">
        <v>200</v>
      </c>
      <c r="P21" s="28">
        <v>1</v>
      </c>
      <c r="Q21" s="29">
        <v>39</v>
      </c>
    </row>
    <row r="22" spans="1:17" x14ac:dyDescent="0.25">
      <c r="A22" s="4" t="s">
        <v>11</v>
      </c>
      <c r="B22" s="7">
        <v>1.28092628483621</v>
      </c>
      <c r="C22" s="6">
        <v>0.98099748955737198</v>
      </c>
      <c r="D22" s="6">
        <v>0.84850177526837001</v>
      </c>
      <c r="E22" s="6">
        <v>0.78350850123603799</v>
      </c>
      <c r="F22" s="6">
        <v>0.68097267429480801</v>
      </c>
      <c r="G22" s="6">
        <v>0.83778022473839997</v>
      </c>
      <c r="H22" s="26">
        <v>0.44314606009780999</v>
      </c>
      <c r="I22" s="27">
        <v>0.15680755044359196</v>
      </c>
      <c r="J22" s="28">
        <v>100</v>
      </c>
      <c r="K22" s="28">
        <v>100</v>
      </c>
      <c r="L22" s="28">
        <v>100</v>
      </c>
      <c r="M22" s="28">
        <v>100</v>
      </c>
      <c r="N22" s="28">
        <v>100</v>
      </c>
      <c r="O22" s="28">
        <v>200</v>
      </c>
      <c r="P22" s="28">
        <v>1</v>
      </c>
      <c r="Q22" s="29">
        <v>36</v>
      </c>
    </row>
    <row r="23" spans="1:17" x14ac:dyDescent="0.25">
      <c r="A23" s="2" t="s">
        <v>6</v>
      </c>
      <c r="B23" s="7"/>
      <c r="C23" s="6"/>
      <c r="D23" s="6"/>
      <c r="E23" s="6"/>
      <c r="F23" s="6"/>
      <c r="G23" s="6"/>
      <c r="H23" s="26"/>
      <c r="I23" s="27"/>
      <c r="J23" s="28"/>
      <c r="K23" s="28"/>
      <c r="L23" s="28"/>
      <c r="M23" s="28"/>
      <c r="N23" s="28"/>
      <c r="O23" s="28"/>
      <c r="P23" s="28"/>
      <c r="Q23" s="29"/>
    </row>
    <row r="24" spans="1:17" x14ac:dyDescent="0.25">
      <c r="A24" s="4" t="s">
        <v>101</v>
      </c>
      <c r="B24" s="7">
        <v>1.2996298453788599</v>
      </c>
      <c r="C24" s="6">
        <v>1.0511698475570099</v>
      </c>
      <c r="D24" s="6">
        <v>0.98296805050817304</v>
      </c>
      <c r="E24" s="6">
        <v>0.90821250974757295</v>
      </c>
      <c r="F24" s="6">
        <v>0.80839177461391498</v>
      </c>
      <c r="G24" s="6">
        <v>0.91953561644340998</v>
      </c>
      <c r="H24" s="26">
        <v>0.38009422893544997</v>
      </c>
      <c r="I24" s="27">
        <v>0.11114384182949499</v>
      </c>
      <c r="J24" s="28">
        <v>100</v>
      </c>
      <c r="K24" s="28">
        <v>200</v>
      </c>
      <c r="L24" s="28">
        <v>200</v>
      </c>
      <c r="M24" s="28">
        <v>100</v>
      </c>
      <c r="N24" s="28">
        <v>100</v>
      </c>
      <c r="O24" s="28">
        <v>200</v>
      </c>
      <c r="P24" s="28">
        <v>1</v>
      </c>
      <c r="Q24" s="29">
        <v>31</v>
      </c>
    </row>
    <row r="25" spans="1:17" x14ac:dyDescent="0.25">
      <c r="A25" s="4" t="s">
        <v>60</v>
      </c>
      <c r="B25" s="7">
        <v>1.5883436823909001</v>
      </c>
      <c r="C25" s="6">
        <v>1.37920144104241</v>
      </c>
      <c r="D25" s="6">
        <v>1.26000442150682</v>
      </c>
      <c r="E25" s="6">
        <v>1.06951577091372</v>
      </c>
      <c r="F25" s="6">
        <v>0.84645869228694104</v>
      </c>
      <c r="G25" s="6">
        <v>1.06829487244677</v>
      </c>
      <c r="H25" s="26">
        <v>0.52004880994413005</v>
      </c>
      <c r="I25" s="27">
        <v>0.22183618015982898</v>
      </c>
      <c r="J25" s="28">
        <v>50</v>
      </c>
      <c r="K25" s="28">
        <v>50</v>
      </c>
      <c r="L25" s="28">
        <v>50</v>
      </c>
      <c r="M25" s="28">
        <v>100</v>
      </c>
      <c r="N25" s="28">
        <v>100</v>
      </c>
      <c r="O25" s="28">
        <v>100</v>
      </c>
      <c r="P25" s="28">
        <v>1</v>
      </c>
      <c r="Q25" s="29">
        <v>28</v>
      </c>
    </row>
    <row r="26" spans="1:17" x14ac:dyDescent="0.25">
      <c r="A26" s="4" t="s">
        <v>61</v>
      </c>
      <c r="B26" s="7">
        <v>1.3281937853096799</v>
      </c>
      <c r="C26" s="6">
        <v>1.14818286726291</v>
      </c>
      <c r="D26" s="6">
        <v>1.04020206656868</v>
      </c>
      <c r="E26" s="6">
        <v>0.99421553273680596</v>
      </c>
      <c r="F26" s="6">
        <v>0.82086397022541702</v>
      </c>
      <c r="G26" s="6">
        <v>1.0098784126785401</v>
      </c>
      <c r="H26" s="26">
        <v>0.31831537263113985</v>
      </c>
      <c r="I26" s="27">
        <v>0.18901444245312304</v>
      </c>
      <c r="J26" s="28">
        <v>100</v>
      </c>
      <c r="K26" s="28">
        <v>100</v>
      </c>
      <c r="L26" s="28">
        <v>100</v>
      </c>
      <c r="M26" s="28">
        <v>100</v>
      </c>
      <c r="N26" s="28">
        <v>100</v>
      </c>
      <c r="O26" s="28">
        <v>200</v>
      </c>
      <c r="P26" s="28">
        <v>1</v>
      </c>
      <c r="Q26" s="29">
        <v>25</v>
      </c>
    </row>
    <row r="27" spans="1:17" x14ac:dyDescent="0.25">
      <c r="A27" s="4" t="s">
        <v>62</v>
      </c>
      <c r="B27" s="7">
        <v>1.38196977795855</v>
      </c>
      <c r="C27" s="6">
        <v>1.0829835216708401</v>
      </c>
      <c r="D27" s="6">
        <v>0.979298783580421</v>
      </c>
      <c r="E27" s="6">
        <v>0.88343876250856801</v>
      </c>
      <c r="F27" s="6">
        <v>0.78715073678087899</v>
      </c>
      <c r="G27" s="6">
        <v>0.93148970599898395</v>
      </c>
      <c r="H27" s="26">
        <v>0.45048007195956608</v>
      </c>
      <c r="I27" s="27">
        <v>0.14433896921810496</v>
      </c>
      <c r="J27" s="28">
        <v>50</v>
      </c>
      <c r="K27" s="28">
        <v>100</v>
      </c>
      <c r="L27" s="28">
        <v>100</v>
      </c>
      <c r="M27" s="28">
        <v>100</v>
      </c>
      <c r="N27" s="28">
        <v>100</v>
      </c>
      <c r="O27" s="28">
        <v>100</v>
      </c>
      <c r="P27" s="28">
        <v>1</v>
      </c>
      <c r="Q27" s="29">
        <v>22</v>
      </c>
    </row>
    <row r="28" spans="1:17" x14ac:dyDescent="0.25">
      <c r="A28" s="4" t="s">
        <v>11</v>
      </c>
      <c r="B28" s="7">
        <v>1.5424177786186799</v>
      </c>
      <c r="C28" s="6">
        <v>1.11742006952149</v>
      </c>
      <c r="D28" s="6">
        <v>0.89469311096363102</v>
      </c>
      <c r="E28" s="6">
        <v>0.81571102653314997</v>
      </c>
      <c r="F28" s="6">
        <v>0.71148127277698903</v>
      </c>
      <c r="G28" s="6">
        <v>0.844244346099423</v>
      </c>
      <c r="H28" s="26">
        <v>0.6981734325192569</v>
      </c>
      <c r="I28" s="27">
        <v>0.13276307332243398</v>
      </c>
      <c r="J28" s="28">
        <v>100</v>
      </c>
      <c r="K28" s="28">
        <v>100</v>
      </c>
      <c r="L28" s="28">
        <v>100</v>
      </c>
      <c r="M28" s="28">
        <v>100</v>
      </c>
      <c r="N28" s="28">
        <v>100</v>
      </c>
      <c r="O28" s="28">
        <v>200</v>
      </c>
      <c r="P28" s="28">
        <v>1</v>
      </c>
      <c r="Q28" s="29">
        <v>19</v>
      </c>
    </row>
    <row r="29" spans="1:17" x14ac:dyDescent="0.25">
      <c r="A29" s="2" t="s">
        <v>9</v>
      </c>
      <c r="B29" s="7"/>
      <c r="C29" s="6"/>
      <c r="D29" s="6"/>
      <c r="E29" s="6"/>
      <c r="F29" s="6"/>
      <c r="G29" s="6"/>
      <c r="H29" s="26"/>
      <c r="I29" s="27"/>
      <c r="J29" s="28"/>
      <c r="K29" s="28"/>
      <c r="L29" s="28"/>
      <c r="M29" s="28"/>
      <c r="N29" s="28"/>
      <c r="O29" s="28"/>
      <c r="P29" s="28"/>
      <c r="Q29" s="29"/>
    </row>
    <row r="30" spans="1:17" x14ac:dyDescent="0.25">
      <c r="A30" s="4" t="s">
        <v>101</v>
      </c>
      <c r="B30" s="7">
        <v>1.2681648151587701</v>
      </c>
      <c r="C30" s="6">
        <v>0.92322397513349697</v>
      </c>
      <c r="D30" s="6">
        <v>0.82820968175162801</v>
      </c>
      <c r="E30" s="6">
        <v>0.72209805945640304</v>
      </c>
      <c r="F30" s="6">
        <v>0.63958551869411795</v>
      </c>
      <c r="G30" s="6">
        <v>0.82288724664528301</v>
      </c>
      <c r="H30" s="26">
        <v>0.4452775685134871</v>
      </c>
      <c r="I30" s="27">
        <v>0.18330172795116506</v>
      </c>
      <c r="J30" s="28">
        <v>100</v>
      </c>
      <c r="K30" s="28">
        <v>100</v>
      </c>
      <c r="L30" s="28">
        <v>100</v>
      </c>
      <c r="M30" s="28">
        <v>100</v>
      </c>
      <c r="N30" s="28">
        <v>50</v>
      </c>
      <c r="O30" s="28">
        <v>200</v>
      </c>
      <c r="P30" s="28">
        <v>1</v>
      </c>
      <c r="Q30" s="29">
        <v>14</v>
      </c>
    </row>
    <row r="31" spans="1:17" x14ac:dyDescent="0.25">
      <c r="A31" s="4" t="s">
        <v>60</v>
      </c>
      <c r="B31" s="7" t="e">
        <v>#DIV/0!</v>
      </c>
      <c r="C31" s="6" t="e">
        <v>#DIV/0!</v>
      </c>
      <c r="D31" s="6">
        <v>1.48944448224996</v>
      </c>
      <c r="E31" s="6">
        <v>1.02760466791212</v>
      </c>
      <c r="F31" s="6">
        <v>0.60898140204351803</v>
      </c>
      <c r="G31" s="6">
        <v>1.08101589347446</v>
      </c>
      <c r="H31" s="26">
        <v>0.40842858877549992</v>
      </c>
      <c r="I31" s="27">
        <v>0.472034491430942</v>
      </c>
      <c r="J31" s="28" t="e">
        <v>#DIV/0!</v>
      </c>
      <c r="K31" s="28" t="e">
        <v>#DIV/0!</v>
      </c>
      <c r="L31" s="28">
        <v>6</v>
      </c>
      <c r="M31" s="28">
        <v>12</v>
      </c>
      <c r="N31" s="28">
        <v>12</v>
      </c>
      <c r="O31" s="28">
        <v>25</v>
      </c>
      <c r="P31" s="28">
        <v>1</v>
      </c>
      <c r="Q31" s="29">
        <v>11</v>
      </c>
    </row>
    <row r="32" spans="1:17" x14ac:dyDescent="0.25">
      <c r="A32" s="4" t="s">
        <v>61</v>
      </c>
      <c r="B32" s="7">
        <v>1.4939613340893001</v>
      </c>
      <c r="C32" s="6">
        <v>1.0368556874672099</v>
      </c>
      <c r="D32" s="6">
        <v>0.87481605902260595</v>
      </c>
      <c r="E32" s="6">
        <v>0.72244031063108305</v>
      </c>
      <c r="F32" s="6">
        <v>0.57382341097742795</v>
      </c>
      <c r="G32" s="6">
        <v>0.81767963020277501</v>
      </c>
      <c r="H32" s="26">
        <v>0.67628170388652509</v>
      </c>
      <c r="I32" s="27">
        <v>0.24385621922534706</v>
      </c>
      <c r="J32" s="28">
        <v>50</v>
      </c>
      <c r="K32" s="28">
        <v>50</v>
      </c>
      <c r="L32" s="28">
        <v>100</v>
      </c>
      <c r="M32" s="28">
        <v>100</v>
      </c>
      <c r="N32" s="28">
        <v>25</v>
      </c>
      <c r="O32" s="28">
        <v>100</v>
      </c>
      <c r="P32" s="28">
        <v>1</v>
      </c>
      <c r="Q32" s="29">
        <v>8</v>
      </c>
    </row>
    <row r="33" spans="1:17" x14ac:dyDescent="0.25">
      <c r="A33" s="4" t="s">
        <v>62</v>
      </c>
      <c r="B33" s="7">
        <v>1.2190178487977399</v>
      </c>
      <c r="C33" s="6">
        <v>0.90539829489458901</v>
      </c>
      <c r="D33" s="6">
        <v>0.83169835794984404</v>
      </c>
      <c r="E33" s="6">
        <v>0.72873302714521804</v>
      </c>
      <c r="F33" s="6">
        <v>0.62319214389259303</v>
      </c>
      <c r="G33" s="6">
        <v>0.812771461028714</v>
      </c>
      <c r="H33" s="26">
        <v>0.40624638776902589</v>
      </c>
      <c r="I33" s="27">
        <v>0.18957931713612097</v>
      </c>
      <c r="J33" s="28">
        <v>100</v>
      </c>
      <c r="K33" s="28">
        <v>100</v>
      </c>
      <c r="L33" s="28">
        <v>100</v>
      </c>
      <c r="M33" s="28">
        <v>100</v>
      </c>
      <c r="N33" s="28">
        <v>50</v>
      </c>
      <c r="O33" s="28">
        <v>100</v>
      </c>
      <c r="P33" s="28">
        <v>1</v>
      </c>
      <c r="Q33" s="29">
        <v>5</v>
      </c>
    </row>
    <row r="34" spans="1:17" x14ac:dyDescent="0.25">
      <c r="A34" s="4" t="s">
        <v>11</v>
      </c>
      <c r="B34" s="7">
        <v>1.3153713878957201</v>
      </c>
      <c r="C34" s="6">
        <v>0.94876837703125805</v>
      </c>
      <c r="D34" s="6">
        <v>0.83750684987766999</v>
      </c>
      <c r="E34" s="6">
        <v>0.741562502840587</v>
      </c>
      <c r="F34" s="6">
        <v>0.64253739457186498</v>
      </c>
      <c r="G34" s="6">
        <v>0.83108441728402105</v>
      </c>
      <c r="H34" s="26">
        <v>0.48428697061169901</v>
      </c>
      <c r="I34" s="27">
        <v>0.18854702271215606</v>
      </c>
      <c r="J34" s="28">
        <v>100</v>
      </c>
      <c r="K34" s="28">
        <v>100</v>
      </c>
      <c r="L34" s="28">
        <v>100</v>
      </c>
      <c r="M34" s="28">
        <v>100</v>
      </c>
      <c r="N34" s="28">
        <v>50</v>
      </c>
      <c r="O34" s="28">
        <v>100</v>
      </c>
      <c r="P34" s="28">
        <v>1</v>
      </c>
      <c r="Q34"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8429C-A31C-46BF-AEE6-E68DA9C95039}">
  <sheetPr>
    <tabColor theme="5" tint="0.59999389629810485"/>
  </sheetPr>
  <dimension ref="A1:Q28"/>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98</v>
      </c>
      <c r="B17" s="7"/>
      <c r="C17" s="6"/>
      <c r="D17" s="6"/>
      <c r="E17" s="6"/>
      <c r="F17" s="6"/>
      <c r="G17" s="6"/>
      <c r="H17" s="26"/>
      <c r="I17" s="27"/>
      <c r="J17" s="28"/>
      <c r="K17" s="28"/>
      <c r="L17" s="28"/>
      <c r="M17" s="28"/>
      <c r="N17" s="28"/>
      <c r="O17" s="28"/>
      <c r="P17" s="28"/>
      <c r="Q17" s="29"/>
    </row>
    <row r="18" spans="1:17" x14ac:dyDescent="0.25">
      <c r="A18" s="4" t="s">
        <v>99</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20</v>
      </c>
    </row>
    <row r="19" spans="1:17" x14ac:dyDescent="0.25">
      <c r="A19" s="4" t="s">
        <v>16</v>
      </c>
      <c r="B19" s="7">
        <v>1.75220937726449</v>
      </c>
      <c r="C19" s="6">
        <v>1.4191762057477499</v>
      </c>
      <c r="D19" s="6">
        <v>1.2593310053506599</v>
      </c>
      <c r="E19" s="6">
        <v>1.15440302722931</v>
      </c>
      <c r="F19" s="6">
        <v>0.99943804187525798</v>
      </c>
      <c r="G19" s="6">
        <v>1.2713394285728701</v>
      </c>
      <c r="H19" s="26">
        <v>0.48086994869161992</v>
      </c>
      <c r="I19" s="27">
        <v>0.2719013866976121</v>
      </c>
      <c r="J19" s="28">
        <v>100</v>
      </c>
      <c r="K19" s="28">
        <v>100</v>
      </c>
      <c r="L19" s="28">
        <v>200</v>
      </c>
      <c r="M19" s="28">
        <v>100</v>
      </c>
      <c r="N19" s="28">
        <v>100</v>
      </c>
      <c r="O19" s="28">
        <v>200</v>
      </c>
      <c r="P19" s="28">
        <v>1</v>
      </c>
      <c r="Q19" s="29">
        <v>18</v>
      </c>
    </row>
    <row r="20" spans="1:17" x14ac:dyDescent="0.25">
      <c r="A20" s="4" t="s">
        <v>7</v>
      </c>
      <c r="B20" s="7">
        <v>1.16807785451483</v>
      </c>
      <c r="C20" s="6">
        <v>0.951219448052813</v>
      </c>
      <c r="D20" s="6">
        <v>0.89960478220558804</v>
      </c>
      <c r="E20" s="6">
        <v>0.83000493851799295</v>
      </c>
      <c r="F20" s="6">
        <v>0.726661703837155</v>
      </c>
      <c r="G20" s="6">
        <v>0.85115859218331402</v>
      </c>
      <c r="H20" s="26">
        <v>0.31691926233151602</v>
      </c>
      <c r="I20" s="27">
        <v>0.12449688834615902</v>
      </c>
      <c r="J20" s="28">
        <v>100</v>
      </c>
      <c r="K20" s="28">
        <v>100</v>
      </c>
      <c r="L20" s="28">
        <v>100</v>
      </c>
      <c r="M20" s="28">
        <v>200</v>
      </c>
      <c r="N20" s="28">
        <v>100</v>
      </c>
      <c r="O20" s="28">
        <v>200</v>
      </c>
      <c r="P20" s="28">
        <v>1</v>
      </c>
      <c r="Q20" s="29">
        <v>16</v>
      </c>
    </row>
    <row r="21" spans="1:17" x14ac:dyDescent="0.25">
      <c r="A21" s="2" t="s">
        <v>6</v>
      </c>
      <c r="B21" s="7"/>
      <c r="C21" s="6"/>
      <c r="D21" s="6"/>
      <c r="E21" s="6"/>
      <c r="F21" s="6"/>
      <c r="G21" s="6"/>
      <c r="H21" s="26"/>
      <c r="I21" s="27"/>
      <c r="J21" s="28"/>
      <c r="K21" s="28"/>
      <c r="L21" s="28"/>
      <c r="M21" s="28"/>
      <c r="N21" s="28"/>
      <c r="O21" s="28"/>
      <c r="P21" s="28"/>
      <c r="Q21" s="29"/>
    </row>
    <row r="22" spans="1:17" x14ac:dyDescent="0.25">
      <c r="A22" s="4" t="s">
        <v>99</v>
      </c>
      <c r="B22" s="7">
        <v>1.2996298453788599</v>
      </c>
      <c r="C22" s="6">
        <v>1.0511698475570099</v>
      </c>
      <c r="D22" s="6">
        <v>0.98296805050817304</v>
      </c>
      <c r="E22" s="6">
        <v>0.90821250974757295</v>
      </c>
      <c r="F22" s="6">
        <v>0.80839177461391498</v>
      </c>
      <c r="G22" s="6">
        <v>0.91953561644340998</v>
      </c>
      <c r="H22" s="26">
        <v>0.38009422893544997</v>
      </c>
      <c r="I22" s="27">
        <v>0.11114384182949499</v>
      </c>
      <c r="J22" s="28">
        <v>100</v>
      </c>
      <c r="K22" s="28">
        <v>200</v>
      </c>
      <c r="L22" s="28">
        <v>200</v>
      </c>
      <c r="M22" s="28">
        <v>100</v>
      </c>
      <c r="N22" s="28">
        <v>100</v>
      </c>
      <c r="O22" s="28">
        <v>200</v>
      </c>
      <c r="P22" s="28">
        <v>1</v>
      </c>
      <c r="Q22" s="29">
        <v>13</v>
      </c>
    </row>
    <row r="23" spans="1:17" x14ac:dyDescent="0.25">
      <c r="A23" s="4" t="s">
        <v>16</v>
      </c>
      <c r="B23" s="7">
        <v>1.5961238585353501</v>
      </c>
      <c r="C23" s="6">
        <v>1.3456413873042401</v>
      </c>
      <c r="D23" s="6">
        <v>1.24768872638291</v>
      </c>
      <c r="E23" s="6">
        <v>1.1509986340856699</v>
      </c>
      <c r="F23" s="6">
        <v>0.99880486088517995</v>
      </c>
      <c r="G23" s="6">
        <v>1.24288404464692</v>
      </c>
      <c r="H23" s="26">
        <v>0.35323981388843007</v>
      </c>
      <c r="I23" s="27">
        <v>0.24407918376174009</v>
      </c>
      <c r="J23" s="28">
        <v>100</v>
      </c>
      <c r="K23" s="28">
        <v>100</v>
      </c>
      <c r="L23" s="28">
        <v>200</v>
      </c>
      <c r="M23" s="28">
        <v>100</v>
      </c>
      <c r="N23" s="28">
        <v>100</v>
      </c>
      <c r="O23" s="28">
        <v>200</v>
      </c>
      <c r="P23" s="28">
        <v>1</v>
      </c>
      <c r="Q23" s="29">
        <v>11</v>
      </c>
    </row>
    <row r="24" spans="1:17" x14ac:dyDescent="0.25">
      <c r="A24" s="4" t="s">
        <v>7</v>
      </c>
      <c r="B24" s="7">
        <v>1.2039418423378401</v>
      </c>
      <c r="C24" s="6">
        <v>0.99933647572444295</v>
      </c>
      <c r="D24" s="6">
        <v>0.94595666517243604</v>
      </c>
      <c r="E24" s="6">
        <v>0.87351137289491398</v>
      </c>
      <c r="F24" s="6">
        <v>0.76986311666442497</v>
      </c>
      <c r="G24" s="6">
        <v>0.88537021766486501</v>
      </c>
      <c r="H24" s="26">
        <v>0.31857162467297506</v>
      </c>
      <c r="I24" s="27">
        <v>0.11550710100044004</v>
      </c>
      <c r="J24" s="28">
        <v>100</v>
      </c>
      <c r="K24" s="28">
        <v>100</v>
      </c>
      <c r="L24" s="28">
        <v>100</v>
      </c>
      <c r="M24" s="28">
        <v>100</v>
      </c>
      <c r="N24" s="28">
        <v>100</v>
      </c>
      <c r="O24" s="28">
        <v>200</v>
      </c>
      <c r="P24" s="28">
        <v>1</v>
      </c>
      <c r="Q24" s="29">
        <v>9</v>
      </c>
    </row>
    <row r="25" spans="1:17" x14ac:dyDescent="0.25">
      <c r="A25" s="2" t="s">
        <v>9</v>
      </c>
      <c r="B25" s="7"/>
      <c r="C25" s="6"/>
      <c r="D25" s="6"/>
      <c r="E25" s="6"/>
      <c r="F25" s="6"/>
      <c r="G25" s="6"/>
      <c r="H25" s="26"/>
      <c r="I25" s="27"/>
      <c r="J25" s="28"/>
      <c r="K25" s="28"/>
      <c r="L25" s="28"/>
      <c r="M25" s="28"/>
      <c r="N25" s="28"/>
      <c r="O25" s="28"/>
      <c r="P25" s="28"/>
      <c r="Q25" s="29"/>
    </row>
    <row r="26" spans="1:17" x14ac:dyDescent="0.25">
      <c r="A26" s="4" t="s">
        <v>99</v>
      </c>
      <c r="B26" s="7">
        <v>1.2681648151587701</v>
      </c>
      <c r="C26" s="6">
        <v>0.92322397513349697</v>
      </c>
      <c r="D26" s="6">
        <v>0.82820968175162801</v>
      </c>
      <c r="E26" s="6">
        <v>0.72209805945640304</v>
      </c>
      <c r="F26" s="6">
        <v>0.63958551869411795</v>
      </c>
      <c r="G26" s="6">
        <v>0.82288724664528301</v>
      </c>
      <c r="H26" s="26">
        <v>0.4452775685134871</v>
      </c>
      <c r="I26" s="27">
        <v>0.18330172795116506</v>
      </c>
      <c r="J26" s="28">
        <v>100</v>
      </c>
      <c r="K26" s="28">
        <v>100</v>
      </c>
      <c r="L26" s="28">
        <v>100</v>
      </c>
      <c r="M26" s="28">
        <v>100</v>
      </c>
      <c r="N26" s="28">
        <v>50</v>
      </c>
      <c r="O26" s="28">
        <v>200</v>
      </c>
      <c r="P26" s="28">
        <v>1</v>
      </c>
      <c r="Q26" s="29">
        <v>6</v>
      </c>
    </row>
    <row r="27" spans="1:17" x14ac:dyDescent="0.25">
      <c r="A27" s="4" t="s">
        <v>16</v>
      </c>
      <c r="B27" s="7">
        <v>10.176862612790901</v>
      </c>
      <c r="C27" s="6">
        <v>2.1473860154810001</v>
      </c>
      <c r="D27" s="6">
        <v>1.66131599976083</v>
      </c>
      <c r="E27" s="6">
        <v>1.33345618492332</v>
      </c>
      <c r="F27" s="6">
        <v>1.0260791679281001</v>
      </c>
      <c r="G27" s="6">
        <v>1.5164305112209799</v>
      </c>
      <c r="H27" s="26">
        <v>8.6604321015699206</v>
      </c>
      <c r="I27" s="27">
        <v>0.49035134329287988</v>
      </c>
      <c r="J27" s="28">
        <v>6</v>
      </c>
      <c r="K27" s="28">
        <v>100</v>
      </c>
      <c r="L27" s="28">
        <v>50</v>
      </c>
      <c r="M27" s="28">
        <v>50</v>
      </c>
      <c r="N27" s="28">
        <v>50</v>
      </c>
      <c r="O27" s="28">
        <v>100</v>
      </c>
      <c r="P27" s="28">
        <v>1</v>
      </c>
      <c r="Q27" s="29">
        <v>4</v>
      </c>
    </row>
    <row r="28" spans="1:17" x14ac:dyDescent="0.25">
      <c r="A28" s="4" t="s">
        <v>7</v>
      </c>
      <c r="B28" s="7">
        <v>1.1966583616083799</v>
      </c>
      <c r="C28" s="6">
        <v>0.90752496523412196</v>
      </c>
      <c r="D28" s="6">
        <v>0.82335588562808404</v>
      </c>
      <c r="E28" s="6">
        <v>0.71890254671334397</v>
      </c>
      <c r="F28" s="6">
        <v>0.63437235415791604</v>
      </c>
      <c r="G28" s="6">
        <v>0.81352935698402695</v>
      </c>
      <c r="H28" s="26">
        <v>0.38312900462435295</v>
      </c>
      <c r="I28" s="27">
        <v>0.17915700282611091</v>
      </c>
      <c r="J28" s="28">
        <v>100</v>
      </c>
      <c r="K28" s="28">
        <v>100</v>
      </c>
      <c r="L28" s="28">
        <v>100</v>
      </c>
      <c r="M28" s="28">
        <v>100</v>
      </c>
      <c r="N28" s="28">
        <v>50</v>
      </c>
      <c r="O28" s="28">
        <v>200</v>
      </c>
      <c r="P28" s="28">
        <v>1</v>
      </c>
      <c r="Q28"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3D1DC-1D65-44F3-B61F-D70521CBFD31}">
  <sheetPr>
    <tabColor theme="9" tint="0.59999389629810485"/>
  </sheetPr>
  <dimension ref="A1:Q20"/>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100</v>
      </c>
      <c r="B17" s="7">
        <v>1.1909584627466101</v>
      </c>
      <c r="C17" s="6">
        <v>0.98645660614647301</v>
      </c>
      <c r="D17" s="6">
        <v>0.92136470922068903</v>
      </c>
      <c r="E17" s="6">
        <v>0.84560014821693696</v>
      </c>
      <c r="F17" s="6">
        <v>0.73680870933577802</v>
      </c>
      <c r="G17" s="6">
        <v>0.87560298480265197</v>
      </c>
      <c r="H17" s="26">
        <v>0.31535547794395813</v>
      </c>
      <c r="I17" s="27">
        <v>0.13879427546687395</v>
      </c>
      <c r="J17" s="28">
        <v>200</v>
      </c>
      <c r="K17" s="28">
        <v>200</v>
      </c>
      <c r="L17" s="28">
        <v>200</v>
      </c>
      <c r="M17" s="28">
        <v>200</v>
      </c>
      <c r="N17" s="28">
        <v>100</v>
      </c>
      <c r="O17" s="28">
        <v>200</v>
      </c>
      <c r="P17" s="28">
        <v>1</v>
      </c>
      <c r="Q17" s="29">
        <v>7</v>
      </c>
    </row>
    <row r="18" spans="1:17" x14ac:dyDescent="0.25">
      <c r="A18" s="2" t="s">
        <v>10</v>
      </c>
      <c r="B18" s="7">
        <v>2.3060383259716</v>
      </c>
      <c r="C18" s="6">
        <v>1.3594457327363001</v>
      </c>
      <c r="D18" s="6">
        <v>1.10099385220581</v>
      </c>
      <c r="E18" s="6">
        <v>0.95308900992626999</v>
      </c>
      <c r="F18" s="6">
        <v>0.77927493992469499</v>
      </c>
      <c r="G18" s="6">
        <v>0.99420182839266802</v>
      </c>
      <c r="H18" s="26">
        <v>1.3118364975789318</v>
      </c>
      <c r="I18" s="27">
        <v>0.21492688846797303</v>
      </c>
      <c r="J18" s="28">
        <v>50</v>
      </c>
      <c r="K18" s="28">
        <v>50</v>
      </c>
      <c r="L18" s="28">
        <v>100</v>
      </c>
      <c r="M18" s="28">
        <v>50</v>
      </c>
      <c r="N18" s="28">
        <v>50</v>
      </c>
      <c r="O18" s="28">
        <v>100</v>
      </c>
      <c r="P18" s="28">
        <v>1</v>
      </c>
      <c r="Q18" s="29">
        <v>5</v>
      </c>
    </row>
    <row r="19" spans="1:17" x14ac:dyDescent="0.25">
      <c r="A19" s="2" t="s">
        <v>14</v>
      </c>
      <c r="B19" s="7">
        <v>1.2071805751979301</v>
      </c>
      <c r="C19" s="6">
        <v>0.97333810898883399</v>
      </c>
      <c r="D19" s="6">
        <v>0.90390068733878304</v>
      </c>
      <c r="E19" s="6">
        <v>0.82942515896054902</v>
      </c>
      <c r="F19" s="6">
        <v>0.70688887279234103</v>
      </c>
      <c r="G19" s="6">
        <v>0.85576137004544395</v>
      </c>
      <c r="H19" s="26">
        <v>0.35141920515248615</v>
      </c>
      <c r="I19" s="27">
        <v>0.14887249725310292</v>
      </c>
      <c r="J19" s="28">
        <v>100</v>
      </c>
      <c r="K19" s="28">
        <v>100</v>
      </c>
      <c r="L19" s="28">
        <v>100</v>
      </c>
      <c r="M19" s="28">
        <v>200</v>
      </c>
      <c r="N19" s="28">
        <v>100</v>
      </c>
      <c r="O19" s="28">
        <v>200</v>
      </c>
      <c r="P19" s="28">
        <v>1</v>
      </c>
      <c r="Q19" s="29">
        <v>3</v>
      </c>
    </row>
    <row r="20" spans="1:17" x14ac:dyDescent="0.25">
      <c r="A20" s="2" t="s">
        <v>17</v>
      </c>
      <c r="B20" s="7">
        <v>1.3354697840726699</v>
      </c>
      <c r="C20" s="6">
        <v>1.06618916155183</v>
      </c>
      <c r="D20" s="6">
        <v>0.94958864114462804</v>
      </c>
      <c r="E20" s="6">
        <v>0.85672452104984098</v>
      </c>
      <c r="F20" s="6">
        <v>0.75174143460418097</v>
      </c>
      <c r="G20" s="6">
        <v>0.894124119638814</v>
      </c>
      <c r="H20" s="26">
        <v>0.44134566443385592</v>
      </c>
      <c r="I20" s="27">
        <v>0.14238268503463303</v>
      </c>
      <c r="J20" s="28">
        <v>100</v>
      </c>
      <c r="K20" s="28">
        <v>100</v>
      </c>
      <c r="L20" s="28">
        <v>100</v>
      </c>
      <c r="M20" s="28">
        <v>100</v>
      </c>
      <c r="N20" s="28">
        <v>100</v>
      </c>
      <c r="O20" s="28">
        <v>200</v>
      </c>
      <c r="P20" s="28">
        <v>1</v>
      </c>
      <c r="Q20" s="29">
        <v>1</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5781F-3608-4D77-AECA-94E99192E915}">
  <sheetPr>
    <tabColor theme="9" tint="0.59999389629810485"/>
  </sheetPr>
  <dimension ref="A1:Q32"/>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100</v>
      </c>
      <c r="B17" s="7"/>
      <c r="C17" s="6"/>
      <c r="D17" s="6"/>
      <c r="E17" s="6"/>
      <c r="F17" s="6"/>
      <c r="G17" s="6"/>
      <c r="H17" s="26"/>
      <c r="I17" s="27"/>
      <c r="J17" s="28"/>
      <c r="K17" s="28"/>
      <c r="L17" s="28"/>
      <c r="M17" s="28"/>
      <c r="N17" s="28"/>
      <c r="O17" s="28"/>
      <c r="P17" s="28"/>
      <c r="Q17" s="29"/>
    </row>
    <row r="18" spans="1:17" x14ac:dyDescent="0.25">
      <c r="A18" s="4" t="s">
        <v>93</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30</v>
      </c>
    </row>
    <row r="19" spans="1:17" x14ac:dyDescent="0.25">
      <c r="A19" s="4" t="s">
        <v>12</v>
      </c>
      <c r="B19" s="7">
        <v>1.3635508205456901</v>
      </c>
      <c r="C19" s="6">
        <v>1.13723461359088</v>
      </c>
      <c r="D19" s="6">
        <v>1.0493179501396901</v>
      </c>
      <c r="E19" s="6">
        <v>0.93053356021920097</v>
      </c>
      <c r="F19" s="6">
        <v>0.81777890436696299</v>
      </c>
      <c r="G19" s="6">
        <v>0.98112422671673205</v>
      </c>
      <c r="H19" s="26">
        <v>0.38242659382895805</v>
      </c>
      <c r="I19" s="27">
        <v>0.16334532234976906</v>
      </c>
      <c r="J19" s="28">
        <v>100</v>
      </c>
      <c r="K19" s="28">
        <v>100</v>
      </c>
      <c r="L19" s="28">
        <v>100</v>
      </c>
      <c r="M19" s="28">
        <v>100</v>
      </c>
      <c r="N19" s="28">
        <v>100</v>
      </c>
      <c r="O19" s="28">
        <v>200</v>
      </c>
      <c r="P19" s="28">
        <v>1</v>
      </c>
      <c r="Q19" s="29">
        <v>28</v>
      </c>
    </row>
    <row r="20" spans="1:17" x14ac:dyDescent="0.25">
      <c r="A20" s="4" t="s">
        <v>96</v>
      </c>
      <c r="B20" s="7">
        <v>1.23747940705155</v>
      </c>
      <c r="C20" s="6">
        <v>0.98693765924349097</v>
      </c>
      <c r="D20" s="6">
        <v>0.91412760619358102</v>
      </c>
      <c r="E20" s="6">
        <v>0.83681604221913797</v>
      </c>
      <c r="F20" s="6">
        <v>0.72739058154915603</v>
      </c>
      <c r="G20" s="6">
        <v>0.86683405591769902</v>
      </c>
      <c r="H20" s="26">
        <v>0.370645351133851</v>
      </c>
      <c r="I20" s="27">
        <v>0.13944347436854299</v>
      </c>
      <c r="J20" s="28">
        <v>100</v>
      </c>
      <c r="K20" s="28">
        <v>200</v>
      </c>
      <c r="L20" s="28">
        <v>200</v>
      </c>
      <c r="M20" s="28">
        <v>200</v>
      </c>
      <c r="N20" s="28">
        <v>100</v>
      </c>
      <c r="O20" s="28">
        <v>200</v>
      </c>
      <c r="P20" s="28">
        <v>1</v>
      </c>
      <c r="Q20" s="29">
        <v>26</v>
      </c>
    </row>
    <row r="21" spans="1:17" x14ac:dyDescent="0.25">
      <c r="A21" s="2" t="s">
        <v>10</v>
      </c>
      <c r="B21" s="7"/>
      <c r="C21" s="6"/>
      <c r="D21" s="6"/>
      <c r="E21" s="6"/>
      <c r="F21" s="6"/>
      <c r="G21" s="6"/>
      <c r="H21" s="26"/>
      <c r="I21" s="27"/>
      <c r="J21" s="28"/>
      <c r="K21" s="28"/>
      <c r="L21" s="28"/>
      <c r="M21" s="28"/>
      <c r="N21" s="28"/>
      <c r="O21" s="28"/>
      <c r="P21" s="28"/>
      <c r="Q21" s="29"/>
    </row>
    <row r="22" spans="1:17" x14ac:dyDescent="0.25">
      <c r="A22" s="4" t="s">
        <v>93</v>
      </c>
      <c r="B22" s="7">
        <v>2.3060383259716</v>
      </c>
      <c r="C22" s="6">
        <v>1.3594457327363001</v>
      </c>
      <c r="D22" s="6">
        <v>1.10099385220581</v>
      </c>
      <c r="E22" s="6">
        <v>0.95308900992626999</v>
      </c>
      <c r="F22" s="6">
        <v>0.77927493992469499</v>
      </c>
      <c r="G22" s="6">
        <v>0.99420182839266802</v>
      </c>
      <c r="H22" s="26">
        <v>1.3118364975789318</v>
      </c>
      <c r="I22" s="27">
        <v>0.21492688846797303</v>
      </c>
      <c r="J22" s="28">
        <v>50</v>
      </c>
      <c r="K22" s="28">
        <v>50</v>
      </c>
      <c r="L22" s="28">
        <v>100</v>
      </c>
      <c r="M22" s="28">
        <v>50</v>
      </c>
      <c r="N22" s="28">
        <v>50</v>
      </c>
      <c r="O22" s="28">
        <v>100</v>
      </c>
      <c r="P22" s="28">
        <v>1</v>
      </c>
      <c r="Q22" s="29">
        <v>22</v>
      </c>
    </row>
    <row r="23" spans="1:17" x14ac:dyDescent="0.25">
      <c r="A23" s="4" t="s">
        <v>12</v>
      </c>
      <c r="B23" s="7">
        <v>6.3924214187278396</v>
      </c>
      <c r="C23" s="6">
        <v>2.1439212816907198</v>
      </c>
      <c r="D23" s="6">
        <v>1.5732926494852999</v>
      </c>
      <c r="E23" s="6">
        <v>1.19009356165182</v>
      </c>
      <c r="F23" s="6">
        <v>0.758121299398823</v>
      </c>
      <c r="G23" s="6">
        <v>1.2791883176366501</v>
      </c>
      <c r="H23" s="26">
        <v>5.1132331010911898</v>
      </c>
      <c r="I23" s="27">
        <v>0.52106701823782708</v>
      </c>
      <c r="J23" s="28">
        <v>6</v>
      </c>
      <c r="K23" s="28">
        <v>25</v>
      </c>
      <c r="L23" s="28">
        <v>50</v>
      </c>
      <c r="M23" s="28">
        <v>50</v>
      </c>
      <c r="N23" s="28">
        <v>25</v>
      </c>
      <c r="O23" s="28">
        <v>50</v>
      </c>
      <c r="P23" s="28">
        <v>1</v>
      </c>
      <c r="Q23" s="29">
        <v>20</v>
      </c>
    </row>
    <row r="24" spans="1:17" x14ac:dyDescent="0.25">
      <c r="A24" s="4" t="s">
        <v>96</v>
      </c>
      <c r="B24" s="7">
        <v>2.0512647682080298</v>
      </c>
      <c r="C24" s="6">
        <v>1.2986210065083701</v>
      </c>
      <c r="D24" s="6">
        <v>1.05587195885397</v>
      </c>
      <c r="E24" s="6">
        <v>0.90139359480682602</v>
      </c>
      <c r="F24" s="6">
        <v>0.75071479305037703</v>
      </c>
      <c r="G24" s="6">
        <v>0.96429099747164104</v>
      </c>
      <c r="H24" s="26">
        <v>1.0869737707363889</v>
      </c>
      <c r="I24" s="27">
        <v>0.21357620442126402</v>
      </c>
      <c r="J24" s="28">
        <v>25</v>
      </c>
      <c r="K24" s="28">
        <v>50</v>
      </c>
      <c r="L24" s="28">
        <v>50</v>
      </c>
      <c r="M24" s="28">
        <v>50</v>
      </c>
      <c r="N24" s="28">
        <v>50</v>
      </c>
      <c r="O24" s="28">
        <v>100</v>
      </c>
      <c r="P24" s="28">
        <v>1</v>
      </c>
      <c r="Q24" s="29">
        <v>18</v>
      </c>
    </row>
    <row r="25" spans="1:17" x14ac:dyDescent="0.25">
      <c r="A25" s="2" t="s">
        <v>14</v>
      </c>
      <c r="B25" s="7"/>
      <c r="C25" s="6"/>
      <c r="D25" s="6"/>
      <c r="E25" s="6"/>
      <c r="F25" s="6"/>
      <c r="G25" s="6"/>
      <c r="H25" s="26"/>
      <c r="I25" s="27"/>
      <c r="J25" s="28"/>
      <c r="K25" s="28"/>
      <c r="L25" s="28"/>
      <c r="M25" s="28"/>
      <c r="N25" s="28"/>
      <c r="O25" s="28"/>
      <c r="P25" s="28"/>
      <c r="Q25" s="29"/>
    </row>
    <row r="26" spans="1:17" x14ac:dyDescent="0.25">
      <c r="A26" s="4" t="s">
        <v>93</v>
      </c>
      <c r="B26" s="7">
        <v>1.2071805751979301</v>
      </c>
      <c r="C26" s="6">
        <v>0.97333810898883399</v>
      </c>
      <c r="D26" s="6">
        <v>0.90390068733878304</v>
      </c>
      <c r="E26" s="6">
        <v>0.82942515896054902</v>
      </c>
      <c r="F26" s="6">
        <v>0.70688887279234103</v>
      </c>
      <c r="G26" s="6">
        <v>0.85576137004544395</v>
      </c>
      <c r="H26" s="26">
        <v>0.35141920515248615</v>
      </c>
      <c r="I26" s="27">
        <v>0.14887249725310292</v>
      </c>
      <c r="J26" s="28">
        <v>100</v>
      </c>
      <c r="K26" s="28">
        <v>100</v>
      </c>
      <c r="L26" s="28">
        <v>100</v>
      </c>
      <c r="M26" s="28">
        <v>200</v>
      </c>
      <c r="N26" s="28">
        <v>100</v>
      </c>
      <c r="O26" s="28">
        <v>200</v>
      </c>
      <c r="P26" s="28">
        <v>1</v>
      </c>
      <c r="Q26" s="29">
        <v>14</v>
      </c>
    </row>
    <row r="27" spans="1:17" x14ac:dyDescent="0.25">
      <c r="A27" s="4" t="s">
        <v>12</v>
      </c>
      <c r="B27" s="7">
        <v>1.3265327869197401</v>
      </c>
      <c r="C27" s="6">
        <v>1.0685650437843699</v>
      </c>
      <c r="D27" s="6">
        <v>0.947569008065273</v>
      </c>
      <c r="E27" s="6">
        <v>0.86640075175497</v>
      </c>
      <c r="F27" s="6">
        <v>0.70494069515781199</v>
      </c>
      <c r="G27" s="6">
        <v>0.93279714944556702</v>
      </c>
      <c r="H27" s="26">
        <v>0.39373563747417306</v>
      </c>
      <c r="I27" s="27">
        <v>0.22785645428775503</v>
      </c>
      <c r="J27" s="28">
        <v>100</v>
      </c>
      <c r="K27" s="28">
        <v>100</v>
      </c>
      <c r="L27" s="28">
        <v>100</v>
      </c>
      <c r="M27" s="28">
        <v>100</v>
      </c>
      <c r="N27" s="28">
        <v>50</v>
      </c>
      <c r="O27" s="28">
        <v>100</v>
      </c>
      <c r="P27" s="28">
        <v>1</v>
      </c>
      <c r="Q27" s="29">
        <v>12</v>
      </c>
    </row>
    <row r="28" spans="1:17" x14ac:dyDescent="0.25">
      <c r="A28" s="4" t="s">
        <v>96</v>
      </c>
      <c r="B28" s="7">
        <v>1.19570067228924</v>
      </c>
      <c r="C28" s="6">
        <v>0.98077251478758398</v>
      </c>
      <c r="D28" s="6">
        <v>0.88190777728795999</v>
      </c>
      <c r="E28" s="6">
        <v>0.81698779908262298</v>
      </c>
      <c r="F28" s="6">
        <v>0.69962685802826396</v>
      </c>
      <c r="G28" s="6">
        <v>0.84775989054563805</v>
      </c>
      <c r="H28" s="26">
        <v>0.34794078174360199</v>
      </c>
      <c r="I28" s="27">
        <v>0.14813303251737409</v>
      </c>
      <c r="J28" s="28">
        <v>100</v>
      </c>
      <c r="K28" s="28">
        <v>100</v>
      </c>
      <c r="L28" s="28">
        <v>100</v>
      </c>
      <c r="M28" s="28">
        <v>100</v>
      </c>
      <c r="N28" s="28">
        <v>100</v>
      </c>
      <c r="O28" s="28">
        <v>200</v>
      </c>
      <c r="P28" s="28">
        <v>1</v>
      </c>
      <c r="Q28" s="29">
        <v>10</v>
      </c>
    </row>
    <row r="29" spans="1:17" x14ac:dyDescent="0.25">
      <c r="A29" s="2" t="s">
        <v>17</v>
      </c>
      <c r="B29" s="7"/>
      <c r="C29" s="6"/>
      <c r="D29" s="6"/>
      <c r="E29" s="6"/>
      <c r="F29" s="6"/>
      <c r="G29" s="6"/>
      <c r="H29" s="26"/>
      <c r="I29" s="27"/>
      <c r="J29" s="28"/>
      <c r="K29" s="28"/>
      <c r="L29" s="28"/>
      <c r="M29" s="28"/>
      <c r="N29" s="28"/>
      <c r="O29" s="28"/>
      <c r="P29" s="28"/>
      <c r="Q29" s="29"/>
    </row>
    <row r="30" spans="1:17" x14ac:dyDescent="0.25">
      <c r="A30" s="4" t="s">
        <v>93</v>
      </c>
      <c r="B30" s="7">
        <v>1.3354697840726699</v>
      </c>
      <c r="C30" s="6">
        <v>1.06618916155183</v>
      </c>
      <c r="D30" s="6">
        <v>0.94958864114462804</v>
      </c>
      <c r="E30" s="6">
        <v>0.85672452104984098</v>
      </c>
      <c r="F30" s="6">
        <v>0.75174143460418097</v>
      </c>
      <c r="G30" s="6">
        <v>0.894124119638814</v>
      </c>
      <c r="H30" s="26">
        <v>0.44134566443385592</v>
      </c>
      <c r="I30" s="27">
        <v>0.14238268503463303</v>
      </c>
      <c r="J30" s="28">
        <v>100</v>
      </c>
      <c r="K30" s="28">
        <v>100</v>
      </c>
      <c r="L30" s="28">
        <v>100</v>
      </c>
      <c r="M30" s="28">
        <v>100</v>
      </c>
      <c r="N30" s="28">
        <v>100</v>
      </c>
      <c r="O30" s="28">
        <v>200</v>
      </c>
      <c r="P30" s="28">
        <v>1</v>
      </c>
      <c r="Q30" s="29">
        <v>6</v>
      </c>
    </row>
    <row r="31" spans="1:17" x14ac:dyDescent="0.25">
      <c r="A31" s="4" t="s">
        <v>12</v>
      </c>
      <c r="B31" s="7">
        <v>1.6169138842111499</v>
      </c>
      <c r="C31" s="6">
        <v>1.3364757590568299</v>
      </c>
      <c r="D31" s="6">
        <v>1.1845314377623599</v>
      </c>
      <c r="E31" s="6">
        <v>1.0856088849818999</v>
      </c>
      <c r="F31" s="6">
        <v>0.82867974034594605</v>
      </c>
      <c r="G31" s="6">
        <v>1.06396108869499</v>
      </c>
      <c r="H31" s="26">
        <v>0.55295279551615995</v>
      </c>
      <c r="I31" s="27">
        <v>0.23528134834904391</v>
      </c>
      <c r="J31" s="28">
        <v>50</v>
      </c>
      <c r="K31" s="28">
        <v>50</v>
      </c>
      <c r="L31" s="28">
        <v>100</v>
      </c>
      <c r="M31" s="28">
        <v>100</v>
      </c>
      <c r="N31" s="28">
        <v>50</v>
      </c>
      <c r="O31" s="28">
        <v>100</v>
      </c>
      <c r="P31" s="28">
        <v>1</v>
      </c>
      <c r="Q31" s="29">
        <v>4</v>
      </c>
    </row>
    <row r="32" spans="1:17" x14ac:dyDescent="0.25">
      <c r="A32" s="4" t="s">
        <v>96</v>
      </c>
      <c r="B32" s="7">
        <v>1.3362471941524701</v>
      </c>
      <c r="C32" s="6">
        <v>1.0664542122833101</v>
      </c>
      <c r="D32" s="6">
        <v>0.94398135899268298</v>
      </c>
      <c r="E32" s="6">
        <v>0.84090003521703205</v>
      </c>
      <c r="F32" s="6">
        <v>0.73306113757203395</v>
      </c>
      <c r="G32" s="6">
        <v>0.88517159748076601</v>
      </c>
      <c r="H32" s="26">
        <v>0.45107559667170405</v>
      </c>
      <c r="I32" s="27">
        <v>0.15211045990873207</v>
      </c>
      <c r="J32" s="28">
        <v>100</v>
      </c>
      <c r="K32" s="28">
        <v>100</v>
      </c>
      <c r="L32" s="28">
        <v>100</v>
      </c>
      <c r="M32" s="28">
        <v>100</v>
      </c>
      <c r="N32" s="28">
        <v>100</v>
      </c>
      <c r="O32" s="28">
        <v>200</v>
      </c>
      <c r="P32" s="28">
        <v>1</v>
      </c>
      <c r="Q32"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920C6-53D5-44F6-A230-BDCDE2F4AADA}">
  <sheetPr>
    <tabColor theme="9" tint="0.59999389629810485"/>
  </sheetPr>
  <dimension ref="A1:Q32"/>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100</v>
      </c>
      <c r="B17" s="7"/>
      <c r="C17" s="6"/>
      <c r="D17" s="6"/>
      <c r="E17" s="6"/>
      <c r="F17" s="6"/>
      <c r="G17" s="6"/>
      <c r="H17" s="26"/>
      <c r="I17" s="27"/>
      <c r="J17" s="28"/>
      <c r="K17" s="28"/>
      <c r="L17" s="28"/>
      <c r="M17" s="28"/>
      <c r="N17" s="28"/>
      <c r="O17" s="28"/>
      <c r="P17" s="28"/>
      <c r="Q17" s="29"/>
    </row>
    <row r="18" spans="1:17" x14ac:dyDescent="0.25">
      <c r="A18" s="4" t="s">
        <v>102</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30</v>
      </c>
    </row>
    <row r="19" spans="1:17" x14ac:dyDescent="0.25">
      <c r="A19" s="4" t="s">
        <v>15</v>
      </c>
      <c r="B19" s="7">
        <v>1.2316274047546201</v>
      </c>
      <c r="C19" s="6">
        <v>0.99437211509674195</v>
      </c>
      <c r="D19" s="6">
        <v>0.89588485488766101</v>
      </c>
      <c r="E19" s="6">
        <v>0.81276153741858803</v>
      </c>
      <c r="F19" s="6">
        <v>0.69637252839039598</v>
      </c>
      <c r="G19" s="6">
        <v>0.86146296451961801</v>
      </c>
      <c r="H19" s="26">
        <v>0.37016444023500206</v>
      </c>
      <c r="I19" s="27">
        <v>0.16509043612922203</v>
      </c>
      <c r="J19" s="28">
        <v>100</v>
      </c>
      <c r="K19" s="28">
        <v>100</v>
      </c>
      <c r="L19" s="28">
        <v>100</v>
      </c>
      <c r="M19" s="28">
        <v>100</v>
      </c>
      <c r="N19" s="28">
        <v>100</v>
      </c>
      <c r="O19" s="28">
        <v>200</v>
      </c>
      <c r="P19" s="28">
        <v>1</v>
      </c>
      <c r="Q19" s="29">
        <v>28</v>
      </c>
    </row>
    <row r="20" spans="1:17" x14ac:dyDescent="0.25">
      <c r="A20" s="4" t="s">
        <v>8</v>
      </c>
      <c r="B20" s="7">
        <v>1.2502146776829</v>
      </c>
      <c r="C20" s="6">
        <v>1.0133693447491501</v>
      </c>
      <c r="D20" s="6">
        <v>0.92207768168947701</v>
      </c>
      <c r="E20" s="6">
        <v>0.84745311311715898</v>
      </c>
      <c r="F20" s="6">
        <v>0.73966922588410999</v>
      </c>
      <c r="G20" s="6">
        <v>0.881260235345809</v>
      </c>
      <c r="H20" s="26">
        <v>0.36895444233709096</v>
      </c>
      <c r="I20" s="27">
        <v>0.141591009461699</v>
      </c>
      <c r="J20" s="28">
        <v>100</v>
      </c>
      <c r="K20" s="28">
        <v>200</v>
      </c>
      <c r="L20" s="28">
        <v>200</v>
      </c>
      <c r="M20" s="28">
        <v>200</v>
      </c>
      <c r="N20" s="28">
        <v>100</v>
      </c>
      <c r="O20" s="28">
        <v>200</v>
      </c>
      <c r="P20" s="28">
        <v>1</v>
      </c>
      <c r="Q20" s="29">
        <v>26</v>
      </c>
    </row>
    <row r="21" spans="1:17" x14ac:dyDescent="0.25">
      <c r="A21" s="2" t="s">
        <v>10</v>
      </c>
      <c r="B21" s="7"/>
      <c r="C21" s="6"/>
      <c r="D21" s="6"/>
      <c r="E21" s="6"/>
      <c r="F21" s="6"/>
      <c r="G21" s="6"/>
      <c r="H21" s="26"/>
      <c r="I21" s="27"/>
      <c r="J21" s="28"/>
      <c r="K21" s="28"/>
      <c r="L21" s="28"/>
      <c r="M21" s="28"/>
      <c r="N21" s="28"/>
      <c r="O21" s="28"/>
      <c r="P21" s="28"/>
      <c r="Q21" s="29"/>
    </row>
    <row r="22" spans="1:17" x14ac:dyDescent="0.25">
      <c r="A22" s="4" t="s">
        <v>102</v>
      </c>
      <c r="B22" s="7">
        <v>2.3060383259716</v>
      </c>
      <c r="C22" s="6">
        <v>1.3594457327363001</v>
      </c>
      <c r="D22" s="6">
        <v>1.10099385220581</v>
      </c>
      <c r="E22" s="6">
        <v>0.95308900992626999</v>
      </c>
      <c r="F22" s="6">
        <v>0.77927493992469499</v>
      </c>
      <c r="G22" s="6">
        <v>0.99420182839266802</v>
      </c>
      <c r="H22" s="26">
        <v>1.3118364975789318</v>
      </c>
      <c r="I22" s="27">
        <v>0.21492688846797303</v>
      </c>
      <c r="J22" s="28">
        <v>50</v>
      </c>
      <c r="K22" s="28">
        <v>50</v>
      </c>
      <c r="L22" s="28">
        <v>100</v>
      </c>
      <c r="M22" s="28">
        <v>50</v>
      </c>
      <c r="N22" s="28">
        <v>50</v>
      </c>
      <c r="O22" s="28">
        <v>100</v>
      </c>
      <c r="P22" s="28">
        <v>1</v>
      </c>
      <c r="Q22" s="29">
        <v>22</v>
      </c>
    </row>
    <row r="23" spans="1:17" x14ac:dyDescent="0.25">
      <c r="A23" s="4" t="s">
        <v>15</v>
      </c>
      <c r="B23" s="7">
        <v>1.8957767052697201</v>
      </c>
      <c r="C23" s="6">
        <v>1.16049028221012</v>
      </c>
      <c r="D23" s="6">
        <v>0.87156214282245603</v>
      </c>
      <c r="E23" s="6">
        <v>0.71759353566642303</v>
      </c>
      <c r="F23" s="6">
        <v>0.59352172953001903</v>
      </c>
      <c r="G23" s="6">
        <v>0.81845325168132099</v>
      </c>
      <c r="H23" s="26">
        <v>1.0773234535883991</v>
      </c>
      <c r="I23" s="27">
        <v>0.22493152215130197</v>
      </c>
      <c r="J23" s="28">
        <v>25</v>
      </c>
      <c r="K23" s="28">
        <v>50</v>
      </c>
      <c r="L23" s="28">
        <v>50</v>
      </c>
      <c r="M23" s="28">
        <v>50</v>
      </c>
      <c r="N23" s="28">
        <v>25</v>
      </c>
      <c r="O23" s="28">
        <v>50</v>
      </c>
      <c r="P23" s="28">
        <v>1</v>
      </c>
      <c r="Q23" s="29">
        <v>20</v>
      </c>
    </row>
    <row r="24" spans="1:17" x14ac:dyDescent="0.25">
      <c r="A24" s="4" t="s">
        <v>8</v>
      </c>
      <c r="B24" s="7">
        <v>2.5554576711649402</v>
      </c>
      <c r="C24" s="6">
        <v>1.4714831913192301</v>
      </c>
      <c r="D24" s="6">
        <v>1.1799573067657401</v>
      </c>
      <c r="E24" s="6">
        <v>1.00083257789647</v>
      </c>
      <c r="F24" s="6">
        <v>0.81780321548687696</v>
      </c>
      <c r="G24" s="6">
        <v>1.0837537392190799</v>
      </c>
      <c r="H24" s="26">
        <v>1.4717039319458602</v>
      </c>
      <c r="I24" s="27">
        <v>0.26595052373220296</v>
      </c>
      <c r="J24" s="28">
        <v>25</v>
      </c>
      <c r="K24" s="28">
        <v>50</v>
      </c>
      <c r="L24" s="28">
        <v>50</v>
      </c>
      <c r="M24" s="28">
        <v>50</v>
      </c>
      <c r="N24" s="28">
        <v>50</v>
      </c>
      <c r="O24" s="28">
        <v>100</v>
      </c>
      <c r="P24" s="28">
        <v>1</v>
      </c>
      <c r="Q24" s="29">
        <v>18</v>
      </c>
    </row>
    <row r="25" spans="1:17" x14ac:dyDescent="0.25">
      <c r="A25" s="2" t="s">
        <v>14</v>
      </c>
      <c r="B25" s="7"/>
      <c r="C25" s="6"/>
      <c r="D25" s="6"/>
      <c r="E25" s="6"/>
      <c r="F25" s="6"/>
      <c r="G25" s="6"/>
      <c r="H25" s="26"/>
      <c r="I25" s="27"/>
      <c r="J25" s="28"/>
      <c r="K25" s="28"/>
      <c r="L25" s="28"/>
      <c r="M25" s="28"/>
      <c r="N25" s="28"/>
      <c r="O25" s="28"/>
      <c r="P25" s="28"/>
      <c r="Q25" s="29"/>
    </row>
    <row r="26" spans="1:17" x14ac:dyDescent="0.25">
      <c r="A26" s="4" t="s">
        <v>102</v>
      </c>
      <c r="B26" s="7">
        <v>1.2071805751979301</v>
      </c>
      <c r="C26" s="6">
        <v>0.97333810898883399</v>
      </c>
      <c r="D26" s="6">
        <v>0.90390068733878304</v>
      </c>
      <c r="E26" s="6">
        <v>0.82942515896054902</v>
      </c>
      <c r="F26" s="6">
        <v>0.70688887279234103</v>
      </c>
      <c r="G26" s="6">
        <v>0.85576137004544395</v>
      </c>
      <c r="H26" s="26">
        <v>0.35141920515248615</v>
      </c>
      <c r="I26" s="27">
        <v>0.14887249725310292</v>
      </c>
      <c r="J26" s="28">
        <v>100</v>
      </c>
      <c r="K26" s="28">
        <v>100</v>
      </c>
      <c r="L26" s="28">
        <v>100</v>
      </c>
      <c r="M26" s="28">
        <v>200</v>
      </c>
      <c r="N26" s="28">
        <v>100</v>
      </c>
      <c r="O26" s="28">
        <v>200</v>
      </c>
      <c r="P26" s="28">
        <v>1</v>
      </c>
      <c r="Q26" s="29">
        <v>14</v>
      </c>
    </row>
    <row r="27" spans="1:17" x14ac:dyDescent="0.25">
      <c r="A27" s="4" t="s">
        <v>15</v>
      </c>
      <c r="B27" s="7">
        <v>1.2457162684338901</v>
      </c>
      <c r="C27" s="6">
        <v>0.943141154780894</v>
      </c>
      <c r="D27" s="6">
        <v>0.80939993771567398</v>
      </c>
      <c r="E27" s="6">
        <v>0.72745310167397403</v>
      </c>
      <c r="F27" s="6">
        <v>0.63765554426105497</v>
      </c>
      <c r="G27" s="6">
        <v>0.81968102332478898</v>
      </c>
      <c r="H27" s="26">
        <v>0.42603524510910107</v>
      </c>
      <c r="I27" s="27">
        <v>0.18202547906373401</v>
      </c>
      <c r="J27" s="28">
        <v>100</v>
      </c>
      <c r="K27" s="28">
        <v>100</v>
      </c>
      <c r="L27" s="28">
        <v>100</v>
      </c>
      <c r="M27" s="28">
        <v>100</v>
      </c>
      <c r="N27" s="28">
        <v>50</v>
      </c>
      <c r="O27" s="28">
        <v>200</v>
      </c>
      <c r="P27" s="28">
        <v>1</v>
      </c>
      <c r="Q27" s="29">
        <v>12</v>
      </c>
    </row>
    <row r="28" spans="1:17" x14ac:dyDescent="0.25">
      <c r="A28" s="4" t="s">
        <v>8</v>
      </c>
      <c r="B28" s="7">
        <v>1.2257438422047899</v>
      </c>
      <c r="C28" s="6">
        <v>1.00206785327777</v>
      </c>
      <c r="D28" s="6">
        <v>0.91165209526965796</v>
      </c>
      <c r="E28" s="6">
        <v>0.84179601325044096</v>
      </c>
      <c r="F28" s="6">
        <v>0.71519265922808894</v>
      </c>
      <c r="G28" s="6">
        <v>0.86631979300668105</v>
      </c>
      <c r="H28" s="26">
        <v>0.35942404919810889</v>
      </c>
      <c r="I28" s="27">
        <v>0.1511271337785921</v>
      </c>
      <c r="J28" s="28">
        <v>100</v>
      </c>
      <c r="K28" s="28">
        <v>100</v>
      </c>
      <c r="L28" s="28">
        <v>100</v>
      </c>
      <c r="M28" s="28">
        <v>100</v>
      </c>
      <c r="N28" s="28">
        <v>100</v>
      </c>
      <c r="O28" s="28">
        <v>200</v>
      </c>
      <c r="P28" s="28">
        <v>1</v>
      </c>
      <c r="Q28" s="29">
        <v>10</v>
      </c>
    </row>
    <row r="29" spans="1:17" x14ac:dyDescent="0.25">
      <c r="A29" s="2" t="s">
        <v>17</v>
      </c>
      <c r="B29" s="7"/>
      <c r="C29" s="6"/>
      <c r="D29" s="6"/>
      <c r="E29" s="6"/>
      <c r="F29" s="6"/>
      <c r="G29" s="6"/>
      <c r="H29" s="26"/>
      <c r="I29" s="27"/>
      <c r="J29" s="28"/>
      <c r="K29" s="28"/>
      <c r="L29" s="28"/>
      <c r="M29" s="28"/>
      <c r="N29" s="28"/>
      <c r="O29" s="28"/>
      <c r="P29" s="28"/>
      <c r="Q29" s="29"/>
    </row>
    <row r="30" spans="1:17" x14ac:dyDescent="0.25">
      <c r="A30" s="4" t="s">
        <v>102</v>
      </c>
      <c r="B30" s="7">
        <v>1.3354697840726699</v>
      </c>
      <c r="C30" s="6">
        <v>1.06618916155183</v>
      </c>
      <c r="D30" s="6">
        <v>0.94958864114462804</v>
      </c>
      <c r="E30" s="6">
        <v>0.85672452104984098</v>
      </c>
      <c r="F30" s="6">
        <v>0.75174143460418097</v>
      </c>
      <c r="G30" s="6">
        <v>0.894124119638814</v>
      </c>
      <c r="H30" s="26">
        <v>0.44134566443385592</v>
      </c>
      <c r="I30" s="27">
        <v>0.14238268503463303</v>
      </c>
      <c r="J30" s="28">
        <v>100</v>
      </c>
      <c r="K30" s="28">
        <v>100</v>
      </c>
      <c r="L30" s="28">
        <v>100</v>
      </c>
      <c r="M30" s="28">
        <v>100</v>
      </c>
      <c r="N30" s="28">
        <v>100</v>
      </c>
      <c r="O30" s="28">
        <v>200</v>
      </c>
      <c r="P30" s="28">
        <v>1</v>
      </c>
      <c r="Q30" s="29">
        <v>6</v>
      </c>
    </row>
    <row r="31" spans="1:17" x14ac:dyDescent="0.25">
      <c r="A31" s="4" t="s">
        <v>15</v>
      </c>
      <c r="B31" s="7">
        <v>1.47256027704598</v>
      </c>
      <c r="C31" s="6">
        <v>1.14390300607574</v>
      </c>
      <c r="D31" s="6">
        <v>0.97326288217166701</v>
      </c>
      <c r="E31" s="6">
        <v>0.85053407777730305</v>
      </c>
      <c r="F31" s="6">
        <v>0.75381374396267198</v>
      </c>
      <c r="G31" s="6">
        <v>0.90206709396374096</v>
      </c>
      <c r="H31" s="26">
        <v>0.57049318308223906</v>
      </c>
      <c r="I31" s="27">
        <v>0.14825335000106898</v>
      </c>
      <c r="J31" s="28">
        <v>100</v>
      </c>
      <c r="K31" s="28">
        <v>100</v>
      </c>
      <c r="L31" s="28">
        <v>100</v>
      </c>
      <c r="M31" s="28">
        <v>100</v>
      </c>
      <c r="N31" s="28">
        <v>100</v>
      </c>
      <c r="O31" s="28">
        <v>100</v>
      </c>
      <c r="P31" s="28">
        <v>1</v>
      </c>
      <c r="Q31" s="29">
        <v>4</v>
      </c>
    </row>
    <row r="32" spans="1:17" x14ac:dyDescent="0.25">
      <c r="A32" s="4" t="s">
        <v>8</v>
      </c>
      <c r="B32" s="7">
        <v>1.30828880199736</v>
      </c>
      <c r="C32" s="6">
        <v>1.03133440393877</v>
      </c>
      <c r="D32" s="6">
        <v>0.936778156800673</v>
      </c>
      <c r="E32" s="6">
        <v>0.85067792934429598</v>
      </c>
      <c r="F32" s="6">
        <v>0.73157869798326902</v>
      </c>
      <c r="G32" s="6">
        <v>0.889517001883255</v>
      </c>
      <c r="H32" s="26">
        <v>0.41877180011410498</v>
      </c>
      <c r="I32" s="27">
        <v>0.15793830389998598</v>
      </c>
      <c r="J32" s="28">
        <v>100</v>
      </c>
      <c r="K32" s="28">
        <v>100</v>
      </c>
      <c r="L32" s="28">
        <v>100</v>
      </c>
      <c r="M32" s="28">
        <v>100</v>
      </c>
      <c r="N32" s="28">
        <v>100</v>
      </c>
      <c r="O32" s="28">
        <v>200</v>
      </c>
      <c r="P32" s="28">
        <v>1</v>
      </c>
      <c r="Q32"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4E8C5-E6F4-4D65-AFAB-07A093B9443C}">
  <sheetPr>
    <tabColor theme="9" tint="0.59999389629810485"/>
  </sheetPr>
  <dimension ref="A1:Q32"/>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100</v>
      </c>
      <c r="B17" s="7"/>
      <c r="C17" s="6"/>
      <c r="D17" s="6"/>
      <c r="E17" s="6"/>
      <c r="F17" s="6"/>
      <c r="G17" s="6"/>
      <c r="H17" s="26"/>
      <c r="I17" s="27"/>
      <c r="J17" s="28"/>
      <c r="K17" s="28"/>
      <c r="L17" s="28"/>
      <c r="M17" s="28"/>
      <c r="N17" s="28"/>
      <c r="O17" s="28"/>
      <c r="P17" s="28"/>
      <c r="Q17" s="29"/>
    </row>
    <row r="18" spans="1:17" x14ac:dyDescent="0.25">
      <c r="A18" s="4" t="s">
        <v>98</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30</v>
      </c>
    </row>
    <row r="19" spans="1:17" x14ac:dyDescent="0.25">
      <c r="A19" s="4" t="s">
        <v>6</v>
      </c>
      <c r="B19" s="7">
        <v>1.2996298453788599</v>
      </c>
      <c r="C19" s="6">
        <v>1.0511698475570099</v>
      </c>
      <c r="D19" s="6">
        <v>0.98296805050817304</v>
      </c>
      <c r="E19" s="6">
        <v>0.90821250974757295</v>
      </c>
      <c r="F19" s="6">
        <v>0.80839177461391498</v>
      </c>
      <c r="G19" s="6">
        <v>0.91953561644340998</v>
      </c>
      <c r="H19" s="26">
        <v>0.38009422893544997</v>
      </c>
      <c r="I19" s="27">
        <v>0.11114384182949499</v>
      </c>
      <c r="J19" s="28">
        <v>100</v>
      </c>
      <c r="K19" s="28">
        <v>200</v>
      </c>
      <c r="L19" s="28">
        <v>200</v>
      </c>
      <c r="M19" s="28">
        <v>100</v>
      </c>
      <c r="N19" s="28">
        <v>100</v>
      </c>
      <c r="O19" s="28">
        <v>200</v>
      </c>
      <c r="P19" s="28">
        <v>1</v>
      </c>
      <c r="Q19" s="29">
        <v>28</v>
      </c>
    </row>
    <row r="20" spans="1:17" x14ac:dyDescent="0.25">
      <c r="A20" s="4" t="s">
        <v>9</v>
      </c>
      <c r="B20" s="7">
        <v>1.2681648151587701</v>
      </c>
      <c r="C20" s="6">
        <v>0.92322397513349697</v>
      </c>
      <c r="D20" s="6">
        <v>0.82820968175162801</v>
      </c>
      <c r="E20" s="6">
        <v>0.72209805945640304</v>
      </c>
      <c r="F20" s="6">
        <v>0.63958551869411795</v>
      </c>
      <c r="G20" s="6">
        <v>0.82288724664528301</v>
      </c>
      <c r="H20" s="26">
        <v>0.4452775685134871</v>
      </c>
      <c r="I20" s="27">
        <v>0.18330172795116506</v>
      </c>
      <c r="J20" s="28">
        <v>100</v>
      </c>
      <c r="K20" s="28">
        <v>100</v>
      </c>
      <c r="L20" s="28">
        <v>100</v>
      </c>
      <c r="M20" s="28">
        <v>100</v>
      </c>
      <c r="N20" s="28">
        <v>50</v>
      </c>
      <c r="O20" s="28">
        <v>200</v>
      </c>
      <c r="P20" s="28">
        <v>1</v>
      </c>
      <c r="Q20" s="29">
        <v>26</v>
      </c>
    </row>
    <row r="21" spans="1:17" x14ac:dyDescent="0.25">
      <c r="A21" s="2" t="s">
        <v>10</v>
      </c>
      <c r="B21" s="7"/>
      <c r="C21" s="6"/>
      <c r="D21" s="6"/>
      <c r="E21" s="6"/>
      <c r="F21" s="6"/>
      <c r="G21" s="6"/>
      <c r="H21" s="26"/>
      <c r="I21" s="27"/>
      <c r="J21" s="28"/>
      <c r="K21" s="28"/>
      <c r="L21" s="28"/>
      <c r="M21" s="28"/>
      <c r="N21" s="28"/>
      <c r="O21" s="28"/>
      <c r="P21" s="28"/>
      <c r="Q21" s="29"/>
    </row>
    <row r="22" spans="1:17" x14ac:dyDescent="0.25">
      <c r="A22" s="4" t="s">
        <v>98</v>
      </c>
      <c r="B22" s="7">
        <v>2.3060383259716</v>
      </c>
      <c r="C22" s="6">
        <v>1.3594457327363001</v>
      </c>
      <c r="D22" s="6">
        <v>1.10099385220581</v>
      </c>
      <c r="E22" s="6">
        <v>0.95308900992626999</v>
      </c>
      <c r="F22" s="6">
        <v>0.77927493992469499</v>
      </c>
      <c r="G22" s="6">
        <v>0.99420182839266802</v>
      </c>
      <c r="H22" s="26">
        <v>1.3118364975789318</v>
      </c>
      <c r="I22" s="27">
        <v>0.21492688846797303</v>
      </c>
      <c r="J22" s="28">
        <v>50</v>
      </c>
      <c r="K22" s="28">
        <v>50</v>
      </c>
      <c r="L22" s="28">
        <v>100</v>
      </c>
      <c r="M22" s="28">
        <v>50</v>
      </c>
      <c r="N22" s="28">
        <v>50</v>
      </c>
      <c r="O22" s="28">
        <v>100</v>
      </c>
      <c r="P22" s="28">
        <v>1</v>
      </c>
      <c r="Q22" s="29">
        <v>22</v>
      </c>
    </row>
    <row r="23" spans="1:17" x14ac:dyDescent="0.25">
      <c r="A23" s="4" t="s">
        <v>6</v>
      </c>
      <c r="B23" s="7">
        <v>3.1005518191107502</v>
      </c>
      <c r="C23" s="6">
        <v>1.81482074045005</v>
      </c>
      <c r="D23" s="6">
        <v>1.4044617165131801</v>
      </c>
      <c r="E23" s="6">
        <v>1.0992670720639399</v>
      </c>
      <c r="F23" s="6">
        <v>0.85145595979389599</v>
      </c>
      <c r="G23" s="6">
        <v>1.13838716501907</v>
      </c>
      <c r="H23" s="26">
        <v>1.9621646540916802</v>
      </c>
      <c r="I23" s="27">
        <v>0.28693120522517401</v>
      </c>
      <c r="J23" s="28">
        <v>25</v>
      </c>
      <c r="K23" s="28">
        <v>50</v>
      </c>
      <c r="L23" s="28">
        <v>50</v>
      </c>
      <c r="M23" s="28">
        <v>50</v>
      </c>
      <c r="N23" s="28">
        <v>50</v>
      </c>
      <c r="O23" s="28">
        <v>100</v>
      </c>
      <c r="P23" s="28">
        <v>1</v>
      </c>
      <c r="Q23" s="29">
        <v>20</v>
      </c>
    </row>
    <row r="24" spans="1:17" x14ac:dyDescent="0.25">
      <c r="A24" s="4" t="s">
        <v>9</v>
      </c>
      <c r="B24" s="7">
        <v>1.46650741317587</v>
      </c>
      <c r="C24" s="6">
        <v>1.0834648368075701</v>
      </c>
      <c r="D24" s="6">
        <v>0.95014453048459002</v>
      </c>
      <c r="E24" s="6">
        <v>0.78591887000427996</v>
      </c>
      <c r="F24" s="6">
        <v>0.64454939289242696</v>
      </c>
      <c r="G24" s="6">
        <v>0.93499987540772</v>
      </c>
      <c r="H24" s="26">
        <v>0.53150753776814996</v>
      </c>
      <c r="I24" s="27">
        <v>0.29045048251529304</v>
      </c>
      <c r="J24" s="28">
        <v>50</v>
      </c>
      <c r="K24" s="28">
        <v>50</v>
      </c>
      <c r="L24" s="28">
        <v>50</v>
      </c>
      <c r="M24" s="28">
        <v>50</v>
      </c>
      <c r="N24" s="28">
        <v>25</v>
      </c>
      <c r="O24" s="28">
        <v>100</v>
      </c>
      <c r="P24" s="28">
        <v>1</v>
      </c>
      <c r="Q24" s="29">
        <v>18</v>
      </c>
    </row>
    <row r="25" spans="1:17" x14ac:dyDescent="0.25">
      <c r="A25" s="2" t="s">
        <v>14</v>
      </c>
      <c r="B25" s="7"/>
      <c r="C25" s="6"/>
      <c r="D25" s="6"/>
      <c r="E25" s="6"/>
      <c r="F25" s="6"/>
      <c r="G25" s="6"/>
      <c r="H25" s="26"/>
      <c r="I25" s="27"/>
      <c r="J25" s="28"/>
      <c r="K25" s="28"/>
      <c r="L25" s="28"/>
      <c r="M25" s="28"/>
      <c r="N25" s="28"/>
      <c r="O25" s="28"/>
      <c r="P25" s="28"/>
      <c r="Q25" s="29"/>
    </row>
    <row r="26" spans="1:17" x14ac:dyDescent="0.25">
      <c r="A26" s="4" t="s">
        <v>98</v>
      </c>
      <c r="B26" s="7">
        <v>1.2071805751979301</v>
      </c>
      <c r="C26" s="6">
        <v>0.97333810898883399</v>
      </c>
      <c r="D26" s="6">
        <v>0.90390068733878304</v>
      </c>
      <c r="E26" s="6">
        <v>0.82942515896054902</v>
      </c>
      <c r="F26" s="6">
        <v>0.70688887279234103</v>
      </c>
      <c r="G26" s="6">
        <v>0.85576137004544395</v>
      </c>
      <c r="H26" s="26">
        <v>0.35141920515248615</v>
      </c>
      <c r="I26" s="27">
        <v>0.14887249725310292</v>
      </c>
      <c r="J26" s="28">
        <v>100</v>
      </c>
      <c r="K26" s="28">
        <v>100</v>
      </c>
      <c r="L26" s="28">
        <v>100</v>
      </c>
      <c r="M26" s="28">
        <v>200</v>
      </c>
      <c r="N26" s="28">
        <v>100</v>
      </c>
      <c r="O26" s="28">
        <v>200</v>
      </c>
      <c r="P26" s="28">
        <v>1</v>
      </c>
      <c r="Q26" s="29">
        <v>14</v>
      </c>
    </row>
    <row r="27" spans="1:17" x14ac:dyDescent="0.25">
      <c r="A27" s="4" t="s">
        <v>6</v>
      </c>
      <c r="B27" s="7">
        <v>1.40561158261886</v>
      </c>
      <c r="C27" s="6">
        <v>1.1311277659254999</v>
      </c>
      <c r="D27" s="6">
        <v>1.0014173282660701</v>
      </c>
      <c r="E27" s="6">
        <v>0.91142474681147101</v>
      </c>
      <c r="F27" s="6">
        <v>0.78862163137674601</v>
      </c>
      <c r="G27" s="6">
        <v>0.946329874570637</v>
      </c>
      <c r="H27" s="26">
        <v>0.45928170804822299</v>
      </c>
      <c r="I27" s="27">
        <v>0.15770824319389098</v>
      </c>
      <c r="J27" s="28">
        <v>100</v>
      </c>
      <c r="K27" s="28">
        <v>100</v>
      </c>
      <c r="L27" s="28">
        <v>100</v>
      </c>
      <c r="M27" s="28">
        <v>100</v>
      </c>
      <c r="N27" s="28">
        <v>100</v>
      </c>
      <c r="O27" s="28">
        <v>200</v>
      </c>
      <c r="P27" s="28">
        <v>1</v>
      </c>
      <c r="Q27" s="29">
        <v>12</v>
      </c>
    </row>
    <row r="28" spans="1:17" x14ac:dyDescent="0.25">
      <c r="A28" s="4" t="s">
        <v>9</v>
      </c>
      <c r="B28" s="7">
        <v>1.23738019102045</v>
      </c>
      <c r="C28" s="6">
        <v>0.90776622417679498</v>
      </c>
      <c r="D28" s="6">
        <v>0.81565753641032002</v>
      </c>
      <c r="E28" s="6">
        <v>0.70547796794991302</v>
      </c>
      <c r="F28" s="6">
        <v>0.59661716931170306</v>
      </c>
      <c r="G28" s="6">
        <v>0.810161094440076</v>
      </c>
      <c r="H28" s="26">
        <v>0.42721909658037405</v>
      </c>
      <c r="I28" s="27">
        <v>0.21354392512837295</v>
      </c>
      <c r="J28" s="28">
        <v>100</v>
      </c>
      <c r="K28" s="28">
        <v>100</v>
      </c>
      <c r="L28" s="28">
        <v>100</v>
      </c>
      <c r="M28" s="28">
        <v>100</v>
      </c>
      <c r="N28" s="28">
        <v>50</v>
      </c>
      <c r="O28" s="28">
        <v>200</v>
      </c>
      <c r="P28" s="28">
        <v>1</v>
      </c>
      <c r="Q28" s="29">
        <v>10</v>
      </c>
    </row>
    <row r="29" spans="1:17" x14ac:dyDescent="0.25">
      <c r="A29" s="2" t="s">
        <v>17</v>
      </c>
      <c r="B29" s="7"/>
      <c r="C29" s="6"/>
      <c r="D29" s="6"/>
      <c r="E29" s="6"/>
      <c r="F29" s="6"/>
      <c r="G29" s="6"/>
      <c r="H29" s="26"/>
      <c r="I29" s="27"/>
      <c r="J29" s="28"/>
      <c r="K29" s="28"/>
      <c r="L29" s="28"/>
      <c r="M29" s="28"/>
      <c r="N29" s="28"/>
      <c r="O29" s="28"/>
      <c r="P29" s="28"/>
      <c r="Q29" s="29"/>
    </row>
    <row r="30" spans="1:17" x14ac:dyDescent="0.25">
      <c r="A30" s="4" t="s">
        <v>98</v>
      </c>
      <c r="B30" s="7">
        <v>1.3354697840726699</v>
      </c>
      <c r="C30" s="6">
        <v>1.06618916155183</v>
      </c>
      <c r="D30" s="6">
        <v>0.94958864114462804</v>
      </c>
      <c r="E30" s="6">
        <v>0.85672452104984098</v>
      </c>
      <c r="F30" s="6">
        <v>0.75174143460418097</v>
      </c>
      <c r="G30" s="6">
        <v>0.894124119638814</v>
      </c>
      <c r="H30" s="26">
        <v>0.44134566443385592</v>
      </c>
      <c r="I30" s="27">
        <v>0.14238268503463303</v>
      </c>
      <c r="J30" s="28">
        <v>100</v>
      </c>
      <c r="K30" s="28">
        <v>100</v>
      </c>
      <c r="L30" s="28">
        <v>100</v>
      </c>
      <c r="M30" s="28">
        <v>100</v>
      </c>
      <c r="N30" s="28">
        <v>100</v>
      </c>
      <c r="O30" s="28">
        <v>200</v>
      </c>
      <c r="P30" s="28">
        <v>1</v>
      </c>
      <c r="Q30" s="29">
        <v>6</v>
      </c>
    </row>
    <row r="31" spans="1:17" x14ac:dyDescent="0.25">
      <c r="A31" s="4" t="s">
        <v>6</v>
      </c>
      <c r="B31" s="7">
        <v>1.29709889254611</v>
      </c>
      <c r="C31" s="6">
        <v>1.08162410472818</v>
      </c>
      <c r="D31" s="6">
        <v>0.96001968660329295</v>
      </c>
      <c r="E31" s="6">
        <v>0.88327220897129299</v>
      </c>
      <c r="F31" s="6">
        <v>0.77812364172056603</v>
      </c>
      <c r="G31" s="6">
        <v>0.89840812188340802</v>
      </c>
      <c r="H31" s="26">
        <v>0.39869077066270198</v>
      </c>
      <c r="I31" s="27">
        <v>0.12028448016284199</v>
      </c>
      <c r="J31" s="28">
        <v>100</v>
      </c>
      <c r="K31" s="28">
        <v>100</v>
      </c>
      <c r="L31" s="28">
        <v>100</v>
      </c>
      <c r="M31" s="28">
        <v>100</v>
      </c>
      <c r="N31" s="28">
        <v>100</v>
      </c>
      <c r="O31" s="28">
        <v>200</v>
      </c>
      <c r="P31" s="28">
        <v>1</v>
      </c>
      <c r="Q31" s="29">
        <v>4</v>
      </c>
    </row>
    <row r="32" spans="1:17" x14ac:dyDescent="0.25">
      <c r="A32" s="4" t="s">
        <v>9</v>
      </c>
      <c r="B32" s="7">
        <v>1.70323887138279</v>
      </c>
      <c r="C32" s="6">
        <v>1.0607757592011</v>
      </c>
      <c r="D32" s="6">
        <v>0.92036601100955795</v>
      </c>
      <c r="E32" s="6">
        <v>0.76384631348904497</v>
      </c>
      <c r="F32" s="6">
        <v>0.55131763749214602</v>
      </c>
      <c r="G32" s="6">
        <v>0.86510601519697805</v>
      </c>
      <c r="H32" s="26">
        <v>0.8381328561858119</v>
      </c>
      <c r="I32" s="27">
        <v>0.31378837770483203</v>
      </c>
      <c r="J32" s="28">
        <v>50</v>
      </c>
      <c r="K32" s="28">
        <v>50</v>
      </c>
      <c r="L32" s="28">
        <v>100</v>
      </c>
      <c r="M32" s="28">
        <v>100</v>
      </c>
      <c r="N32" s="28">
        <v>25</v>
      </c>
      <c r="O32" s="28">
        <v>100</v>
      </c>
      <c r="P32" s="28">
        <v>1</v>
      </c>
      <c r="Q32"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7F768-4362-414E-947B-445462B673D6}">
  <sheetPr>
    <tabColor theme="9" tint="0.59999389629810485"/>
  </sheetPr>
  <dimension ref="A1:Q40"/>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100</v>
      </c>
      <c r="B17" s="7"/>
      <c r="C17" s="6"/>
      <c r="D17" s="6"/>
      <c r="E17" s="6"/>
      <c r="F17" s="6"/>
      <c r="G17" s="6"/>
      <c r="H17" s="26"/>
      <c r="I17" s="27"/>
      <c r="J17" s="28"/>
      <c r="K17" s="28"/>
      <c r="L17" s="28"/>
      <c r="M17" s="28"/>
      <c r="N17" s="28"/>
      <c r="O17" s="28"/>
      <c r="P17" s="28"/>
      <c r="Q17" s="29"/>
    </row>
    <row r="18" spans="1:17" x14ac:dyDescent="0.25">
      <c r="A18" s="4" t="s">
        <v>101</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68</v>
      </c>
    </row>
    <row r="19" spans="1:17" x14ac:dyDescent="0.25">
      <c r="A19" s="4" t="s">
        <v>60</v>
      </c>
      <c r="B19" s="7">
        <v>1.5887239829047299</v>
      </c>
      <c r="C19" s="6">
        <v>1.3801088990027499</v>
      </c>
      <c r="D19" s="6">
        <v>1.26660334599094</v>
      </c>
      <c r="E19" s="6">
        <v>1.0705356463145499</v>
      </c>
      <c r="F19" s="6">
        <v>0.84805507700084304</v>
      </c>
      <c r="G19" s="6">
        <v>1.06833472027076</v>
      </c>
      <c r="H19" s="26">
        <v>0.5203892626339699</v>
      </c>
      <c r="I19" s="27">
        <v>0.220279643269917</v>
      </c>
      <c r="J19" s="28">
        <v>50</v>
      </c>
      <c r="K19" s="28">
        <v>50</v>
      </c>
      <c r="L19" s="28">
        <v>50</v>
      </c>
      <c r="M19" s="28">
        <v>100</v>
      </c>
      <c r="N19" s="28">
        <v>100</v>
      </c>
      <c r="O19" s="28">
        <v>100</v>
      </c>
      <c r="P19" s="28">
        <v>1</v>
      </c>
      <c r="Q19" s="29">
        <v>65</v>
      </c>
    </row>
    <row r="20" spans="1:17" x14ac:dyDescent="0.25">
      <c r="A20" s="4" t="s">
        <v>61</v>
      </c>
      <c r="B20" s="7">
        <v>1.33725680798924</v>
      </c>
      <c r="C20" s="6">
        <v>1.1106886909937801</v>
      </c>
      <c r="D20" s="6">
        <v>1.0187089633925599</v>
      </c>
      <c r="E20" s="6">
        <v>0.91214876612173401</v>
      </c>
      <c r="F20" s="6">
        <v>0.79003033226553199</v>
      </c>
      <c r="G20" s="6">
        <v>0.948572971649843</v>
      </c>
      <c r="H20" s="26">
        <v>0.38868383633939696</v>
      </c>
      <c r="I20" s="27">
        <v>0.15854263938431101</v>
      </c>
      <c r="J20" s="28">
        <v>100</v>
      </c>
      <c r="K20" s="28">
        <v>100</v>
      </c>
      <c r="L20" s="28">
        <v>200</v>
      </c>
      <c r="M20" s="28">
        <v>100</v>
      </c>
      <c r="N20" s="28">
        <v>100</v>
      </c>
      <c r="O20" s="28">
        <v>200</v>
      </c>
      <c r="P20" s="28">
        <v>1</v>
      </c>
      <c r="Q20" s="29">
        <v>62</v>
      </c>
    </row>
    <row r="21" spans="1:17" x14ac:dyDescent="0.25">
      <c r="A21" s="4" t="s">
        <v>62</v>
      </c>
      <c r="B21" s="7">
        <v>1.1722114387154801</v>
      </c>
      <c r="C21" s="6">
        <v>0.98317178105770198</v>
      </c>
      <c r="D21" s="6">
        <v>0.89619444942002502</v>
      </c>
      <c r="E21" s="6">
        <v>0.81654194418374604</v>
      </c>
      <c r="F21" s="6">
        <v>0.70539069219477102</v>
      </c>
      <c r="G21" s="6">
        <v>0.86871110762599701</v>
      </c>
      <c r="H21" s="26">
        <v>0.30350033108948304</v>
      </c>
      <c r="I21" s="27">
        <v>0.163320415431226</v>
      </c>
      <c r="J21" s="28">
        <v>100</v>
      </c>
      <c r="K21" s="28">
        <v>100</v>
      </c>
      <c r="L21" s="28">
        <v>100</v>
      </c>
      <c r="M21" s="28">
        <v>100</v>
      </c>
      <c r="N21" s="28">
        <v>100</v>
      </c>
      <c r="O21" s="28">
        <v>200</v>
      </c>
      <c r="P21" s="28">
        <v>1</v>
      </c>
      <c r="Q21" s="29">
        <v>59</v>
      </c>
    </row>
    <row r="22" spans="1:17" x14ac:dyDescent="0.25">
      <c r="A22" s="4" t="s">
        <v>11</v>
      </c>
      <c r="B22" s="7">
        <v>1.28092628483621</v>
      </c>
      <c r="C22" s="6">
        <v>0.98099748955737198</v>
      </c>
      <c r="D22" s="6">
        <v>0.84850177526837001</v>
      </c>
      <c r="E22" s="6">
        <v>0.78350850123603799</v>
      </c>
      <c r="F22" s="6">
        <v>0.68097267429480801</v>
      </c>
      <c r="G22" s="6">
        <v>0.83778022473839997</v>
      </c>
      <c r="H22" s="26">
        <v>0.44314606009780999</v>
      </c>
      <c r="I22" s="27">
        <v>0.15680755044359196</v>
      </c>
      <c r="J22" s="28">
        <v>100</v>
      </c>
      <c r="K22" s="28">
        <v>100</v>
      </c>
      <c r="L22" s="28">
        <v>100</v>
      </c>
      <c r="M22" s="28">
        <v>100</v>
      </c>
      <c r="N22" s="28">
        <v>100</v>
      </c>
      <c r="O22" s="28">
        <v>200</v>
      </c>
      <c r="P22" s="28">
        <v>1</v>
      </c>
      <c r="Q22" s="29">
        <v>56</v>
      </c>
    </row>
    <row r="23" spans="1:17" x14ac:dyDescent="0.25">
      <c r="A23" s="2" t="s">
        <v>10</v>
      </c>
      <c r="B23" s="7"/>
      <c r="C23" s="6"/>
      <c r="D23" s="6"/>
      <c r="E23" s="6"/>
      <c r="F23" s="6"/>
      <c r="G23" s="6"/>
      <c r="H23" s="26"/>
      <c r="I23" s="27"/>
      <c r="J23" s="28"/>
      <c r="K23" s="28"/>
      <c r="L23" s="28"/>
      <c r="M23" s="28"/>
      <c r="N23" s="28"/>
      <c r="O23" s="28"/>
      <c r="P23" s="28"/>
      <c r="Q23" s="29"/>
    </row>
    <row r="24" spans="1:17" x14ac:dyDescent="0.25">
      <c r="A24" s="4" t="s">
        <v>101</v>
      </c>
      <c r="B24" s="7">
        <v>2.3060383259716</v>
      </c>
      <c r="C24" s="6">
        <v>1.3594457327363001</v>
      </c>
      <c r="D24" s="6">
        <v>1.10099385220581</v>
      </c>
      <c r="E24" s="6">
        <v>0.95308900992626999</v>
      </c>
      <c r="F24" s="6">
        <v>0.77927493992469499</v>
      </c>
      <c r="G24" s="6">
        <v>0.99420182839266802</v>
      </c>
      <c r="H24" s="26">
        <v>1.3118364975789318</v>
      </c>
      <c r="I24" s="27">
        <v>0.21492688846797303</v>
      </c>
      <c r="J24" s="28">
        <v>50</v>
      </c>
      <c r="K24" s="28">
        <v>50</v>
      </c>
      <c r="L24" s="28">
        <v>100</v>
      </c>
      <c r="M24" s="28">
        <v>50</v>
      </c>
      <c r="N24" s="28">
        <v>50</v>
      </c>
      <c r="O24" s="28">
        <v>100</v>
      </c>
      <c r="P24" s="28">
        <v>1</v>
      </c>
      <c r="Q24" s="29">
        <v>50</v>
      </c>
    </row>
    <row r="25" spans="1:17" x14ac:dyDescent="0.25">
      <c r="A25" s="4" t="s">
        <v>60</v>
      </c>
      <c r="B25" s="7" t="e">
        <v>#DIV/0!</v>
      </c>
      <c r="C25" s="6">
        <v>2.3564732781877402</v>
      </c>
      <c r="D25" s="6">
        <v>1.6478796535997899</v>
      </c>
      <c r="E25" s="6">
        <v>1.3586888087382001</v>
      </c>
      <c r="F25" s="6">
        <v>0.87016779632307695</v>
      </c>
      <c r="G25" s="6">
        <v>1.3365639613214499</v>
      </c>
      <c r="H25" s="26">
        <v>1.0199093168662903</v>
      </c>
      <c r="I25" s="27">
        <v>0.466396164998373</v>
      </c>
      <c r="J25" s="28" t="e">
        <v>#DIV/0!</v>
      </c>
      <c r="K25" s="28">
        <v>6</v>
      </c>
      <c r="L25" s="28">
        <v>12</v>
      </c>
      <c r="M25" s="28">
        <v>25</v>
      </c>
      <c r="N25" s="28">
        <v>25</v>
      </c>
      <c r="O25" s="28">
        <v>50</v>
      </c>
      <c r="P25" s="28">
        <v>1</v>
      </c>
      <c r="Q25" s="29">
        <v>47</v>
      </c>
    </row>
    <row r="26" spans="1:17" x14ac:dyDescent="0.25">
      <c r="A26" s="4" t="s">
        <v>61</v>
      </c>
      <c r="B26" s="7">
        <v>3.21454715286843</v>
      </c>
      <c r="C26" s="6">
        <v>1.86436986181862</v>
      </c>
      <c r="D26" s="6">
        <v>1.32753698336043</v>
      </c>
      <c r="E26" s="6">
        <v>1.0423179847415101</v>
      </c>
      <c r="F26" s="6">
        <v>0.86716373250404</v>
      </c>
      <c r="G26" s="6">
        <v>1.16764976890281</v>
      </c>
      <c r="H26" s="26">
        <v>2.0468973839656197</v>
      </c>
      <c r="I26" s="27">
        <v>0.30048603639877003</v>
      </c>
      <c r="J26" s="28">
        <v>12</v>
      </c>
      <c r="K26" s="28">
        <v>25</v>
      </c>
      <c r="L26" s="28">
        <v>50</v>
      </c>
      <c r="M26" s="28">
        <v>25</v>
      </c>
      <c r="N26" s="28">
        <v>50</v>
      </c>
      <c r="O26" s="28">
        <v>50</v>
      </c>
      <c r="P26" s="28">
        <v>1</v>
      </c>
      <c r="Q26" s="29">
        <v>44</v>
      </c>
    </row>
    <row r="27" spans="1:17" x14ac:dyDescent="0.25">
      <c r="A27" s="4" t="s">
        <v>62</v>
      </c>
      <c r="B27" s="7">
        <v>4.5272680960676999</v>
      </c>
      <c r="C27" s="6">
        <v>1.8277193549637401</v>
      </c>
      <c r="D27" s="6">
        <v>1.17161169484934</v>
      </c>
      <c r="E27" s="6">
        <v>0.90473335887823603</v>
      </c>
      <c r="F27" s="6">
        <v>0.708977926781725</v>
      </c>
      <c r="G27" s="6">
        <v>1.0385241716461999</v>
      </c>
      <c r="H27" s="26">
        <v>3.4887439244214997</v>
      </c>
      <c r="I27" s="27">
        <v>0.32954624486447492</v>
      </c>
      <c r="J27" s="28">
        <v>12</v>
      </c>
      <c r="K27" s="28">
        <v>25</v>
      </c>
      <c r="L27" s="28">
        <v>50</v>
      </c>
      <c r="M27" s="28">
        <v>50</v>
      </c>
      <c r="N27" s="28">
        <v>25</v>
      </c>
      <c r="O27" s="28">
        <v>50</v>
      </c>
      <c r="P27" s="28">
        <v>1</v>
      </c>
      <c r="Q27" s="29">
        <v>41</v>
      </c>
    </row>
    <row r="28" spans="1:17" x14ac:dyDescent="0.25">
      <c r="A28" s="4" t="s">
        <v>11</v>
      </c>
      <c r="B28" s="7">
        <v>2.3078980835147802</v>
      </c>
      <c r="C28" s="6">
        <v>1.3460997503746901</v>
      </c>
      <c r="D28" s="6">
        <v>1.0592481946922401</v>
      </c>
      <c r="E28" s="6">
        <v>0.866768970130814</v>
      </c>
      <c r="F28" s="6">
        <v>0.70758246101695399</v>
      </c>
      <c r="G28" s="6">
        <v>0.96770340479483197</v>
      </c>
      <c r="H28" s="26">
        <v>1.3401946787199481</v>
      </c>
      <c r="I28" s="27">
        <v>0.26012094377787798</v>
      </c>
      <c r="J28" s="28">
        <v>25</v>
      </c>
      <c r="K28" s="28">
        <v>50</v>
      </c>
      <c r="L28" s="28">
        <v>50</v>
      </c>
      <c r="M28" s="28">
        <v>50</v>
      </c>
      <c r="N28" s="28">
        <v>50</v>
      </c>
      <c r="O28" s="28">
        <v>100</v>
      </c>
      <c r="P28" s="28">
        <v>1</v>
      </c>
      <c r="Q28" s="29">
        <v>38</v>
      </c>
    </row>
    <row r="29" spans="1:17" x14ac:dyDescent="0.25">
      <c r="A29" s="2" t="s">
        <v>14</v>
      </c>
      <c r="B29" s="7"/>
      <c r="C29" s="6"/>
      <c r="D29" s="6"/>
      <c r="E29" s="6"/>
      <c r="F29" s="6"/>
      <c r="G29" s="6"/>
      <c r="H29" s="26"/>
      <c r="I29" s="27"/>
      <c r="J29" s="28"/>
      <c r="K29" s="28"/>
      <c r="L29" s="28"/>
      <c r="M29" s="28"/>
      <c r="N29" s="28"/>
      <c r="O29" s="28"/>
      <c r="P29" s="28"/>
      <c r="Q29" s="29"/>
    </row>
    <row r="30" spans="1:17" x14ac:dyDescent="0.25">
      <c r="A30" s="4" t="s">
        <v>101</v>
      </c>
      <c r="B30" s="7">
        <v>1.2071805751979301</v>
      </c>
      <c r="C30" s="6">
        <v>0.97333810898883399</v>
      </c>
      <c r="D30" s="6">
        <v>0.90390068733878304</v>
      </c>
      <c r="E30" s="6">
        <v>0.82942515896054902</v>
      </c>
      <c r="F30" s="6">
        <v>0.70688887279234103</v>
      </c>
      <c r="G30" s="6">
        <v>0.85576137004544395</v>
      </c>
      <c r="H30" s="26">
        <v>0.35141920515248615</v>
      </c>
      <c r="I30" s="27">
        <v>0.14887249725310292</v>
      </c>
      <c r="J30" s="28">
        <v>100</v>
      </c>
      <c r="K30" s="28">
        <v>100</v>
      </c>
      <c r="L30" s="28">
        <v>100</v>
      </c>
      <c r="M30" s="28">
        <v>200</v>
      </c>
      <c r="N30" s="28">
        <v>100</v>
      </c>
      <c r="O30" s="28">
        <v>200</v>
      </c>
      <c r="P30" s="28">
        <v>1</v>
      </c>
      <c r="Q30" s="29">
        <v>32</v>
      </c>
    </row>
    <row r="31" spans="1:17" x14ac:dyDescent="0.25">
      <c r="A31" s="4" t="s">
        <v>60</v>
      </c>
      <c r="B31" s="7">
        <v>1.65293742750079</v>
      </c>
      <c r="C31" s="6">
        <v>1.33741392080021</v>
      </c>
      <c r="D31" s="6">
        <v>1.1830157306594999</v>
      </c>
      <c r="E31" s="6">
        <v>1.04568751266277</v>
      </c>
      <c r="F31" s="6">
        <v>0.831254475217586</v>
      </c>
      <c r="G31" s="6">
        <v>1.0838869578759001</v>
      </c>
      <c r="H31" s="26">
        <v>0.56905046962488992</v>
      </c>
      <c r="I31" s="27">
        <v>0.25263248265831406</v>
      </c>
      <c r="J31" s="28">
        <v>50</v>
      </c>
      <c r="K31" s="28">
        <v>50</v>
      </c>
      <c r="L31" s="28">
        <v>50</v>
      </c>
      <c r="M31" s="28">
        <v>50</v>
      </c>
      <c r="N31" s="28">
        <v>50</v>
      </c>
      <c r="O31" s="28">
        <v>100</v>
      </c>
      <c r="P31" s="28">
        <v>1</v>
      </c>
      <c r="Q31" s="29">
        <v>29</v>
      </c>
    </row>
    <row r="32" spans="1:17" x14ac:dyDescent="0.25">
      <c r="A32" s="4" t="s">
        <v>61</v>
      </c>
      <c r="B32" s="7">
        <v>1.4797443190952499</v>
      </c>
      <c r="C32" s="6">
        <v>1.0831953647477599</v>
      </c>
      <c r="D32" s="6">
        <v>0.97368426367939498</v>
      </c>
      <c r="E32" s="6">
        <v>0.88158226421545205</v>
      </c>
      <c r="F32" s="6">
        <v>0.74587784145166303</v>
      </c>
      <c r="G32" s="6">
        <v>0.91071112119936004</v>
      </c>
      <c r="H32" s="26">
        <v>0.56903319789588991</v>
      </c>
      <c r="I32" s="27">
        <v>0.16483327974769701</v>
      </c>
      <c r="J32" s="28">
        <v>100</v>
      </c>
      <c r="K32" s="28">
        <v>100</v>
      </c>
      <c r="L32" s="28">
        <v>100</v>
      </c>
      <c r="M32" s="28">
        <v>100</v>
      </c>
      <c r="N32" s="28">
        <v>100</v>
      </c>
      <c r="O32" s="28">
        <v>200</v>
      </c>
      <c r="P32" s="28">
        <v>1</v>
      </c>
      <c r="Q32" s="29">
        <v>26</v>
      </c>
    </row>
    <row r="33" spans="1:17" x14ac:dyDescent="0.25">
      <c r="A33" s="4" t="s">
        <v>62</v>
      </c>
      <c r="B33" s="7">
        <v>1.1710211577161</v>
      </c>
      <c r="C33" s="6">
        <v>0.95525007133293105</v>
      </c>
      <c r="D33" s="6">
        <v>0.84244886879481196</v>
      </c>
      <c r="E33" s="6">
        <v>0.75500041906747595</v>
      </c>
      <c r="F33" s="6">
        <v>0.669567176137984</v>
      </c>
      <c r="G33" s="6">
        <v>0.82985068627720104</v>
      </c>
      <c r="H33" s="26">
        <v>0.341170471438899</v>
      </c>
      <c r="I33" s="27">
        <v>0.16028351013921704</v>
      </c>
      <c r="J33" s="28">
        <v>100</v>
      </c>
      <c r="K33" s="28">
        <v>100</v>
      </c>
      <c r="L33" s="28">
        <v>100</v>
      </c>
      <c r="M33" s="28">
        <v>100</v>
      </c>
      <c r="N33" s="28">
        <v>50</v>
      </c>
      <c r="O33" s="28">
        <v>100</v>
      </c>
      <c r="P33" s="28">
        <v>1</v>
      </c>
      <c r="Q33" s="29">
        <v>23</v>
      </c>
    </row>
    <row r="34" spans="1:17" x14ac:dyDescent="0.25">
      <c r="A34" s="4" t="s">
        <v>11</v>
      </c>
      <c r="B34" s="7">
        <v>1.2614492401435899</v>
      </c>
      <c r="C34" s="6">
        <v>0.96412286034606598</v>
      </c>
      <c r="D34" s="6">
        <v>0.83887659454956798</v>
      </c>
      <c r="E34" s="6">
        <v>0.76790862961734896</v>
      </c>
      <c r="F34" s="6">
        <v>0.65614411201720102</v>
      </c>
      <c r="G34" s="6">
        <v>0.83481064319605103</v>
      </c>
      <c r="H34" s="26">
        <v>0.42663859694753892</v>
      </c>
      <c r="I34" s="27">
        <v>0.17866653117885001</v>
      </c>
      <c r="J34" s="28">
        <v>100</v>
      </c>
      <c r="K34" s="28">
        <v>100</v>
      </c>
      <c r="L34" s="28">
        <v>100</v>
      </c>
      <c r="M34" s="28">
        <v>100</v>
      </c>
      <c r="N34" s="28">
        <v>50</v>
      </c>
      <c r="O34" s="28">
        <v>200</v>
      </c>
      <c r="P34" s="28">
        <v>1</v>
      </c>
      <c r="Q34" s="29">
        <v>20</v>
      </c>
    </row>
    <row r="35" spans="1:17" x14ac:dyDescent="0.25">
      <c r="A35" s="2" t="s">
        <v>17</v>
      </c>
      <c r="B35" s="7"/>
      <c r="C35" s="6"/>
      <c r="D35" s="6"/>
      <c r="E35" s="6"/>
      <c r="F35" s="6"/>
      <c r="G35" s="6"/>
      <c r="H35" s="26"/>
      <c r="I35" s="27"/>
      <c r="J35" s="28"/>
      <c r="K35" s="28"/>
      <c r="L35" s="28"/>
      <c r="M35" s="28"/>
      <c r="N35" s="28"/>
      <c r="O35" s="28"/>
      <c r="P35" s="28"/>
      <c r="Q35" s="29"/>
    </row>
    <row r="36" spans="1:17" x14ac:dyDescent="0.25">
      <c r="A36" s="4" t="s">
        <v>101</v>
      </c>
      <c r="B36" s="7">
        <v>1.3354697840726699</v>
      </c>
      <c r="C36" s="6">
        <v>1.06618916155183</v>
      </c>
      <c r="D36" s="6">
        <v>0.94958864114462804</v>
      </c>
      <c r="E36" s="6">
        <v>0.85672452104984098</v>
      </c>
      <c r="F36" s="6">
        <v>0.75174143460418097</v>
      </c>
      <c r="G36" s="6">
        <v>0.894124119638814</v>
      </c>
      <c r="H36" s="26">
        <v>0.44134566443385592</v>
      </c>
      <c r="I36" s="27">
        <v>0.14238268503463303</v>
      </c>
      <c r="J36" s="28">
        <v>100</v>
      </c>
      <c r="K36" s="28">
        <v>100</v>
      </c>
      <c r="L36" s="28">
        <v>100</v>
      </c>
      <c r="M36" s="28">
        <v>100</v>
      </c>
      <c r="N36" s="28">
        <v>100</v>
      </c>
      <c r="O36" s="28">
        <v>200</v>
      </c>
      <c r="P36" s="28">
        <v>1</v>
      </c>
      <c r="Q36" s="29">
        <v>14</v>
      </c>
    </row>
    <row r="37" spans="1:17" x14ac:dyDescent="0.25">
      <c r="A37" s="4" t="s">
        <v>60</v>
      </c>
      <c r="B37" s="7">
        <v>1.6211595083722199</v>
      </c>
      <c r="C37" s="6">
        <v>1.3453561046787501</v>
      </c>
      <c r="D37" s="6">
        <v>1.14377429476887</v>
      </c>
      <c r="E37" s="6">
        <v>0.98354616531797401</v>
      </c>
      <c r="F37" s="6">
        <v>0.76237892651343997</v>
      </c>
      <c r="G37" s="6">
        <v>1.0400305184156</v>
      </c>
      <c r="H37" s="26">
        <v>0.58112898995661988</v>
      </c>
      <c r="I37" s="27">
        <v>0.27765159190216004</v>
      </c>
      <c r="J37" s="28">
        <v>50</v>
      </c>
      <c r="K37" s="28">
        <v>50</v>
      </c>
      <c r="L37" s="28">
        <v>50</v>
      </c>
      <c r="M37" s="28">
        <v>100</v>
      </c>
      <c r="N37" s="28">
        <v>50</v>
      </c>
      <c r="O37" s="28">
        <v>100</v>
      </c>
      <c r="P37" s="28">
        <v>1</v>
      </c>
      <c r="Q37" s="29">
        <v>11</v>
      </c>
    </row>
    <row r="38" spans="1:17" x14ac:dyDescent="0.25">
      <c r="A38" s="4" t="s">
        <v>61</v>
      </c>
      <c r="B38" s="7">
        <v>1.34293224256963</v>
      </c>
      <c r="C38" s="6">
        <v>1.1601550962382801</v>
      </c>
      <c r="D38" s="6">
        <v>1.01582176925221</v>
      </c>
      <c r="E38" s="6">
        <v>0.92957786271237297</v>
      </c>
      <c r="F38" s="6">
        <v>0.77889869130350597</v>
      </c>
      <c r="G38" s="6">
        <v>0.99988484022791402</v>
      </c>
      <c r="H38" s="26">
        <v>0.34304740234171593</v>
      </c>
      <c r="I38" s="27">
        <v>0.22098614892440804</v>
      </c>
      <c r="J38" s="28">
        <v>100</v>
      </c>
      <c r="K38" s="28">
        <v>100</v>
      </c>
      <c r="L38" s="28">
        <v>100</v>
      </c>
      <c r="M38" s="28">
        <v>100</v>
      </c>
      <c r="N38" s="28">
        <v>100</v>
      </c>
      <c r="O38" s="28">
        <v>200</v>
      </c>
      <c r="P38" s="28">
        <v>1</v>
      </c>
      <c r="Q38" s="29">
        <v>8</v>
      </c>
    </row>
    <row r="39" spans="1:17" x14ac:dyDescent="0.25">
      <c r="A39" s="4" t="s">
        <v>62</v>
      </c>
      <c r="B39" s="7">
        <v>1.3359324316176</v>
      </c>
      <c r="C39" s="6">
        <v>1.0786958044944801</v>
      </c>
      <c r="D39" s="6">
        <v>0.971068554927626</v>
      </c>
      <c r="E39" s="6">
        <v>0.87638101201516705</v>
      </c>
      <c r="F39" s="6">
        <v>0.77607570706665996</v>
      </c>
      <c r="G39" s="6">
        <v>0.91822509991199697</v>
      </c>
      <c r="H39" s="26">
        <v>0.41770733170560304</v>
      </c>
      <c r="I39" s="27">
        <v>0.14214939284533701</v>
      </c>
      <c r="J39" s="28">
        <v>50</v>
      </c>
      <c r="K39" s="28">
        <v>100</v>
      </c>
      <c r="L39" s="28">
        <v>100</v>
      </c>
      <c r="M39" s="28">
        <v>100</v>
      </c>
      <c r="N39" s="28">
        <v>100</v>
      </c>
      <c r="O39" s="28">
        <v>100</v>
      </c>
      <c r="P39" s="28">
        <v>1</v>
      </c>
      <c r="Q39" s="29">
        <v>5</v>
      </c>
    </row>
    <row r="40" spans="1:17" x14ac:dyDescent="0.25">
      <c r="A40" s="4" t="s">
        <v>11</v>
      </c>
      <c r="B40" s="7">
        <v>1.5580498731122501</v>
      </c>
      <c r="C40" s="6">
        <v>1.0519922782774001</v>
      </c>
      <c r="D40" s="6">
        <v>0.86197713084052296</v>
      </c>
      <c r="E40" s="6">
        <v>0.74535248251527497</v>
      </c>
      <c r="F40" s="6">
        <v>0.63657082047351299</v>
      </c>
      <c r="G40" s="6">
        <v>0.82354210219078405</v>
      </c>
      <c r="H40" s="26">
        <v>0.73450777092146602</v>
      </c>
      <c r="I40" s="27">
        <v>0.18697128171727107</v>
      </c>
      <c r="J40" s="28">
        <v>50</v>
      </c>
      <c r="K40" s="28">
        <v>100</v>
      </c>
      <c r="L40" s="28">
        <v>100</v>
      </c>
      <c r="M40" s="28">
        <v>100</v>
      </c>
      <c r="N40" s="28">
        <v>50</v>
      </c>
      <c r="O40" s="28">
        <v>100</v>
      </c>
      <c r="P40" s="28">
        <v>1</v>
      </c>
      <c r="Q40"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F9490-7B1F-4C4B-BB71-CDC8EA62AC67}">
  <sheetPr>
    <tabColor theme="9" tint="0.59999389629810485"/>
  </sheetPr>
  <dimension ref="A1:Q32"/>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100</v>
      </c>
      <c r="B17" s="7"/>
      <c r="C17" s="6"/>
      <c r="D17" s="6"/>
      <c r="E17" s="6"/>
      <c r="F17" s="6"/>
      <c r="G17" s="6"/>
      <c r="H17" s="26"/>
      <c r="I17" s="27"/>
      <c r="J17" s="28"/>
      <c r="K17" s="28"/>
      <c r="L17" s="28"/>
      <c r="M17" s="28"/>
      <c r="N17" s="28"/>
      <c r="O17" s="28"/>
      <c r="P17" s="28"/>
      <c r="Q17" s="29"/>
    </row>
    <row r="18" spans="1:17" x14ac:dyDescent="0.25">
      <c r="A18" s="4" t="s">
        <v>99</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30</v>
      </c>
    </row>
    <row r="19" spans="1:17" x14ac:dyDescent="0.25">
      <c r="A19" s="4" t="s">
        <v>16</v>
      </c>
      <c r="B19" s="7">
        <v>1.75220937726449</v>
      </c>
      <c r="C19" s="6">
        <v>1.4191762057477499</v>
      </c>
      <c r="D19" s="6">
        <v>1.2593310053506599</v>
      </c>
      <c r="E19" s="6">
        <v>1.15440302722931</v>
      </c>
      <c r="F19" s="6">
        <v>0.99943804187525798</v>
      </c>
      <c r="G19" s="6">
        <v>1.2713394285728701</v>
      </c>
      <c r="H19" s="26">
        <v>0.48086994869161992</v>
      </c>
      <c r="I19" s="27">
        <v>0.2719013866976121</v>
      </c>
      <c r="J19" s="28">
        <v>100</v>
      </c>
      <c r="K19" s="28">
        <v>100</v>
      </c>
      <c r="L19" s="28">
        <v>200</v>
      </c>
      <c r="M19" s="28">
        <v>100</v>
      </c>
      <c r="N19" s="28">
        <v>100</v>
      </c>
      <c r="O19" s="28">
        <v>200</v>
      </c>
      <c r="P19" s="28">
        <v>1</v>
      </c>
      <c r="Q19" s="29">
        <v>28</v>
      </c>
    </row>
    <row r="20" spans="1:17" x14ac:dyDescent="0.25">
      <c r="A20" s="4" t="s">
        <v>7</v>
      </c>
      <c r="B20" s="7">
        <v>1.16807785451483</v>
      </c>
      <c r="C20" s="6">
        <v>0.951219448052813</v>
      </c>
      <c r="D20" s="6">
        <v>0.89960478220558804</v>
      </c>
      <c r="E20" s="6">
        <v>0.83000493851799295</v>
      </c>
      <c r="F20" s="6">
        <v>0.726661703837155</v>
      </c>
      <c r="G20" s="6">
        <v>0.85115859218331402</v>
      </c>
      <c r="H20" s="26">
        <v>0.31691926233151602</v>
      </c>
      <c r="I20" s="27">
        <v>0.12449688834615902</v>
      </c>
      <c r="J20" s="28">
        <v>100</v>
      </c>
      <c r="K20" s="28">
        <v>100</v>
      </c>
      <c r="L20" s="28">
        <v>100</v>
      </c>
      <c r="M20" s="28">
        <v>200</v>
      </c>
      <c r="N20" s="28">
        <v>100</v>
      </c>
      <c r="O20" s="28">
        <v>200</v>
      </c>
      <c r="P20" s="28">
        <v>1</v>
      </c>
      <c r="Q20" s="29">
        <v>26</v>
      </c>
    </row>
    <row r="21" spans="1:17" x14ac:dyDescent="0.25">
      <c r="A21" s="2" t="s">
        <v>10</v>
      </c>
      <c r="B21" s="7"/>
      <c r="C21" s="6"/>
      <c r="D21" s="6"/>
      <c r="E21" s="6"/>
      <c r="F21" s="6"/>
      <c r="G21" s="6"/>
      <c r="H21" s="26"/>
      <c r="I21" s="27"/>
      <c r="J21" s="28"/>
      <c r="K21" s="28"/>
      <c r="L21" s="28"/>
      <c r="M21" s="28"/>
      <c r="N21" s="28"/>
      <c r="O21" s="28"/>
      <c r="P21" s="28"/>
      <c r="Q21" s="29"/>
    </row>
    <row r="22" spans="1:17" x14ac:dyDescent="0.25">
      <c r="A22" s="4" t="s">
        <v>99</v>
      </c>
      <c r="B22" s="7">
        <v>2.3060383259716</v>
      </c>
      <c r="C22" s="6">
        <v>1.3594457327363001</v>
      </c>
      <c r="D22" s="6">
        <v>1.10099385220581</v>
      </c>
      <c r="E22" s="6">
        <v>0.95308900992626999</v>
      </c>
      <c r="F22" s="6">
        <v>0.77927493992469499</v>
      </c>
      <c r="G22" s="6">
        <v>0.99420182839266802</v>
      </c>
      <c r="H22" s="26">
        <v>1.3118364975789318</v>
      </c>
      <c r="I22" s="27">
        <v>0.21492688846797303</v>
      </c>
      <c r="J22" s="28">
        <v>50</v>
      </c>
      <c r="K22" s="28">
        <v>50</v>
      </c>
      <c r="L22" s="28">
        <v>100</v>
      </c>
      <c r="M22" s="28">
        <v>50</v>
      </c>
      <c r="N22" s="28">
        <v>50</v>
      </c>
      <c r="O22" s="28">
        <v>100</v>
      </c>
      <c r="P22" s="28">
        <v>1</v>
      </c>
      <c r="Q22" s="29">
        <v>22</v>
      </c>
    </row>
    <row r="23" spans="1:17" x14ac:dyDescent="0.25">
      <c r="A23" s="4" t="s">
        <v>16</v>
      </c>
      <c r="B23" s="7">
        <v>3.7115592701512998</v>
      </c>
      <c r="C23" s="6">
        <v>2.5223056431011499</v>
      </c>
      <c r="D23" s="6">
        <v>1.92924882329585</v>
      </c>
      <c r="E23" s="6">
        <v>1.5882345592265601</v>
      </c>
      <c r="F23" s="6">
        <v>1.00459801330062</v>
      </c>
      <c r="G23" s="6">
        <v>1.5363554875693599</v>
      </c>
      <c r="H23" s="26">
        <v>2.1752037825819399</v>
      </c>
      <c r="I23" s="27">
        <v>0.53175747426873987</v>
      </c>
      <c r="J23" s="28">
        <v>50</v>
      </c>
      <c r="K23" s="28">
        <v>25</v>
      </c>
      <c r="L23" s="28">
        <v>50</v>
      </c>
      <c r="M23" s="28">
        <v>50</v>
      </c>
      <c r="N23" s="28">
        <v>50</v>
      </c>
      <c r="O23" s="28">
        <v>100</v>
      </c>
      <c r="P23" s="28">
        <v>1</v>
      </c>
      <c r="Q23" s="29">
        <v>20</v>
      </c>
    </row>
    <row r="24" spans="1:17" x14ac:dyDescent="0.25">
      <c r="A24" s="4" t="s">
        <v>7</v>
      </c>
      <c r="B24" s="7">
        <v>2.2532832352984902</v>
      </c>
      <c r="C24" s="6">
        <v>1.2682512612313199</v>
      </c>
      <c r="D24" s="6">
        <v>1.04594662739299</v>
      </c>
      <c r="E24" s="6">
        <v>0.90757755451725197</v>
      </c>
      <c r="F24" s="6">
        <v>0.74446767841602002</v>
      </c>
      <c r="G24" s="6">
        <v>0.955571420152733</v>
      </c>
      <c r="H24" s="26">
        <v>1.2977118151457572</v>
      </c>
      <c r="I24" s="27">
        <v>0.21110374173671298</v>
      </c>
      <c r="J24" s="28">
        <v>25</v>
      </c>
      <c r="K24" s="28">
        <v>50</v>
      </c>
      <c r="L24" s="28">
        <v>50</v>
      </c>
      <c r="M24" s="28">
        <v>50</v>
      </c>
      <c r="N24" s="28">
        <v>50</v>
      </c>
      <c r="O24" s="28">
        <v>100</v>
      </c>
      <c r="P24" s="28">
        <v>1</v>
      </c>
      <c r="Q24" s="29">
        <v>18</v>
      </c>
    </row>
    <row r="25" spans="1:17" x14ac:dyDescent="0.25">
      <c r="A25" s="2" t="s">
        <v>14</v>
      </c>
      <c r="B25" s="7"/>
      <c r="C25" s="6"/>
      <c r="D25" s="6"/>
      <c r="E25" s="6"/>
      <c r="F25" s="6"/>
      <c r="G25" s="6"/>
      <c r="H25" s="26"/>
      <c r="I25" s="27"/>
      <c r="J25" s="28"/>
      <c r="K25" s="28"/>
      <c r="L25" s="28"/>
      <c r="M25" s="28"/>
      <c r="N25" s="28"/>
      <c r="O25" s="28"/>
      <c r="P25" s="28"/>
      <c r="Q25" s="29"/>
    </row>
    <row r="26" spans="1:17" x14ac:dyDescent="0.25">
      <c r="A26" s="4" t="s">
        <v>99</v>
      </c>
      <c r="B26" s="7">
        <v>1.2071805751979301</v>
      </c>
      <c r="C26" s="6">
        <v>0.97333810898883399</v>
      </c>
      <c r="D26" s="6">
        <v>0.90390068733878304</v>
      </c>
      <c r="E26" s="6">
        <v>0.82942515896054902</v>
      </c>
      <c r="F26" s="6">
        <v>0.70688887279234103</v>
      </c>
      <c r="G26" s="6">
        <v>0.85576137004544395</v>
      </c>
      <c r="H26" s="26">
        <v>0.35141920515248615</v>
      </c>
      <c r="I26" s="27">
        <v>0.14887249725310292</v>
      </c>
      <c r="J26" s="28">
        <v>100</v>
      </c>
      <c r="K26" s="28">
        <v>100</v>
      </c>
      <c r="L26" s="28">
        <v>100</v>
      </c>
      <c r="M26" s="28">
        <v>200</v>
      </c>
      <c r="N26" s="28">
        <v>100</v>
      </c>
      <c r="O26" s="28">
        <v>200</v>
      </c>
      <c r="P26" s="28">
        <v>1</v>
      </c>
      <c r="Q26" s="29">
        <v>14</v>
      </c>
    </row>
    <row r="27" spans="1:17" x14ac:dyDescent="0.25">
      <c r="A27" s="4" t="s">
        <v>16</v>
      </c>
      <c r="B27" s="7">
        <v>1.8972970118869099</v>
      </c>
      <c r="C27" s="6">
        <v>1.5469222422531299</v>
      </c>
      <c r="D27" s="6">
        <v>1.32626697239086</v>
      </c>
      <c r="E27" s="6">
        <v>1.2330579302965601</v>
      </c>
      <c r="F27" s="6">
        <v>1.01088099389783</v>
      </c>
      <c r="G27" s="6">
        <v>1.3498146966120399</v>
      </c>
      <c r="H27" s="26">
        <v>0.54748231527487001</v>
      </c>
      <c r="I27" s="27">
        <v>0.33893370271420986</v>
      </c>
      <c r="J27" s="28">
        <v>100</v>
      </c>
      <c r="K27" s="28">
        <v>100</v>
      </c>
      <c r="L27" s="28">
        <v>100</v>
      </c>
      <c r="M27" s="28">
        <v>100</v>
      </c>
      <c r="N27" s="28">
        <v>100</v>
      </c>
      <c r="O27" s="28">
        <v>200</v>
      </c>
      <c r="P27" s="28">
        <v>1</v>
      </c>
      <c r="Q27" s="29">
        <v>12</v>
      </c>
    </row>
    <row r="28" spans="1:17" x14ac:dyDescent="0.25">
      <c r="A28" s="4" t="s">
        <v>7</v>
      </c>
      <c r="B28" s="7">
        <v>1.1345724665541299</v>
      </c>
      <c r="C28" s="6">
        <v>0.94310245720810004</v>
      </c>
      <c r="D28" s="6">
        <v>0.86840046667408</v>
      </c>
      <c r="E28" s="6">
        <v>0.81160646834807704</v>
      </c>
      <c r="F28" s="6">
        <v>0.70051615311945403</v>
      </c>
      <c r="G28" s="6">
        <v>0.83131817217252402</v>
      </c>
      <c r="H28" s="26">
        <v>0.30325429438160589</v>
      </c>
      <c r="I28" s="27">
        <v>0.13080201905306998</v>
      </c>
      <c r="J28" s="28">
        <v>100</v>
      </c>
      <c r="K28" s="28">
        <v>100</v>
      </c>
      <c r="L28" s="28">
        <v>100</v>
      </c>
      <c r="M28" s="28">
        <v>100</v>
      </c>
      <c r="N28" s="28">
        <v>100</v>
      </c>
      <c r="O28" s="28">
        <v>200</v>
      </c>
      <c r="P28" s="28">
        <v>1</v>
      </c>
      <c r="Q28" s="29">
        <v>10</v>
      </c>
    </row>
    <row r="29" spans="1:17" x14ac:dyDescent="0.25">
      <c r="A29" s="2" t="s">
        <v>17</v>
      </c>
      <c r="B29" s="7"/>
      <c r="C29" s="6"/>
      <c r="D29" s="6"/>
      <c r="E29" s="6"/>
      <c r="F29" s="6"/>
      <c r="G29" s="6"/>
      <c r="H29" s="26"/>
      <c r="I29" s="27"/>
      <c r="J29" s="28"/>
      <c r="K29" s="28"/>
      <c r="L29" s="28"/>
      <c r="M29" s="28"/>
      <c r="N29" s="28"/>
      <c r="O29" s="28"/>
      <c r="P29" s="28"/>
      <c r="Q29" s="29"/>
    </row>
    <row r="30" spans="1:17" x14ac:dyDescent="0.25">
      <c r="A30" s="4" t="s">
        <v>99</v>
      </c>
      <c r="B30" s="7">
        <v>1.3354697840726699</v>
      </c>
      <c r="C30" s="6">
        <v>1.06618916155183</v>
      </c>
      <c r="D30" s="6">
        <v>0.94958864114462804</v>
      </c>
      <c r="E30" s="6">
        <v>0.85672452104984098</v>
      </c>
      <c r="F30" s="6">
        <v>0.75174143460418097</v>
      </c>
      <c r="G30" s="6">
        <v>0.894124119638814</v>
      </c>
      <c r="H30" s="26">
        <v>0.44134566443385592</v>
      </c>
      <c r="I30" s="27">
        <v>0.14238268503463303</v>
      </c>
      <c r="J30" s="28">
        <v>100</v>
      </c>
      <c r="K30" s="28">
        <v>100</v>
      </c>
      <c r="L30" s="28">
        <v>100</v>
      </c>
      <c r="M30" s="28">
        <v>100</v>
      </c>
      <c r="N30" s="28">
        <v>100</v>
      </c>
      <c r="O30" s="28">
        <v>200</v>
      </c>
      <c r="P30" s="28">
        <v>1</v>
      </c>
      <c r="Q30" s="29">
        <v>6</v>
      </c>
    </row>
    <row r="31" spans="1:17" x14ac:dyDescent="0.25">
      <c r="A31" s="4" t="s">
        <v>16</v>
      </c>
      <c r="B31" s="7">
        <v>1.5370672513208601</v>
      </c>
      <c r="C31" s="6">
        <v>1.28141678410487</v>
      </c>
      <c r="D31" s="6">
        <v>1.1867618825266699</v>
      </c>
      <c r="E31" s="6">
        <v>1.1043529258483</v>
      </c>
      <c r="F31" s="6">
        <v>0.99708984110143295</v>
      </c>
      <c r="G31" s="6">
        <v>1.1779945424034699</v>
      </c>
      <c r="H31" s="26">
        <v>0.35907270891739018</v>
      </c>
      <c r="I31" s="27">
        <v>0.18090470130203695</v>
      </c>
      <c r="J31" s="28">
        <v>100</v>
      </c>
      <c r="K31" s="28">
        <v>100</v>
      </c>
      <c r="L31" s="28">
        <v>100</v>
      </c>
      <c r="M31" s="28">
        <v>100</v>
      </c>
      <c r="N31" s="28">
        <v>100</v>
      </c>
      <c r="O31" s="28">
        <v>200</v>
      </c>
      <c r="P31" s="28">
        <v>1</v>
      </c>
      <c r="Q31" s="29">
        <v>4</v>
      </c>
    </row>
    <row r="32" spans="1:17" x14ac:dyDescent="0.25">
      <c r="A32" s="4" t="s">
        <v>7</v>
      </c>
      <c r="B32" s="7">
        <v>1.27977637012828</v>
      </c>
      <c r="C32" s="6">
        <v>1.0120473843431199</v>
      </c>
      <c r="D32" s="6">
        <v>0.931565363687899</v>
      </c>
      <c r="E32" s="6">
        <v>0.83574120906718097</v>
      </c>
      <c r="F32" s="6">
        <v>0.728924007236604</v>
      </c>
      <c r="G32" s="6">
        <v>0.87163697672107998</v>
      </c>
      <c r="H32" s="26">
        <v>0.40813939340720007</v>
      </c>
      <c r="I32" s="27">
        <v>0.14271296948447598</v>
      </c>
      <c r="J32" s="28">
        <v>50</v>
      </c>
      <c r="K32" s="28">
        <v>100</v>
      </c>
      <c r="L32" s="28">
        <v>100</v>
      </c>
      <c r="M32" s="28">
        <v>100</v>
      </c>
      <c r="N32" s="28">
        <v>100</v>
      </c>
      <c r="O32" s="28">
        <v>200</v>
      </c>
      <c r="P32" s="28">
        <v>1</v>
      </c>
      <c r="Q32"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28EEA-A815-4F44-817E-645DBC780720}">
  <sheetPr>
    <tabColor theme="8" tint="0.59999389629810485"/>
  </sheetPr>
  <dimension ref="A1:Q21"/>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101</v>
      </c>
      <c r="B17" s="7">
        <v>1.1909584627466101</v>
      </c>
      <c r="C17" s="6">
        <v>0.98645660614647301</v>
      </c>
      <c r="D17" s="6">
        <v>0.92136470922068903</v>
      </c>
      <c r="E17" s="6">
        <v>0.84560014821693696</v>
      </c>
      <c r="F17" s="6">
        <v>0.73680870933577802</v>
      </c>
      <c r="G17" s="6">
        <v>0.87560298480265197</v>
      </c>
      <c r="H17" s="26">
        <v>0.31535547794395813</v>
      </c>
      <c r="I17" s="27">
        <v>0.13879427546687395</v>
      </c>
      <c r="J17" s="28">
        <v>200</v>
      </c>
      <c r="K17" s="28">
        <v>200</v>
      </c>
      <c r="L17" s="28">
        <v>200</v>
      </c>
      <c r="M17" s="28">
        <v>200</v>
      </c>
      <c r="N17" s="28">
        <v>100</v>
      </c>
      <c r="O17" s="28">
        <v>200</v>
      </c>
      <c r="P17" s="28">
        <v>1</v>
      </c>
      <c r="Q17" s="29">
        <v>9</v>
      </c>
    </row>
    <row r="18" spans="1:17" x14ac:dyDescent="0.25">
      <c r="A18" s="2" t="s">
        <v>60</v>
      </c>
      <c r="B18" s="7">
        <v>1.5887239829047299</v>
      </c>
      <c r="C18" s="6">
        <v>1.3801088990027499</v>
      </c>
      <c r="D18" s="6">
        <v>1.26660334599094</v>
      </c>
      <c r="E18" s="6">
        <v>1.0705356463145499</v>
      </c>
      <c r="F18" s="6">
        <v>0.84805507700084304</v>
      </c>
      <c r="G18" s="6">
        <v>1.06833472027076</v>
      </c>
      <c r="H18" s="26">
        <v>0.5203892626339699</v>
      </c>
      <c r="I18" s="27">
        <v>0.220279643269917</v>
      </c>
      <c r="J18" s="28">
        <v>50</v>
      </c>
      <c r="K18" s="28">
        <v>50</v>
      </c>
      <c r="L18" s="28">
        <v>50</v>
      </c>
      <c r="M18" s="28">
        <v>100</v>
      </c>
      <c r="N18" s="28">
        <v>100</v>
      </c>
      <c r="O18" s="28">
        <v>100</v>
      </c>
      <c r="P18" s="28">
        <v>1</v>
      </c>
      <c r="Q18" s="29">
        <v>7</v>
      </c>
    </row>
    <row r="19" spans="1:17" x14ac:dyDescent="0.25">
      <c r="A19" s="2" t="s">
        <v>61</v>
      </c>
      <c r="B19" s="7">
        <v>1.33725680798924</v>
      </c>
      <c r="C19" s="6">
        <v>1.1106886909937801</v>
      </c>
      <c r="D19" s="6">
        <v>1.0187089633925599</v>
      </c>
      <c r="E19" s="6">
        <v>0.91214876612173401</v>
      </c>
      <c r="F19" s="6">
        <v>0.79003033226553199</v>
      </c>
      <c r="G19" s="6">
        <v>0.948572971649843</v>
      </c>
      <c r="H19" s="26">
        <v>0.38868383633939696</v>
      </c>
      <c r="I19" s="27">
        <v>0.15854263938431101</v>
      </c>
      <c r="J19" s="28">
        <v>100</v>
      </c>
      <c r="K19" s="28">
        <v>100</v>
      </c>
      <c r="L19" s="28">
        <v>200</v>
      </c>
      <c r="M19" s="28">
        <v>100</v>
      </c>
      <c r="N19" s="28">
        <v>100</v>
      </c>
      <c r="O19" s="28">
        <v>200</v>
      </c>
      <c r="P19" s="28">
        <v>1</v>
      </c>
      <c r="Q19" s="29">
        <v>5</v>
      </c>
    </row>
    <row r="20" spans="1:17" x14ac:dyDescent="0.25">
      <c r="A20" s="2" t="s">
        <v>62</v>
      </c>
      <c r="B20" s="7">
        <v>1.1722114387154801</v>
      </c>
      <c r="C20" s="6">
        <v>0.98317178105770198</v>
      </c>
      <c r="D20" s="6">
        <v>0.89619444942002502</v>
      </c>
      <c r="E20" s="6">
        <v>0.81654194418374604</v>
      </c>
      <c r="F20" s="6">
        <v>0.70539069219477102</v>
      </c>
      <c r="G20" s="6">
        <v>0.86871110762599701</v>
      </c>
      <c r="H20" s="26">
        <v>0.30350033108948304</v>
      </c>
      <c r="I20" s="27">
        <v>0.163320415431226</v>
      </c>
      <c r="J20" s="28">
        <v>100</v>
      </c>
      <c r="K20" s="28">
        <v>100</v>
      </c>
      <c r="L20" s="28">
        <v>100</v>
      </c>
      <c r="M20" s="28">
        <v>100</v>
      </c>
      <c r="N20" s="28">
        <v>100</v>
      </c>
      <c r="O20" s="28">
        <v>200</v>
      </c>
      <c r="P20" s="28">
        <v>1</v>
      </c>
      <c r="Q20" s="29">
        <v>3</v>
      </c>
    </row>
    <row r="21" spans="1:17" x14ac:dyDescent="0.25">
      <c r="A21" s="2" t="s">
        <v>11</v>
      </c>
      <c r="B21" s="7">
        <v>1.28092628483621</v>
      </c>
      <c r="C21" s="6">
        <v>0.98099748955737198</v>
      </c>
      <c r="D21" s="6">
        <v>0.84850177526837001</v>
      </c>
      <c r="E21" s="6">
        <v>0.78350850123603799</v>
      </c>
      <c r="F21" s="6">
        <v>0.68097267429480801</v>
      </c>
      <c r="G21" s="6">
        <v>0.83778022473839997</v>
      </c>
      <c r="H21" s="26">
        <v>0.44314606009780999</v>
      </c>
      <c r="I21" s="27">
        <v>0.15680755044359196</v>
      </c>
      <c r="J21" s="28">
        <v>100</v>
      </c>
      <c r="K21" s="28">
        <v>100</v>
      </c>
      <c r="L21" s="28">
        <v>100</v>
      </c>
      <c r="M21" s="28">
        <v>100</v>
      </c>
      <c r="N21" s="28">
        <v>100</v>
      </c>
      <c r="O21" s="28">
        <v>200</v>
      </c>
      <c r="P21" s="28">
        <v>1</v>
      </c>
      <c r="Q21" s="29">
        <v>1</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4EC12-C9A9-4796-B6A4-CAAB01E9EA3F}">
  <sheetPr codeName="Sheet2">
    <tabColor rgb="FF002060"/>
  </sheetPr>
  <dimension ref="A1:AF1585"/>
  <sheetViews>
    <sheetView showGridLines="0" zoomScale="90" zoomScaleNormal="90" workbookViewId="0">
      <pane xSplit="6" ySplit="1" topLeftCell="S2" activePane="bottomRight" state="frozen"/>
      <selection pane="topRight" activeCell="G1" sqref="G1"/>
      <selection pane="bottomLeft" activeCell="A2" sqref="A2"/>
      <selection pane="bottomRight"/>
    </sheetView>
  </sheetViews>
  <sheetFormatPr defaultRowHeight="15" x14ac:dyDescent="0.25"/>
  <cols>
    <col min="1" max="1" width="16.25" bestFit="1" customWidth="1"/>
    <col min="2" max="2" width="9.375" customWidth="1"/>
    <col min="3" max="3" width="8.625" bestFit="1" customWidth="1"/>
    <col min="4" max="4" width="14.625" bestFit="1" customWidth="1"/>
    <col min="5" max="5" width="11.375" bestFit="1" customWidth="1"/>
    <col min="6" max="6" width="20.5" bestFit="1" customWidth="1"/>
    <col min="7" max="11" width="8.125" customWidth="1"/>
    <col min="12" max="12" width="9" customWidth="1"/>
    <col min="13" max="17" width="6.625" customWidth="1"/>
    <col min="18" max="23" width="7.625" customWidth="1"/>
    <col min="24" max="24" width="8.375" customWidth="1"/>
    <col min="25" max="25" width="8" customWidth="1"/>
    <col min="26" max="26" width="8.875" customWidth="1"/>
    <col min="27" max="31" width="11.125" customWidth="1"/>
    <col min="32" max="32" width="15" customWidth="1"/>
    <col min="33" max="33" width="8.875" customWidth="1"/>
  </cols>
  <sheetData>
    <row r="1" spans="1:32" ht="30" x14ac:dyDescent="0.25">
      <c r="A1" s="9" t="s">
        <v>0</v>
      </c>
      <c r="B1" s="9" t="s">
        <v>1</v>
      </c>
      <c r="C1" s="9" t="s">
        <v>2</v>
      </c>
      <c r="D1" s="9" t="s">
        <v>3</v>
      </c>
      <c r="E1" s="9" t="s">
        <v>4</v>
      </c>
      <c r="F1" s="9" t="s">
        <v>5</v>
      </c>
      <c r="G1" s="14" t="s">
        <v>32</v>
      </c>
      <c r="H1" s="14" t="s">
        <v>33</v>
      </c>
      <c r="I1" s="14" t="s">
        <v>34</v>
      </c>
      <c r="J1" s="14" t="s">
        <v>35</v>
      </c>
      <c r="K1" s="14" t="s">
        <v>36</v>
      </c>
      <c r="L1" s="14" t="s">
        <v>80</v>
      </c>
      <c r="M1" s="15" t="s">
        <v>37</v>
      </c>
      <c r="N1" s="16" t="s">
        <v>38</v>
      </c>
      <c r="O1" s="16" t="s">
        <v>39</v>
      </c>
      <c r="P1" s="16" t="s">
        <v>40</v>
      </c>
      <c r="Q1" s="16" t="s">
        <v>41</v>
      </c>
      <c r="R1" s="16" t="s">
        <v>81</v>
      </c>
      <c r="S1" s="17" t="s">
        <v>42</v>
      </c>
      <c r="T1" s="18" t="s">
        <v>43</v>
      </c>
      <c r="U1" s="18" t="s">
        <v>44</v>
      </c>
      <c r="V1" s="18" t="s">
        <v>45</v>
      </c>
      <c r="W1" s="18" t="s">
        <v>46</v>
      </c>
      <c r="X1" s="18" t="s">
        <v>47</v>
      </c>
      <c r="Y1" s="20" t="s">
        <v>68</v>
      </c>
      <c r="Z1" s="21" t="s">
        <v>69</v>
      </c>
      <c r="AA1" s="20" t="s">
        <v>74</v>
      </c>
      <c r="AB1" s="21" t="s">
        <v>75</v>
      </c>
      <c r="AC1" s="21" t="s">
        <v>76</v>
      </c>
      <c r="AD1" s="21" t="s">
        <v>77</v>
      </c>
      <c r="AE1" s="21" t="s">
        <v>78</v>
      </c>
      <c r="AF1" s="21" t="s">
        <v>79</v>
      </c>
    </row>
    <row r="2" spans="1:32" x14ac:dyDescent="0.25">
      <c r="A2" t="s">
        <v>59</v>
      </c>
      <c r="B2" t="s">
        <v>27</v>
      </c>
      <c r="C2" t="s">
        <v>28</v>
      </c>
      <c r="D2" t="s">
        <v>10</v>
      </c>
      <c r="E2" t="s">
        <v>60</v>
      </c>
      <c r="F2" t="s">
        <v>16</v>
      </c>
      <c r="G2" s="10" t="s">
        <v>54</v>
      </c>
      <c r="H2" s="5">
        <v>2.0937822669666</v>
      </c>
      <c r="I2" s="5">
        <v>1.5604386171475899</v>
      </c>
      <c r="J2" s="5">
        <v>0.95536968114631404</v>
      </c>
      <c r="K2" s="5">
        <v>0.79401594725251401</v>
      </c>
      <c r="L2" s="5">
        <v>1.20899621952235</v>
      </c>
      <c r="M2" s="10" t="s">
        <v>54</v>
      </c>
      <c r="N2" s="5">
        <v>2.2685913087271601</v>
      </c>
      <c r="O2" s="5">
        <v>1.6487942858217799</v>
      </c>
      <c r="P2" s="5">
        <v>1.0038936185447001</v>
      </c>
      <c r="Q2" s="5">
        <v>0.89119151342888503</v>
      </c>
      <c r="R2" s="5">
        <v>1.2998037397823801</v>
      </c>
      <c r="S2" s="11" t="s">
        <v>55</v>
      </c>
      <c r="T2" t="s">
        <v>51</v>
      </c>
      <c r="U2" t="s">
        <v>49</v>
      </c>
      <c r="V2" t="s">
        <v>49</v>
      </c>
      <c r="W2" t="s">
        <v>53</v>
      </c>
      <c r="X2" t="s">
        <v>48</v>
      </c>
      <c r="Y2" s="7">
        <f>ABS(Quintile_Data[[#This Row],[AE_Amt_Overall]]-MAX(Quintile_Data[[#This Row],[AE_Amt_Q1]:[AE_Amt_Q5]]))</f>
        <v>0.88478604744424993</v>
      </c>
      <c r="Z2" s="6">
        <f>ABS(MIN(Quintile_Data[[#This Row],[AE_Amt_Q1]:[AE_Amt_Q5]])-Quintile_Data[[#This Row],[AE_Amt_Overall]])</f>
        <v>0.41498027226983603</v>
      </c>
      <c r="AA2" s="19" t="str">
        <f>VLOOKUP(Quintile_Data[[#This Row],[Deaths_Q1]],Mapping!$A$2:$B$8,2,FALSE)</f>
        <v>N/A</v>
      </c>
      <c r="AB2" s="8">
        <f>VLOOKUP(Quintile_Data[[#This Row],[Deaths_Q2]],Mapping!$A$2:$B$8,2,FALSE)</f>
        <v>6</v>
      </c>
      <c r="AC2" s="8">
        <f>VLOOKUP(Quintile_Data[[#This Row],[Deaths_Q3]],Mapping!$A$2:$B$8,2,FALSE)</f>
        <v>25</v>
      </c>
      <c r="AD2" s="8">
        <f>VLOOKUP(Quintile_Data[[#This Row],[Deaths_Q4]],Mapping!$A$2:$B$8,2,FALSE)</f>
        <v>25</v>
      </c>
      <c r="AE2" s="8">
        <f>VLOOKUP(Quintile_Data[[#This Row],[Deaths_Q5]],Mapping!$A$2:$B$8,2,FALSE)</f>
        <v>12</v>
      </c>
      <c r="AF2" s="8">
        <f>VLOOKUP(Quintile_Data[[#This Row],[Deaths_Overall]],Mapping!$A$2:$B$8,2,FALSE)</f>
        <v>50</v>
      </c>
    </row>
    <row r="3" spans="1:32" x14ac:dyDescent="0.25">
      <c r="A3" t="s">
        <v>59</v>
      </c>
      <c r="B3" t="s">
        <v>27</v>
      </c>
      <c r="C3" t="s">
        <v>28</v>
      </c>
      <c r="D3" t="s">
        <v>10</v>
      </c>
      <c r="E3" t="s">
        <v>60</v>
      </c>
      <c r="F3" t="s">
        <v>7</v>
      </c>
      <c r="G3" s="10" t="s">
        <v>54</v>
      </c>
      <c r="H3" s="5" t="s">
        <v>54</v>
      </c>
      <c r="I3" s="5">
        <v>1.74640659277537</v>
      </c>
      <c r="J3" s="5" t="s">
        <v>54</v>
      </c>
      <c r="K3" s="5" t="s">
        <v>54</v>
      </c>
      <c r="L3" s="5">
        <v>1.56779579915498</v>
      </c>
      <c r="M3" s="10" t="s">
        <v>54</v>
      </c>
      <c r="N3" s="5" t="s">
        <v>54</v>
      </c>
      <c r="O3" s="5">
        <v>1.08432601989614</v>
      </c>
      <c r="P3" s="5" t="s">
        <v>54</v>
      </c>
      <c r="Q3" s="5" t="s">
        <v>54</v>
      </c>
      <c r="R3" s="5">
        <v>1.2394817077678699</v>
      </c>
      <c r="S3" s="11" t="s">
        <v>55</v>
      </c>
      <c r="T3" t="s">
        <v>55</v>
      </c>
      <c r="U3" t="s">
        <v>51</v>
      </c>
      <c r="V3" t="s">
        <v>55</v>
      </c>
      <c r="W3" t="s">
        <v>55</v>
      </c>
      <c r="X3" t="s">
        <v>51</v>
      </c>
      <c r="Y3" s="7">
        <f>ABS(Quintile_Data[[#This Row],[AE_Amt_Overall]]-MAX(Quintile_Data[[#This Row],[AE_Amt_Q1]:[AE_Amt_Q5]]))</f>
        <v>0.17861079362039001</v>
      </c>
      <c r="Z3" s="6">
        <f>ABS(MIN(Quintile_Data[[#This Row],[AE_Amt_Q1]:[AE_Amt_Q5]])-Quintile_Data[[#This Row],[AE_Amt_Overall]])</f>
        <v>0.17861079362039001</v>
      </c>
      <c r="AA3" s="19" t="str">
        <f>VLOOKUP(Quintile_Data[[#This Row],[Deaths_Q1]],Mapping!$A$2:$B$8,2,FALSE)</f>
        <v>N/A</v>
      </c>
      <c r="AB3" s="8" t="str">
        <f>VLOOKUP(Quintile_Data[[#This Row],[Deaths_Q2]],Mapping!$A$2:$B$8,2,FALSE)</f>
        <v>N/A</v>
      </c>
      <c r="AC3" s="8">
        <f>VLOOKUP(Quintile_Data[[#This Row],[Deaths_Q3]],Mapping!$A$2:$B$8,2,FALSE)</f>
        <v>6</v>
      </c>
      <c r="AD3" s="8" t="str">
        <f>VLOOKUP(Quintile_Data[[#This Row],[Deaths_Q4]],Mapping!$A$2:$B$8,2,FALSE)</f>
        <v>N/A</v>
      </c>
      <c r="AE3" s="8" t="str">
        <f>VLOOKUP(Quintile_Data[[#This Row],[Deaths_Q5]],Mapping!$A$2:$B$8,2,FALSE)</f>
        <v>N/A</v>
      </c>
      <c r="AF3" s="8">
        <f>VLOOKUP(Quintile_Data[[#This Row],[Deaths_Overall]],Mapping!$A$2:$B$8,2,FALSE)</f>
        <v>6</v>
      </c>
    </row>
    <row r="4" spans="1:32" x14ac:dyDescent="0.25">
      <c r="A4" t="s">
        <v>59</v>
      </c>
      <c r="B4" t="s">
        <v>27</v>
      </c>
      <c r="C4" t="s">
        <v>28</v>
      </c>
      <c r="D4" t="s">
        <v>10</v>
      </c>
      <c r="E4" t="s">
        <v>60</v>
      </c>
      <c r="F4" t="s">
        <v>57</v>
      </c>
      <c r="G4" s="10" t="s">
        <v>54</v>
      </c>
      <c r="H4" s="5">
        <v>2.3564732781877402</v>
      </c>
      <c r="I4" s="5">
        <v>1.6478796535997899</v>
      </c>
      <c r="J4" s="5">
        <v>1.3586888087382001</v>
      </c>
      <c r="K4" s="5">
        <v>0.87016779632307695</v>
      </c>
      <c r="L4" s="5">
        <v>1.3365639613214499</v>
      </c>
      <c r="M4" s="10" t="s">
        <v>54</v>
      </c>
      <c r="N4" s="5">
        <v>1.7464605629904499</v>
      </c>
      <c r="O4" s="5">
        <v>1.6078691151340601</v>
      </c>
      <c r="P4" s="5">
        <v>1.34705156617996</v>
      </c>
      <c r="Q4" s="5">
        <v>0.91373191982248703</v>
      </c>
      <c r="R4" s="5">
        <v>1.29527262863149</v>
      </c>
      <c r="S4" s="11" t="s">
        <v>55</v>
      </c>
      <c r="T4" t="s">
        <v>51</v>
      </c>
      <c r="U4" t="s">
        <v>53</v>
      </c>
      <c r="V4" t="s">
        <v>49</v>
      </c>
      <c r="W4" t="s">
        <v>49</v>
      </c>
      <c r="X4" t="s">
        <v>48</v>
      </c>
      <c r="Y4" s="7">
        <f>ABS(Quintile_Data[[#This Row],[AE_Amt_Overall]]-MAX(Quintile_Data[[#This Row],[AE_Amt_Q1]:[AE_Amt_Q5]]))</f>
        <v>1.0199093168662903</v>
      </c>
      <c r="Z4" s="6">
        <f>ABS(MIN(Quintile_Data[[#This Row],[AE_Amt_Q1]:[AE_Amt_Q5]])-Quintile_Data[[#This Row],[AE_Amt_Overall]])</f>
        <v>0.466396164998373</v>
      </c>
      <c r="AA4" s="19" t="str">
        <f>VLOOKUP(Quintile_Data[[#This Row],[Deaths_Q1]],Mapping!$A$2:$B$8,2,FALSE)</f>
        <v>N/A</v>
      </c>
      <c r="AB4" s="8">
        <f>VLOOKUP(Quintile_Data[[#This Row],[Deaths_Q2]],Mapping!$A$2:$B$8,2,FALSE)</f>
        <v>6</v>
      </c>
      <c r="AC4" s="8">
        <f>VLOOKUP(Quintile_Data[[#This Row],[Deaths_Q3]],Mapping!$A$2:$B$8,2,FALSE)</f>
        <v>12</v>
      </c>
      <c r="AD4" s="8">
        <f>VLOOKUP(Quintile_Data[[#This Row],[Deaths_Q4]],Mapping!$A$2:$B$8,2,FALSE)</f>
        <v>25</v>
      </c>
      <c r="AE4" s="8">
        <f>VLOOKUP(Quintile_Data[[#This Row],[Deaths_Q5]],Mapping!$A$2:$B$8,2,FALSE)</f>
        <v>25</v>
      </c>
      <c r="AF4" s="8">
        <f>VLOOKUP(Quintile_Data[[#This Row],[Deaths_Overall]],Mapping!$A$2:$B$8,2,FALSE)</f>
        <v>50</v>
      </c>
    </row>
    <row r="5" spans="1:32" x14ac:dyDescent="0.25">
      <c r="A5" t="s">
        <v>59</v>
      </c>
      <c r="B5" t="s">
        <v>27</v>
      </c>
      <c r="C5" t="s">
        <v>28</v>
      </c>
      <c r="D5" t="s">
        <v>10</v>
      </c>
      <c r="E5" t="s">
        <v>61</v>
      </c>
      <c r="F5" t="s">
        <v>16</v>
      </c>
      <c r="G5" s="10">
        <v>2.7499171375003399</v>
      </c>
      <c r="H5" s="5">
        <v>2.0834171369363599</v>
      </c>
      <c r="I5" s="5">
        <v>1.5393408318686701</v>
      </c>
      <c r="J5" s="5">
        <v>1.3369144805426001</v>
      </c>
      <c r="K5" s="5">
        <v>0.89179006903608804</v>
      </c>
      <c r="L5" s="5">
        <v>1.27165501369939</v>
      </c>
      <c r="M5" s="10">
        <v>2.9031210703224701</v>
      </c>
      <c r="N5" s="5">
        <v>2.0804575936340202</v>
      </c>
      <c r="O5" s="5">
        <v>1.6119517887707</v>
      </c>
      <c r="P5" s="5">
        <v>1.46937715779044</v>
      </c>
      <c r="Q5" s="5">
        <v>0.92157678579636804</v>
      </c>
      <c r="R5" s="5">
        <v>1.33129090288467</v>
      </c>
      <c r="S5" s="11" t="s">
        <v>53</v>
      </c>
      <c r="T5" t="s">
        <v>49</v>
      </c>
      <c r="U5" t="s">
        <v>48</v>
      </c>
      <c r="V5" t="s">
        <v>48</v>
      </c>
      <c r="W5" t="s">
        <v>48</v>
      </c>
      <c r="X5" t="s">
        <v>48</v>
      </c>
      <c r="Y5" s="7">
        <f>ABS(Quintile_Data[[#This Row],[AE_Amt_Overall]]-MAX(Quintile_Data[[#This Row],[AE_Amt_Q1]:[AE_Amt_Q5]]))</f>
        <v>1.4782621238009499</v>
      </c>
      <c r="Z5" s="6">
        <f>ABS(MIN(Quintile_Data[[#This Row],[AE_Amt_Q1]:[AE_Amt_Q5]])-Quintile_Data[[#This Row],[AE_Amt_Overall]])</f>
        <v>0.37986494466330201</v>
      </c>
      <c r="AA5" s="19">
        <f>VLOOKUP(Quintile_Data[[#This Row],[Deaths_Q1]],Mapping!$A$2:$B$8,2,FALSE)</f>
        <v>12</v>
      </c>
      <c r="AB5" s="8">
        <f>VLOOKUP(Quintile_Data[[#This Row],[Deaths_Q2]],Mapping!$A$2:$B$8,2,FALSE)</f>
        <v>25</v>
      </c>
      <c r="AC5" s="8">
        <f>VLOOKUP(Quintile_Data[[#This Row],[Deaths_Q3]],Mapping!$A$2:$B$8,2,FALSE)</f>
        <v>50</v>
      </c>
      <c r="AD5" s="8">
        <f>VLOOKUP(Quintile_Data[[#This Row],[Deaths_Q4]],Mapping!$A$2:$B$8,2,FALSE)</f>
        <v>50</v>
      </c>
      <c r="AE5" s="8">
        <f>VLOOKUP(Quintile_Data[[#This Row],[Deaths_Q5]],Mapping!$A$2:$B$8,2,FALSE)</f>
        <v>50</v>
      </c>
      <c r="AF5" s="8">
        <f>VLOOKUP(Quintile_Data[[#This Row],[Deaths_Overall]],Mapping!$A$2:$B$8,2,FALSE)</f>
        <v>50</v>
      </c>
    </row>
    <row r="6" spans="1:32" x14ac:dyDescent="0.25">
      <c r="A6" t="s">
        <v>59</v>
      </c>
      <c r="B6" t="s">
        <v>27</v>
      </c>
      <c r="C6" t="s">
        <v>28</v>
      </c>
      <c r="D6" t="s">
        <v>10</v>
      </c>
      <c r="E6" t="s">
        <v>61</v>
      </c>
      <c r="F6" t="s">
        <v>7</v>
      </c>
      <c r="G6" s="10">
        <v>4.6829287136281099</v>
      </c>
      <c r="H6" s="5">
        <v>1.9281663917731799</v>
      </c>
      <c r="I6" s="5">
        <v>1.1953076151564901</v>
      </c>
      <c r="J6" s="5">
        <v>0.93440717956650299</v>
      </c>
      <c r="K6" s="5">
        <v>0.76022277006267502</v>
      </c>
      <c r="L6" s="5">
        <v>1.08160552158335</v>
      </c>
      <c r="M6" s="10">
        <v>3.0491709121390498</v>
      </c>
      <c r="N6" s="5">
        <v>1.8662560552798599</v>
      </c>
      <c r="O6" s="5">
        <v>1.183894674217</v>
      </c>
      <c r="P6" s="5">
        <v>1.1277665712423599</v>
      </c>
      <c r="Q6" s="5">
        <v>0.916622492838847</v>
      </c>
      <c r="R6" s="5">
        <v>1.14460071818631</v>
      </c>
      <c r="S6" s="11" t="s">
        <v>51</v>
      </c>
      <c r="T6" t="s">
        <v>53</v>
      </c>
      <c r="U6" t="s">
        <v>49</v>
      </c>
      <c r="V6" t="s">
        <v>53</v>
      </c>
      <c r="W6" t="s">
        <v>49</v>
      </c>
      <c r="X6" t="s">
        <v>48</v>
      </c>
      <c r="Y6" s="7">
        <f>ABS(Quintile_Data[[#This Row],[AE_Amt_Overall]]-MAX(Quintile_Data[[#This Row],[AE_Amt_Q1]:[AE_Amt_Q5]]))</f>
        <v>3.6013231920447599</v>
      </c>
      <c r="Z6" s="6">
        <f>ABS(MIN(Quintile_Data[[#This Row],[AE_Amt_Q1]:[AE_Amt_Q5]])-Quintile_Data[[#This Row],[AE_Amt_Overall]])</f>
        <v>0.32138275152067497</v>
      </c>
      <c r="AA6" s="19">
        <f>VLOOKUP(Quintile_Data[[#This Row],[Deaths_Q1]],Mapping!$A$2:$B$8,2,FALSE)</f>
        <v>6</v>
      </c>
      <c r="AB6" s="8">
        <f>VLOOKUP(Quintile_Data[[#This Row],[Deaths_Q2]],Mapping!$A$2:$B$8,2,FALSE)</f>
        <v>12</v>
      </c>
      <c r="AC6" s="8">
        <f>VLOOKUP(Quintile_Data[[#This Row],[Deaths_Q3]],Mapping!$A$2:$B$8,2,FALSE)</f>
        <v>25</v>
      </c>
      <c r="AD6" s="8">
        <f>VLOOKUP(Quintile_Data[[#This Row],[Deaths_Q4]],Mapping!$A$2:$B$8,2,FALSE)</f>
        <v>12</v>
      </c>
      <c r="AE6" s="8">
        <f>VLOOKUP(Quintile_Data[[#This Row],[Deaths_Q5]],Mapping!$A$2:$B$8,2,FALSE)</f>
        <v>25</v>
      </c>
      <c r="AF6" s="8">
        <f>VLOOKUP(Quintile_Data[[#This Row],[Deaths_Overall]],Mapping!$A$2:$B$8,2,FALSE)</f>
        <v>50</v>
      </c>
    </row>
    <row r="7" spans="1:32" x14ac:dyDescent="0.25">
      <c r="A7" t="s">
        <v>59</v>
      </c>
      <c r="B7" t="s">
        <v>27</v>
      </c>
      <c r="C7" t="s">
        <v>28</v>
      </c>
      <c r="D7" t="s">
        <v>10</v>
      </c>
      <c r="E7" t="s">
        <v>61</v>
      </c>
      <c r="F7" t="s">
        <v>57</v>
      </c>
      <c r="G7" s="10">
        <v>3.21454715286843</v>
      </c>
      <c r="H7" s="5">
        <v>1.86436986181862</v>
      </c>
      <c r="I7" s="5">
        <v>1.32753698336043</v>
      </c>
      <c r="J7" s="5">
        <v>1.0423179847415101</v>
      </c>
      <c r="K7" s="5">
        <v>0.86716373250404</v>
      </c>
      <c r="L7" s="5">
        <v>1.16764976890281</v>
      </c>
      <c r="M7" s="10">
        <v>2.31100716256269</v>
      </c>
      <c r="N7" s="5">
        <v>1.8106610776132399</v>
      </c>
      <c r="O7" s="5">
        <v>1.4923476718008699</v>
      </c>
      <c r="P7" s="5">
        <v>1.2892744780874501</v>
      </c>
      <c r="Q7" s="5">
        <v>0.980806939977519</v>
      </c>
      <c r="R7" s="5">
        <v>1.2980768199085799</v>
      </c>
      <c r="S7" s="11" t="s">
        <v>53</v>
      </c>
      <c r="T7" t="s">
        <v>49</v>
      </c>
      <c r="U7" t="s">
        <v>48</v>
      </c>
      <c r="V7" t="s">
        <v>49</v>
      </c>
      <c r="W7" t="s">
        <v>48</v>
      </c>
      <c r="X7" t="s">
        <v>48</v>
      </c>
      <c r="Y7" s="7">
        <f>ABS(Quintile_Data[[#This Row],[AE_Amt_Overall]]-MAX(Quintile_Data[[#This Row],[AE_Amt_Q1]:[AE_Amt_Q5]]))</f>
        <v>2.0468973839656197</v>
      </c>
      <c r="Z7" s="6">
        <f>ABS(MIN(Quintile_Data[[#This Row],[AE_Amt_Q1]:[AE_Amt_Q5]])-Quintile_Data[[#This Row],[AE_Amt_Overall]])</f>
        <v>0.30048603639877003</v>
      </c>
      <c r="AA7" s="19">
        <f>VLOOKUP(Quintile_Data[[#This Row],[Deaths_Q1]],Mapping!$A$2:$B$8,2,FALSE)</f>
        <v>12</v>
      </c>
      <c r="AB7" s="8">
        <f>VLOOKUP(Quintile_Data[[#This Row],[Deaths_Q2]],Mapping!$A$2:$B$8,2,FALSE)</f>
        <v>25</v>
      </c>
      <c r="AC7" s="8">
        <f>VLOOKUP(Quintile_Data[[#This Row],[Deaths_Q3]],Mapping!$A$2:$B$8,2,FALSE)</f>
        <v>50</v>
      </c>
      <c r="AD7" s="8">
        <f>VLOOKUP(Quintile_Data[[#This Row],[Deaths_Q4]],Mapping!$A$2:$B$8,2,FALSE)</f>
        <v>25</v>
      </c>
      <c r="AE7" s="8">
        <f>VLOOKUP(Quintile_Data[[#This Row],[Deaths_Q5]],Mapping!$A$2:$B$8,2,FALSE)</f>
        <v>50</v>
      </c>
      <c r="AF7" s="8">
        <f>VLOOKUP(Quintile_Data[[#This Row],[Deaths_Overall]],Mapping!$A$2:$B$8,2,FALSE)</f>
        <v>50</v>
      </c>
    </row>
    <row r="8" spans="1:32" x14ac:dyDescent="0.25">
      <c r="A8" t="s">
        <v>59</v>
      </c>
      <c r="B8" t="s">
        <v>27</v>
      </c>
      <c r="C8" t="s">
        <v>28</v>
      </c>
      <c r="D8" t="s">
        <v>10</v>
      </c>
      <c r="E8" t="s">
        <v>62</v>
      </c>
      <c r="F8" t="s">
        <v>16</v>
      </c>
      <c r="G8" s="10">
        <v>4.0362212949482403</v>
      </c>
      <c r="H8" s="5">
        <v>2.8662556693594499</v>
      </c>
      <c r="I8" s="5">
        <v>2.10182831390803</v>
      </c>
      <c r="J8" s="5">
        <v>1.60801684183978</v>
      </c>
      <c r="K8" s="5">
        <v>1.17354945422801</v>
      </c>
      <c r="L8" s="5">
        <v>1.6612228685860899</v>
      </c>
      <c r="M8" s="10">
        <v>4.3379882353537997</v>
      </c>
      <c r="N8" s="5">
        <v>3.1900865780069498</v>
      </c>
      <c r="O8" s="5">
        <v>2.2153100439102702</v>
      </c>
      <c r="P8" s="5">
        <v>1.65255029888669</v>
      </c>
      <c r="Q8" s="5">
        <v>1.1999402920150699</v>
      </c>
      <c r="R8" s="5">
        <v>1.7140739668135001</v>
      </c>
      <c r="S8" s="11" t="s">
        <v>49</v>
      </c>
      <c r="T8" t="s">
        <v>49</v>
      </c>
      <c r="U8" t="s">
        <v>49</v>
      </c>
      <c r="V8" t="s">
        <v>49</v>
      </c>
      <c r="W8" t="s">
        <v>48</v>
      </c>
      <c r="X8" t="s">
        <v>48</v>
      </c>
      <c r="Y8" s="7">
        <f>ABS(Quintile_Data[[#This Row],[AE_Amt_Overall]]-MAX(Quintile_Data[[#This Row],[AE_Amt_Q1]:[AE_Amt_Q5]]))</f>
        <v>2.3749984263621506</v>
      </c>
      <c r="Z8" s="6">
        <f>ABS(MIN(Quintile_Data[[#This Row],[AE_Amt_Q1]:[AE_Amt_Q5]])-Quintile_Data[[#This Row],[AE_Amt_Overall]])</f>
        <v>0.48767341435807987</v>
      </c>
      <c r="AA8" s="19">
        <f>VLOOKUP(Quintile_Data[[#This Row],[Deaths_Q1]],Mapping!$A$2:$B$8,2,FALSE)</f>
        <v>25</v>
      </c>
      <c r="AB8" s="8">
        <f>VLOOKUP(Quintile_Data[[#This Row],[Deaths_Q2]],Mapping!$A$2:$B$8,2,FALSE)</f>
        <v>25</v>
      </c>
      <c r="AC8" s="8">
        <f>VLOOKUP(Quintile_Data[[#This Row],[Deaths_Q3]],Mapping!$A$2:$B$8,2,FALSE)</f>
        <v>25</v>
      </c>
      <c r="AD8" s="8">
        <f>VLOOKUP(Quintile_Data[[#This Row],[Deaths_Q4]],Mapping!$A$2:$B$8,2,FALSE)</f>
        <v>25</v>
      </c>
      <c r="AE8" s="8">
        <f>VLOOKUP(Quintile_Data[[#This Row],[Deaths_Q5]],Mapping!$A$2:$B$8,2,FALSE)</f>
        <v>50</v>
      </c>
      <c r="AF8" s="8">
        <f>VLOOKUP(Quintile_Data[[#This Row],[Deaths_Overall]],Mapping!$A$2:$B$8,2,FALSE)</f>
        <v>50</v>
      </c>
    </row>
    <row r="9" spans="1:32" x14ac:dyDescent="0.25">
      <c r="A9" t="s">
        <v>59</v>
      </c>
      <c r="B9" t="s">
        <v>27</v>
      </c>
      <c r="C9" t="s">
        <v>28</v>
      </c>
      <c r="D9" t="s">
        <v>10</v>
      </c>
      <c r="E9" t="s">
        <v>62</v>
      </c>
      <c r="F9" t="s">
        <v>7</v>
      </c>
      <c r="G9" s="10">
        <v>2.7442294575508299</v>
      </c>
      <c r="H9" s="5">
        <v>1.4385342623030599</v>
      </c>
      <c r="I9" s="5">
        <v>1.05463647528717</v>
      </c>
      <c r="J9" s="5">
        <v>0.84219424612607396</v>
      </c>
      <c r="K9" s="5">
        <v>0.66779367205968698</v>
      </c>
      <c r="L9" s="5">
        <v>0.98244282592728405</v>
      </c>
      <c r="M9" s="10">
        <v>1.98592187518865</v>
      </c>
      <c r="N9" s="5">
        <v>1.2285022032971999</v>
      </c>
      <c r="O9" s="5">
        <v>1.1543995271826599</v>
      </c>
      <c r="P9" s="5">
        <v>1.01382026700672</v>
      </c>
      <c r="Q9" s="5">
        <v>0.83530682870588402</v>
      </c>
      <c r="R9" s="5">
        <v>1.07322142642637</v>
      </c>
      <c r="S9" s="11" t="s">
        <v>51</v>
      </c>
      <c r="T9" t="s">
        <v>49</v>
      </c>
      <c r="U9" t="s">
        <v>48</v>
      </c>
      <c r="V9" t="s">
        <v>49</v>
      </c>
      <c r="W9" t="s">
        <v>49</v>
      </c>
      <c r="X9" t="s">
        <v>48</v>
      </c>
      <c r="Y9" s="7">
        <f>ABS(Quintile_Data[[#This Row],[AE_Amt_Overall]]-MAX(Quintile_Data[[#This Row],[AE_Amt_Q1]:[AE_Amt_Q5]]))</f>
        <v>1.7617866316235458</v>
      </c>
      <c r="Z9" s="6">
        <f>ABS(MIN(Quintile_Data[[#This Row],[AE_Amt_Q1]:[AE_Amt_Q5]])-Quintile_Data[[#This Row],[AE_Amt_Overall]])</f>
        <v>0.31464915386759706</v>
      </c>
      <c r="AA9" s="19">
        <f>VLOOKUP(Quintile_Data[[#This Row],[Deaths_Q1]],Mapping!$A$2:$B$8,2,FALSE)</f>
        <v>6</v>
      </c>
      <c r="AB9" s="8">
        <f>VLOOKUP(Quintile_Data[[#This Row],[Deaths_Q2]],Mapping!$A$2:$B$8,2,FALSE)</f>
        <v>25</v>
      </c>
      <c r="AC9" s="8">
        <f>VLOOKUP(Quintile_Data[[#This Row],[Deaths_Q3]],Mapping!$A$2:$B$8,2,FALSE)</f>
        <v>50</v>
      </c>
      <c r="AD9" s="8">
        <f>VLOOKUP(Quintile_Data[[#This Row],[Deaths_Q4]],Mapping!$A$2:$B$8,2,FALSE)</f>
        <v>25</v>
      </c>
      <c r="AE9" s="8">
        <f>VLOOKUP(Quintile_Data[[#This Row],[Deaths_Q5]],Mapping!$A$2:$B$8,2,FALSE)</f>
        <v>25</v>
      </c>
      <c r="AF9" s="8">
        <f>VLOOKUP(Quintile_Data[[#This Row],[Deaths_Overall]],Mapping!$A$2:$B$8,2,FALSE)</f>
        <v>50</v>
      </c>
    </row>
    <row r="10" spans="1:32" x14ac:dyDescent="0.25">
      <c r="A10" t="s">
        <v>59</v>
      </c>
      <c r="B10" t="s">
        <v>27</v>
      </c>
      <c r="C10" t="s">
        <v>28</v>
      </c>
      <c r="D10" t="s">
        <v>10</v>
      </c>
      <c r="E10" t="s">
        <v>62</v>
      </c>
      <c r="F10" t="s">
        <v>57</v>
      </c>
      <c r="G10" s="10">
        <v>4.5272680960676999</v>
      </c>
      <c r="H10" s="5">
        <v>1.8277193549637401</v>
      </c>
      <c r="I10" s="5">
        <v>1.17161169484934</v>
      </c>
      <c r="J10" s="5">
        <v>0.90473335887823603</v>
      </c>
      <c r="K10" s="5">
        <v>0.708977926781725</v>
      </c>
      <c r="L10" s="5">
        <v>1.0385241716461999</v>
      </c>
      <c r="M10" s="10">
        <v>3.20429003632995</v>
      </c>
      <c r="N10" s="5">
        <v>1.9152466486744</v>
      </c>
      <c r="O10" s="5">
        <v>1.37365948884744</v>
      </c>
      <c r="P10" s="5">
        <v>1.3256061764103599</v>
      </c>
      <c r="Q10" s="5">
        <v>0.94499591385150095</v>
      </c>
      <c r="R10" s="5">
        <v>1.33497507787082</v>
      </c>
      <c r="S10" s="11" t="s">
        <v>53</v>
      </c>
      <c r="T10" t="s">
        <v>49</v>
      </c>
      <c r="U10" t="s">
        <v>48</v>
      </c>
      <c r="V10" t="s">
        <v>48</v>
      </c>
      <c r="W10" t="s">
        <v>49</v>
      </c>
      <c r="X10" t="s">
        <v>48</v>
      </c>
      <c r="Y10" s="7">
        <f>ABS(Quintile_Data[[#This Row],[AE_Amt_Overall]]-MAX(Quintile_Data[[#This Row],[AE_Amt_Q1]:[AE_Amt_Q5]]))</f>
        <v>3.4887439244214997</v>
      </c>
      <c r="Z10" s="6">
        <f>ABS(MIN(Quintile_Data[[#This Row],[AE_Amt_Q1]:[AE_Amt_Q5]])-Quintile_Data[[#This Row],[AE_Amt_Overall]])</f>
        <v>0.32954624486447492</v>
      </c>
      <c r="AA10" s="19">
        <f>VLOOKUP(Quintile_Data[[#This Row],[Deaths_Q1]],Mapping!$A$2:$B$8,2,FALSE)</f>
        <v>12</v>
      </c>
      <c r="AB10" s="8">
        <f>VLOOKUP(Quintile_Data[[#This Row],[Deaths_Q2]],Mapping!$A$2:$B$8,2,FALSE)</f>
        <v>25</v>
      </c>
      <c r="AC10" s="8">
        <f>VLOOKUP(Quintile_Data[[#This Row],[Deaths_Q3]],Mapping!$A$2:$B$8,2,FALSE)</f>
        <v>50</v>
      </c>
      <c r="AD10" s="8">
        <f>VLOOKUP(Quintile_Data[[#This Row],[Deaths_Q4]],Mapping!$A$2:$B$8,2,FALSE)</f>
        <v>50</v>
      </c>
      <c r="AE10" s="8">
        <f>VLOOKUP(Quintile_Data[[#This Row],[Deaths_Q5]],Mapping!$A$2:$B$8,2,FALSE)</f>
        <v>25</v>
      </c>
      <c r="AF10" s="8">
        <f>VLOOKUP(Quintile_Data[[#This Row],[Deaths_Overall]],Mapping!$A$2:$B$8,2,FALSE)</f>
        <v>50</v>
      </c>
    </row>
    <row r="11" spans="1:32" x14ac:dyDescent="0.25">
      <c r="A11" t="s">
        <v>59</v>
      </c>
      <c r="B11" t="s">
        <v>27</v>
      </c>
      <c r="C11" t="s">
        <v>28</v>
      </c>
      <c r="D11" t="s">
        <v>10</v>
      </c>
      <c r="E11" t="s">
        <v>11</v>
      </c>
      <c r="F11" t="s">
        <v>16</v>
      </c>
      <c r="G11" s="10">
        <v>4.6957250990826003</v>
      </c>
      <c r="H11" s="5">
        <v>3.5637885496570401</v>
      </c>
      <c r="I11" s="5">
        <v>2.1289711379812899</v>
      </c>
      <c r="J11" s="5">
        <v>1.69372009313418</v>
      </c>
      <c r="K11" s="5">
        <v>0.972074263372665</v>
      </c>
      <c r="L11" s="5">
        <v>1.93900357928275</v>
      </c>
      <c r="M11" s="10">
        <v>4.2743240345059599</v>
      </c>
      <c r="N11" s="5">
        <v>4.0749778522550502</v>
      </c>
      <c r="O11" s="5">
        <v>2.30201244968146</v>
      </c>
      <c r="P11" s="5">
        <v>1.8466041420963499</v>
      </c>
      <c r="Q11" s="5">
        <v>1.01036374415553</v>
      </c>
      <c r="R11" s="5">
        <v>2.09981599730179</v>
      </c>
      <c r="S11" s="11" t="s">
        <v>49</v>
      </c>
      <c r="T11" t="s">
        <v>49</v>
      </c>
      <c r="U11" t="s">
        <v>48</v>
      </c>
      <c r="V11" t="s">
        <v>49</v>
      </c>
      <c r="W11" t="s">
        <v>49</v>
      </c>
      <c r="X11" t="s">
        <v>48</v>
      </c>
      <c r="Y11" s="7">
        <f>ABS(Quintile_Data[[#This Row],[AE_Amt_Overall]]-MAX(Quintile_Data[[#This Row],[AE_Amt_Q1]:[AE_Amt_Q5]]))</f>
        <v>2.75672151979985</v>
      </c>
      <c r="Z11" s="6">
        <f>ABS(MIN(Quintile_Data[[#This Row],[AE_Amt_Q1]:[AE_Amt_Q5]])-Quintile_Data[[#This Row],[AE_Amt_Overall]])</f>
        <v>0.96692931591008502</v>
      </c>
      <c r="AA11" s="19">
        <f>VLOOKUP(Quintile_Data[[#This Row],[Deaths_Q1]],Mapping!$A$2:$B$8,2,FALSE)</f>
        <v>25</v>
      </c>
      <c r="AB11" s="8">
        <f>VLOOKUP(Quintile_Data[[#This Row],[Deaths_Q2]],Mapping!$A$2:$B$8,2,FALSE)</f>
        <v>25</v>
      </c>
      <c r="AC11" s="8">
        <f>VLOOKUP(Quintile_Data[[#This Row],[Deaths_Q3]],Mapping!$A$2:$B$8,2,FALSE)</f>
        <v>50</v>
      </c>
      <c r="AD11" s="8">
        <f>VLOOKUP(Quintile_Data[[#This Row],[Deaths_Q4]],Mapping!$A$2:$B$8,2,FALSE)</f>
        <v>25</v>
      </c>
      <c r="AE11" s="8">
        <f>VLOOKUP(Quintile_Data[[#This Row],[Deaths_Q5]],Mapping!$A$2:$B$8,2,FALSE)</f>
        <v>25</v>
      </c>
      <c r="AF11" s="8">
        <f>VLOOKUP(Quintile_Data[[#This Row],[Deaths_Overall]],Mapping!$A$2:$B$8,2,FALSE)</f>
        <v>50</v>
      </c>
    </row>
    <row r="12" spans="1:32" x14ac:dyDescent="0.25">
      <c r="A12" t="s">
        <v>59</v>
      </c>
      <c r="B12" t="s">
        <v>27</v>
      </c>
      <c r="C12" t="s">
        <v>28</v>
      </c>
      <c r="D12" t="s">
        <v>10</v>
      </c>
      <c r="E12" t="s">
        <v>11</v>
      </c>
      <c r="F12" t="s">
        <v>7</v>
      </c>
      <c r="G12" s="10">
        <v>1.84685110465533</v>
      </c>
      <c r="H12" s="5">
        <v>1.2759902923358999</v>
      </c>
      <c r="I12" s="5">
        <v>0.99987721689209996</v>
      </c>
      <c r="J12" s="5">
        <v>0.82573772150101399</v>
      </c>
      <c r="K12" s="5">
        <v>0.69928040803585501</v>
      </c>
      <c r="L12" s="5">
        <v>0.94258357287481098</v>
      </c>
      <c r="M12" s="10">
        <v>1.7581647451351701</v>
      </c>
      <c r="N12" s="5">
        <v>1.5834771869712301</v>
      </c>
      <c r="O12" s="5">
        <v>1.0950025292994301</v>
      </c>
      <c r="P12" s="5">
        <v>0.92873562833202905</v>
      </c>
      <c r="Q12" s="5">
        <v>0.80298620594721404</v>
      </c>
      <c r="R12" s="5">
        <v>1.09044887698891</v>
      </c>
      <c r="S12" s="11" t="s">
        <v>49</v>
      </c>
      <c r="T12" t="s">
        <v>48</v>
      </c>
      <c r="U12" t="s">
        <v>48</v>
      </c>
      <c r="V12" t="s">
        <v>48</v>
      </c>
      <c r="W12" t="s">
        <v>48</v>
      </c>
      <c r="X12" t="s">
        <v>50</v>
      </c>
      <c r="Y12" s="7">
        <f>ABS(Quintile_Data[[#This Row],[AE_Amt_Overall]]-MAX(Quintile_Data[[#This Row],[AE_Amt_Q1]:[AE_Amt_Q5]]))</f>
        <v>0.904267531780519</v>
      </c>
      <c r="Z12" s="6">
        <f>ABS(MIN(Quintile_Data[[#This Row],[AE_Amt_Q1]:[AE_Amt_Q5]])-Quintile_Data[[#This Row],[AE_Amt_Overall]])</f>
        <v>0.24330316483895598</v>
      </c>
      <c r="AA12" s="19">
        <f>VLOOKUP(Quintile_Data[[#This Row],[Deaths_Q1]],Mapping!$A$2:$B$8,2,FALSE)</f>
        <v>25</v>
      </c>
      <c r="AB12" s="8">
        <f>VLOOKUP(Quintile_Data[[#This Row],[Deaths_Q2]],Mapping!$A$2:$B$8,2,FALSE)</f>
        <v>50</v>
      </c>
      <c r="AC12" s="8">
        <f>VLOOKUP(Quintile_Data[[#This Row],[Deaths_Q3]],Mapping!$A$2:$B$8,2,FALSE)</f>
        <v>50</v>
      </c>
      <c r="AD12" s="8">
        <f>VLOOKUP(Quintile_Data[[#This Row],[Deaths_Q4]],Mapping!$A$2:$B$8,2,FALSE)</f>
        <v>50</v>
      </c>
      <c r="AE12" s="8">
        <f>VLOOKUP(Quintile_Data[[#This Row],[Deaths_Q5]],Mapping!$A$2:$B$8,2,FALSE)</f>
        <v>50</v>
      </c>
      <c r="AF12" s="8">
        <f>VLOOKUP(Quintile_Data[[#This Row],[Deaths_Overall]],Mapping!$A$2:$B$8,2,FALSE)</f>
        <v>100</v>
      </c>
    </row>
    <row r="13" spans="1:32" x14ac:dyDescent="0.25">
      <c r="A13" t="s">
        <v>59</v>
      </c>
      <c r="B13" t="s">
        <v>27</v>
      </c>
      <c r="C13" t="s">
        <v>28</v>
      </c>
      <c r="D13" t="s">
        <v>10</v>
      </c>
      <c r="E13" t="s">
        <v>11</v>
      </c>
      <c r="F13" t="s">
        <v>57</v>
      </c>
      <c r="G13" s="10">
        <v>2.3078980835147802</v>
      </c>
      <c r="H13" s="5">
        <v>1.3460997503746901</v>
      </c>
      <c r="I13" s="5">
        <v>1.0592481946922401</v>
      </c>
      <c r="J13" s="5">
        <v>0.866768970130814</v>
      </c>
      <c r="K13" s="5">
        <v>0.70758246101695399</v>
      </c>
      <c r="L13" s="5">
        <v>0.96770340479483197</v>
      </c>
      <c r="M13" s="10">
        <v>2.8556820617634</v>
      </c>
      <c r="N13" s="5">
        <v>1.8302091894331001</v>
      </c>
      <c r="O13" s="5">
        <v>1.3991083101991499</v>
      </c>
      <c r="P13" s="5">
        <v>1.08493779351638</v>
      </c>
      <c r="Q13" s="5">
        <v>0.85693113078362904</v>
      </c>
      <c r="R13" s="5">
        <v>1.3042597163779199</v>
      </c>
      <c r="S13" s="11" t="s">
        <v>49</v>
      </c>
      <c r="T13" t="s">
        <v>48</v>
      </c>
      <c r="U13" t="s">
        <v>48</v>
      </c>
      <c r="V13" t="s">
        <v>48</v>
      </c>
      <c r="W13" t="s">
        <v>48</v>
      </c>
      <c r="X13" t="s">
        <v>50</v>
      </c>
      <c r="Y13" s="7">
        <f>ABS(Quintile_Data[[#This Row],[AE_Amt_Overall]]-MAX(Quintile_Data[[#This Row],[AE_Amt_Q1]:[AE_Amt_Q5]]))</f>
        <v>1.3401946787199481</v>
      </c>
      <c r="Z13" s="6">
        <f>ABS(MIN(Quintile_Data[[#This Row],[AE_Amt_Q1]:[AE_Amt_Q5]])-Quintile_Data[[#This Row],[AE_Amt_Overall]])</f>
        <v>0.26012094377787798</v>
      </c>
      <c r="AA13" s="19">
        <f>VLOOKUP(Quintile_Data[[#This Row],[Deaths_Q1]],Mapping!$A$2:$B$8,2,FALSE)</f>
        <v>25</v>
      </c>
      <c r="AB13" s="8">
        <f>VLOOKUP(Quintile_Data[[#This Row],[Deaths_Q2]],Mapping!$A$2:$B$8,2,FALSE)</f>
        <v>50</v>
      </c>
      <c r="AC13" s="8">
        <f>VLOOKUP(Quintile_Data[[#This Row],[Deaths_Q3]],Mapping!$A$2:$B$8,2,FALSE)</f>
        <v>50</v>
      </c>
      <c r="AD13" s="8">
        <f>VLOOKUP(Quintile_Data[[#This Row],[Deaths_Q4]],Mapping!$A$2:$B$8,2,FALSE)</f>
        <v>50</v>
      </c>
      <c r="AE13" s="8">
        <f>VLOOKUP(Quintile_Data[[#This Row],[Deaths_Q5]],Mapping!$A$2:$B$8,2,FALSE)</f>
        <v>50</v>
      </c>
      <c r="AF13" s="8">
        <f>VLOOKUP(Quintile_Data[[#This Row],[Deaths_Overall]],Mapping!$A$2:$B$8,2,FALSE)</f>
        <v>100</v>
      </c>
    </row>
    <row r="14" spans="1:32" x14ac:dyDescent="0.25">
      <c r="A14" t="s">
        <v>59</v>
      </c>
      <c r="B14" t="s">
        <v>27</v>
      </c>
      <c r="C14" t="s">
        <v>28</v>
      </c>
      <c r="D14" t="s">
        <v>10</v>
      </c>
      <c r="E14" t="s">
        <v>58</v>
      </c>
      <c r="F14" t="s">
        <v>16</v>
      </c>
      <c r="G14" s="10">
        <v>3.7115592701512998</v>
      </c>
      <c r="H14" s="5">
        <v>2.5223056431011499</v>
      </c>
      <c r="I14" s="5">
        <v>1.92924882329585</v>
      </c>
      <c r="J14" s="5">
        <v>1.5882345592265601</v>
      </c>
      <c r="K14" s="5">
        <v>1.00459801330062</v>
      </c>
      <c r="L14" s="5">
        <v>1.5363554875693599</v>
      </c>
      <c r="M14" s="10">
        <v>4.0657026456740804</v>
      </c>
      <c r="N14" s="5">
        <v>2.6715662565518801</v>
      </c>
      <c r="O14" s="5">
        <v>2.0206566620250701</v>
      </c>
      <c r="P14" s="5">
        <v>1.69551625557314</v>
      </c>
      <c r="Q14" s="5">
        <v>1.02496313787681</v>
      </c>
      <c r="R14" s="5">
        <v>1.5923069842190001</v>
      </c>
      <c r="S14" s="11" t="s">
        <v>48</v>
      </c>
      <c r="T14" t="s">
        <v>49</v>
      </c>
      <c r="U14" t="s">
        <v>48</v>
      </c>
      <c r="V14" t="s">
        <v>48</v>
      </c>
      <c r="W14" t="s">
        <v>48</v>
      </c>
      <c r="X14" t="s">
        <v>50</v>
      </c>
      <c r="Y14" s="7">
        <f>ABS(Quintile_Data[[#This Row],[AE_Amt_Overall]]-MAX(Quintile_Data[[#This Row],[AE_Amt_Q1]:[AE_Amt_Q5]]))</f>
        <v>2.1752037825819399</v>
      </c>
      <c r="Z14" s="6">
        <f>ABS(MIN(Quintile_Data[[#This Row],[AE_Amt_Q1]:[AE_Amt_Q5]])-Quintile_Data[[#This Row],[AE_Amt_Overall]])</f>
        <v>0.53175747426873987</v>
      </c>
      <c r="AA14" s="19">
        <f>VLOOKUP(Quintile_Data[[#This Row],[Deaths_Q1]],Mapping!$A$2:$B$8,2,FALSE)</f>
        <v>50</v>
      </c>
      <c r="AB14" s="8">
        <f>VLOOKUP(Quintile_Data[[#This Row],[Deaths_Q2]],Mapping!$A$2:$B$8,2,FALSE)</f>
        <v>25</v>
      </c>
      <c r="AC14" s="8">
        <f>VLOOKUP(Quintile_Data[[#This Row],[Deaths_Q3]],Mapping!$A$2:$B$8,2,FALSE)</f>
        <v>50</v>
      </c>
      <c r="AD14" s="8">
        <f>VLOOKUP(Quintile_Data[[#This Row],[Deaths_Q4]],Mapping!$A$2:$B$8,2,FALSE)</f>
        <v>50</v>
      </c>
      <c r="AE14" s="8">
        <f>VLOOKUP(Quintile_Data[[#This Row],[Deaths_Q5]],Mapping!$A$2:$B$8,2,FALSE)</f>
        <v>50</v>
      </c>
      <c r="AF14" s="8">
        <f>VLOOKUP(Quintile_Data[[#This Row],[Deaths_Overall]],Mapping!$A$2:$B$8,2,FALSE)</f>
        <v>100</v>
      </c>
    </row>
    <row r="15" spans="1:32" x14ac:dyDescent="0.25">
      <c r="A15" t="s">
        <v>59</v>
      </c>
      <c r="B15" t="s">
        <v>27</v>
      </c>
      <c r="C15" t="s">
        <v>28</v>
      </c>
      <c r="D15" t="s">
        <v>10</v>
      </c>
      <c r="E15" t="s">
        <v>58</v>
      </c>
      <c r="F15" t="s">
        <v>7</v>
      </c>
      <c r="G15" s="10">
        <v>2.2532832352984902</v>
      </c>
      <c r="H15" s="5">
        <v>1.2682512612313199</v>
      </c>
      <c r="I15" s="5">
        <v>1.04594662739299</v>
      </c>
      <c r="J15" s="5">
        <v>0.90757755451725197</v>
      </c>
      <c r="K15" s="5">
        <v>0.74446767841602002</v>
      </c>
      <c r="L15" s="5">
        <v>0.955571420152733</v>
      </c>
      <c r="M15" s="10">
        <v>2.1573667509381198</v>
      </c>
      <c r="N15" s="5">
        <v>1.53980043411229</v>
      </c>
      <c r="O15" s="5">
        <v>1.1177318943874599</v>
      </c>
      <c r="P15" s="5">
        <v>0.99299464836927298</v>
      </c>
      <c r="Q15" s="5">
        <v>0.85953706324242796</v>
      </c>
      <c r="R15" s="5">
        <v>1.0921086797136099</v>
      </c>
      <c r="S15" s="11" t="s">
        <v>49</v>
      </c>
      <c r="T15" t="s">
        <v>48</v>
      </c>
      <c r="U15" t="s">
        <v>48</v>
      </c>
      <c r="V15" t="s">
        <v>48</v>
      </c>
      <c r="W15" t="s">
        <v>48</v>
      </c>
      <c r="X15" t="s">
        <v>50</v>
      </c>
      <c r="Y15" s="7">
        <f>ABS(Quintile_Data[[#This Row],[AE_Amt_Overall]]-MAX(Quintile_Data[[#This Row],[AE_Amt_Q1]:[AE_Amt_Q5]]))</f>
        <v>1.2977118151457572</v>
      </c>
      <c r="Z15" s="6">
        <f>ABS(MIN(Quintile_Data[[#This Row],[AE_Amt_Q1]:[AE_Amt_Q5]])-Quintile_Data[[#This Row],[AE_Amt_Overall]])</f>
        <v>0.21110374173671298</v>
      </c>
      <c r="AA15" s="19">
        <f>VLOOKUP(Quintile_Data[[#This Row],[Deaths_Q1]],Mapping!$A$2:$B$8,2,FALSE)</f>
        <v>25</v>
      </c>
      <c r="AB15" s="8">
        <f>VLOOKUP(Quintile_Data[[#This Row],[Deaths_Q2]],Mapping!$A$2:$B$8,2,FALSE)</f>
        <v>50</v>
      </c>
      <c r="AC15" s="8">
        <f>VLOOKUP(Quintile_Data[[#This Row],[Deaths_Q3]],Mapping!$A$2:$B$8,2,FALSE)</f>
        <v>50</v>
      </c>
      <c r="AD15" s="8">
        <f>VLOOKUP(Quintile_Data[[#This Row],[Deaths_Q4]],Mapping!$A$2:$B$8,2,FALSE)</f>
        <v>50</v>
      </c>
      <c r="AE15" s="8">
        <f>VLOOKUP(Quintile_Data[[#This Row],[Deaths_Q5]],Mapping!$A$2:$B$8,2,FALSE)</f>
        <v>50</v>
      </c>
      <c r="AF15" s="8">
        <f>VLOOKUP(Quintile_Data[[#This Row],[Deaths_Overall]],Mapping!$A$2:$B$8,2,FALSE)</f>
        <v>100</v>
      </c>
    </row>
    <row r="16" spans="1:32" x14ac:dyDescent="0.25">
      <c r="A16" t="s">
        <v>59</v>
      </c>
      <c r="B16" t="s">
        <v>27</v>
      </c>
      <c r="C16" t="s">
        <v>28</v>
      </c>
      <c r="D16" t="s">
        <v>10</v>
      </c>
      <c r="E16" t="s">
        <v>58</v>
      </c>
      <c r="F16" t="s">
        <v>57</v>
      </c>
      <c r="G16" s="10">
        <v>2.3060383259716</v>
      </c>
      <c r="H16" s="5">
        <v>1.3594457327363001</v>
      </c>
      <c r="I16" s="5">
        <v>1.10099385220581</v>
      </c>
      <c r="J16" s="5">
        <v>0.95308900992626999</v>
      </c>
      <c r="K16" s="5">
        <v>0.77927493992469499</v>
      </c>
      <c r="L16" s="5">
        <v>0.99420182839266802</v>
      </c>
      <c r="M16" s="10">
        <v>2.40041490530901</v>
      </c>
      <c r="N16" s="5">
        <v>1.7946872294913301</v>
      </c>
      <c r="O16" s="5">
        <v>1.37538830428657</v>
      </c>
      <c r="P16" s="5">
        <v>1.1884463354347501</v>
      </c>
      <c r="Q16" s="5">
        <v>0.99960583544752801</v>
      </c>
      <c r="R16" s="5">
        <v>1.30818191897185</v>
      </c>
      <c r="S16" s="11" t="s">
        <v>48</v>
      </c>
      <c r="T16" t="s">
        <v>48</v>
      </c>
      <c r="U16" t="s">
        <v>50</v>
      </c>
      <c r="V16" t="s">
        <v>48</v>
      </c>
      <c r="W16" t="s">
        <v>48</v>
      </c>
      <c r="X16" t="s">
        <v>50</v>
      </c>
      <c r="Y16" s="7">
        <f>ABS(Quintile_Data[[#This Row],[AE_Amt_Overall]]-MAX(Quintile_Data[[#This Row],[AE_Amt_Q1]:[AE_Amt_Q5]]))</f>
        <v>1.3118364975789318</v>
      </c>
      <c r="Z16" s="6">
        <f>ABS(MIN(Quintile_Data[[#This Row],[AE_Amt_Q1]:[AE_Amt_Q5]])-Quintile_Data[[#This Row],[AE_Amt_Overall]])</f>
        <v>0.21492688846797303</v>
      </c>
      <c r="AA16" s="19">
        <f>VLOOKUP(Quintile_Data[[#This Row],[Deaths_Q1]],Mapping!$A$2:$B$8,2,FALSE)</f>
        <v>50</v>
      </c>
      <c r="AB16" s="8">
        <f>VLOOKUP(Quintile_Data[[#This Row],[Deaths_Q2]],Mapping!$A$2:$B$8,2,FALSE)</f>
        <v>50</v>
      </c>
      <c r="AC16" s="8">
        <f>VLOOKUP(Quintile_Data[[#This Row],[Deaths_Q3]],Mapping!$A$2:$B$8,2,FALSE)</f>
        <v>100</v>
      </c>
      <c r="AD16" s="8">
        <f>VLOOKUP(Quintile_Data[[#This Row],[Deaths_Q4]],Mapping!$A$2:$B$8,2,FALSE)</f>
        <v>50</v>
      </c>
      <c r="AE16" s="8">
        <f>VLOOKUP(Quintile_Data[[#This Row],[Deaths_Q5]],Mapping!$A$2:$B$8,2,FALSE)</f>
        <v>50</v>
      </c>
      <c r="AF16" s="8">
        <f>VLOOKUP(Quintile_Data[[#This Row],[Deaths_Overall]],Mapping!$A$2:$B$8,2,FALSE)</f>
        <v>100</v>
      </c>
    </row>
    <row r="17" spans="1:32" x14ac:dyDescent="0.25">
      <c r="A17" t="s">
        <v>59</v>
      </c>
      <c r="B17" t="s">
        <v>27</v>
      </c>
      <c r="C17" t="s">
        <v>28</v>
      </c>
      <c r="D17" t="s">
        <v>14</v>
      </c>
      <c r="E17" t="s">
        <v>60</v>
      </c>
      <c r="F17" t="s">
        <v>16</v>
      </c>
      <c r="G17" s="10">
        <v>1.91072406558332</v>
      </c>
      <c r="H17" s="5">
        <v>1.6011493203752201</v>
      </c>
      <c r="I17" s="5">
        <v>1.3860567808595801</v>
      </c>
      <c r="J17" s="5">
        <v>1.2650615470524</v>
      </c>
      <c r="K17" s="5">
        <v>1.0505884918561701</v>
      </c>
      <c r="L17" s="5">
        <v>1.2895810955234699</v>
      </c>
      <c r="M17" s="10">
        <v>1.9776556846139699</v>
      </c>
      <c r="N17" s="5">
        <v>1.6532630880788399</v>
      </c>
      <c r="O17" s="5">
        <v>1.4319910521410999</v>
      </c>
      <c r="P17" s="5">
        <v>1.3350440833569499</v>
      </c>
      <c r="Q17" s="5">
        <v>1.12639745768549</v>
      </c>
      <c r="R17" s="5">
        <v>1.3579442355981099</v>
      </c>
      <c r="S17" s="11" t="s">
        <v>48</v>
      </c>
      <c r="T17" t="s">
        <v>48</v>
      </c>
      <c r="U17" t="s">
        <v>48</v>
      </c>
      <c r="V17" t="s">
        <v>48</v>
      </c>
      <c r="W17" t="s">
        <v>48</v>
      </c>
      <c r="X17" t="s">
        <v>50</v>
      </c>
      <c r="Y17" s="7">
        <f>ABS(Quintile_Data[[#This Row],[AE_Amt_Overall]]-MAX(Quintile_Data[[#This Row],[AE_Amt_Q1]:[AE_Amt_Q5]]))</f>
        <v>0.62114297005985009</v>
      </c>
      <c r="Z17" s="6">
        <f>ABS(MIN(Quintile_Data[[#This Row],[AE_Amt_Q1]:[AE_Amt_Q5]])-Quintile_Data[[#This Row],[AE_Amt_Overall]])</f>
        <v>0.2389926036672998</v>
      </c>
      <c r="AA17" s="19">
        <f>VLOOKUP(Quintile_Data[[#This Row],[Deaths_Q1]],Mapping!$A$2:$B$8,2,FALSE)</f>
        <v>50</v>
      </c>
      <c r="AB17" s="8">
        <f>VLOOKUP(Quintile_Data[[#This Row],[Deaths_Q2]],Mapping!$A$2:$B$8,2,FALSE)</f>
        <v>50</v>
      </c>
      <c r="AC17" s="8">
        <f>VLOOKUP(Quintile_Data[[#This Row],[Deaths_Q3]],Mapping!$A$2:$B$8,2,FALSE)</f>
        <v>50</v>
      </c>
      <c r="AD17" s="8">
        <f>VLOOKUP(Quintile_Data[[#This Row],[Deaths_Q4]],Mapping!$A$2:$B$8,2,FALSE)</f>
        <v>50</v>
      </c>
      <c r="AE17" s="8">
        <f>VLOOKUP(Quintile_Data[[#This Row],[Deaths_Q5]],Mapping!$A$2:$B$8,2,FALSE)</f>
        <v>50</v>
      </c>
      <c r="AF17" s="8">
        <f>VLOOKUP(Quintile_Data[[#This Row],[Deaths_Overall]],Mapping!$A$2:$B$8,2,FALSE)</f>
        <v>100</v>
      </c>
    </row>
    <row r="18" spans="1:32" x14ac:dyDescent="0.25">
      <c r="A18" t="s">
        <v>59</v>
      </c>
      <c r="B18" t="s">
        <v>27</v>
      </c>
      <c r="C18" t="s">
        <v>28</v>
      </c>
      <c r="D18" t="s">
        <v>14</v>
      </c>
      <c r="E18" t="s">
        <v>60</v>
      </c>
      <c r="F18" t="s">
        <v>7</v>
      </c>
      <c r="G18" s="10">
        <v>1.5295476036186899</v>
      </c>
      <c r="H18" s="5">
        <v>1.2696707555128</v>
      </c>
      <c r="I18" s="5">
        <v>1.1027272556755101</v>
      </c>
      <c r="J18" s="5">
        <v>0.95222254980542997</v>
      </c>
      <c r="K18" s="5">
        <v>0.696737294312327</v>
      </c>
      <c r="L18" s="5">
        <v>1.00233678573065</v>
      </c>
      <c r="M18" s="10">
        <v>1.3391038103991699</v>
      </c>
      <c r="N18" s="5">
        <v>1.2365421230826299</v>
      </c>
      <c r="O18" s="5">
        <v>1.1153052167320601</v>
      </c>
      <c r="P18" s="5">
        <v>0.98259322297777796</v>
      </c>
      <c r="Q18" s="5">
        <v>0.765237211725878</v>
      </c>
      <c r="R18" s="5">
        <v>1.02843919772693</v>
      </c>
      <c r="S18" s="11" t="s">
        <v>49</v>
      </c>
      <c r="T18" t="s">
        <v>48</v>
      </c>
      <c r="U18" t="s">
        <v>48</v>
      </c>
      <c r="V18" t="s">
        <v>48</v>
      </c>
      <c r="W18" t="s">
        <v>48</v>
      </c>
      <c r="X18" t="s">
        <v>48</v>
      </c>
      <c r="Y18" s="7">
        <f>ABS(Quintile_Data[[#This Row],[AE_Amt_Overall]]-MAX(Quintile_Data[[#This Row],[AE_Amt_Q1]:[AE_Amt_Q5]]))</f>
        <v>0.52721081788803992</v>
      </c>
      <c r="Z18" s="6">
        <f>ABS(MIN(Quintile_Data[[#This Row],[AE_Amt_Q1]:[AE_Amt_Q5]])-Quintile_Data[[#This Row],[AE_Amt_Overall]])</f>
        <v>0.30559949141832299</v>
      </c>
      <c r="AA18" s="19">
        <f>VLOOKUP(Quintile_Data[[#This Row],[Deaths_Q1]],Mapping!$A$2:$B$8,2,FALSE)</f>
        <v>25</v>
      </c>
      <c r="AB18" s="8">
        <f>VLOOKUP(Quintile_Data[[#This Row],[Deaths_Q2]],Mapping!$A$2:$B$8,2,FALSE)</f>
        <v>50</v>
      </c>
      <c r="AC18" s="8">
        <f>VLOOKUP(Quintile_Data[[#This Row],[Deaths_Q3]],Mapping!$A$2:$B$8,2,FALSE)</f>
        <v>50</v>
      </c>
      <c r="AD18" s="8">
        <f>VLOOKUP(Quintile_Data[[#This Row],[Deaths_Q4]],Mapping!$A$2:$B$8,2,FALSE)</f>
        <v>50</v>
      </c>
      <c r="AE18" s="8">
        <f>VLOOKUP(Quintile_Data[[#This Row],[Deaths_Q5]],Mapping!$A$2:$B$8,2,FALSE)</f>
        <v>50</v>
      </c>
      <c r="AF18" s="8">
        <f>VLOOKUP(Quintile_Data[[#This Row],[Deaths_Overall]],Mapping!$A$2:$B$8,2,FALSE)</f>
        <v>50</v>
      </c>
    </row>
    <row r="19" spans="1:32" x14ac:dyDescent="0.25">
      <c r="A19" t="s">
        <v>59</v>
      </c>
      <c r="B19" t="s">
        <v>27</v>
      </c>
      <c r="C19" t="s">
        <v>28</v>
      </c>
      <c r="D19" t="s">
        <v>14</v>
      </c>
      <c r="E19" t="s">
        <v>60</v>
      </c>
      <c r="F19" t="s">
        <v>57</v>
      </c>
      <c r="G19" s="10">
        <v>1.65293742750079</v>
      </c>
      <c r="H19" s="5">
        <v>1.33741392080021</v>
      </c>
      <c r="I19" s="5">
        <v>1.1830157306594999</v>
      </c>
      <c r="J19" s="5">
        <v>1.04568751266277</v>
      </c>
      <c r="K19" s="5">
        <v>0.831254475217586</v>
      </c>
      <c r="L19" s="5">
        <v>1.0838869578759001</v>
      </c>
      <c r="M19" s="10">
        <v>1.65312342906011</v>
      </c>
      <c r="N19" s="5">
        <v>1.4059852178783001</v>
      </c>
      <c r="O19" s="5">
        <v>1.3170536416235801</v>
      </c>
      <c r="P19" s="5">
        <v>1.1744156552219001</v>
      </c>
      <c r="Q19" s="5">
        <v>0.99529975918137303</v>
      </c>
      <c r="R19" s="5">
        <v>1.24230033638425</v>
      </c>
      <c r="S19" s="11" t="s">
        <v>48</v>
      </c>
      <c r="T19" t="s">
        <v>48</v>
      </c>
      <c r="U19" t="s">
        <v>48</v>
      </c>
      <c r="V19" t="s">
        <v>48</v>
      </c>
      <c r="W19" t="s">
        <v>48</v>
      </c>
      <c r="X19" t="s">
        <v>50</v>
      </c>
      <c r="Y19" s="7">
        <f>ABS(Quintile_Data[[#This Row],[AE_Amt_Overall]]-MAX(Quintile_Data[[#This Row],[AE_Amt_Q1]:[AE_Amt_Q5]]))</f>
        <v>0.56905046962488992</v>
      </c>
      <c r="Z19" s="6">
        <f>ABS(MIN(Quintile_Data[[#This Row],[AE_Amt_Q1]:[AE_Amt_Q5]])-Quintile_Data[[#This Row],[AE_Amt_Overall]])</f>
        <v>0.25263248265831406</v>
      </c>
      <c r="AA19" s="19">
        <f>VLOOKUP(Quintile_Data[[#This Row],[Deaths_Q1]],Mapping!$A$2:$B$8,2,FALSE)</f>
        <v>50</v>
      </c>
      <c r="AB19" s="8">
        <f>VLOOKUP(Quintile_Data[[#This Row],[Deaths_Q2]],Mapping!$A$2:$B$8,2,FALSE)</f>
        <v>50</v>
      </c>
      <c r="AC19" s="8">
        <f>VLOOKUP(Quintile_Data[[#This Row],[Deaths_Q3]],Mapping!$A$2:$B$8,2,FALSE)</f>
        <v>50</v>
      </c>
      <c r="AD19" s="8">
        <f>VLOOKUP(Quintile_Data[[#This Row],[Deaths_Q4]],Mapping!$A$2:$B$8,2,FALSE)</f>
        <v>50</v>
      </c>
      <c r="AE19" s="8">
        <f>VLOOKUP(Quintile_Data[[#This Row],[Deaths_Q5]],Mapping!$A$2:$B$8,2,FALSE)</f>
        <v>50</v>
      </c>
      <c r="AF19" s="8">
        <f>VLOOKUP(Quintile_Data[[#This Row],[Deaths_Overall]],Mapping!$A$2:$B$8,2,FALSE)</f>
        <v>100</v>
      </c>
    </row>
    <row r="20" spans="1:32" x14ac:dyDescent="0.25">
      <c r="A20" t="s">
        <v>59</v>
      </c>
      <c r="B20" t="s">
        <v>27</v>
      </c>
      <c r="C20" t="s">
        <v>28</v>
      </c>
      <c r="D20" t="s">
        <v>14</v>
      </c>
      <c r="E20" t="s">
        <v>61</v>
      </c>
      <c r="F20" t="s">
        <v>16</v>
      </c>
      <c r="G20" s="10">
        <v>1.7133746714574201</v>
      </c>
      <c r="H20" s="5">
        <v>1.4708881240609899</v>
      </c>
      <c r="I20" s="5">
        <v>1.28796962977374</v>
      </c>
      <c r="J20" s="5">
        <v>1.1959721057472601</v>
      </c>
      <c r="K20" s="5">
        <v>0.9731980533472</v>
      </c>
      <c r="L20" s="5">
        <v>1.30582713516487</v>
      </c>
      <c r="M20" s="10">
        <v>1.8919165622405401</v>
      </c>
      <c r="N20" s="5">
        <v>1.52067803251057</v>
      </c>
      <c r="O20" s="5">
        <v>1.3872315153903401</v>
      </c>
      <c r="P20" s="5">
        <v>1.3140847822636501</v>
      </c>
      <c r="Q20" s="5">
        <v>1.0240754425715799</v>
      </c>
      <c r="R20" s="5">
        <v>1.4184899881422199</v>
      </c>
      <c r="S20" s="11" t="s">
        <v>50</v>
      </c>
      <c r="T20" t="s">
        <v>48</v>
      </c>
      <c r="U20" t="s">
        <v>50</v>
      </c>
      <c r="V20" t="s">
        <v>50</v>
      </c>
      <c r="W20" t="s">
        <v>50</v>
      </c>
      <c r="X20" t="s">
        <v>50</v>
      </c>
      <c r="Y20" s="7">
        <f>ABS(Quintile_Data[[#This Row],[AE_Amt_Overall]]-MAX(Quintile_Data[[#This Row],[AE_Amt_Q1]:[AE_Amt_Q5]]))</f>
        <v>0.40754753629255003</v>
      </c>
      <c r="Z20" s="6">
        <f>ABS(MIN(Quintile_Data[[#This Row],[AE_Amt_Q1]:[AE_Amt_Q5]])-Quintile_Data[[#This Row],[AE_Amt_Overall]])</f>
        <v>0.33262908181767004</v>
      </c>
      <c r="AA20" s="19">
        <f>VLOOKUP(Quintile_Data[[#This Row],[Deaths_Q1]],Mapping!$A$2:$B$8,2,FALSE)</f>
        <v>100</v>
      </c>
      <c r="AB20" s="8">
        <f>VLOOKUP(Quintile_Data[[#This Row],[Deaths_Q2]],Mapping!$A$2:$B$8,2,FALSE)</f>
        <v>50</v>
      </c>
      <c r="AC20" s="8">
        <f>VLOOKUP(Quintile_Data[[#This Row],[Deaths_Q3]],Mapping!$A$2:$B$8,2,FALSE)</f>
        <v>100</v>
      </c>
      <c r="AD20" s="8">
        <f>VLOOKUP(Quintile_Data[[#This Row],[Deaths_Q4]],Mapping!$A$2:$B$8,2,FALSE)</f>
        <v>100</v>
      </c>
      <c r="AE20" s="8">
        <f>VLOOKUP(Quintile_Data[[#This Row],[Deaths_Q5]],Mapping!$A$2:$B$8,2,FALSE)</f>
        <v>100</v>
      </c>
      <c r="AF20" s="8">
        <f>VLOOKUP(Quintile_Data[[#This Row],[Deaths_Overall]],Mapping!$A$2:$B$8,2,FALSE)</f>
        <v>100</v>
      </c>
    </row>
    <row r="21" spans="1:32" x14ac:dyDescent="0.25">
      <c r="A21" t="s">
        <v>59</v>
      </c>
      <c r="B21" t="s">
        <v>27</v>
      </c>
      <c r="C21" t="s">
        <v>28</v>
      </c>
      <c r="D21" t="s">
        <v>14</v>
      </c>
      <c r="E21" t="s">
        <v>61</v>
      </c>
      <c r="F21" t="s">
        <v>7</v>
      </c>
      <c r="G21" s="10">
        <v>1.3512445302332301</v>
      </c>
      <c r="H21" s="5">
        <v>1.03044536291545</v>
      </c>
      <c r="I21" s="5">
        <v>0.92388406355253505</v>
      </c>
      <c r="J21" s="5">
        <v>0.83465703478426001</v>
      </c>
      <c r="K21" s="5">
        <v>0.72111289246431098</v>
      </c>
      <c r="L21" s="5">
        <v>0.860008627679542</v>
      </c>
      <c r="M21" s="10">
        <v>1.5926910027088399</v>
      </c>
      <c r="N21" s="5">
        <v>1.0192573466544901</v>
      </c>
      <c r="O21" s="5">
        <v>0.97879185972001803</v>
      </c>
      <c r="P21" s="5">
        <v>0.87849531753865595</v>
      </c>
      <c r="Q21" s="5">
        <v>0.76854954485152105</v>
      </c>
      <c r="R21" s="5">
        <v>0.92730039995750302</v>
      </c>
      <c r="S21" s="11" t="s">
        <v>48</v>
      </c>
      <c r="T21" t="s">
        <v>50</v>
      </c>
      <c r="U21" t="s">
        <v>50</v>
      </c>
      <c r="V21" t="s">
        <v>50</v>
      </c>
      <c r="W21" t="s">
        <v>50</v>
      </c>
      <c r="X21" t="s">
        <v>50</v>
      </c>
      <c r="Y21" s="7">
        <f>ABS(Quintile_Data[[#This Row],[AE_Amt_Overall]]-MAX(Quintile_Data[[#This Row],[AE_Amt_Q1]:[AE_Amt_Q5]]))</f>
        <v>0.4912359025536881</v>
      </c>
      <c r="Z21" s="6">
        <f>ABS(MIN(Quintile_Data[[#This Row],[AE_Amt_Q1]:[AE_Amt_Q5]])-Quintile_Data[[#This Row],[AE_Amt_Overall]])</f>
        <v>0.13889573521523102</v>
      </c>
      <c r="AA21" s="19">
        <f>VLOOKUP(Quintile_Data[[#This Row],[Deaths_Q1]],Mapping!$A$2:$B$8,2,FALSE)</f>
        <v>50</v>
      </c>
      <c r="AB21" s="8">
        <f>VLOOKUP(Quintile_Data[[#This Row],[Deaths_Q2]],Mapping!$A$2:$B$8,2,FALSE)</f>
        <v>100</v>
      </c>
      <c r="AC21" s="8">
        <f>VLOOKUP(Quintile_Data[[#This Row],[Deaths_Q3]],Mapping!$A$2:$B$8,2,FALSE)</f>
        <v>100</v>
      </c>
      <c r="AD21" s="8">
        <f>VLOOKUP(Quintile_Data[[#This Row],[Deaths_Q4]],Mapping!$A$2:$B$8,2,FALSE)</f>
        <v>100</v>
      </c>
      <c r="AE21" s="8">
        <f>VLOOKUP(Quintile_Data[[#This Row],[Deaths_Q5]],Mapping!$A$2:$B$8,2,FALSE)</f>
        <v>100</v>
      </c>
      <c r="AF21" s="8">
        <f>VLOOKUP(Quintile_Data[[#This Row],[Deaths_Overall]],Mapping!$A$2:$B$8,2,FALSE)</f>
        <v>100</v>
      </c>
    </row>
    <row r="22" spans="1:32" x14ac:dyDescent="0.25">
      <c r="A22" t="s">
        <v>59</v>
      </c>
      <c r="B22" t="s">
        <v>27</v>
      </c>
      <c r="C22" t="s">
        <v>28</v>
      </c>
      <c r="D22" t="s">
        <v>14</v>
      </c>
      <c r="E22" t="s">
        <v>61</v>
      </c>
      <c r="F22" t="s">
        <v>57</v>
      </c>
      <c r="G22" s="10">
        <v>1.4797443190952499</v>
      </c>
      <c r="H22" s="5">
        <v>1.0831953647477599</v>
      </c>
      <c r="I22" s="5">
        <v>0.97368426367939498</v>
      </c>
      <c r="J22" s="5">
        <v>0.88158226421545205</v>
      </c>
      <c r="K22" s="5">
        <v>0.74587784145166303</v>
      </c>
      <c r="L22" s="5">
        <v>0.91071112119936004</v>
      </c>
      <c r="M22" s="10">
        <v>1.8769828788493199</v>
      </c>
      <c r="N22" s="5">
        <v>1.2582795575839301</v>
      </c>
      <c r="O22" s="5">
        <v>1.1975071652045</v>
      </c>
      <c r="P22" s="5">
        <v>1.0455115631515699</v>
      </c>
      <c r="Q22" s="5">
        <v>0.88658419431235602</v>
      </c>
      <c r="R22" s="5">
        <v>1.15321721402674</v>
      </c>
      <c r="S22" s="11" t="s">
        <v>50</v>
      </c>
      <c r="T22" t="s">
        <v>50</v>
      </c>
      <c r="U22" t="s">
        <v>50</v>
      </c>
      <c r="V22" t="s">
        <v>50</v>
      </c>
      <c r="W22" t="s">
        <v>50</v>
      </c>
      <c r="X22" t="s">
        <v>52</v>
      </c>
      <c r="Y22" s="7">
        <f>ABS(Quintile_Data[[#This Row],[AE_Amt_Overall]]-MAX(Quintile_Data[[#This Row],[AE_Amt_Q1]:[AE_Amt_Q5]]))</f>
        <v>0.56903319789588991</v>
      </c>
      <c r="Z22" s="6">
        <f>ABS(MIN(Quintile_Data[[#This Row],[AE_Amt_Q1]:[AE_Amt_Q5]])-Quintile_Data[[#This Row],[AE_Amt_Overall]])</f>
        <v>0.16483327974769701</v>
      </c>
      <c r="AA22" s="19">
        <f>VLOOKUP(Quintile_Data[[#This Row],[Deaths_Q1]],Mapping!$A$2:$B$8,2,FALSE)</f>
        <v>100</v>
      </c>
      <c r="AB22" s="8">
        <f>VLOOKUP(Quintile_Data[[#This Row],[Deaths_Q2]],Mapping!$A$2:$B$8,2,FALSE)</f>
        <v>100</v>
      </c>
      <c r="AC22" s="8">
        <f>VLOOKUP(Quintile_Data[[#This Row],[Deaths_Q3]],Mapping!$A$2:$B$8,2,FALSE)</f>
        <v>100</v>
      </c>
      <c r="AD22" s="8">
        <f>VLOOKUP(Quintile_Data[[#This Row],[Deaths_Q4]],Mapping!$A$2:$B$8,2,FALSE)</f>
        <v>100</v>
      </c>
      <c r="AE22" s="8">
        <f>VLOOKUP(Quintile_Data[[#This Row],[Deaths_Q5]],Mapping!$A$2:$B$8,2,FALSE)</f>
        <v>100</v>
      </c>
      <c r="AF22" s="8">
        <f>VLOOKUP(Quintile_Data[[#This Row],[Deaths_Overall]],Mapping!$A$2:$B$8,2,FALSE)</f>
        <v>200</v>
      </c>
    </row>
    <row r="23" spans="1:32" x14ac:dyDescent="0.25">
      <c r="A23" t="s">
        <v>59</v>
      </c>
      <c r="B23" t="s">
        <v>27</v>
      </c>
      <c r="C23" t="s">
        <v>28</v>
      </c>
      <c r="D23" t="s">
        <v>14</v>
      </c>
      <c r="E23" t="s">
        <v>62</v>
      </c>
      <c r="F23" t="s">
        <v>16</v>
      </c>
      <c r="G23" s="10">
        <v>1.86267050459362</v>
      </c>
      <c r="H23" s="5">
        <v>1.54144294998356</v>
      </c>
      <c r="I23" s="5">
        <v>1.3079103926532201</v>
      </c>
      <c r="J23" s="5">
        <v>1.13018525031502</v>
      </c>
      <c r="K23" s="5">
        <v>0.93420842880450095</v>
      </c>
      <c r="L23" s="5">
        <v>1.33415547485752</v>
      </c>
      <c r="M23" s="10">
        <v>2.1561504916109402</v>
      </c>
      <c r="N23" s="5">
        <v>1.6849093671259701</v>
      </c>
      <c r="O23" s="5">
        <v>1.3590003961427699</v>
      </c>
      <c r="P23" s="5">
        <v>1.2318575985425899</v>
      </c>
      <c r="Q23" s="5">
        <v>0.99342560987429895</v>
      </c>
      <c r="R23" s="5">
        <v>1.4655613055025001</v>
      </c>
      <c r="S23" s="11" t="s">
        <v>48</v>
      </c>
      <c r="T23" t="s">
        <v>48</v>
      </c>
      <c r="U23" t="s">
        <v>48</v>
      </c>
      <c r="V23" t="s">
        <v>48</v>
      </c>
      <c r="W23" t="s">
        <v>48</v>
      </c>
      <c r="X23" t="s">
        <v>50</v>
      </c>
      <c r="Y23" s="7">
        <f>ABS(Quintile_Data[[#This Row],[AE_Amt_Overall]]-MAX(Quintile_Data[[#This Row],[AE_Amt_Q1]:[AE_Amt_Q5]]))</f>
        <v>0.52851502973610009</v>
      </c>
      <c r="Z23" s="6">
        <f>ABS(MIN(Quintile_Data[[#This Row],[AE_Amt_Q1]:[AE_Amt_Q5]])-Quintile_Data[[#This Row],[AE_Amt_Overall]])</f>
        <v>0.39994704605301901</v>
      </c>
      <c r="AA23" s="19">
        <f>VLOOKUP(Quintile_Data[[#This Row],[Deaths_Q1]],Mapping!$A$2:$B$8,2,FALSE)</f>
        <v>50</v>
      </c>
      <c r="AB23" s="8">
        <f>VLOOKUP(Quintile_Data[[#This Row],[Deaths_Q2]],Mapping!$A$2:$B$8,2,FALSE)</f>
        <v>50</v>
      </c>
      <c r="AC23" s="8">
        <f>VLOOKUP(Quintile_Data[[#This Row],[Deaths_Q3]],Mapping!$A$2:$B$8,2,FALSE)</f>
        <v>50</v>
      </c>
      <c r="AD23" s="8">
        <f>VLOOKUP(Quintile_Data[[#This Row],[Deaths_Q4]],Mapping!$A$2:$B$8,2,FALSE)</f>
        <v>50</v>
      </c>
      <c r="AE23" s="8">
        <f>VLOOKUP(Quintile_Data[[#This Row],[Deaths_Q5]],Mapping!$A$2:$B$8,2,FALSE)</f>
        <v>50</v>
      </c>
      <c r="AF23" s="8">
        <f>VLOOKUP(Quintile_Data[[#This Row],[Deaths_Overall]],Mapping!$A$2:$B$8,2,FALSE)</f>
        <v>100</v>
      </c>
    </row>
    <row r="24" spans="1:32" x14ac:dyDescent="0.25">
      <c r="A24" t="s">
        <v>59</v>
      </c>
      <c r="B24" t="s">
        <v>27</v>
      </c>
      <c r="C24" t="s">
        <v>28</v>
      </c>
      <c r="D24" t="s">
        <v>14</v>
      </c>
      <c r="E24" t="s">
        <v>62</v>
      </c>
      <c r="F24" t="s">
        <v>7</v>
      </c>
      <c r="G24" s="10">
        <v>1.1421515546473899</v>
      </c>
      <c r="H24" s="5">
        <v>0.93437941642371902</v>
      </c>
      <c r="I24" s="5">
        <v>0.82499996337372705</v>
      </c>
      <c r="J24" s="5">
        <v>0.74093253363579903</v>
      </c>
      <c r="K24" s="5">
        <v>0.66634955093984405</v>
      </c>
      <c r="L24" s="5">
        <v>0.81744565264142999</v>
      </c>
      <c r="M24" s="10">
        <v>1.3403834697643999</v>
      </c>
      <c r="N24" s="5">
        <v>0.95386447710415501</v>
      </c>
      <c r="O24" s="5">
        <v>0.87298313523301097</v>
      </c>
      <c r="P24" s="5">
        <v>0.80557492232373096</v>
      </c>
      <c r="Q24" s="5">
        <v>0.70487754167970695</v>
      </c>
      <c r="R24" s="5">
        <v>0.88547844446004498</v>
      </c>
      <c r="S24" s="11" t="s">
        <v>48</v>
      </c>
      <c r="T24" t="s">
        <v>50</v>
      </c>
      <c r="U24" t="s">
        <v>50</v>
      </c>
      <c r="V24" t="s">
        <v>50</v>
      </c>
      <c r="W24" t="s">
        <v>48</v>
      </c>
      <c r="X24" t="s">
        <v>50</v>
      </c>
      <c r="Y24" s="7">
        <f>ABS(Quintile_Data[[#This Row],[AE_Amt_Overall]]-MAX(Quintile_Data[[#This Row],[AE_Amt_Q1]:[AE_Amt_Q5]]))</f>
        <v>0.32470590200595995</v>
      </c>
      <c r="Z24" s="6">
        <f>ABS(MIN(Quintile_Data[[#This Row],[AE_Amt_Q1]:[AE_Amt_Q5]])-Quintile_Data[[#This Row],[AE_Amt_Overall]])</f>
        <v>0.15109610170158594</v>
      </c>
      <c r="AA24" s="19">
        <f>VLOOKUP(Quintile_Data[[#This Row],[Deaths_Q1]],Mapping!$A$2:$B$8,2,FALSE)</f>
        <v>50</v>
      </c>
      <c r="AB24" s="8">
        <f>VLOOKUP(Quintile_Data[[#This Row],[Deaths_Q2]],Mapping!$A$2:$B$8,2,FALSE)</f>
        <v>100</v>
      </c>
      <c r="AC24" s="8">
        <f>VLOOKUP(Quintile_Data[[#This Row],[Deaths_Q3]],Mapping!$A$2:$B$8,2,FALSE)</f>
        <v>100</v>
      </c>
      <c r="AD24" s="8">
        <f>VLOOKUP(Quintile_Data[[#This Row],[Deaths_Q4]],Mapping!$A$2:$B$8,2,FALSE)</f>
        <v>100</v>
      </c>
      <c r="AE24" s="8">
        <f>VLOOKUP(Quintile_Data[[#This Row],[Deaths_Q5]],Mapping!$A$2:$B$8,2,FALSE)</f>
        <v>50</v>
      </c>
      <c r="AF24" s="8">
        <f>VLOOKUP(Quintile_Data[[#This Row],[Deaths_Overall]],Mapping!$A$2:$B$8,2,FALSE)</f>
        <v>100</v>
      </c>
    </row>
    <row r="25" spans="1:32" x14ac:dyDescent="0.25">
      <c r="A25" t="s">
        <v>59</v>
      </c>
      <c r="B25" t="s">
        <v>27</v>
      </c>
      <c r="C25" t="s">
        <v>28</v>
      </c>
      <c r="D25" t="s">
        <v>14</v>
      </c>
      <c r="E25" t="s">
        <v>62</v>
      </c>
      <c r="F25" t="s">
        <v>57</v>
      </c>
      <c r="G25" s="10">
        <v>1.1710211577161</v>
      </c>
      <c r="H25" s="5">
        <v>0.95525007133293105</v>
      </c>
      <c r="I25" s="5">
        <v>0.84244886879481196</v>
      </c>
      <c r="J25" s="5">
        <v>0.75500041906747595</v>
      </c>
      <c r="K25" s="5">
        <v>0.669567176137984</v>
      </c>
      <c r="L25" s="5">
        <v>0.82985068627720104</v>
      </c>
      <c r="M25" s="10">
        <v>1.5493557896867101</v>
      </c>
      <c r="N25" s="5">
        <v>1.0636449519340001</v>
      </c>
      <c r="O25" s="5">
        <v>0.98203678994656995</v>
      </c>
      <c r="P25" s="5">
        <v>0.85661847717500805</v>
      </c>
      <c r="Q25" s="5">
        <v>0.73070807890053602</v>
      </c>
      <c r="R25" s="5">
        <v>0.99232585109457305</v>
      </c>
      <c r="S25" s="11" t="s">
        <v>50</v>
      </c>
      <c r="T25" t="s">
        <v>50</v>
      </c>
      <c r="U25" t="s">
        <v>50</v>
      </c>
      <c r="V25" t="s">
        <v>50</v>
      </c>
      <c r="W25" t="s">
        <v>48</v>
      </c>
      <c r="X25" t="s">
        <v>50</v>
      </c>
      <c r="Y25" s="7">
        <f>ABS(Quintile_Data[[#This Row],[AE_Amt_Overall]]-MAX(Quintile_Data[[#This Row],[AE_Amt_Q1]:[AE_Amt_Q5]]))</f>
        <v>0.341170471438899</v>
      </c>
      <c r="Z25" s="6">
        <f>ABS(MIN(Quintile_Data[[#This Row],[AE_Amt_Q1]:[AE_Amt_Q5]])-Quintile_Data[[#This Row],[AE_Amt_Overall]])</f>
        <v>0.16028351013921704</v>
      </c>
      <c r="AA25" s="19">
        <f>VLOOKUP(Quintile_Data[[#This Row],[Deaths_Q1]],Mapping!$A$2:$B$8,2,FALSE)</f>
        <v>100</v>
      </c>
      <c r="AB25" s="8">
        <f>VLOOKUP(Quintile_Data[[#This Row],[Deaths_Q2]],Mapping!$A$2:$B$8,2,FALSE)</f>
        <v>100</v>
      </c>
      <c r="AC25" s="8">
        <f>VLOOKUP(Quintile_Data[[#This Row],[Deaths_Q3]],Mapping!$A$2:$B$8,2,FALSE)</f>
        <v>100</v>
      </c>
      <c r="AD25" s="8">
        <f>VLOOKUP(Quintile_Data[[#This Row],[Deaths_Q4]],Mapping!$A$2:$B$8,2,FALSE)</f>
        <v>100</v>
      </c>
      <c r="AE25" s="8">
        <f>VLOOKUP(Quintile_Data[[#This Row],[Deaths_Q5]],Mapping!$A$2:$B$8,2,FALSE)</f>
        <v>50</v>
      </c>
      <c r="AF25" s="8">
        <f>VLOOKUP(Quintile_Data[[#This Row],[Deaths_Overall]],Mapping!$A$2:$B$8,2,FALSE)</f>
        <v>100</v>
      </c>
    </row>
    <row r="26" spans="1:32" x14ac:dyDescent="0.25">
      <c r="A26" t="s">
        <v>59</v>
      </c>
      <c r="B26" t="s">
        <v>27</v>
      </c>
      <c r="C26" t="s">
        <v>28</v>
      </c>
      <c r="D26" t="s">
        <v>14</v>
      </c>
      <c r="E26" t="s">
        <v>11</v>
      </c>
      <c r="F26" t="s">
        <v>16</v>
      </c>
      <c r="G26" s="10">
        <v>2.5518491284685898</v>
      </c>
      <c r="H26" s="5">
        <v>1.82406616508262</v>
      </c>
      <c r="I26" s="5">
        <v>1.43890559122326</v>
      </c>
      <c r="J26" s="5">
        <v>1.1661345070232501</v>
      </c>
      <c r="K26" s="5">
        <v>0.87843399722752402</v>
      </c>
      <c r="L26" s="5">
        <v>1.54234774036012</v>
      </c>
      <c r="M26" s="10">
        <v>2.9744532552844198</v>
      </c>
      <c r="N26" s="5">
        <v>2.0672979576293198</v>
      </c>
      <c r="O26" s="5">
        <v>1.6105594127484</v>
      </c>
      <c r="P26" s="5">
        <v>1.19766715871181</v>
      </c>
      <c r="Q26" s="5">
        <v>0.90018979159631696</v>
      </c>
      <c r="R26" s="5">
        <v>1.7531827538640601</v>
      </c>
      <c r="S26" s="11" t="s">
        <v>48</v>
      </c>
      <c r="T26" t="s">
        <v>50</v>
      </c>
      <c r="U26" t="s">
        <v>48</v>
      </c>
      <c r="V26" t="s">
        <v>48</v>
      </c>
      <c r="W26" t="s">
        <v>48</v>
      </c>
      <c r="X26" t="s">
        <v>50</v>
      </c>
      <c r="Y26" s="7">
        <f>ABS(Quintile_Data[[#This Row],[AE_Amt_Overall]]-MAX(Quintile_Data[[#This Row],[AE_Amt_Q1]:[AE_Amt_Q5]]))</f>
        <v>1.0095013881084698</v>
      </c>
      <c r="Z26" s="6">
        <f>ABS(MIN(Quintile_Data[[#This Row],[AE_Amt_Q1]:[AE_Amt_Q5]])-Quintile_Data[[#This Row],[AE_Amt_Overall]])</f>
        <v>0.66391374313259599</v>
      </c>
      <c r="AA26" s="19">
        <f>VLOOKUP(Quintile_Data[[#This Row],[Deaths_Q1]],Mapping!$A$2:$B$8,2,FALSE)</f>
        <v>50</v>
      </c>
      <c r="AB26" s="8">
        <f>VLOOKUP(Quintile_Data[[#This Row],[Deaths_Q2]],Mapping!$A$2:$B$8,2,FALSE)</f>
        <v>100</v>
      </c>
      <c r="AC26" s="8">
        <f>VLOOKUP(Quintile_Data[[#This Row],[Deaths_Q3]],Mapping!$A$2:$B$8,2,FALSE)</f>
        <v>50</v>
      </c>
      <c r="AD26" s="8">
        <f>VLOOKUP(Quintile_Data[[#This Row],[Deaths_Q4]],Mapping!$A$2:$B$8,2,FALSE)</f>
        <v>50</v>
      </c>
      <c r="AE26" s="8">
        <f>VLOOKUP(Quintile_Data[[#This Row],[Deaths_Q5]],Mapping!$A$2:$B$8,2,FALSE)</f>
        <v>50</v>
      </c>
      <c r="AF26" s="8">
        <f>VLOOKUP(Quintile_Data[[#This Row],[Deaths_Overall]],Mapping!$A$2:$B$8,2,FALSE)</f>
        <v>100</v>
      </c>
    </row>
    <row r="27" spans="1:32" x14ac:dyDescent="0.25">
      <c r="A27" t="s">
        <v>59</v>
      </c>
      <c r="B27" t="s">
        <v>27</v>
      </c>
      <c r="C27" t="s">
        <v>28</v>
      </c>
      <c r="D27" t="s">
        <v>14</v>
      </c>
      <c r="E27" t="s">
        <v>11</v>
      </c>
      <c r="F27" t="s">
        <v>7</v>
      </c>
      <c r="G27" s="10">
        <v>1.18419136476159</v>
      </c>
      <c r="H27" s="5">
        <v>0.93108048099156604</v>
      </c>
      <c r="I27" s="5">
        <v>0.82745025921294602</v>
      </c>
      <c r="J27" s="5">
        <v>0.75084487326563998</v>
      </c>
      <c r="K27" s="5">
        <v>0.64818037152110197</v>
      </c>
      <c r="L27" s="5">
        <v>0.82163420341437199</v>
      </c>
      <c r="M27" s="10">
        <v>1.4996603641473201</v>
      </c>
      <c r="N27" s="5">
        <v>0.98729828936047404</v>
      </c>
      <c r="O27" s="5">
        <v>0.87653027387723204</v>
      </c>
      <c r="P27" s="5">
        <v>0.79485939541961803</v>
      </c>
      <c r="Q27" s="5">
        <v>0.71227773791685201</v>
      </c>
      <c r="R27" s="5">
        <v>0.91391245203843297</v>
      </c>
      <c r="S27" s="11" t="s">
        <v>50</v>
      </c>
      <c r="T27" t="s">
        <v>50</v>
      </c>
      <c r="U27" t="s">
        <v>50</v>
      </c>
      <c r="V27" t="s">
        <v>50</v>
      </c>
      <c r="W27" t="s">
        <v>48</v>
      </c>
      <c r="X27" t="s">
        <v>50</v>
      </c>
      <c r="Y27" s="7">
        <f>ABS(Quintile_Data[[#This Row],[AE_Amt_Overall]]-MAX(Quintile_Data[[#This Row],[AE_Amt_Q1]:[AE_Amt_Q5]]))</f>
        <v>0.36255716134721805</v>
      </c>
      <c r="Z27" s="6">
        <f>ABS(MIN(Quintile_Data[[#This Row],[AE_Amt_Q1]:[AE_Amt_Q5]])-Quintile_Data[[#This Row],[AE_Amt_Overall]])</f>
        <v>0.17345383189327002</v>
      </c>
      <c r="AA27" s="19">
        <f>VLOOKUP(Quintile_Data[[#This Row],[Deaths_Q1]],Mapping!$A$2:$B$8,2,FALSE)</f>
        <v>100</v>
      </c>
      <c r="AB27" s="8">
        <f>VLOOKUP(Quintile_Data[[#This Row],[Deaths_Q2]],Mapping!$A$2:$B$8,2,FALSE)</f>
        <v>100</v>
      </c>
      <c r="AC27" s="8">
        <f>VLOOKUP(Quintile_Data[[#This Row],[Deaths_Q3]],Mapping!$A$2:$B$8,2,FALSE)</f>
        <v>100</v>
      </c>
      <c r="AD27" s="8">
        <f>VLOOKUP(Quintile_Data[[#This Row],[Deaths_Q4]],Mapping!$A$2:$B$8,2,FALSE)</f>
        <v>100</v>
      </c>
      <c r="AE27" s="8">
        <f>VLOOKUP(Quintile_Data[[#This Row],[Deaths_Q5]],Mapping!$A$2:$B$8,2,FALSE)</f>
        <v>50</v>
      </c>
      <c r="AF27" s="8">
        <f>VLOOKUP(Quintile_Data[[#This Row],[Deaths_Overall]],Mapping!$A$2:$B$8,2,FALSE)</f>
        <v>100</v>
      </c>
    </row>
    <row r="28" spans="1:32" x14ac:dyDescent="0.25">
      <c r="A28" t="s">
        <v>59</v>
      </c>
      <c r="B28" t="s">
        <v>27</v>
      </c>
      <c r="C28" t="s">
        <v>28</v>
      </c>
      <c r="D28" t="s">
        <v>14</v>
      </c>
      <c r="E28" t="s">
        <v>11</v>
      </c>
      <c r="F28" t="s">
        <v>57</v>
      </c>
      <c r="G28" s="10">
        <v>1.2614492401435899</v>
      </c>
      <c r="H28" s="5">
        <v>0.96412286034606598</v>
      </c>
      <c r="I28" s="5">
        <v>0.83887659454956798</v>
      </c>
      <c r="J28" s="5">
        <v>0.76790862961734896</v>
      </c>
      <c r="K28" s="5">
        <v>0.65614411201720102</v>
      </c>
      <c r="L28" s="5">
        <v>0.83481064319605103</v>
      </c>
      <c r="M28" s="10">
        <v>1.83875133695265</v>
      </c>
      <c r="N28" s="5">
        <v>1.20335787890988</v>
      </c>
      <c r="O28" s="5">
        <v>0.95769069985323496</v>
      </c>
      <c r="P28" s="5">
        <v>0.88197415967553805</v>
      </c>
      <c r="Q28" s="5">
        <v>0.74073352615079002</v>
      </c>
      <c r="R28" s="5">
        <v>1.0637205714728</v>
      </c>
      <c r="S28" s="11" t="s">
        <v>50</v>
      </c>
      <c r="T28" t="s">
        <v>50</v>
      </c>
      <c r="U28" t="s">
        <v>50</v>
      </c>
      <c r="V28" t="s">
        <v>50</v>
      </c>
      <c r="W28" t="s">
        <v>48</v>
      </c>
      <c r="X28" t="s">
        <v>52</v>
      </c>
      <c r="Y28" s="7">
        <f>ABS(Quintile_Data[[#This Row],[AE_Amt_Overall]]-MAX(Quintile_Data[[#This Row],[AE_Amt_Q1]:[AE_Amt_Q5]]))</f>
        <v>0.42663859694753892</v>
      </c>
      <c r="Z28" s="6">
        <f>ABS(MIN(Quintile_Data[[#This Row],[AE_Amt_Q1]:[AE_Amt_Q5]])-Quintile_Data[[#This Row],[AE_Amt_Overall]])</f>
        <v>0.17866653117885001</v>
      </c>
      <c r="AA28" s="19">
        <f>VLOOKUP(Quintile_Data[[#This Row],[Deaths_Q1]],Mapping!$A$2:$B$8,2,FALSE)</f>
        <v>100</v>
      </c>
      <c r="AB28" s="8">
        <f>VLOOKUP(Quintile_Data[[#This Row],[Deaths_Q2]],Mapping!$A$2:$B$8,2,FALSE)</f>
        <v>100</v>
      </c>
      <c r="AC28" s="8">
        <f>VLOOKUP(Quintile_Data[[#This Row],[Deaths_Q3]],Mapping!$A$2:$B$8,2,FALSE)</f>
        <v>100</v>
      </c>
      <c r="AD28" s="8">
        <f>VLOOKUP(Quintile_Data[[#This Row],[Deaths_Q4]],Mapping!$A$2:$B$8,2,FALSE)</f>
        <v>100</v>
      </c>
      <c r="AE28" s="8">
        <f>VLOOKUP(Quintile_Data[[#This Row],[Deaths_Q5]],Mapping!$A$2:$B$8,2,FALSE)</f>
        <v>50</v>
      </c>
      <c r="AF28" s="8">
        <f>VLOOKUP(Quintile_Data[[#This Row],[Deaths_Overall]],Mapping!$A$2:$B$8,2,FALSE)</f>
        <v>200</v>
      </c>
    </row>
    <row r="29" spans="1:32" x14ac:dyDescent="0.25">
      <c r="A29" t="s">
        <v>59</v>
      </c>
      <c r="B29" t="s">
        <v>27</v>
      </c>
      <c r="C29" t="s">
        <v>28</v>
      </c>
      <c r="D29" t="s">
        <v>14</v>
      </c>
      <c r="E29" t="s">
        <v>58</v>
      </c>
      <c r="F29" t="s">
        <v>16</v>
      </c>
      <c r="G29" s="10">
        <v>1.8972970118869099</v>
      </c>
      <c r="H29" s="5">
        <v>1.5469222422531299</v>
      </c>
      <c r="I29" s="5">
        <v>1.32626697239086</v>
      </c>
      <c r="J29" s="5">
        <v>1.2330579302965601</v>
      </c>
      <c r="K29" s="5">
        <v>1.01088099389783</v>
      </c>
      <c r="L29" s="5">
        <v>1.3498146966120399</v>
      </c>
      <c r="M29" s="10">
        <v>2.2167895302455398</v>
      </c>
      <c r="N29" s="5">
        <v>1.6656030092204499</v>
      </c>
      <c r="O29" s="5">
        <v>1.4252303714796599</v>
      </c>
      <c r="P29" s="5">
        <v>1.3347783882144599</v>
      </c>
      <c r="Q29" s="5">
        <v>1.06015455459248</v>
      </c>
      <c r="R29" s="5">
        <v>1.4781515032439101</v>
      </c>
      <c r="S29" s="11" t="s">
        <v>50</v>
      </c>
      <c r="T29" t="s">
        <v>50</v>
      </c>
      <c r="U29" t="s">
        <v>50</v>
      </c>
      <c r="V29" t="s">
        <v>50</v>
      </c>
      <c r="W29" t="s">
        <v>50</v>
      </c>
      <c r="X29" t="s">
        <v>52</v>
      </c>
      <c r="Y29" s="7">
        <f>ABS(Quintile_Data[[#This Row],[AE_Amt_Overall]]-MAX(Quintile_Data[[#This Row],[AE_Amt_Q1]:[AE_Amt_Q5]]))</f>
        <v>0.54748231527487001</v>
      </c>
      <c r="Z29" s="6">
        <f>ABS(MIN(Quintile_Data[[#This Row],[AE_Amt_Q1]:[AE_Amt_Q5]])-Quintile_Data[[#This Row],[AE_Amt_Overall]])</f>
        <v>0.33893370271420986</v>
      </c>
      <c r="AA29" s="19">
        <f>VLOOKUP(Quintile_Data[[#This Row],[Deaths_Q1]],Mapping!$A$2:$B$8,2,FALSE)</f>
        <v>100</v>
      </c>
      <c r="AB29" s="8">
        <f>VLOOKUP(Quintile_Data[[#This Row],[Deaths_Q2]],Mapping!$A$2:$B$8,2,FALSE)</f>
        <v>100</v>
      </c>
      <c r="AC29" s="8">
        <f>VLOOKUP(Quintile_Data[[#This Row],[Deaths_Q3]],Mapping!$A$2:$B$8,2,FALSE)</f>
        <v>100</v>
      </c>
      <c r="AD29" s="8">
        <f>VLOOKUP(Quintile_Data[[#This Row],[Deaths_Q4]],Mapping!$A$2:$B$8,2,FALSE)</f>
        <v>100</v>
      </c>
      <c r="AE29" s="8">
        <f>VLOOKUP(Quintile_Data[[#This Row],[Deaths_Q5]],Mapping!$A$2:$B$8,2,FALSE)</f>
        <v>100</v>
      </c>
      <c r="AF29" s="8">
        <f>VLOOKUP(Quintile_Data[[#This Row],[Deaths_Overall]],Mapping!$A$2:$B$8,2,FALSE)</f>
        <v>200</v>
      </c>
    </row>
    <row r="30" spans="1:32" x14ac:dyDescent="0.25">
      <c r="A30" t="s">
        <v>59</v>
      </c>
      <c r="B30" t="s">
        <v>27</v>
      </c>
      <c r="C30" t="s">
        <v>28</v>
      </c>
      <c r="D30" t="s">
        <v>14</v>
      </c>
      <c r="E30" t="s">
        <v>58</v>
      </c>
      <c r="F30" t="s">
        <v>7</v>
      </c>
      <c r="G30" s="10">
        <v>1.1345724665541299</v>
      </c>
      <c r="H30" s="5">
        <v>0.94310245720810004</v>
      </c>
      <c r="I30" s="5">
        <v>0.86840046667408</v>
      </c>
      <c r="J30" s="5">
        <v>0.81160646834807704</v>
      </c>
      <c r="K30" s="5">
        <v>0.70051615311945403</v>
      </c>
      <c r="L30" s="5">
        <v>0.83131817217252402</v>
      </c>
      <c r="M30" s="10">
        <v>1.3683152524123601</v>
      </c>
      <c r="N30" s="5">
        <v>0.97841867881150102</v>
      </c>
      <c r="O30" s="5">
        <v>0.92090266250438901</v>
      </c>
      <c r="P30" s="5">
        <v>0.86915100830085901</v>
      </c>
      <c r="Q30" s="5">
        <v>0.74519184639953195</v>
      </c>
      <c r="R30" s="5">
        <v>0.91261125843757196</v>
      </c>
      <c r="S30" s="11" t="s">
        <v>50</v>
      </c>
      <c r="T30" t="s">
        <v>50</v>
      </c>
      <c r="U30" t="s">
        <v>50</v>
      </c>
      <c r="V30" t="s">
        <v>50</v>
      </c>
      <c r="W30" t="s">
        <v>50</v>
      </c>
      <c r="X30" t="s">
        <v>52</v>
      </c>
      <c r="Y30" s="7">
        <f>ABS(Quintile_Data[[#This Row],[AE_Amt_Overall]]-MAX(Quintile_Data[[#This Row],[AE_Amt_Q1]:[AE_Amt_Q5]]))</f>
        <v>0.30325429438160589</v>
      </c>
      <c r="Z30" s="6">
        <f>ABS(MIN(Quintile_Data[[#This Row],[AE_Amt_Q1]:[AE_Amt_Q5]])-Quintile_Data[[#This Row],[AE_Amt_Overall]])</f>
        <v>0.13080201905306998</v>
      </c>
      <c r="AA30" s="19">
        <f>VLOOKUP(Quintile_Data[[#This Row],[Deaths_Q1]],Mapping!$A$2:$B$8,2,FALSE)</f>
        <v>100</v>
      </c>
      <c r="AB30" s="8">
        <f>VLOOKUP(Quintile_Data[[#This Row],[Deaths_Q2]],Mapping!$A$2:$B$8,2,FALSE)</f>
        <v>100</v>
      </c>
      <c r="AC30" s="8">
        <f>VLOOKUP(Quintile_Data[[#This Row],[Deaths_Q3]],Mapping!$A$2:$B$8,2,FALSE)</f>
        <v>100</v>
      </c>
      <c r="AD30" s="8">
        <f>VLOOKUP(Quintile_Data[[#This Row],[Deaths_Q4]],Mapping!$A$2:$B$8,2,FALSE)</f>
        <v>100</v>
      </c>
      <c r="AE30" s="8">
        <f>VLOOKUP(Quintile_Data[[#This Row],[Deaths_Q5]],Mapping!$A$2:$B$8,2,FALSE)</f>
        <v>100</v>
      </c>
      <c r="AF30" s="8">
        <f>VLOOKUP(Quintile_Data[[#This Row],[Deaths_Overall]],Mapping!$A$2:$B$8,2,FALSE)</f>
        <v>200</v>
      </c>
    </row>
    <row r="31" spans="1:32" x14ac:dyDescent="0.25">
      <c r="A31" t="s">
        <v>59</v>
      </c>
      <c r="B31" t="s">
        <v>27</v>
      </c>
      <c r="C31" t="s">
        <v>28</v>
      </c>
      <c r="D31" t="s">
        <v>14</v>
      </c>
      <c r="E31" t="s">
        <v>58</v>
      </c>
      <c r="F31" t="s">
        <v>57</v>
      </c>
      <c r="G31" s="10">
        <v>1.2071805751979301</v>
      </c>
      <c r="H31" s="5">
        <v>0.97333810898883399</v>
      </c>
      <c r="I31" s="5">
        <v>0.90390068733878304</v>
      </c>
      <c r="J31" s="5">
        <v>0.82942515896054902</v>
      </c>
      <c r="K31" s="5">
        <v>0.70688887279234103</v>
      </c>
      <c r="L31" s="5">
        <v>0.85576137004544395</v>
      </c>
      <c r="M31" s="10">
        <v>1.6573414746355699</v>
      </c>
      <c r="N31" s="5">
        <v>1.20018385213159</v>
      </c>
      <c r="O31" s="5">
        <v>1.0501268053474699</v>
      </c>
      <c r="P31" s="5">
        <v>0.99340955133502196</v>
      </c>
      <c r="Q31" s="5">
        <v>0.79147569213533697</v>
      </c>
      <c r="R31" s="5">
        <v>1.0888409852454199</v>
      </c>
      <c r="S31" s="11" t="s">
        <v>50</v>
      </c>
      <c r="T31" t="s">
        <v>50</v>
      </c>
      <c r="U31" t="s">
        <v>50</v>
      </c>
      <c r="V31" t="s">
        <v>52</v>
      </c>
      <c r="W31" t="s">
        <v>50</v>
      </c>
      <c r="X31" t="s">
        <v>52</v>
      </c>
      <c r="Y31" s="7">
        <f>ABS(Quintile_Data[[#This Row],[AE_Amt_Overall]]-MAX(Quintile_Data[[#This Row],[AE_Amt_Q1]:[AE_Amt_Q5]]))</f>
        <v>0.35141920515248615</v>
      </c>
      <c r="Z31" s="6">
        <f>ABS(MIN(Quintile_Data[[#This Row],[AE_Amt_Q1]:[AE_Amt_Q5]])-Quintile_Data[[#This Row],[AE_Amt_Overall]])</f>
        <v>0.14887249725310292</v>
      </c>
      <c r="AA31" s="19">
        <f>VLOOKUP(Quintile_Data[[#This Row],[Deaths_Q1]],Mapping!$A$2:$B$8,2,FALSE)</f>
        <v>100</v>
      </c>
      <c r="AB31" s="8">
        <f>VLOOKUP(Quintile_Data[[#This Row],[Deaths_Q2]],Mapping!$A$2:$B$8,2,FALSE)</f>
        <v>100</v>
      </c>
      <c r="AC31" s="8">
        <f>VLOOKUP(Quintile_Data[[#This Row],[Deaths_Q3]],Mapping!$A$2:$B$8,2,FALSE)</f>
        <v>100</v>
      </c>
      <c r="AD31" s="8">
        <f>VLOOKUP(Quintile_Data[[#This Row],[Deaths_Q4]],Mapping!$A$2:$B$8,2,FALSE)</f>
        <v>200</v>
      </c>
      <c r="AE31" s="8">
        <f>VLOOKUP(Quintile_Data[[#This Row],[Deaths_Q5]],Mapping!$A$2:$B$8,2,FALSE)</f>
        <v>100</v>
      </c>
      <c r="AF31" s="8">
        <f>VLOOKUP(Quintile_Data[[#This Row],[Deaths_Overall]],Mapping!$A$2:$B$8,2,FALSE)</f>
        <v>200</v>
      </c>
    </row>
    <row r="32" spans="1:32" x14ac:dyDescent="0.25">
      <c r="A32" t="s">
        <v>59</v>
      </c>
      <c r="B32" t="s">
        <v>27</v>
      </c>
      <c r="C32" t="s">
        <v>28</v>
      </c>
      <c r="D32" t="s">
        <v>17</v>
      </c>
      <c r="E32" t="s">
        <v>60</v>
      </c>
      <c r="F32" t="s">
        <v>16</v>
      </c>
      <c r="G32" s="10">
        <v>1.64877305712294</v>
      </c>
      <c r="H32" s="5">
        <v>1.43732619302483</v>
      </c>
      <c r="I32" s="5">
        <v>1.27854048806054</v>
      </c>
      <c r="J32" s="5">
        <v>1.1277317030737</v>
      </c>
      <c r="K32" s="5">
        <v>0.93192165824858797</v>
      </c>
      <c r="L32" s="5">
        <v>1.1939157411279799</v>
      </c>
      <c r="M32" s="10">
        <v>1.65729082916496</v>
      </c>
      <c r="N32" s="5">
        <v>1.40719859352052</v>
      </c>
      <c r="O32" s="5">
        <v>1.27795301638097</v>
      </c>
      <c r="P32" s="5">
        <v>1.19110065913862</v>
      </c>
      <c r="Q32" s="5">
        <v>0.95589099816145795</v>
      </c>
      <c r="R32" s="5">
        <v>1.2357885752897999</v>
      </c>
      <c r="S32" s="11" t="s">
        <v>48</v>
      </c>
      <c r="T32" t="s">
        <v>48</v>
      </c>
      <c r="U32" t="s">
        <v>48</v>
      </c>
      <c r="V32" t="s">
        <v>50</v>
      </c>
      <c r="W32" t="s">
        <v>48</v>
      </c>
      <c r="X32" t="s">
        <v>50</v>
      </c>
      <c r="Y32" s="7">
        <f>ABS(Quintile_Data[[#This Row],[AE_Amt_Overall]]-MAX(Quintile_Data[[#This Row],[AE_Amt_Q1]:[AE_Amt_Q5]]))</f>
        <v>0.45485731599496004</v>
      </c>
      <c r="Z32" s="6">
        <f>ABS(MIN(Quintile_Data[[#This Row],[AE_Amt_Q1]:[AE_Amt_Q5]])-Quintile_Data[[#This Row],[AE_Amt_Overall]])</f>
        <v>0.26199408287939197</v>
      </c>
      <c r="AA32" s="19">
        <f>VLOOKUP(Quintile_Data[[#This Row],[Deaths_Q1]],Mapping!$A$2:$B$8,2,FALSE)</f>
        <v>50</v>
      </c>
      <c r="AB32" s="8">
        <f>VLOOKUP(Quintile_Data[[#This Row],[Deaths_Q2]],Mapping!$A$2:$B$8,2,FALSE)</f>
        <v>50</v>
      </c>
      <c r="AC32" s="8">
        <f>VLOOKUP(Quintile_Data[[#This Row],[Deaths_Q3]],Mapping!$A$2:$B$8,2,FALSE)</f>
        <v>50</v>
      </c>
      <c r="AD32" s="8">
        <f>VLOOKUP(Quintile_Data[[#This Row],[Deaths_Q4]],Mapping!$A$2:$B$8,2,FALSE)</f>
        <v>100</v>
      </c>
      <c r="AE32" s="8">
        <f>VLOOKUP(Quintile_Data[[#This Row],[Deaths_Q5]],Mapping!$A$2:$B$8,2,FALSE)</f>
        <v>50</v>
      </c>
      <c r="AF32" s="8">
        <f>VLOOKUP(Quintile_Data[[#This Row],[Deaths_Overall]],Mapping!$A$2:$B$8,2,FALSE)</f>
        <v>100</v>
      </c>
    </row>
    <row r="33" spans="1:32" x14ac:dyDescent="0.25">
      <c r="A33" t="s">
        <v>59</v>
      </c>
      <c r="B33" t="s">
        <v>27</v>
      </c>
      <c r="C33" t="s">
        <v>28</v>
      </c>
      <c r="D33" t="s">
        <v>17</v>
      </c>
      <c r="E33" t="s">
        <v>60</v>
      </c>
      <c r="F33" t="s">
        <v>7</v>
      </c>
      <c r="G33" s="10">
        <v>1.8266453823948201</v>
      </c>
      <c r="H33" s="5">
        <v>1.3753299886582699</v>
      </c>
      <c r="I33" s="5">
        <v>1.0333582640423999</v>
      </c>
      <c r="J33" s="5">
        <v>0.82057963804129397</v>
      </c>
      <c r="K33" s="5">
        <v>0.57097553689407798</v>
      </c>
      <c r="L33" s="5">
        <v>0.95861139479011304</v>
      </c>
      <c r="M33" s="10">
        <v>1.3952053557321999</v>
      </c>
      <c r="N33" s="5">
        <v>1.3052899545654999</v>
      </c>
      <c r="O33" s="5">
        <v>1.0663354648402801</v>
      </c>
      <c r="P33" s="5">
        <v>0.90171645826824298</v>
      </c>
      <c r="Q33" s="5">
        <v>0.72835788665906598</v>
      </c>
      <c r="R33" s="5">
        <v>1.01477575828877</v>
      </c>
      <c r="S33" s="11" t="s">
        <v>49</v>
      </c>
      <c r="T33" t="s">
        <v>49</v>
      </c>
      <c r="U33" t="s">
        <v>48</v>
      </c>
      <c r="V33" t="s">
        <v>48</v>
      </c>
      <c r="W33" t="s">
        <v>49</v>
      </c>
      <c r="X33" t="s">
        <v>48</v>
      </c>
      <c r="Y33" s="7">
        <f>ABS(Quintile_Data[[#This Row],[AE_Amt_Overall]]-MAX(Quintile_Data[[#This Row],[AE_Amt_Q1]:[AE_Amt_Q5]]))</f>
        <v>0.86803398760470707</v>
      </c>
      <c r="Z33" s="6">
        <f>ABS(MIN(Quintile_Data[[#This Row],[AE_Amt_Q1]:[AE_Amt_Q5]])-Quintile_Data[[#This Row],[AE_Amt_Overall]])</f>
        <v>0.38763585789603505</v>
      </c>
      <c r="AA33" s="19">
        <f>VLOOKUP(Quintile_Data[[#This Row],[Deaths_Q1]],Mapping!$A$2:$B$8,2,FALSE)</f>
        <v>25</v>
      </c>
      <c r="AB33" s="8">
        <f>VLOOKUP(Quintile_Data[[#This Row],[Deaths_Q2]],Mapping!$A$2:$B$8,2,FALSE)</f>
        <v>25</v>
      </c>
      <c r="AC33" s="8">
        <f>VLOOKUP(Quintile_Data[[#This Row],[Deaths_Q3]],Mapping!$A$2:$B$8,2,FALSE)</f>
        <v>50</v>
      </c>
      <c r="AD33" s="8">
        <f>VLOOKUP(Quintile_Data[[#This Row],[Deaths_Q4]],Mapping!$A$2:$B$8,2,FALSE)</f>
        <v>50</v>
      </c>
      <c r="AE33" s="8">
        <f>VLOOKUP(Quintile_Data[[#This Row],[Deaths_Q5]],Mapping!$A$2:$B$8,2,FALSE)</f>
        <v>25</v>
      </c>
      <c r="AF33" s="8">
        <f>VLOOKUP(Quintile_Data[[#This Row],[Deaths_Overall]],Mapping!$A$2:$B$8,2,FALSE)</f>
        <v>50</v>
      </c>
    </row>
    <row r="34" spans="1:32" x14ac:dyDescent="0.25">
      <c r="A34" t="s">
        <v>59</v>
      </c>
      <c r="B34" t="s">
        <v>27</v>
      </c>
      <c r="C34" t="s">
        <v>28</v>
      </c>
      <c r="D34" t="s">
        <v>17</v>
      </c>
      <c r="E34" t="s">
        <v>60</v>
      </c>
      <c r="F34" t="s">
        <v>57</v>
      </c>
      <c r="G34" s="10">
        <v>1.6211595083722199</v>
      </c>
      <c r="H34" s="5">
        <v>1.3453561046787501</v>
      </c>
      <c r="I34" s="5">
        <v>1.14377429476887</v>
      </c>
      <c r="J34" s="5">
        <v>0.98354616531797401</v>
      </c>
      <c r="K34" s="5">
        <v>0.76237892651343997</v>
      </c>
      <c r="L34" s="5">
        <v>1.0400305184156</v>
      </c>
      <c r="M34" s="10">
        <v>1.52984764816821</v>
      </c>
      <c r="N34" s="5">
        <v>1.3141350652349899</v>
      </c>
      <c r="O34" s="5">
        <v>1.2424279199177399</v>
      </c>
      <c r="P34" s="5">
        <v>1.1461931091364701</v>
      </c>
      <c r="Q34" s="5">
        <v>0.94099397884857106</v>
      </c>
      <c r="R34" s="5">
        <v>1.18573946434065</v>
      </c>
      <c r="S34" s="11" t="s">
        <v>48</v>
      </c>
      <c r="T34" t="s">
        <v>48</v>
      </c>
      <c r="U34" t="s">
        <v>48</v>
      </c>
      <c r="V34" t="s">
        <v>50</v>
      </c>
      <c r="W34" t="s">
        <v>48</v>
      </c>
      <c r="X34" t="s">
        <v>50</v>
      </c>
      <c r="Y34" s="7">
        <f>ABS(Quintile_Data[[#This Row],[AE_Amt_Overall]]-MAX(Quintile_Data[[#This Row],[AE_Amt_Q1]:[AE_Amt_Q5]]))</f>
        <v>0.58112898995661988</v>
      </c>
      <c r="Z34" s="6">
        <f>ABS(MIN(Quintile_Data[[#This Row],[AE_Amt_Q1]:[AE_Amt_Q5]])-Quintile_Data[[#This Row],[AE_Amt_Overall]])</f>
        <v>0.27765159190216004</v>
      </c>
      <c r="AA34" s="19">
        <f>VLOOKUP(Quintile_Data[[#This Row],[Deaths_Q1]],Mapping!$A$2:$B$8,2,FALSE)</f>
        <v>50</v>
      </c>
      <c r="AB34" s="8">
        <f>VLOOKUP(Quintile_Data[[#This Row],[Deaths_Q2]],Mapping!$A$2:$B$8,2,FALSE)</f>
        <v>50</v>
      </c>
      <c r="AC34" s="8">
        <f>VLOOKUP(Quintile_Data[[#This Row],[Deaths_Q3]],Mapping!$A$2:$B$8,2,FALSE)</f>
        <v>50</v>
      </c>
      <c r="AD34" s="8">
        <f>VLOOKUP(Quintile_Data[[#This Row],[Deaths_Q4]],Mapping!$A$2:$B$8,2,FALSE)</f>
        <v>100</v>
      </c>
      <c r="AE34" s="8">
        <f>VLOOKUP(Quintile_Data[[#This Row],[Deaths_Q5]],Mapping!$A$2:$B$8,2,FALSE)</f>
        <v>50</v>
      </c>
      <c r="AF34" s="8">
        <f>VLOOKUP(Quintile_Data[[#This Row],[Deaths_Overall]],Mapping!$A$2:$B$8,2,FALSE)</f>
        <v>100</v>
      </c>
    </row>
    <row r="35" spans="1:32" x14ac:dyDescent="0.25">
      <c r="A35" t="s">
        <v>59</v>
      </c>
      <c r="B35" t="s">
        <v>27</v>
      </c>
      <c r="C35" t="s">
        <v>28</v>
      </c>
      <c r="D35" t="s">
        <v>17</v>
      </c>
      <c r="E35" t="s">
        <v>61</v>
      </c>
      <c r="F35" t="s">
        <v>16</v>
      </c>
      <c r="G35" s="10">
        <v>1.43106821877096</v>
      </c>
      <c r="H35" s="5">
        <v>1.2651992646580299</v>
      </c>
      <c r="I35" s="5">
        <v>1.1804928248348701</v>
      </c>
      <c r="J35" s="5">
        <v>1.07032832136678</v>
      </c>
      <c r="K35" s="5">
        <v>0.90272471431401202</v>
      </c>
      <c r="L35" s="5">
        <v>1.1602841664081001</v>
      </c>
      <c r="M35" s="10">
        <v>1.56601793808845</v>
      </c>
      <c r="N35" s="5">
        <v>1.3154928606097001</v>
      </c>
      <c r="O35" s="5">
        <v>1.2451254860621599</v>
      </c>
      <c r="P35" s="5">
        <v>1.1005355907463701</v>
      </c>
      <c r="Q35" s="5">
        <v>0.93017891345278503</v>
      </c>
      <c r="R35" s="5">
        <v>1.2318496616260499</v>
      </c>
      <c r="S35" s="11" t="s">
        <v>50</v>
      </c>
      <c r="T35" t="s">
        <v>50</v>
      </c>
      <c r="U35" t="s">
        <v>50</v>
      </c>
      <c r="V35" t="s">
        <v>50</v>
      </c>
      <c r="W35" t="s">
        <v>48</v>
      </c>
      <c r="X35" t="s">
        <v>52</v>
      </c>
      <c r="Y35" s="7">
        <f>ABS(Quintile_Data[[#This Row],[AE_Amt_Overall]]-MAX(Quintile_Data[[#This Row],[AE_Amt_Q1]:[AE_Amt_Q5]]))</f>
        <v>0.27078405236285996</v>
      </c>
      <c r="Z35" s="6">
        <f>ABS(MIN(Quintile_Data[[#This Row],[AE_Amt_Q1]:[AE_Amt_Q5]])-Quintile_Data[[#This Row],[AE_Amt_Overall]])</f>
        <v>0.25755945209408804</v>
      </c>
      <c r="AA35" s="19">
        <f>VLOOKUP(Quintile_Data[[#This Row],[Deaths_Q1]],Mapping!$A$2:$B$8,2,FALSE)</f>
        <v>100</v>
      </c>
      <c r="AB35" s="8">
        <f>VLOOKUP(Quintile_Data[[#This Row],[Deaths_Q2]],Mapping!$A$2:$B$8,2,FALSE)</f>
        <v>100</v>
      </c>
      <c r="AC35" s="8">
        <f>VLOOKUP(Quintile_Data[[#This Row],[Deaths_Q3]],Mapping!$A$2:$B$8,2,FALSE)</f>
        <v>100</v>
      </c>
      <c r="AD35" s="8">
        <f>VLOOKUP(Quintile_Data[[#This Row],[Deaths_Q4]],Mapping!$A$2:$B$8,2,FALSE)</f>
        <v>100</v>
      </c>
      <c r="AE35" s="8">
        <f>VLOOKUP(Quintile_Data[[#This Row],[Deaths_Q5]],Mapping!$A$2:$B$8,2,FALSE)</f>
        <v>50</v>
      </c>
      <c r="AF35" s="8">
        <f>VLOOKUP(Quintile_Data[[#This Row],[Deaths_Overall]],Mapping!$A$2:$B$8,2,FALSE)</f>
        <v>200</v>
      </c>
    </row>
    <row r="36" spans="1:32" x14ac:dyDescent="0.25">
      <c r="A36" t="s">
        <v>59</v>
      </c>
      <c r="B36" t="s">
        <v>27</v>
      </c>
      <c r="C36" t="s">
        <v>28</v>
      </c>
      <c r="D36" t="s">
        <v>17</v>
      </c>
      <c r="E36" t="s">
        <v>61</v>
      </c>
      <c r="F36" t="s">
        <v>7</v>
      </c>
      <c r="G36" s="10">
        <v>1.2932571145535701</v>
      </c>
      <c r="H36" s="5">
        <v>1.12497152913613</v>
      </c>
      <c r="I36" s="5">
        <v>0.98311175454257504</v>
      </c>
      <c r="J36" s="5">
        <v>0.86685812901932202</v>
      </c>
      <c r="K36" s="5">
        <v>0.71652511701858501</v>
      </c>
      <c r="L36" s="5">
        <v>0.96581566377838302</v>
      </c>
      <c r="M36" s="10">
        <v>1.1713010347025901</v>
      </c>
      <c r="N36" s="5">
        <v>1.10022412396039</v>
      </c>
      <c r="O36" s="5">
        <v>0.97809767427665695</v>
      </c>
      <c r="P36" s="5">
        <v>0.92977430104279601</v>
      </c>
      <c r="Q36" s="5">
        <v>0.79572752126770396</v>
      </c>
      <c r="R36" s="5">
        <v>0.98155051145898897</v>
      </c>
      <c r="S36" s="11" t="s">
        <v>48</v>
      </c>
      <c r="T36" t="s">
        <v>48</v>
      </c>
      <c r="U36" t="s">
        <v>50</v>
      </c>
      <c r="V36" t="s">
        <v>50</v>
      </c>
      <c r="W36" t="s">
        <v>48</v>
      </c>
      <c r="X36" t="s">
        <v>50</v>
      </c>
      <c r="Y36" s="7">
        <f>ABS(Quintile_Data[[#This Row],[AE_Amt_Overall]]-MAX(Quintile_Data[[#This Row],[AE_Amt_Q1]:[AE_Amt_Q5]]))</f>
        <v>0.32744145077518705</v>
      </c>
      <c r="Z36" s="6">
        <f>ABS(MIN(Quintile_Data[[#This Row],[AE_Amt_Q1]:[AE_Amt_Q5]])-Quintile_Data[[#This Row],[AE_Amt_Overall]])</f>
        <v>0.249290546759798</v>
      </c>
      <c r="AA36" s="19">
        <f>VLOOKUP(Quintile_Data[[#This Row],[Deaths_Q1]],Mapping!$A$2:$B$8,2,FALSE)</f>
        <v>50</v>
      </c>
      <c r="AB36" s="8">
        <f>VLOOKUP(Quintile_Data[[#This Row],[Deaths_Q2]],Mapping!$A$2:$B$8,2,FALSE)</f>
        <v>50</v>
      </c>
      <c r="AC36" s="8">
        <f>VLOOKUP(Quintile_Data[[#This Row],[Deaths_Q3]],Mapping!$A$2:$B$8,2,FALSE)</f>
        <v>100</v>
      </c>
      <c r="AD36" s="8">
        <f>VLOOKUP(Quintile_Data[[#This Row],[Deaths_Q4]],Mapping!$A$2:$B$8,2,FALSE)</f>
        <v>100</v>
      </c>
      <c r="AE36" s="8">
        <f>VLOOKUP(Quintile_Data[[#This Row],[Deaths_Q5]],Mapping!$A$2:$B$8,2,FALSE)</f>
        <v>50</v>
      </c>
      <c r="AF36" s="8">
        <f>VLOOKUP(Quintile_Data[[#This Row],[Deaths_Overall]],Mapping!$A$2:$B$8,2,FALSE)</f>
        <v>100</v>
      </c>
    </row>
    <row r="37" spans="1:32" x14ac:dyDescent="0.25">
      <c r="A37" t="s">
        <v>59</v>
      </c>
      <c r="B37" t="s">
        <v>27</v>
      </c>
      <c r="C37" t="s">
        <v>28</v>
      </c>
      <c r="D37" t="s">
        <v>17</v>
      </c>
      <c r="E37" t="s">
        <v>61</v>
      </c>
      <c r="F37" t="s">
        <v>57</v>
      </c>
      <c r="G37" s="10">
        <v>1.34293224256963</v>
      </c>
      <c r="H37" s="5">
        <v>1.1601550962382801</v>
      </c>
      <c r="I37" s="5">
        <v>1.01582176925221</v>
      </c>
      <c r="J37" s="5">
        <v>0.92957786271237297</v>
      </c>
      <c r="K37" s="5">
        <v>0.77889869130350597</v>
      </c>
      <c r="L37" s="5">
        <v>0.99988484022791402</v>
      </c>
      <c r="M37" s="10">
        <v>1.4023218637542301</v>
      </c>
      <c r="N37" s="5">
        <v>1.2410811232038701</v>
      </c>
      <c r="O37" s="5">
        <v>1.1097875478810399</v>
      </c>
      <c r="P37" s="5">
        <v>1.10740709851908</v>
      </c>
      <c r="Q37" s="5">
        <v>0.94781666468617498</v>
      </c>
      <c r="R37" s="5">
        <v>1.1546235642229401</v>
      </c>
      <c r="S37" s="11" t="s">
        <v>50</v>
      </c>
      <c r="T37" t="s">
        <v>50</v>
      </c>
      <c r="U37" t="s">
        <v>50</v>
      </c>
      <c r="V37" t="s">
        <v>50</v>
      </c>
      <c r="W37" t="s">
        <v>50</v>
      </c>
      <c r="X37" t="s">
        <v>52</v>
      </c>
      <c r="Y37" s="7">
        <f>ABS(Quintile_Data[[#This Row],[AE_Amt_Overall]]-MAX(Quintile_Data[[#This Row],[AE_Amt_Q1]:[AE_Amt_Q5]]))</f>
        <v>0.34304740234171593</v>
      </c>
      <c r="Z37" s="6">
        <f>ABS(MIN(Quintile_Data[[#This Row],[AE_Amt_Q1]:[AE_Amt_Q5]])-Quintile_Data[[#This Row],[AE_Amt_Overall]])</f>
        <v>0.22098614892440804</v>
      </c>
      <c r="AA37" s="19">
        <f>VLOOKUP(Quintile_Data[[#This Row],[Deaths_Q1]],Mapping!$A$2:$B$8,2,FALSE)</f>
        <v>100</v>
      </c>
      <c r="AB37" s="8">
        <f>VLOOKUP(Quintile_Data[[#This Row],[Deaths_Q2]],Mapping!$A$2:$B$8,2,FALSE)</f>
        <v>100</v>
      </c>
      <c r="AC37" s="8">
        <f>VLOOKUP(Quintile_Data[[#This Row],[Deaths_Q3]],Mapping!$A$2:$B$8,2,FALSE)</f>
        <v>100</v>
      </c>
      <c r="AD37" s="8">
        <f>VLOOKUP(Quintile_Data[[#This Row],[Deaths_Q4]],Mapping!$A$2:$B$8,2,FALSE)</f>
        <v>100</v>
      </c>
      <c r="AE37" s="8">
        <f>VLOOKUP(Quintile_Data[[#This Row],[Deaths_Q5]],Mapping!$A$2:$B$8,2,FALSE)</f>
        <v>100</v>
      </c>
      <c r="AF37" s="8">
        <f>VLOOKUP(Quintile_Data[[#This Row],[Deaths_Overall]],Mapping!$A$2:$B$8,2,FALSE)</f>
        <v>200</v>
      </c>
    </row>
    <row r="38" spans="1:32" x14ac:dyDescent="0.25">
      <c r="A38" t="s">
        <v>59</v>
      </c>
      <c r="B38" t="s">
        <v>27</v>
      </c>
      <c r="C38" t="s">
        <v>28</v>
      </c>
      <c r="D38" t="s">
        <v>17</v>
      </c>
      <c r="E38" t="s">
        <v>62</v>
      </c>
      <c r="F38" t="s">
        <v>16</v>
      </c>
      <c r="G38" s="10">
        <v>1.6549650824728901</v>
      </c>
      <c r="H38" s="5">
        <v>1.25920373465695</v>
      </c>
      <c r="I38" s="5">
        <v>1.12891082589948</v>
      </c>
      <c r="J38" s="5">
        <v>1.0281548538771399</v>
      </c>
      <c r="K38" s="5">
        <v>0.92749336481756295</v>
      </c>
      <c r="L38" s="5">
        <v>1.13987396458335</v>
      </c>
      <c r="M38" s="10">
        <v>1.6857985419363799</v>
      </c>
      <c r="N38" s="5">
        <v>1.3407785403136301</v>
      </c>
      <c r="O38" s="5">
        <v>1.19488144868577</v>
      </c>
      <c r="P38" s="5">
        <v>1.08114982983917</v>
      </c>
      <c r="Q38" s="5">
        <v>0.98023159284593497</v>
      </c>
      <c r="R38" s="5">
        <v>1.2195806631171799</v>
      </c>
      <c r="S38" s="11" t="s">
        <v>48</v>
      </c>
      <c r="T38" t="s">
        <v>48</v>
      </c>
      <c r="U38" t="s">
        <v>50</v>
      </c>
      <c r="V38" t="s">
        <v>48</v>
      </c>
      <c r="W38" t="s">
        <v>48</v>
      </c>
      <c r="X38" t="s">
        <v>50</v>
      </c>
      <c r="Y38" s="7">
        <f>ABS(Quintile_Data[[#This Row],[AE_Amt_Overall]]-MAX(Quintile_Data[[#This Row],[AE_Amt_Q1]:[AE_Amt_Q5]]))</f>
        <v>0.5150911178895401</v>
      </c>
      <c r="Z38" s="6">
        <f>ABS(MIN(Quintile_Data[[#This Row],[AE_Amt_Q1]:[AE_Amt_Q5]])-Quintile_Data[[#This Row],[AE_Amt_Overall]])</f>
        <v>0.21238059976578705</v>
      </c>
      <c r="AA38" s="19">
        <f>VLOOKUP(Quintile_Data[[#This Row],[Deaths_Q1]],Mapping!$A$2:$B$8,2,FALSE)</f>
        <v>50</v>
      </c>
      <c r="AB38" s="8">
        <f>VLOOKUP(Quintile_Data[[#This Row],[Deaths_Q2]],Mapping!$A$2:$B$8,2,FALSE)</f>
        <v>50</v>
      </c>
      <c r="AC38" s="8">
        <f>VLOOKUP(Quintile_Data[[#This Row],[Deaths_Q3]],Mapping!$A$2:$B$8,2,FALSE)</f>
        <v>100</v>
      </c>
      <c r="AD38" s="8">
        <f>VLOOKUP(Quintile_Data[[#This Row],[Deaths_Q4]],Mapping!$A$2:$B$8,2,FALSE)</f>
        <v>50</v>
      </c>
      <c r="AE38" s="8">
        <f>VLOOKUP(Quintile_Data[[#This Row],[Deaths_Q5]],Mapping!$A$2:$B$8,2,FALSE)</f>
        <v>50</v>
      </c>
      <c r="AF38" s="8">
        <f>VLOOKUP(Quintile_Data[[#This Row],[Deaths_Overall]],Mapping!$A$2:$B$8,2,FALSE)</f>
        <v>100</v>
      </c>
    </row>
    <row r="39" spans="1:32" x14ac:dyDescent="0.25">
      <c r="A39" t="s">
        <v>59</v>
      </c>
      <c r="B39" t="s">
        <v>27</v>
      </c>
      <c r="C39" t="s">
        <v>28</v>
      </c>
      <c r="D39" t="s">
        <v>17</v>
      </c>
      <c r="E39" t="s">
        <v>62</v>
      </c>
      <c r="F39" t="s">
        <v>7</v>
      </c>
      <c r="G39" s="10">
        <v>1.3049126914354801</v>
      </c>
      <c r="H39" s="5">
        <v>1.06535423975026</v>
      </c>
      <c r="I39" s="5">
        <v>0.91004653220915199</v>
      </c>
      <c r="J39" s="5">
        <v>0.82080293901297796</v>
      </c>
      <c r="K39" s="5">
        <v>0.70530136728415105</v>
      </c>
      <c r="L39" s="5">
        <v>0.90595434103238204</v>
      </c>
      <c r="M39" s="10">
        <v>1.2322107896741501</v>
      </c>
      <c r="N39" s="5">
        <v>1.03490735886711</v>
      </c>
      <c r="O39" s="5">
        <v>0.95203266984670598</v>
      </c>
      <c r="P39" s="5">
        <v>0.91583596706284398</v>
      </c>
      <c r="Q39" s="5">
        <v>0.81519938570276096</v>
      </c>
      <c r="R39" s="5">
        <v>0.95261898680415502</v>
      </c>
      <c r="S39" s="11" t="s">
        <v>48</v>
      </c>
      <c r="T39" t="s">
        <v>48</v>
      </c>
      <c r="U39" t="s">
        <v>48</v>
      </c>
      <c r="V39" t="s">
        <v>48</v>
      </c>
      <c r="W39" t="s">
        <v>48</v>
      </c>
      <c r="X39" t="s">
        <v>50</v>
      </c>
      <c r="Y39" s="7">
        <f>ABS(Quintile_Data[[#This Row],[AE_Amt_Overall]]-MAX(Quintile_Data[[#This Row],[AE_Amt_Q1]:[AE_Amt_Q5]]))</f>
        <v>0.39895835040309802</v>
      </c>
      <c r="Z39" s="6">
        <f>ABS(MIN(Quintile_Data[[#This Row],[AE_Amt_Q1]:[AE_Amt_Q5]])-Quintile_Data[[#This Row],[AE_Amt_Overall]])</f>
        <v>0.20065297374823099</v>
      </c>
      <c r="AA39" s="19">
        <f>VLOOKUP(Quintile_Data[[#This Row],[Deaths_Q1]],Mapping!$A$2:$B$8,2,FALSE)</f>
        <v>50</v>
      </c>
      <c r="AB39" s="8">
        <f>VLOOKUP(Quintile_Data[[#This Row],[Deaths_Q2]],Mapping!$A$2:$B$8,2,FALSE)</f>
        <v>50</v>
      </c>
      <c r="AC39" s="8">
        <f>VLOOKUP(Quintile_Data[[#This Row],[Deaths_Q3]],Mapping!$A$2:$B$8,2,FALSE)</f>
        <v>50</v>
      </c>
      <c r="AD39" s="8">
        <f>VLOOKUP(Quintile_Data[[#This Row],[Deaths_Q4]],Mapping!$A$2:$B$8,2,FALSE)</f>
        <v>50</v>
      </c>
      <c r="AE39" s="8">
        <f>VLOOKUP(Quintile_Data[[#This Row],[Deaths_Q5]],Mapping!$A$2:$B$8,2,FALSE)</f>
        <v>50</v>
      </c>
      <c r="AF39" s="8">
        <f>VLOOKUP(Quintile_Data[[#This Row],[Deaths_Overall]],Mapping!$A$2:$B$8,2,FALSE)</f>
        <v>100</v>
      </c>
    </row>
    <row r="40" spans="1:32" x14ac:dyDescent="0.25">
      <c r="A40" t="s">
        <v>59</v>
      </c>
      <c r="B40" t="s">
        <v>27</v>
      </c>
      <c r="C40" t="s">
        <v>28</v>
      </c>
      <c r="D40" t="s">
        <v>17</v>
      </c>
      <c r="E40" t="s">
        <v>62</v>
      </c>
      <c r="F40" t="s">
        <v>57</v>
      </c>
      <c r="G40" s="10">
        <v>1.3359324316176</v>
      </c>
      <c r="H40" s="5">
        <v>1.0786958044944801</v>
      </c>
      <c r="I40" s="5">
        <v>0.971068554927626</v>
      </c>
      <c r="J40" s="5">
        <v>0.87638101201516705</v>
      </c>
      <c r="K40" s="5">
        <v>0.77607570706665996</v>
      </c>
      <c r="L40" s="5">
        <v>0.91822509991199697</v>
      </c>
      <c r="M40" s="10">
        <v>1.5873944578403001</v>
      </c>
      <c r="N40" s="5">
        <v>1.1566647742732501</v>
      </c>
      <c r="O40" s="5">
        <v>1.06051341371593</v>
      </c>
      <c r="P40" s="5">
        <v>0.96516207082672301</v>
      </c>
      <c r="Q40" s="5">
        <v>0.97987098038404796</v>
      </c>
      <c r="R40" s="5">
        <v>1.0745501383981999</v>
      </c>
      <c r="S40" s="11" t="s">
        <v>48</v>
      </c>
      <c r="T40" t="s">
        <v>50</v>
      </c>
      <c r="U40" t="s">
        <v>50</v>
      </c>
      <c r="V40" t="s">
        <v>50</v>
      </c>
      <c r="W40" t="s">
        <v>50</v>
      </c>
      <c r="X40" t="s">
        <v>50</v>
      </c>
      <c r="Y40" s="7">
        <f>ABS(Quintile_Data[[#This Row],[AE_Amt_Overall]]-MAX(Quintile_Data[[#This Row],[AE_Amt_Q1]:[AE_Amt_Q5]]))</f>
        <v>0.41770733170560304</v>
      </c>
      <c r="Z40" s="6">
        <f>ABS(MIN(Quintile_Data[[#This Row],[AE_Amt_Q1]:[AE_Amt_Q5]])-Quintile_Data[[#This Row],[AE_Amt_Overall]])</f>
        <v>0.14214939284533701</v>
      </c>
      <c r="AA40" s="19">
        <f>VLOOKUP(Quintile_Data[[#This Row],[Deaths_Q1]],Mapping!$A$2:$B$8,2,FALSE)</f>
        <v>50</v>
      </c>
      <c r="AB40" s="8">
        <f>VLOOKUP(Quintile_Data[[#This Row],[Deaths_Q2]],Mapping!$A$2:$B$8,2,FALSE)</f>
        <v>100</v>
      </c>
      <c r="AC40" s="8">
        <f>VLOOKUP(Quintile_Data[[#This Row],[Deaths_Q3]],Mapping!$A$2:$B$8,2,FALSE)</f>
        <v>100</v>
      </c>
      <c r="AD40" s="8">
        <f>VLOOKUP(Quintile_Data[[#This Row],[Deaths_Q4]],Mapping!$A$2:$B$8,2,FALSE)</f>
        <v>100</v>
      </c>
      <c r="AE40" s="8">
        <f>VLOOKUP(Quintile_Data[[#This Row],[Deaths_Q5]],Mapping!$A$2:$B$8,2,FALSE)</f>
        <v>100</v>
      </c>
      <c r="AF40" s="8">
        <f>VLOOKUP(Quintile_Data[[#This Row],[Deaths_Overall]],Mapping!$A$2:$B$8,2,FALSE)</f>
        <v>100</v>
      </c>
    </row>
    <row r="41" spans="1:32" x14ac:dyDescent="0.25">
      <c r="A41" t="s">
        <v>59</v>
      </c>
      <c r="B41" t="s">
        <v>27</v>
      </c>
      <c r="C41" t="s">
        <v>28</v>
      </c>
      <c r="D41" t="s">
        <v>17</v>
      </c>
      <c r="E41" t="s">
        <v>11</v>
      </c>
      <c r="F41" t="s">
        <v>16</v>
      </c>
      <c r="G41" s="10">
        <v>2.0818055492341099</v>
      </c>
      <c r="H41" s="5">
        <v>1.5309799836173099</v>
      </c>
      <c r="I41" s="5">
        <v>1.29165453390838</v>
      </c>
      <c r="J41" s="5">
        <v>1.11627569654943</v>
      </c>
      <c r="K41" s="5">
        <v>0.90009829320405899</v>
      </c>
      <c r="L41" s="5">
        <v>1.26788840173623</v>
      </c>
      <c r="M41" s="10">
        <v>2.3741181957265902</v>
      </c>
      <c r="N41" s="5">
        <v>1.5488785585140801</v>
      </c>
      <c r="O41" s="5">
        <v>1.3669474525216301</v>
      </c>
      <c r="P41" s="5">
        <v>1.20470105063892</v>
      </c>
      <c r="Q41" s="5">
        <v>0.93998726998314497</v>
      </c>
      <c r="R41" s="5">
        <v>1.3986665823045401</v>
      </c>
      <c r="S41" s="11" t="s">
        <v>48</v>
      </c>
      <c r="T41" t="s">
        <v>48</v>
      </c>
      <c r="U41" t="s">
        <v>50</v>
      </c>
      <c r="V41" t="s">
        <v>48</v>
      </c>
      <c r="W41" t="s">
        <v>48</v>
      </c>
      <c r="X41" t="s">
        <v>50</v>
      </c>
      <c r="Y41" s="7">
        <f>ABS(Quintile_Data[[#This Row],[AE_Amt_Overall]]-MAX(Quintile_Data[[#This Row],[AE_Amt_Q1]:[AE_Amt_Q5]]))</f>
        <v>0.81391714749787991</v>
      </c>
      <c r="Z41" s="6">
        <f>ABS(MIN(Quintile_Data[[#This Row],[AE_Amt_Q1]:[AE_Amt_Q5]])-Quintile_Data[[#This Row],[AE_Amt_Overall]])</f>
        <v>0.36779010853217098</v>
      </c>
      <c r="AA41" s="19">
        <f>VLOOKUP(Quintile_Data[[#This Row],[Deaths_Q1]],Mapping!$A$2:$B$8,2,FALSE)</f>
        <v>50</v>
      </c>
      <c r="AB41" s="8">
        <f>VLOOKUP(Quintile_Data[[#This Row],[Deaths_Q2]],Mapping!$A$2:$B$8,2,FALSE)</f>
        <v>50</v>
      </c>
      <c r="AC41" s="8">
        <f>VLOOKUP(Quintile_Data[[#This Row],[Deaths_Q3]],Mapping!$A$2:$B$8,2,FALSE)</f>
        <v>100</v>
      </c>
      <c r="AD41" s="8">
        <f>VLOOKUP(Quintile_Data[[#This Row],[Deaths_Q4]],Mapping!$A$2:$B$8,2,FALSE)</f>
        <v>50</v>
      </c>
      <c r="AE41" s="8">
        <f>VLOOKUP(Quintile_Data[[#This Row],[Deaths_Q5]],Mapping!$A$2:$B$8,2,FALSE)</f>
        <v>50</v>
      </c>
      <c r="AF41" s="8">
        <f>VLOOKUP(Quintile_Data[[#This Row],[Deaths_Overall]],Mapping!$A$2:$B$8,2,FALSE)</f>
        <v>100</v>
      </c>
    </row>
    <row r="42" spans="1:32" x14ac:dyDescent="0.25">
      <c r="A42" t="s">
        <v>59</v>
      </c>
      <c r="B42" t="s">
        <v>27</v>
      </c>
      <c r="C42" t="s">
        <v>28</v>
      </c>
      <c r="D42" t="s">
        <v>17</v>
      </c>
      <c r="E42" t="s">
        <v>11</v>
      </c>
      <c r="F42" t="s">
        <v>7</v>
      </c>
      <c r="G42" s="10">
        <v>1.43593799793948</v>
      </c>
      <c r="H42" s="5">
        <v>1.0105254429694801</v>
      </c>
      <c r="I42" s="5">
        <v>0.856739083213648</v>
      </c>
      <c r="J42" s="5">
        <v>0.72770707166667103</v>
      </c>
      <c r="K42" s="5">
        <v>0.53285827359956806</v>
      </c>
      <c r="L42" s="5">
        <v>0.81140173479598598</v>
      </c>
      <c r="M42" s="10">
        <v>1.44689216193763</v>
      </c>
      <c r="N42" s="5">
        <v>1.0711047147172199</v>
      </c>
      <c r="O42" s="5">
        <v>0.90145116339769304</v>
      </c>
      <c r="P42" s="5">
        <v>0.85695030575041098</v>
      </c>
      <c r="Q42" s="5">
        <v>0.77501625186288403</v>
      </c>
      <c r="R42" s="5">
        <v>0.920896901460029</v>
      </c>
      <c r="S42" s="11" t="s">
        <v>48</v>
      </c>
      <c r="T42" t="s">
        <v>48</v>
      </c>
      <c r="U42" t="s">
        <v>50</v>
      </c>
      <c r="V42" t="s">
        <v>50</v>
      </c>
      <c r="W42" t="s">
        <v>48</v>
      </c>
      <c r="X42" t="s">
        <v>50</v>
      </c>
      <c r="Y42" s="7">
        <f>ABS(Quintile_Data[[#This Row],[AE_Amt_Overall]]-MAX(Quintile_Data[[#This Row],[AE_Amt_Q1]:[AE_Amt_Q5]]))</f>
        <v>0.62453626314349397</v>
      </c>
      <c r="Z42" s="6">
        <f>ABS(MIN(Quintile_Data[[#This Row],[AE_Amt_Q1]:[AE_Amt_Q5]])-Quintile_Data[[#This Row],[AE_Amt_Overall]])</f>
        <v>0.27854346119641793</v>
      </c>
      <c r="AA42" s="19">
        <f>VLOOKUP(Quintile_Data[[#This Row],[Deaths_Q1]],Mapping!$A$2:$B$8,2,FALSE)</f>
        <v>50</v>
      </c>
      <c r="AB42" s="8">
        <f>VLOOKUP(Quintile_Data[[#This Row],[Deaths_Q2]],Mapping!$A$2:$B$8,2,FALSE)</f>
        <v>50</v>
      </c>
      <c r="AC42" s="8">
        <f>VLOOKUP(Quintile_Data[[#This Row],[Deaths_Q3]],Mapping!$A$2:$B$8,2,FALSE)</f>
        <v>100</v>
      </c>
      <c r="AD42" s="8">
        <f>VLOOKUP(Quintile_Data[[#This Row],[Deaths_Q4]],Mapping!$A$2:$B$8,2,FALSE)</f>
        <v>100</v>
      </c>
      <c r="AE42" s="8">
        <f>VLOOKUP(Quintile_Data[[#This Row],[Deaths_Q5]],Mapping!$A$2:$B$8,2,FALSE)</f>
        <v>50</v>
      </c>
      <c r="AF42" s="8">
        <f>VLOOKUP(Quintile_Data[[#This Row],[Deaths_Overall]],Mapping!$A$2:$B$8,2,FALSE)</f>
        <v>100</v>
      </c>
    </row>
    <row r="43" spans="1:32" x14ac:dyDescent="0.25">
      <c r="A43" t="s">
        <v>59</v>
      </c>
      <c r="B43" t="s">
        <v>27</v>
      </c>
      <c r="C43" t="s">
        <v>28</v>
      </c>
      <c r="D43" t="s">
        <v>17</v>
      </c>
      <c r="E43" t="s">
        <v>11</v>
      </c>
      <c r="F43" t="s">
        <v>57</v>
      </c>
      <c r="G43" s="10">
        <v>1.5580498731122501</v>
      </c>
      <c r="H43" s="5">
        <v>1.0519922782774001</v>
      </c>
      <c r="I43" s="5">
        <v>0.86197713084052296</v>
      </c>
      <c r="J43" s="5">
        <v>0.74535248251527497</v>
      </c>
      <c r="K43" s="5">
        <v>0.63657082047351299</v>
      </c>
      <c r="L43" s="5">
        <v>0.82354210219078405</v>
      </c>
      <c r="M43" s="10">
        <v>1.75975088252371</v>
      </c>
      <c r="N43" s="5">
        <v>1.3235093795284401</v>
      </c>
      <c r="O43" s="5">
        <v>0.99765847846516698</v>
      </c>
      <c r="P43" s="5">
        <v>0.92918237883577504</v>
      </c>
      <c r="Q43" s="5">
        <v>0.99964931322158901</v>
      </c>
      <c r="R43" s="5">
        <v>1.1143864978353499</v>
      </c>
      <c r="S43" s="11" t="s">
        <v>48</v>
      </c>
      <c r="T43" t="s">
        <v>50</v>
      </c>
      <c r="U43" t="s">
        <v>50</v>
      </c>
      <c r="V43" t="s">
        <v>50</v>
      </c>
      <c r="W43" t="s">
        <v>48</v>
      </c>
      <c r="X43" t="s">
        <v>50</v>
      </c>
      <c r="Y43" s="7">
        <f>ABS(Quintile_Data[[#This Row],[AE_Amt_Overall]]-MAX(Quintile_Data[[#This Row],[AE_Amt_Q1]:[AE_Amt_Q5]]))</f>
        <v>0.73450777092146602</v>
      </c>
      <c r="Z43" s="6">
        <f>ABS(MIN(Quintile_Data[[#This Row],[AE_Amt_Q1]:[AE_Amt_Q5]])-Quintile_Data[[#This Row],[AE_Amt_Overall]])</f>
        <v>0.18697128171727107</v>
      </c>
      <c r="AA43" s="19">
        <f>VLOOKUP(Quintile_Data[[#This Row],[Deaths_Q1]],Mapping!$A$2:$B$8,2,FALSE)</f>
        <v>50</v>
      </c>
      <c r="AB43" s="8">
        <f>VLOOKUP(Quintile_Data[[#This Row],[Deaths_Q2]],Mapping!$A$2:$B$8,2,FALSE)</f>
        <v>100</v>
      </c>
      <c r="AC43" s="8">
        <f>VLOOKUP(Quintile_Data[[#This Row],[Deaths_Q3]],Mapping!$A$2:$B$8,2,FALSE)</f>
        <v>100</v>
      </c>
      <c r="AD43" s="8">
        <f>VLOOKUP(Quintile_Data[[#This Row],[Deaths_Q4]],Mapping!$A$2:$B$8,2,FALSE)</f>
        <v>100</v>
      </c>
      <c r="AE43" s="8">
        <f>VLOOKUP(Quintile_Data[[#This Row],[Deaths_Q5]],Mapping!$A$2:$B$8,2,FALSE)</f>
        <v>50</v>
      </c>
      <c r="AF43" s="8">
        <f>VLOOKUP(Quintile_Data[[#This Row],[Deaths_Overall]],Mapping!$A$2:$B$8,2,FALSE)</f>
        <v>100</v>
      </c>
    </row>
    <row r="44" spans="1:32" x14ac:dyDescent="0.25">
      <c r="A44" t="s">
        <v>59</v>
      </c>
      <c r="B44" t="s">
        <v>27</v>
      </c>
      <c r="C44" t="s">
        <v>28</v>
      </c>
      <c r="D44" t="s">
        <v>17</v>
      </c>
      <c r="E44" t="s">
        <v>58</v>
      </c>
      <c r="F44" t="s">
        <v>16</v>
      </c>
      <c r="G44" s="10">
        <v>1.5370672513208601</v>
      </c>
      <c r="H44" s="5">
        <v>1.28141678410487</v>
      </c>
      <c r="I44" s="5">
        <v>1.1867618825266699</v>
      </c>
      <c r="J44" s="5">
        <v>1.1043529258483</v>
      </c>
      <c r="K44" s="5">
        <v>0.99708984110143295</v>
      </c>
      <c r="L44" s="5">
        <v>1.1779945424034699</v>
      </c>
      <c r="M44" s="10">
        <v>1.68191057846238</v>
      </c>
      <c r="N44" s="5">
        <v>1.3338579767246399</v>
      </c>
      <c r="O44" s="5">
        <v>1.2589840857354699</v>
      </c>
      <c r="P44" s="5">
        <v>1.1518823829496301</v>
      </c>
      <c r="Q44" s="5">
        <v>1.03027028036855</v>
      </c>
      <c r="R44" s="5">
        <v>1.2545665398072701</v>
      </c>
      <c r="S44" s="11" t="s">
        <v>50</v>
      </c>
      <c r="T44" t="s">
        <v>50</v>
      </c>
      <c r="U44" t="s">
        <v>50</v>
      </c>
      <c r="V44" t="s">
        <v>50</v>
      </c>
      <c r="W44" t="s">
        <v>50</v>
      </c>
      <c r="X44" t="s">
        <v>52</v>
      </c>
      <c r="Y44" s="7">
        <f>ABS(Quintile_Data[[#This Row],[AE_Amt_Overall]]-MAX(Quintile_Data[[#This Row],[AE_Amt_Q1]:[AE_Amt_Q5]]))</f>
        <v>0.35907270891739018</v>
      </c>
      <c r="Z44" s="6">
        <f>ABS(MIN(Quintile_Data[[#This Row],[AE_Amt_Q1]:[AE_Amt_Q5]])-Quintile_Data[[#This Row],[AE_Amt_Overall]])</f>
        <v>0.18090470130203695</v>
      </c>
      <c r="AA44" s="19">
        <f>VLOOKUP(Quintile_Data[[#This Row],[Deaths_Q1]],Mapping!$A$2:$B$8,2,FALSE)</f>
        <v>100</v>
      </c>
      <c r="AB44" s="8">
        <f>VLOOKUP(Quintile_Data[[#This Row],[Deaths_Q2]],Mapping!$A$2:$B$8,2,FALSE)</f>
        <v>100</v>
      </c>
      <c r="AC44" s="8">
        <f>VLOOKUP(Quintile_Data[[#This Row],[Deaths_Q3]],Mapping!$A$2:$B$8,2,FALSE)</f>
        <v>100</v>
      </c>
      <c r="AD44" s="8">
        <f>VLOOKUP(Quintile_Data[[#This Row],[Deaths_Q4]],Mapping!$A$2:$B$8,2,FALSE)</f>
        <v>100</v>
      </c>
      <c r="AE44" s="8">
        <f>VLOOKUP(Quintile_Data[[#This Row],[Deaths_Q5]],Mapping!$A$2:$B$8,2,FALSE)</f>
        <v>100</v>
      </c>
      <c r="AF44" s="8">
        <f>VLOOKUP(Quintile_Data[[#This Row],[Deaths_Overall]],Mapping!$A$2:$B$8,2,FALSE)</f>
        <v>200</v>
      </c>
    </row>
    <row r="45" spans="1:32" x14ac:dyDescent="0.25">
      <c r="A45" t="s">
        <v>59</v>
      </c>
      <c r="B45" t="s">
        <v>27</v>
      </c>
      <c r="C45" t="s">
        <v>28</v>
      </c>
      <c r="D45" t="s">
        <v>17</v>
      </c>
      <c r="E45" t="s">
        <v>58</v>
      </c>
      <c r="F45" t="s">
        <v>7</v>
      </c>
      <c r="G45" s="10">
        <v>1.27977637012828</v>
      </c>
      <c r="H45" s="5">
        <v>1.0120473843431199</v>
      </c>
      <c r="I45" s="5">
        <v>0.931565363687899</v>
      </c>
      <c r="J45" s="5">
        <v>0.83574120906718097</v>
      </c>
      <c r="K45" s="5">
        <v>0.728924007236604</v>
      </c>
      <c r="L45" s="5">
        <v>0.87163697672107998</v>
      </c>
      <c r="M45" s="10">
        <v>1.26169829111878</v>
      </c>
      <c r="N45" s="5">
        <v>1.0225595625303801</v>
      </c>
      <c r="O45" s="5">
        <v>0.97869487081073903</v>
      </c>
      <c r="P45" s="5">
        <v>0.92356863490906205</v>
      </c>
      <c r="Q45" s="5">
        <v>0.84593050133492398</v>
      </c>
      <c r="R45" s="5">
        <v>0.95545450803867105</v>
      </c>
      <c r="S45" s="11" t="s">
        <v>48</v>
      </c>
      <c r="T45" t="s">
        <v>50</v>
      </c>
      <c r="U45" t="s">
        <v>50</v>
      </c>
      <c r="V45" t="s">
        <v>50</v>
      </c>
      <c r="W45" t="s">
        <v>50</v>
      </c>
      <c r="X45" t="s">
        <v>52</v>
      </c>
      <c r="Y45" s="7">
        <f>ABS(Quintile_Data[[#This Row],[AE_Amt_Overall]]-MAX(Quintile_Data[[#This Row],[AE_Amt_Q1]:[AE_Amt_Q5]]))</f>
        <v>0.40813939340720007</v>
      </c>
      <c r="Z45" s="6">
        <f>ABS(MIN(Quintile_Data[[#This Row],[AE_Amt_Q1]:[AE_Amt_Q5]])-Quintile_Data[[#This Row],[AE_Amt_Overall]])</f>
        <v>0.14271296948447598</v>
      </c>
      <c r="AA45" s="19">
        <f>VLOOKUP(Quintile_Data[[#This Row],[Deaths_Q1]],Mapping!$A$2:$B$8,2,FALSE)</f>
        <v>50</v>
      </c>
      <c r="AB45" s="8">
        <f>VLOOKUP(Quintile_Data[[#This Row],[Deaths_Q2]],Mapping!$A$2:$B$8,2,FALSE)</f>
        <v>100</v>
      </c>
      <c r="AC45" s="8">
        <f>VLOOKUP(Quintile_Data[[#This Row],[Deaths_Q3]],Mapping!$A$2:$B$8,2,FALSE)</f>
        <v>100</v>
      </c>
      <c r="AD45" s="8">
        <f>VLOOKUP(Quintile_Data[[#This Row],[Deaths_Q4]],Mapping!$A$2:$B$8,2,FALSE)</f>
        <v>100</v>
      </c>
      <c r="AE45" s="8">
        <f>VLOOKUP(Quintile_Data[[#This Row],[Deaths_Q5]],Mapping!$A$2:$B$8,2,FALSE)</f>
        <v>100</v>
      </c>
      <c r="AF45" s="8">
        <f>VLOOKUP(Quintile_Data[[#This Row],[Deaths_Overall]],Mapping!$A$2:$B$8,2,FALSE)</f>
        <v>200</v>
      </c>
    </row>
    <row r="46" spans="1:32" x14ac:dyDescent="0.25">
      <c r="A46" t="s">
        <v>59</v>
      </c>
      <c r="B46" t="s">
        <v>27</v>
      </c>
      <c r="C46" t="s">
        <v>28</v>
      </c>
      <c r="D46" t="s">
        <v>17</v>
      </c>
      <c r="E46" t="s">
        <v>58</v>
      </c>
      <c r="F46" t="s">
        <v>57</v>
      </c>
      <c r="G46" s="10">
        <v>1.3354697840726699</v>
      </c>
      <c r="H46" s="5">
        <v>1.06618916155183</v>
      </c>
      <c r="I46" s="5">
        <v>0.94958864114462804</v>
      </c>
      <c r="J46" s="5">
        <v>0.85672452104984098</v>
      </c>
      <c r="K46" s="5">
        <v>0.75174143460418097</v>
      </c>
      <c r="L46" s="5">
        <v>0.894124119638814</v>
      </c>
      <c r="M46" s="10">
        <v>1.4840544517819201</v>
      </c>
      <c r="N46" s="5">
        <v>1.2241555698818001</v>
      </c>
      <c r="O46" s="5">
        <v>1.0559236324427399</v>
      </c>
      <c r="P46" s="5">
        <v>1.06497008471018</v>
      </c>
      <c r="Q46" s="5">
        <v>1.00307095560097</v>
      </c>
      <c r="R46" s="5">
        <v>1.12841179143111</v>
      </c>
      <c r="S46" s="11" t="s">
        <v>50</v>
      </c>
      <c r="T46" t="s">
        <v>50</v>
      </c>
      <c r="U46" t="s">
        <v>50</v>
      </c>
      <c r="V46" t="s">
        <v>50</v>
      </c>
      <c r="W46" t="s">
        <v>50</v>
      </c>
      <c r="X46" t="s">
        <v>52</v>
      </c>
      <c r="Y46" s="7">
        <f>ABS(Quintile_Data[[#This Row],[AE_Amt_Overall]]-MAX(Quintile_Data[[#This Row],[AE_Amt_Q1]:[AE_Amt_Q5]]))</f>
        <v>0.44134566443385592</v>
      </c>
      <c r="Z46" s="6">
        <f>ABS(MIN(Quintile_Data[[#This Row],[AE_Amt_Q1]:[AE_Amt_Q5]])-Quintile_Data[[#This Row],[AE_Amt_Overall]])</f>
        <v>0.14238268503463303</v>
      </c>
      <c r="AA46" s="19">
        <f>VLOOKUP(Quintile_Data[[#This Row],[Deaths_Q1]],Mapping!$A$2:$B$8,2,FALSE)</f>
        <v>100</v>
      </c>
      <c r="AB46" s="8">
        <f>VLOOKUP(Quintile_Data[[#This Row],[Deaths_Q2]],Mapping!$A$2:$B$8,2,FALSE)</f>
        <v>100</v>
      </c>
      <c r="AC46" s="8">
        <f>VLOOKUP(Quintile_Data[[#This Row],[Deaths_Q3]],Mapping!$A$2:$B$8,2,FALSE)</f>
        <v>100</v>
      </c>
      <c r="AD46" s="8">
        <f>VLOOKUP(Quintile_Data[[#This Row],[Deaths_Q4]],Mapping!$A$2:$B$8,2,FALSE)</f>
        <v>100</v>
      </c>
      <c r="AE46" s="8">
        <f>VLOOKUP(Quintile_Data[[#This Row],[Deaths_Q5]],Mapping!$A$2:$B$8,2,FALSE)</f>
        <v>100</v>
      </c>
      <c r="AF46" s="8">
        <f>VLOOKUP(Quintile_Data[[#This Row],[Deaths_Overall]],Mapping!$A$2:$B$8,2,FALSE)</f>
        <v>200</v>
      </c>
    </row>
    <row r="47" spans="1:32" x14ac:dyDescent="0.25">
      <c r="A47" t="s">
        <v>59</v>
      </c>
      <c r="B47" t="s">
        <v>27</v>
      </c>
      <c r="C47" t="s">
        <v>28</v>
      </c>
      <c r="D47" t="s">
        <v>29</v>
      </c>
      <c r="E47" t="s">
        <v>60</v>
      </c>
      <c r="F47" t="s">
        <v>16</v>
      </c>
      <c r="G47" s="10">
        <v>1.72399208739018</v>
      </c>
      <c r="H47" s="5">
        <v>1.5172790989192</v>
      </c>
      <c r="I47" s="5">
        <v>1.34159115397422</v>
      </c>
      <c r="J47" s="5">
        <v>1.22605714065587</v>
      </c>
      <c r="K47" s="5">
        <v>1.0614571319922099</v>
      </c>
      <c r="L47" s="5">
        <v>1.24366515024145</v>
      </c>
      <c r="M47" s="10">
        <v>1.74495220590196</v>
      </c>
      <c r="N47" s="5">
        <v>1.52529681718122</v>
      </c>
      <c r="O47" s="5">
        <v>1.34579116750285</v>
      </c>
      <c r="P47" s="5">
        <v>1.2860744701473401</v>
      </c>
      <c r="Q47" s="5">
        <v>1.1229072352290499</v>
      </c>
      <c r="R47" s="5">
        <v>1.29408726449656</v>
      </c>
      <c r="S47" s="11" t="s">
        <v>48</v>
      </c>
      <c r="T47" t="s">
        <v>48</v>
      </c>
      <c r="U47" t="s">
        <v>48</v>
      </c>
      <c r="V47" t="s">
        <v>50</v>
      </c>
      <c r="W47" t="s">
        <v>50</v>
      </c>
      <c r="X47" t="s">
        <v>50</v>
      </c>
      <c r="Y47" s="7">
        <f>ABS(Quintile_Data[[#This Row],[AE_Amt_Overall]]-MAX(Quintile_Data[[#This Row],[AE_Amt_Q1]:[AE_Amt_Q5]]))</f>
        <v>0.48032693714872998</v>
      </c>
      <c r="Z47" s="6">
        <f>ABS(MIN(Quintile_Data[[#This Row],[AE_Amt_Q1]:[AE_Amt_Q5]])-Quintile_Data[[#This Row],[AE_Amt_Overall]])</f>
        <v>0.18220801824924004</v>
      </c>
      <c r="AA47" s="19">
        <f>VLOOKUP(Quintile_Data[[#This Row],[Deaths_Q1]],Mapping!$A$2:$B$8,2,FALSE)</f>
        <v>50</v>
      </c>
      <c r="AB47" s="8">
        <f>VLOOKUP(Quintile_Data[[#This Row],[Deaths_Q2]],Mapping!$A$2:$B$8,2,FALSE)</f>
        <v>50</v>
      </c>
      <c r="AC47" s="8">
        <f>VLOOKUP(Quintile_Data[[#This Row],[Deaths_Q3]],Mapping!$A$2:$B$8,2,FALSE)</f>
        <v>50</v>
      </c>
      <c r="AD47" s="8">
        <f>VLOOKUP(Quintile_Data[[#This Row],[Deaths_Q4]],Mapping!$A$2:$B$8,2,FALSE)</f>
        <v>100</v>
      </c>
      <c r="AE47" s="8">
        <f>VLOOKUP(Quintile_Data[[#This Row],[Deaths_Q5]],Mapping!$A$2:$B$8,2,FALSE)</f>
        <v>100</v>
      </c>
      <c r="AF47" s="8">
        <f>VLOOKUP(Quintile_Data[[#This Row],[Deaths_Overall]],Mapping!$A$2:$B$8,2,FALSE)</f>
        <v>100</v>
      </c>
    </row>
    <row r="48" spans="1:32" x14ac:dyDescent="0.25">
      <c r="A48" t="s">
        <v>59</v>
      </c>
      <c r="B48" t="s">
        <v>27</v>
      </c>
      <c r="C48" t="s">
        <v>28</v>
      </c>
      <c r="D48" t="s">
        <v>29</v>
      </c>
      <c r="E48" t="s">
        <v>60</v>
      </c>
      <c r="F48" t="s">
        <v>7</v>
      </c>
      <c r="G48" s="10">
        <v>1.5378227272537099</v>
      </c>
      <c r="H48" s="5">
        <v>1.2967632604128101</v>
      </c>
      <c r="I48" s="5">
        <v>1.1735695098966199</v>
      </c>
      <c r="J48" s="5">
        <v>0.93907684379629897</v>
      </c>
      <c r="K48" s="5">
        <v>0.73333750879994097</v>
      </c>
      <c r="L48" s="5">
        <v>0.98814048847630398</v>
      </c>
      <c r="M48" s="10">
        <v>1.4066529452132699</v>
      </c>
      <c r="N48" s="5">
        <v>1.23513832372997</v>
      </c>
      <c r="O48" s="5">
        <v>1.16548900282394</v>
      </c>
      <c r="P48" s="5">
        <v>0.98020035988074905</v>
      </c>
      <c r="Q48" s="5">
        <v>0.81308896194414204</v>
      </c>
      <c r="R48" s="5">
        <v>1.02462168374582</v>
      </c>
      <c r="S48" s="11" t="s">
        <v>49</v>
      </c>
      <c r="T48" t="s">
        <v>48</v>
      </c>
      <c r="U48" t="s">
        <v>48</v>
      </c>
      <c r="V48" t="s">
        <v>48</v>
      </c>
      <c r="W48" t="s">
        <v>48</v>
      </c>
      <c r="X48" t="s">
        <v>50</v>
      </c>
      <c r="Y48" s="7">
        <f>ABS(Quintile_Data[[#This Row],[AE_Amt_Overall]]-MAX(Quintile_Data[[#This Row],[AE_Amt_Q1]:[AE_Amt_Q5]]))</f>
        <v>0.54968223877740596</v>
      </c>
      <c r="Z48" s="6">
        <f>ABS(MIN(Quintile_Data[[#This Row],[AE_Amt_Q1]:[AE_Amt_Q5]])-Quintile_Data[[#This Row],[AE_Amt_Overall]])</f>
        <v>0.25480297967636301</v>
      </c>
      <c r="AA48" s="19">
        <f>VLOOKUP(Quintile_Data[[#This Row],[Deaths_Q1]],Mapping!$A$2:$B$8,2,FALSE)</f>
        <v>25</v>
      </c>
      <c r="AB48" s="8">
        <f>VLOOKUP(Quintile_Data[[#This Row],[Deaths_Q2]],Mapping!$A$2:$B$8,2,FALSE)</f>
        <v>50</v>
      </c>
      <c r="AC48" s="8">
        <f>VLOOKUP(Quintile_Data[[#This Row],[Deaths_Q3]],Mapping!$A$2:$B$8,2,FALSE)</f>
        <v>50</v>
      </c>
      <c r="AD48" s="8">
        <f>VLOOKUP(Quintile_Data[[#This Row],[Deaths_Q4]],Mapping!$A$2:$B$8,2,FALSE)</f>
        <v>50</v>
      </c>
      <c r="AE48" s="8">
        <f>VLOOKUP(Quintile_Data[[#This Row],[Deaths_Q5]],Mapping!$A$2:$B$8,2,FALSE)</f>
        <v>50</v>
      </c>
      <c r="AF48" s="8">
        <f>VLOOKUP(Quintile_Data[[#This Row],[Deaths_Overall]],Mapping!$A$2:$B$8,2,FALSE)</f>
        <v>100</v>
      </c>
    </row>
    <row r="49" spans="1:32" x14ac:dyDescent="0.25">
      <c r="A49" t="s">
        <v>59</v>
      </c>
      <c r="B49" t="s">
        <v>27</v>
      </c>
      <c r="C49" t="s">
        <v>28</v>
      </c>
      <c r="D49" t="s">
        <v>29</v>
      </c>
      <c r="E49" t="s">
        <v>60</v>
      </c>
      <c r="F49" t="s">
        <v>57</v>
      </c>
      <c r="G49" s="10">
        <v>1.5887239829047299</v>
      </c>
      <c r="H49" s="5">
        <v>1.3801088990027499</v>
      </c>
      <c r="I49" s="5">
        <v>1.26660334599094</v>
      </c>
      <c r="J49" s="5">
        <v>1.0705356463145499</v>
      </c>
      <c r="K49" s="5">
        <v>0.84805507700084304</v>
      </c>
      <c r="L49" s="5">
        <v>1.06833472027076</v>
      </c>
      <c r="M49" s="10">
        <v>1.6694920125208701</v>
      </c>
      <c r="N49" s="5">
        <v>1.4236552964432201</v>
      </c>
      <c r="O49" s="5">
        <v>1.29604866546793</v>
      </c>
      <c r="P49" s="5">
        <v>1.19705042810787</v>
      </c>
      <c r="Q49" s="5">
        <v>1.0338781851494201</v>
      </c>
      <c r="R49" s="5">
        <v>1.2169511106728801</v>
      </c>
      <c r="S49" s="11" t="s">
        <v>48</v>
      </c>
      <c r="T49" t="s">
        <v>48</v>
      </c>
      <c r="U49" t="s">
        <v>48</v>
      </c>
      <c r="V49" t="s">
        <v>50</v>
      </c>
      <c r="W49" t="s">
        <v>50</v>
      </c>
      <c r="X49" t="s">
        <v>50</v>
      </c>
      <c r="Y49" s="7">
        <f>ABS(Quintile_Data[[#This Row],[AE_Amt_Overall]]-MAX(Quintile_Data[[#This Row],[AE_Amt_Q1]:[AE_Amt_Q5]]))</f>
        <v>0.5203892626339699</v>
      </c>
      <c r="Z49" s="6">
        <f>ABS(MIN(Quintile_Data[[#This Row],[AE_Amt_Q1]:[AE_Amt_Q5]])-Quintile_Data[[#This Row],[AE_Amt_Overall]])</f>
        <v>0.220279643269917</v>
      </c>
      <c r="AA49" s="19">
        <f>VLOOKUP(Quintile_Data[[#This Row],[Deaths_Q1]],Mapping!$A$2:$B$8,2,FALSE)</f>
        <v>50</v>
      </c>
      <c r="AB49" s="8">
        <f>VLOOKUP(Quintile_Data[[#This Row],[Deaths_Q2]],Mapping!$A$2:$B$8,2,FALSE)</f>
        <v>50</v>
      </c>
      <c r="AC49" s="8">
        <f>VLOOKUP(Quintile_Data[[#This Row],[Deaths_Q3]],Mapping!$A$2:$B$8,2,FALSE)</f>
        <v>50</v>
      </c>
      <c r="AD49" s="8">
        <f>VLOOKUP(Quintile_Data[[#This Row],[Deaths_Q4]],Mapping!$A$2:$B$8,2,FALSE)</f>
        <v>100</v>
      </c>
      <c r="AE49" s="8">
        <f>VLOOKUP(Quintile_Data[[#This Row],[Deaths_Q5]],Mapping!$A$2:$B$8,2,FALSE)</f>
        <v>100</v>
      </c>
      <c r="AF49" s="8">
        <f>VLOOKUP(Quintile_Data[[#This Row],[Deaths_Overall]],Mapping!$A$2:$B$8,2,FALSE)</f>
        <v>100</v>
      </c>
    </row>
    <row r="50" spans="1:32" x14ac:dyDescent="0.25">
      <c r="A50" t="s">
        <v>59</v>
      </c>
      <c r="B50" t="s">
        <v>27</v>
      </c>
      <c r="C50" t="s">
        <v>28</v>
      </c>
      <c r="D50" t="s">
        <v>29</v>
      </c>
      <c r="E50" t="s">
        <v>61</v>
      </c>
      <c r="F50" t="s">
        <v>16</v>
      </c>
      <c r="G50" s="10">
        <v>1.58195798085987</v>
      </c>
      <c r="H50" s="5">
        <v>1.3622491323061401</v>
      </c>
      <c r="I50" s="5">
        <v>1.22468437813959</v>
      </c>
      <c r="J50" s="5">
        <v>1.11568319792819</v>
      </c>
      <c r="K50" s="5">
        <v>0.952764509767003</v>
      </c>
      <c r="L50" s="5">
        <v>1.23360720996634</v>
      </c>
      <c r="M50" s="10">
        <v>1.6802370089660099</v>
      </c>
      <c r="N50" s="5">
        <v>1.4130521431841601</v>
      </c>
      <c r="O50" s="5">
        <v>1.29402568510232</v>
      </c>
      <c r="P50" s="5">
        <v>1.1825354233824299</v>
      </c>
      <c r="Q50" s="5">
        <v>1.0004519233123099</v>
      </c>
      <c r="R50" s="5">
        <v>1.30971497461701</v>
      </c>
      <c r="S50" s="11" t="s">
        <v>50</v>
      </c>
      <c r="T50" t="s">
        <v>50</v>
      </c>
      <c r="U50" t="s">
        <v>50</v>
      </c>
      <c r="V50" t="s">
        <v>50</v>
      </c>
      <c r="W50" t="s">
        <v>50</v>
      </c>
      <c r="X50" t="s">
        <v>52</v>
      </c>
      <c r="Y50" s="7">
        <f>ABS(Quintile_Data[[#This Row],[AE_Amt_Overall]]-MAX(Quintile_Data[[#This Row],[AE_Amt_Q1]:[AE_Amt_Q5]]))</f>
        <v>0.34835077089353006</v>
      </c>
      <c r="Z50" s="6">
        <f>ABS(MIN(Quintile_Data[[#This Row],[AE_Amt_Q1]:[AE_Amt_Q5]])-Quintile_Data[[#This Row],[AE_Amt_Overall]])</f>
        <v>0.28084270019933699</v>
      </c>
      <c r="AA50" s="19">
        <f>VLOOKUP(Quintile_Data[[#This Row],[Deaths_Q1]],Mapping!$A$2:$B$8,2,FALSE)</f>
        <v>100</v>
      </c>
      <c r="AB50" s="8">
        <f>VLOOKUP(Quintile_Data[[#This Row],[Deaths_Q2]],Mapping!$A$2:$B$8,2,FALSE)</f>
        <v>100</v>
      </c>
      <c r="AC50" s="8">
        <f>VLOOKUP(Quintile_Data[[#This Row],[Deaths_Q3]],Mapping!$A$2:$B$8,2,FALSE)</f>
        <v>100</v>
      </c>
      <c r="AD50" s="8">
        <f>VLOOKUP(Quintile_Data[[#This Row],[Deaths_Q4]],Mapping!$A$2:$B$8,2,FALSE)</f>
        <v>100</v>
      </c>
      <c r="AE50" s="8">
        <f>VLOOKUP(Quintile_Data[[#This Row],[Deaths_Q5]],Mapping!$A$2:$B$8,2,FALSE)</f>
        <v>100</v>
      </c>
      <c r="AF50" s="8">
        <f>VLOOKUP(Quintile_Data[[#This Row],[Deaths_Overall]],Mapping!$A$2:$B$8,2,FALSE)</f>
        <v>200</v>
      </c>
    </row>
    <row r="51" spans="1:32" x14ac:dyDescent="0.25">
      <c r="A51" t="s">
        <v>59</v>
      </c>
      <c r="B51" t="s">
        <v>27</v>
      </c>
      <c r="C51" t="s">
        <v>28</v>
      </c>
      <c r="D51" t="s">
        <v>29</v>
      </c>
      <c r="E51" t="s">
        <v>61</v>
      </c>
      <c r="F51" t="s">
        <v>7</v>
      </c>
      <c r="G51" s="10">
        <v>1.2566446480858999</v>
      </c>
      <c r="H51" s="5">
        <v>1.0440191985209399</v>
      </c>
      <c r="I51" s="5">
        <v>0.96799781368333204</v>
      </c>
      <c r="J51" s="5">
        <v>0.861407678195793</v>
      </c>
      <c r="K51" s="5">
        <v>0.75560680302275396</v>
      </c>
      <c r="L51" s="5">
        <v>0.90158671155927705</v>
      </c>
      <c r="M51" s="10">
        <v>1.3920560531080399</v>
      </c>
      <c r="N51" s="5">
        <v>1.0341911438829601</v>
      </c>
      <c r="O51" s="5">
        <v>0.99561332716534301</v>
      </c>
      <c r="P51" s="5">
        <v>0.89790786434053504</v>
      </c>
      <c r="Q51" s="5">
        <v>0.81088995016349896</v>
      </c>
      <c r="R51" s="5">
        <v>0.94829710155048597</v>
      </c>
      <c r="S51" s="11" t="s">
        <v>48</v>
      </c>
      <c r="T51" t="s">
        <v>50</v>
      </c>
      <c r="U51" t="s">
        <v>50</v>
      </c>
      <c r="V51" t="s">
        <v>50</v>
      </c>
      <c r="W51" t="s">
        <v>50</v>
      </c>
      <c r="X51" t="s">
        <v>52</v>
      </c>
      <c r="Y51" s="7">
        <f>ABS(Quintile_Data[[#This Row],[AE_Amt_Overall]]-MAX(Quintile_Data[[#This Row],[AE_Amt_Q1]:[AE_Amt_Q5]]))</f>
        <v>0.35505793652662287</v>
      </c>
      <c r="Z51" s="6">
        <f>ABS(MIN(Quintile_Data[[#This Row],[AE_Amt_Q1]:[AE_Amt_Q5]])-Quintile_Data[[#This Row],[AE_Amt_Overall]])</f>
        <v>0.1459799085365231</v>
      </c>
      <c r="AA51" s="19">
        <f>VLOOKUP(Quintile_Data[[#This Row],[Deaths_Q1]],Mapping!$A$2:$B$8,2,FALSE)</f>
        <v>50</v>
      </c>
      <c r="AB51" s="8">
        <f>VLOOKUP(Quintile_Data[[#This Row],[Deaths_Q2]],Mapping!$A$2:$B$8,2,FALSE)</f>
        <v>100</v>
      </c>
      <c r="AC51" s="8">
        <f>VLOOKUP(Quintile_Data[[#This Row],[Deaths_Q3]],Mapping!$A$2:$B$8,2,FALSE)</f>
        <v>100</v>
      </c>
      <c r="AD51" s="8">
        <f>VLOOKUP(Quintile_Data[[#This Row],[Deaths_Q4]],Mapping!$A$2:$B$8,2,FALSE)</f>
        <v>100</v>
      </c>
      <c r="AE51" s="8">
        <f>VLOOKUP(Quintile_Data[[#This Row],[Deaths_Q5]],Mapping!$A$2:$B$8,2,FALSE)</f>
        <v>100</v>
      </c>
      <c r="AF51" s="8">
        <f>VLOOKUP(Quintile_Data[[#This Row],[Deaths_Overall]],Mapping!$A$2:$B$8,2,FALSE)</f>
        <v>200</v>
      </c>
    </row>
    <row r="52" spans="1:32" x14ac:dyDescent="0.25">
      <c r="A52" t="s">
        <v>59</v>
      </c>
      <c r="B52" t="s">
        <v>27</v>
      </c>
      <c r="C52" t="s">
        <v>28</v>
      </c>
      <c r="D52" t="s">
        <v>29</v>
      </c>
      <c r="E52" t="s">
        <v>61</v>
      </c>
      <c r="F52" t="s">
        <v>57</v>
      </c>
      <c r="G52" s="10">
        <v>1.33725680798924</v>
      </c>
      <c r="H52" s="5">
        <v>1.1106886909937801</v>
      </c>
      <c r="I52" s="5">
        <v>1.0187089633925599</v>
      </c>
      <c r="J52" s="5">
        <v>0.91214876612173401</v>
      </c>
      <c r="K52" s="5">
        <v>0.79003033226553199</v>
      </c>
      <c r="L52" s="5">
        <v>0.948572971649843</v>
      </c>
      <c r="M52" s="10">
        <v>1.5562050361023301</v>
      </c>
      <c r="N52" s="5">
        <v>1.2749194364335901</v>
      </c>
      <c r="O52" s="5">
        <v>1.18525151343935</v>
      </c>
      <c r="P52" s="5">
        <v>1.05596672911954</v>
      </c>
      <c r="Q52" s="5">
        <v>0.95584068738960104</v>
      </c>
      <c r="R52" s="5">
        <v>1.1573130182069</v>
      </c>
      <c r="S52" s="11" t="s">
        <v>50</v>
      </c>
      <c r="T52" t="s">
        <v>50</v>
      </c>
      <c r="U52" t="s">
        <v>52</v>
      </c>
      <c r="V52" t="s">
        <v>50</v>
      </c>
      <c r="W52" t="s">
        <v>50</v>
      </c>
      <c r="X52" t="s">
        <v>52</v>
      </c>
      <c r="Y52" s="7">
        <f>ABS(Quintile_Data[[#This Row],[AE_Amt_Overall]]-MAX(Quintile_Data[[#This Row],[AE_Amt_Q1]:[AE_Amt_Q5]]))</f>
        <v>0.38868383633939696</v>
      </c>
      <c r="Z52" s="6">
        <f>ABS(MIN(Quintile_Data[[#This Row],[AE_Amt_Q1]:[AE_Amt_Q5]])-Quintile_Data[[#This Row],[AE_Amt_Overall]])</f>
        <v>0.15854263938431101</v>
      </c>
      <c r="AA52" s="19">
        <f>VLOOKUP(Quintile_Data[[#This Row],[Deaths_Q1]],Mapping!$A$2:$B$8,2,FALSE)</f>
        <v>100</v>
      </c>
      <c r="AB52" s="8">
        <f>VLOOKUP(Quintile_Data[[#This Row],[Deaths_Q2]],Mapping!$A$2:$B$8,2,FALSE)</f>
        <v>100</v>
      </c>
      <c r="AC52" s="8">
        <f>VLOOKUP(Quintile_Data[[#This Row],[Deaths_Q3]],Mapping!$A$2:$B$8,2,FALSE)</f>
        <v>200</v>
      </c>
      <c r="AD52" s="8">
        <f>VLOOKUP(Quintile_Data[[#This Row],[Deaths_Q4]],Mapping!$A$2:$B$8,2,FALSE)</f>
        <v>100</v>
      </c>
      <c r="AE52" s="8">
        <f>VLOOKUP(Quintile_Data[[#This Row],[Deaths_Q5]],Mapping!$A$2:$B$8,2,FALSE)</f>
        <v>100</v>
      </c>
      <c r="AF52" s="8">
        <f>VLOOKUP(Quintile_Data[[#This Row],[Deaths_Overall]],Mapping!$A$2:$B$8,2,FALSE)</f>
        <v>200</v>
      </c>
    </row>
    <row r="53" spans="1:32" x14ac:dyDescent="0.25">
      <c r="A53" t="s">
        <v>59</v>
      </c>
      <c r="B53" t="s">
        <v>27</v>
      </c>
      <c r="C53" t="s">
        <v>28</v>
      </c>
      <c r="D53" t="s">
        <v>29</v>
      </c>
      <c r="E53" t="s">
        <v>62</v>
      </c>
      <c r="F53" t="s">
        <v>16</v>
      </c>
      <c r="G53" s="10">
        <v>1.78285747281324</v>
      </c>
      <c r="H53" s="5">
        <v>1.4143178100629601</v>
      </c>
      <c r="I53" s="5">
        <v>1.2247376980193501</v>
      </c>
      <c r="J53" s="5">
        <v>1.09737261758528</v>
      </c>
      <c r="K53" s="5">
        <v>0.94695394246943998</v>
      </c>
      <c r="L53" s="5">
        <v>1.2353203006048701</v>
      </c>
      <c r="M53" s="10">
        <v>1.89213839922039</v>
      </c>
      <c r="N53" s="5">
        <v>1.4990095423490699</v>
      </c>
      <c r="O53" s="5">
        <v>1.31472423522878</v>
      </c>
      <c r="P53" s="5">
        <v>1.1365005879324701</v>
      </c>
      <c r="Q53" s="5">
        <v>0.99538322805850998</v>
      </c>
      <c r="R53" s="5">
        <v>1.3233234137718299</v>
      </c>
      <c r="S53" s="11" t="s">
        <v>50</v>
      </c>
      <c r="T53" t="s">
        <v>50</v>
      </c>
      <c r="U53" t="s">
        <v>50</v>
      </c>
      <c r="V53" t="s">
        <v>50</v>
      </c>
      <c r="W53" t="s">
        <v>48</v>
      </c>
      <c r="X53" t="s">
        <v>50</v>
      </c>
      <c r="Y53" s="7">
        <f>ABS(Quintile_Data[[#This Row],[AE_Amt_Overall]]-MAX(Quintile_Data[[#This Row],[AE_Amt_Q1]:[AE_Amt_Q5]]))</f>
        <v>0.54753717220836995</v>
      </c>
      <c r="Z53" s="6">
        <f>ABS(MIN(Quintile_Data[[#This Row],[AE_Amt_Q1]:[AE_Amt_Q5]])-Quintile_Data[[#This Row],[AE_Amt_Overall]])</f>
        <v>0.2883663581354301</v>
      </c>
      <c r="AA53" s="19">
        <f>VLOOKUP(Quintile_Data[[#This Row],[Deaths_Q1]],Mapping!$A$2:$B$8,2,FALSE)</f>
        <v>100</v>
      </c>
      <c r="AB53" s="8">
        <f>VLOOKUP(Quintile_Data[[#This Row],[Deaths_Q2]],Mapping!$A$2:$B$8,2,FALSE)</f>
        <v>100</v>
      </c>
      <c r="AC53" s="8">
        <f>VLOOKUP(Quintile_Data[[#This Row],[Deaths_Q3]],Mapping!$A$2:$B$8,2,FALSE)</f>
        <v>100</v>
      </c>
      <c r="AD53" s="8">
        <f>VLOOKUP(Quintile_Data[[#This Row],[Deaths_Q4]],Mapping!$A$2:$B$8,2,FALSE)</f>
        <v>100</v>
      </c>
      <c r="AE53" s="8">
        <f>VLOOKUP(Quintile_Data[[#This Row],[Deaths_Q5]],Mapping!$A$2:$B$8,2,FALSE)</f>
        <v>50</v>
      </c>
      <c r="AF53" s="8">
        <f>VLOOKUP(Quintile_Data[[#This Row],[Deaths_Overall]],Mapping!$A$2:$B$8,2,FALSE)</f>
        <v>100</v>
      </c>
    </row>
    <row r="54" spans="1:32" x14ac:dyDescent="0.25">
      <c r="A54" t="s">
        <v>59</v>
      </c>
      <c r="B54" t="s">
        <v>27</v>
      </c>
      <c r="C54" t="s">
        <v>28</v>
      </c>
      <c r="D54" t="s">
        <v>29</v>
      </c>
      <c r="E54" t="s">
        <v>62</v>
      </c>
      <c r="F54" t="s">
        <v>7</v>
      </c>
      <c r="G54" s="10">
        <v>1.1211403733562399</v>
      </c>
      <c r="H54" s="5">
        <v>0.96432163553004402</v>
      </c>
      <c r="I54" s="5">
        <v>0.87417874642415205</v>
      </c>
      <c r="J54" s="5">
        <v>0.80128467602808195</v>
      </c>
      <c r="K54" s="5">
        <v>0.69940947099026196</v>
      </c>
      <c r="L54" s="5">
        <v>0.85487468246653997</v>
      </c>
      <c r="M54" s="10">
        <v>1.2428074463726699</v>
      </c>
      <c r="N54" s="5">
        <v>0.96675864264036204</v>
      </c>
      <c r="O54" s="5">
        <v>0.91189090420279495</v>
      </c>
      <c r="P54" s="5">
        <v>0.87760673359917896</v>
      </c>
      <c r="Q54" s="5">
        <v>0.74477060343275303</v>
      </c>
      <c r="R54" s="5">
        <v>0.91122261646685299</v>
      </c>
      <c r="S54" s="11" t="s">
        <v>50</v>
      </c>
      <c r="T54" t="s">
        <v>50</v>
      </c>
      <c r="U54" t="s">
        <v>50</v>
      </c>
      <c r="V54" t="s">
        <v>50</v>
      </c>
      <c r="W54" t="s">
        <v>50</v>
      </c>
      <c r="X54" t="s">
        <v>52</v>
      </c>
      <c r="Y54" s="7">
        <f>ABS(Quintile_Data[[#This Row],[AE_Amt_Overall]]-MAX(Quintile_Data[[#This Row],[AE_Amt_Q1]:[AE_Amt_Q5]]))</f>
        <v>0.26626569088969998</v>
      </c>
      <c r="Z54" s="6">
        <f>ABS(MIN(Quintile_Data[[#This Row],[AE_Amt_Q1]:[AE_Amt_Q5]])-Quintile_Data[[#This Row],[AE_Amt_Overall]])</f>
        <v>0.15546521147627801</v>
      </c>
      <c r="AA54" s="19">
        <f>VLOOKUP(Quintile_Data[[#This Row],[Deaths_Q1]],Mapping!$A$2:$B$8,2,FALSE)</f>
        <v>100</v>
      </c>
      <c r="AB54" s="8">
        <f>VLOOKUP(Quintile_Data[[#This Row],[Deaths_Q2]],Mapping!$A$2:$B$8,2,FALSE)</f>
        <v>100</v>
      </c>
      <c r="AC54" s="8">
        <f>VLOOKUP(Quintile_Data[[#This Row],[Deaths_Q3]],Mapping!$A$2:$B$8,2,FALSE)</f>
        <v>100</v>
      </c>
      <c r="AD54" s="8">
        <f>VLOOKUP(Quintile_Data[[#This Row],[Deaths_Q4]],Mapping!$A$2:$B$8,2,FALSE)</f>
        <v>100</v>
      </c>
      <c r="AE54" s="8">
        <f>VLOOKUP(Quintile_Data[[#This Row],[Deaths_Q5]],Mapping!$A$2:$B$8,2,FALSE)</f>
        <v>100</v>
      </c>
      <c r="AF54" s="8">
        <f>VLOOKUP(Quintile_Data[[#This Row],[Deaths_Overall]],Mapping!$A$2:$B$8,2,FALSE)</f>
        <v>200</v>
      </c>
    </row>
    <row r="55" spans="1:32" x14ac:dyDescent="0.25">
      <c r="A55" t="s">
        <v>59</v>
      </c>
      <c r="B55" t="s">
        <v>27</v>
      </c>
      <c r="C55" t="s">
        <v>28</v>
      </c>
      <c r="D55" t="s">
        <v>29</v>
      </c>
      <c r="E55" t="s">
        <v>62</v>
      </c>
      <c r="F55" t="s">
        <v>57</v>
      </c>
      <c r="G55" s="10">
        <v>1.1722114387154801</v>
      </c>
      <c r="H55" s="5">
        <v>0.98317178105770198</v>
      </c>
      <c r="I55" s="5">
        <v>0.89619444942002502</v>
      </c>
      <c r="J55" s="5">
        <v>0.81654194418374604</v>
      </c>
      <c r="K55" s="5">
        <v>0.70539069219477102</v>
      </c>
      <c r="L55" s="5">
        <v>0.86871110762599701</v>
      </c>
      <c r="M55" s="10">
        <v>1.4876095432866401</v>
      </c>
      <c r="N55" s="5">
        <v>1.0793778263927201</v>
      </c>
      <c r="O55" s="5">
        <v>1.0369757287538199</v>
      </c>
      <c r="P55" s="5">
        <v>0.97634544730416495</v>
      </c>
      <c r="Q55" s="5">
        <v>0.78847645947355305</v>
      </c>
      <c r="R55" s="5">
        <v>1.0354655047650601</v>
      </c>
      <c r="S55" s="11" t="s">
        <v>50</v>
      </c>
      <c r="T55" t="s">
        <v>50</v>
      </c>
      <c r="U55" t="s">
        <v>50</v>
      </c>
      <c r="V55" t="s">
        <v>50</v>
      </c>
      <c r="W55" t="s">
        <v>50</v>
      </c>
      <c r="X55" t="s">
        <v>52</v>
      </c>
      <c r="Y55" s="7">
        <f>ABS(Quintile_Data[[#This Row],[AE_Amt_Overall]]-MAX(Quintile_Data[[#This Row],[AE_Amt_Q1]:[AE_Amt_Q5]]))</f>
        <v>0.30350033108948304</v>
      </c>
      <c r="Z55" s="6">
        <f>ABS(MIN(Quintile_Data[[#This Row],[AE_Amt_Q1]:[AE_Amt_Q5]])-Quintile_Data[[#This Row],[AE_Amt_Overall]])</f>
        <v>0.163320415431226</v>
      </c>
      <c r="AA55" s="19">
        <f>VLOOKUP(Quintile_Data[[#This Row],[Deaths_Q1]],Mapping!$A$2:$B$8,2,FALSE)</f>
        <v>100</v>
      </c>
      <c r="AB55" s="8">
        <f>VLOOKUP(Quintile_Data[[#This Row],[Deaths_Q2]],Mapping!$A$2:$B$8,2,FALSE)</f>
        <v>100</v>
      </c>
      <c r="AC55" s="8">
        <f>VLOOKUP(Quintile_Data[[#This Row],[Deaths_Q3]],Mapping!$A$2:$B$8,2,FALSE)</f>
        <v>100</v>
      </c>
      <c r="AD55" s="8">
        <f>VLOOKUP(Quintile_Data[[#This Row],[Deaths_Q4]],Mapping!$A$2:$B$8,2,FALSE)</f>
        <v>100</v>
      </c>
      <c r="AE55" s="8">
        <f>VLOOKUP(Quintile_Data[[#This Row],[Deaths_Q5]],Mapping!$A$2:$B$8,2,FALSE)</f>
        <v>100</v>
      </c>
      <c r="AF55" s="8">
        <f>VLOOKUP(Quintile_Data[[#This Row],[Deaths_Overall]],Mapping!$A$2:$B$8,2,FALSE)</f>
        <v>200</v>
      </c>
    </row>
    <row r="56" spans="1:32" x14ac:dyDescent="0.25">
      <c r="A56" t="s">
        <v>59</v>
      </c>
      <c r="B56" t="s">
        <v>27</v>
      </c>
      <c r="C56" t="s">
        <v>28</v>
      </c>
      <c r="D56" t="s">
        <v>29</v>
      </c>
      <c r="E56" t="s">
        <v>11</v>
      </c>
      <c r="F56" t="s">
        <v>16</v>
      </c>
      <c r="G56" s="10">
        <v>2.2280529137555698</v>
      </c>
      <c r="H56" s="5">
        <v>1.61953909582249</v>
      </c>
      <c r="I56" s="5">
        <v>1.36047704731039</v>
      </c>
      <c r="J56" s="5">
        <v>1.1808711240711001</v>
      </c>
      <c r="K56" s="5">
        <v>0.91043632056339396</v>
      </c>
      <c r="L56" s="5">
        <v>1.43711524349016</v>
      </c>
      <c r="M56" s="10">
        <v>2.5979767255071602</v>
      </c>
      <c r="N56" s="5">
        <v>1.6861857935429301</v>
      </c>
      <c r="O56" s="5">
        <v>1.4290533035639601</v>
      </c>
      <c r="P56" s="5">
        <v>1.2780188176790199</v>
      </c>
      <c r="Q56" s="5">
        <v>0.937840270791515</v>
      </c>
      <c r="R56" s="5">
        <v>1.5955728609973501</v>
      </c>
      <c r="S56" s="11" t="s">
        <v>50</v>
      </c>
      <c r="T56" t="s">
        <v>50</v>
      </c>
      <c r="U56" t="s">
        <v>50</v>
      </c>
      <c r="V56" t="s">
        <v>50</v>
      </c>
      <c r="W56" t="s">
        <v>48</v>
      </c>
      <c r="X56" t="s">
        <v>50</v>
      </c>
      <c r="Y56" s="7">
        <f>ABS(Quintile_Data[[#This Row],[AE_Amt_Overall]]-MAX(Quintile_Data[[#This Row],[AE_Amt_Q1]:[AE_Amt_Q5]]))</f>
        <v>0.79093767026540984</v>
      </c>
      <c r="Z56" s="6">
        <f>ABS(MIN(Quintile_Data[[#This Row],[AE_Amt_Q1]:[AE_Amt_Q5]])-Quintile_Data[[#This Row],[AE_Amt_Overall]])</f>
        <v>0.52667892292676599</v>
      </c>
      <c r="AA56" s="19">
        <f>VLOOKUP(Quintile_Data[[#This Row],[Deaths_Q1]],Mapping!$A$2:$B$8,2,FALSE)</f>
        <v>100</v>
      </c>
      <c r="AB56" s="8">
        <f>VLOOKUP(Quintile_Data[[#This Row],[Deaths_Q2]],Mapping!$A$2:$B$8,2,FALSE)</f>
        <v>100</v>
      </c>
      <c r="AC56" s="8">
        <f>VLOOKUP(Quintile_Data[[#This Row],[Deaths_Q3]],Mapping!$A$2:$B$8,2,FALSE)</f>
        <v>100</v>
      </c>
      <c r="AD56" s="8">
        <f>VLOOKUP(Quintile_Data[[#This Row],[Deaths_Q4]],Mapping!$A$2:$B$8,2,FALSE)</f>
        <v>100</v>
      </c>
      <c r="AE56" s="8">
        <f>VLOOKUP(Quintile_Data[[#This Row],[Deaths_Q5]],Mapping!$A$2:$B$8,2,FALSE)</f>
        <v>50</v>
      </c>
      <c r="AF56" s="8">
        <f>VLOOKUP(Quintile_Data[[#This Row],[Deaths_Overall]],Mapping!$A$2:$B$8,2,FALSE)</f>
        <v>100</v>
      </c>
    </row>
    <row r="57" spans="1:32" x14ac:dyDescent="0.25">
      <c r="A57" t="s">
        <v>59</v>
      </c>
      <c r="B57" t="s">
        <v>27</v>
      </c>
      <c r="C57" t="s">
        <v>28</v>
      </c>
      <c r="D57" t="s">
        <v>29</v>
      </c>
      <c r="E57" t="s">
        <v>11</v>
      </c>
      <c r="F57" t="s">
        <v>7</v>
      </c>
      <c r="G57" s="10">
        <v>1.1926580613452</v>
      </c>
      <c r="H57" s="5">
        <v>0.93141809901237205</v>
      </c>
      <c r="I57" s="5">
        <v>0.82971374569996503</v>
      </c>
      <c r="J57" s="5">
        <v>0.76145522275197897</v>
      </c>
      <c r="K57" s="5">
        <v>0.67100500401612095</v>
      </c>
      <c r="L57" s="5">
        <v>0.82434264771570398</v>
      </c>
      <c r="M57" s="10">
        <v>1.5147711631034799</v>
      </c>
      <c r="N57" s="5">
        <v>0.98652943160316597</v>
      </c>
      <c r="O57" s="5">
        <v>0.89011245220290303</v>
      </c>
      <c r="P57" s="5">
        <v>0.84830501915538004</v>
      </c>
      <c r="Q57" s="5">
        <v>0.74092553943876704</v>
      </c>
      <c r="R57" s="5">
        <v>0.92853787930156795</v>
      </c>
      <c r="S57" s="11" t="s">
        <v>50</v>
      </c>
      <c r="T57" t="s">
        <v>50</v>
      </c>
      <c r="U57" t="s">
        <v>50</v>
      </c>
      <c r="V57" t="s">
        <v>50</v>
      </c>
      <c r="W57" t="s">
        <v>50</v>
      </c>
      <c r="X57" t="s">
        <v>52</v>
      </c>
      <c r="Y57" s="7">
        <f>ABS(Quintile_Data[[#This Row],[AE_Amt_Overall]]-MAX(Quintile_Data[[#This Row],[AE_Amt_Q1]:[AE_Amt_Q5]]))</f>
        <v>0.36831541362949605</v>
      </c>
      <c r="Z57" s="6">
        <f>ABS(MIN(Quintile_Data[[#This Row],[AE_Amt_Q1]:[AE_Amt_Q5]])-Quintile_Data[[#This Row],[AE_Amt_Overall]])</f>
        <v>0.15333764369958303</v>
      </c>
      <c r="AA57" s="19">
        <f>VLOOKUP(Quintile_Data[[#This Row],[Deaths_Q1]],Mapping!$A$2:$B$8,2,FALSE)</f>
        <v>100</v>
      </c>
      <c r="AB57" s="8">
        <f>VLOOKUP(Quintile_Data[[#This Row],[Deaths_Q2]],Mapping!$A$2:$B$8,2,FALSE)</f>
        <v>100</v>
      </c>
      <c r="AC57" s="8">
        <f>VLOOKUP(Quintile_Data[[#This Row],[Deaths_Q3]],Mapping!$A$2:$B$8,2,FALSE)</f>
        <v>100</v>
      </c>
      <c r="AD57" s="8">
        <f>VLOOKUP(Quintile_Data[[#This Row],[Deaths_Q4]],Mapping!$A$2:$B$8,2,FALSE)</f>
        <v>100</v>
      </c>
      <c r="AE57" s="8">
        <f>VLOOKUP(Quintile_Data[[#This Row],[Deaths_Q5]],Mapping!$A$2:$B$8,2,FALSE)</f>
        <v>100</v>
      </c>
      <c r="AF57" s="8">
        <f>VLOOKUP(Quintile_Data[[#This Row],[Deaths_Overall]],Mapping!$A$2:$B$8,2,FALSE)</f>
        <v>200</v>
      </c>
    </row>
    <row r="58" spans="1:32" x14ac:dyDescent="0.25">
      <c r="A58" t="s">
        <v>59</v>
      </c>
      <c r="B58" t="s">
        <v>27</v>
      </c>
      <c r="C58" t="s">
        <v>28</v>
      </c>
      <c r="D58" t="s">
        <v>29</v>
      </c>
      <c r="E58" t="s">
        <v>11</v>
      </c>
      <c r="F58" t="s">
        <v>57</v>
      </c>
      <c r="G58" s="10">
        <v>1.28092628483621</v>
      </c>
      <c r="H58" s="5">
        <v>0.98099748955737198</v>
      </c>
      <c r="I58" s="5">
        <v>0.84850177526837001</v>
      </c>
      <c r="J58" s="5">
        <v>0.78350850123603799</v>
      </c>
      <c r="K58" s="5">
        <v>0.68097267429480801</v>
      </c>
      <c r="L58" s="5">
        <v>0.83778022473839997</v>
      </c>
      <c r="M58" s="10">
        <v>1.8086045225559999</v>
      </c>
      <c r="N58" s="5">
        <v>1.24433467741461</v>
      </c>
      <c r="O58" s="5">
        <v>0.97983655770185396</v>
      </c>
      <c r="P58" s="5">
        <v>0.95695094117866197</v>
      </c>
      <c r="Q58" s="5">
        <v>0.77835136605655797</v>
      </c>
      <c r="R58" s="5">
        <v>1.09618948953905</v>
      </c>
      <c r="S58" s="11" t="s">
        <v>50</v>
      </c>
      <c r="T58" t="s">
        <v>50</v>
      </c>
      <c r="U58" t="s">
        <v>50</v>
      </c>
      <c r="V58" t="s">
        <v>50</v>
      </c>
      <c r="W58" t="s">
        <v>50</v>
      </c>
      <c r="X58" t="s">
        <v>52</v>
      </c>
      <c r="Y58" s="7">
        <f>ABS(Quintile_Data[[#This Row],[AE_Amt_Overall]]-MAX(Quintile_Data[[#This Row],[AE_Amt_Q1]:[AE_Amt_Q5]]))</f>
        <v>0.44314606009780999</v>
      </c>
      <c r="Z58" s="6">
        <f>ABS(MIN(Quintile_Data[[#This Row],[AE_Amt_Q1]:[AE_Amt_Q5]])-Quintile_Data[[#This Row],[AE_Amt_Overall]])</f>
        <v>0.15680755044359196</v>
      </c>
      <c r="AA58" s="19">
        <f>VLOOKUP(Quintile_Data[[#This Row],[Deaths_Q1]],Mapping!$A$2:$B$8,2,FALSE)</f>
        <v>100</v>
      </c>
      <c r="AB58" s="8">
        <f>VLOOKUP(Quintile_Data[[#This Row],[Deaths_Q2]],Mapping!$A$2:$B$8,2,FALSE)</f>
        <v>100</v>
      </c>
      <c r="AC58" s="8">
        <f>VLOOKUP(Quintile_Data[[#This Row],[Deaths_Q3]],Mapping!$A$2:$B$8,2,FALSE)</f>
        <v>100</v>
      </c>
      <c r="AD58" s="8">
        <f>VLOOKUP(Quintile_Data[[#This Row],[Deaths_Q4]],Mapping!$A$2:$B$8,2,FALSE)</f>
        <v>100</v>
      </c>
      <c r="AE58" s="8">
        <f>VLOOKUP(Quintile_Data[[#This Row],[Deaths_Q5]],Mapping!$A$2:$B$8,2,FALSE)</f>
        <v>100</v>
      </c>
      <c r="AF58" s="8">
        <f>VLOOKUP(Quintile_Data[[#This Row],[Deaths_Overall]],Mapping!$A$2:$B$8,2,FALSE)</f>
        <v>200</v>
      </c>
    </row>
    <row r="59" spans="1:32" x14ac:dyDescent="0.25">
      <c r="A59" t="s">
        <v>59</v>
      </c>
      <c r="B59" t="s">
        <v>27</v>
      </c>
      <c r="C59" t="s">
        <v>28</v>
      </c>
      <c r="D59" t="s">
        <v>29</v>
      </c>
      <c r="E59" t="s">
        <v>58</v>
      </c>
      <c r="F59" t="s">
        <v>16</v>
      </c>
      <c r="G59" s="10">
        <v>1.75220937726449</v>
      </c>
      <c r="H59" s="5">
        <v>1.4191762057477499</v>
      </c>
      <c r="I59" s="5">
        <v>1.2593310053506599</v>
      </c>
      <c r="J59" s="5">
        <v>1.15440302722931</v>
      </c>
      <c r="K59" s="5">
        <v>0.99943804187525798</v>
      </c>
      <c r="L59" s="5">
        <v>1.2713394285728701</v>
      </c>
      <c r="M59" s="10">
        <v>1.9290440870266701</v>
      </c>
      <c r="N59" s="5">
        <v>1.47925868658052</v>
      </c>
      <c r="O59" s="5">
        <v>1.34361618711236</v>
      </c>
      <c r="P59" s="5">
        <v>1.2099708389642101</v>
      </c>
      <c r="Q59" s="5">
        <v>1.03850180675001</v>
      </c>
      <c r="R59" s="5">
        <v>1.3575961946792301</v>
      </c>
      <c r="S59" s="11" t="s">
        <v>50</v>
      </c>
      <c r="T59" t="s">
        <v>50</v>
      </c>
      <c r="U59" t="s">
        <v>52</v>
      </c>
      <c r="V59" t="s">
        <v>50</v>
      </c>
      <c r="W59" t="s">
        <v>50</v>
      </c>
      <c r="X59" t="s">
        <v>52</v>
      </c>
      <c r="Y59" s="7">
        <f>ABS(Quintile_Data[[#This Row],[AE_Amt_Overall]]-MAX(Quintile_Data[[#This Row],[AE_Amt_Q1]:[AE_Amt_Q5]]))</f>
        <v>0.48086994869161992</v>
      </c>
      <c r="Z59" s="6">
        <f>ABS(MIN(Quintile_Data[[#This Row],[AE_Amt_Q1]:[AE_Amt_Q5]])-Quintile_Data[[#This Row],[AE_Amt_Overall]])</f>
        <v>0.2719013866976121</v>
      </c>
      <c r="AA59" s="19">
        <f>VLOOKUP(Quintile_Data[[#This Row],[Deaths_Q1]],Mapping!$A$2:$B$8,2,FALSE)</f>
        <v>100</v>
      </c>
      <c r="AB59" s="8">
        <f>VLOOKUP(Quintile_Data[[#This Row],[Deaths_Q2]],Mapping!$A$2:$B$8,2,FALSE)</f>
        <v>100</v>
      </c>
      <c r="AC59" s="8">
        <f>VLOOKUP(Quintile_Data[[#This Row],[Deaths_Q3]],Mapping!$A$2:$B$8,2,FALSE)</f>
        <v>200</v>
      </c>
      <c r="AD59" s="8">
        <f>VLOOKUP(Quintile_Data[[#This Row],[Deaths_Q4]],Mapping!$A$2:$B$8,2,FALSE)</f>
        <v>100</v>
      </c>
      <c r="AE59" s="8">
        <f>VLOOKUP(Quintile_Data[[#This Row],[Deaths_Q5]],Mapping!$A$2:$B$8,2,FALSE)</f>
        <v>100</v>
      </c>
      <c r="AF59" s="8">
        <f>VLOOKUP(Quintile_Data[[#This Row],[Deaths_Overall]],Mapping!$A$2:$B$8,2,FALSE)</f>
        <v>200</v>
      </c>
    </row>
    <row r="60" spans="1:32" x14ac:dyDescent="0.25">
      <c r="A60" t="s">
        <v>59</v>
      </c>
      <c r="B60" t="s">
        <v>27</v>
      </c>
      <c r="C60" t="s">
        <v>28</v>
      </c>
      <c r="D60" t="s">
        <v>29</v>
      </c>
      <c r="E60" t="s">
        <v>58</v>
      </c>
      <c r="F60" t="s">
        <v>7</v>
      </c>
      <c r="G60" s="10">
        <v>1.16807785451483</v>
      </c>
      <c r="H60" s="5">
        <v>0.951219448052813</v>
      </c>
      <c r="I60" s="5">
        <v>0.89960478220558804</v>
      </c>
      <c r="J60" s="5">
        <v>0.83000493851799295</v>
      </c>
      <c r="K60" s="5">
        <v>0.726661703837155</v>
      </c>
      <c r="L60" s="5">
        <v>0.85115859218331402</v>
      </c>
      <c r="M60" s="10">
        <v>1.43563999013984</v>
      </c>
      <c r="N60" s="5">
        <v>0.992425216989956</v>
      </c>
      <c r="O60" s="5">
        <v>0.957623727073866</v>
      </c>
      <c r="P60" s="5">
        <v>0.89212891861717503</v>
      </c>
      <c r="Q60" s="5">
        <v>0.77655092234594003</v>
      </c>
      <c r="R60" s="5">
        <v>0.93222398569951204</v>
      </c>
      <c r="S60" s="11" t="s">
        <v>50</v>
      </c>
      <c r="T60" t="s">
        <v>50</v>
      </c>
      <c r="U60" t="s">
        <v>50</v>
      </c>
      <c r="V60" t="s">
        <v>52</v>
      </c>
      <c r="W60" t="s">
        <v>50</v>
      </c>
      <c r="X60" t="s">
        <v>52</v>
      </c>
      <c r="Y60" s="7">
        <f>ABS(Quintile_Data[[#This Row],[AE_Amt_Overall]]-MAX(Quintile_Data[[#This Row],[AE_Amt_Q1]:[AE_Amt_Q5]]))</f>
        <v>0.31691926233151602</v>
      </c>
      <c r="Z60" s="6">
        <f>ABS(MIN(Quintile_Data[[#This Row],[AE_Amt_Q1]:[AE_Amt_Q5]])-Quintile_Data[[#This Row],[AE_Amt_Overall]])</f>
        <v>0.12449688834615902</v>
      </c>
      <c r="AA60" s="19">
        <f>VLOOKUP(Quintile_Data[[#This Row],[Deaths_Q1]],Mapping!$A$2:$B$8,2,FALSE)</f>
        <v>100</v>
      </c>
      <c r="AB60" s="8">
        <f>VLOOKUP(Quintile_Data[[#This Row],[Deaths_Q2]],Mapping!$A$2:$B$8,2,FALSE)</f>
        <v>100</v>
      </c>
      <c r="AC60" s="8">
        <f>VLOOKUP(Quintile_Data[[#This Row],[Deaths_Q3]],Mapping!$A$2:$B$8,2,FALSE)</f>
        <v>100</v>
      </c>
      <c r="AD60" s="8">
        <f>VLOOKUP(Quintile_Data[[#This Row],[Deaths_Q4]],Mapping!$A$2:$B$8,2,FALSE)</f>
        <v>200</v>
      </c>
      <c r="AE60" s="8">
        <f>VLOOKUP(Quintile_Data[[#This Row],[Deaths_Q5]],Mapping!$A$2:$B$8,2,FALSE)</f>
        <v>100</v>
      </c>
      <c r="AF60" s="8">
        <f>VLOOKUP(Quintile_Data[[#This Row],[Deaths_Overall]],Mapping!$A$2:$B$8,2,FALSE)</f>
        <v>200</v>
      </c>
    </row>
    <row r="61" spans="1:32" x14ac:dyDescent="0.25">
      <c r="A61" t="s">
        <v>59</v>
      </c>
      <c r="B61" t="s">
        <v>27</v>
      </c>
      <c r="C61" t="s">
        <v>9</v>
      </c>
      <c r="D61" t="s">
        <v>29</v>
      </c>
      <c r="E61" t="s">
        <v>58</v>
      </c>
      <c r="F61" t="s">
        <v>57</v>
      </c>
      <c r="G61" s="10">
        <v>1.2681648151587701</v>
      </c>
      <c r="H61" s="5">
        <v>0.92322397513349697</v>
      </c>
      <c r="I61" s="5">
        <v>0.82820968175162801</v>
      </c>
      <c r="J61" s="5">
        <v>0.72209805945640304</v>
      </c>
      <c r="K61" s="5">
        <v>0.63958551869411795</v>
      </c>
      <c r="L61" s="5">
        <v>0.82288724664528301</v>
      </c>
      <c r="M61" s="10">
        <v>1.9020128273986201</v>
      </c>
      <c r="N61" s="5">
        <v>1.03850995066607</v>
      </c>
      <c r="O61" s="5">
        <v>0.89845772687331704</v>
      </c>
      <c r="P61" s="5">
        <v>0.77225398829234704</v>
      </c>
      <c r="Q61" s="5">
        <v>0.68009491977540504</v>
      </c>
      <c r="R61" s="5">
        <v>0.99321407448328203</v>
      </c>
      <c r="S61" s="11" t="s">
        <v>50</v>
      </c>
      <c r="T61" t="s">
        <v>50</v>
      </c>
      <c r="U61" t="s">
        <v>50</v>
      </c>
      <c r="V61" t="s">
        <v>50</v>
      </c>
      <c r="W61" t="s">
        <v>48</v>
      </c>
      <c r="X61" t="s">
        <v>52</v>
      </c>
      <c r="Y61" s="7">
        <f>ABS(Quintile_Data[[#This Row],[AE_Amt_Overall]]-MAX(Quintile_Data[[#This Row],[AE_Amt_Q1]:[AE_Amt_Q5]]))</f>
        <v>0.4452775685134871</v>
      </c>
      <c r="Z61" s="6">
        <f>ABS(MIN(Quintile_Data[[#This Row],[AE_Amt_Q1]:[AE_Amt_Q5]])-Quintile_Data[[#This Row],[AE_Amt_Overall]])</f>
        <v>0.18330172795116506</v>
      </c>
      <c r="AA61" s="19">
        <f>VLOOKUP(Quintile_Data[[#This Row],[Deaths_Q1]],Mapping!$A$2:$B$8,2,FALSE)</f>
        <v>100</v>
      </c>
      <c r="AB61" s="8">
        <f>VLOOKUP(Quintile_Data[[#This Row],[Deaths_Q2]],Mapping!$A$2:$B$8,2,FALSE)</f>
        <v>100</v>
      </c>
      <c r="AC61" s="8">
        <f>VLOOKUP(Quintile_Data[[#This Row],[Deaths_Q3]],Mapping!$A$2:$B$8,2,FALSE)</f>
        <v>100</v>
      </c>
      <c r="AD61" s="8">
        <f>VLOOKUP(Quintile_Data[[#This Row],[Deaths_Q4]],Mapping!$A$2:$B$8,2,FALSE)</f>
        <v>100</v>
      </c>
      <c r="AE61" s="8">
        <f>VLOOKUP(Quintile_Data[[#This Row],[Deaths_Q5]],Mapping!$A$2:$B$8,2,FALSE)</f>
        <v>50</v>
      </c>
      <c r="AF61" s="8">
        <f>VLOOKUP(Quintile_Data[[#This Row],[Deaths_Overall]],Mapping!$A$2:$B$8,2,FALSE)</f>
        <v>200</v>
      </c>
    </row>
    <row r="62" spans="1:32" x14ac:dyDescent="0.25">
      <c r="A62" t="s">
        <v>59</v>
      </c>
      <c r="B62" t="s">
        <v>27</v>
      </c>
      <c r="C62" t="s">
        <v>6</v>
      </c>
      <c r="D62" t="s">
        <v>10</v>
      </c>
      <c r="E62" t="s">
        <v>60</v>
      </c>
      <c r="F62" t="s">
        <v>16</v>
      </c>
      <c r="G62" s="10" t="s">
        <v>54</v>
      </c>
      <c r="H62" s="5">
        <v>2.0937822669666</v>
      </c>
      <c r="I62" s="5">
        <v>1.5604386171475899</v>
      </c>
      <c r="J62" s="5">
        <v>0.95536968114631404</v>
      </c>
      <c r="K62" s="5">
        <v>0.79401594725251401</v>
      </c>
      <c r="L62" s="5">
        <v>1.20899621952235</v>
      </c>
      <c r="M62" s="10" t="s">
        <v>54</v>
      </c>
      <c r="N62" s="5">
        <v>2.2685913087271601</v>
      </c>
      <c r="O62" s="5">
        <v>1.6487942858217799</v>
      </c>
      <c r="P62" s="5">
        <v>1.0038936185447001</v>
      </c>
      <c r="Q62" s="5">
        <v>0.89119151342888503</v>
      </c>
      <c r="R62" s="5">
        <v>1.2998037397823801</v>
      </c>
      <c r="S62" s="11" t="s">
        <v>55</v>
      </c>
      <c r="T62" t="s">
        <v>51</v>
      </c>
      <c r="U62" t="s">
        <v>49</v>
      </c>
      <c r="V62" t="s">
        <v>49</v>
      </c>
      <c r="W62" t="s">
        <v>53</v>
      </c>
      <c r="X62" t="s">
        <v>48</v>
      </c>
      <c r="Y62" s="7">
        <f>ABS(Quintile_Data[[#This Row],[AE_Amt_Overall]]-MAX(Quintile_Data[[#This Row],[AE_Amt_Q1]:[AE_Amt_Q5]]))</f>
        <v>0.88478604744424993</v>
      </c>
      <c r="Z62" s="6">
        <f>ABS(MIN(Quintile_Data[[#This Row],[AE_Amt_Q1]:[AE_Amt_Q5]])-Quintile_Data[[#This Row],[AE_Amt_Overall]])</f>
        <v>0.41498027226983603</v>
      </c>
      <c r="AA62" s="19" t="str">
        <f>VLOOKUP(Quintile_Data[[#This Row],[Deaths_Q1]],Mapping!$A$2:$B$8,2,FALSE)</f>
        <v>N/A</v>
      </c>
      <c r="AB62" s="8">
        <f>VLOOKUP(Quintile_Data[[#This Row],[Deaths_Q2]],Mapping!$A$2:$B$8,2,FALSE)</f>
        <v>6</v>
      </c>
      <c r="AC62" s="8">
        <f>VLOOKUP(Quintile_Data[[#This Row],[Deaths_Q3]],Mapping!$A$2:$B$8,2,FALSE)</f>
        <v>25</v>
      </c>
      <c r="AD62" s="8">
        <f>VLOOKUP(Quintile_Data[[#This Row],[Deaths_Q4]],Mapping!$A$2:$B$8,2,FALSE)</f>
        <v>25</v>
      </c>
      <c r="AE62" s="8">
        <f>VLOOKUP(Quintile_Data[[#This Row],[Deaths_Q5]],Mapping!$A$2:$B$8,2,FALSE)</f>
        <v>12</v>
      </c>
      <c r="AF62" s="8">
        <f>VLOOKUP(Quintile_Data[[#This Row],[Deaths_Overall]],Mapping!$A$2:$B$8,2,FALSE)</f>
        <v>50</v>
      </c>
    </row>
    <row r="63" spans="1:32" x14ac:dyDescent="0.25">
      <c r="A63" t="s">
        <v>59</v>
      </c>
      <c r="B63" t="s">
        <v>27</v>
      </c>
      <c r="C63" t="s">
        <v>6</v>
      </c>
      <c r="D63" t="s">
        <v>10</v>
      </c>
      <c r="E63" t="s">
        <v>60</v>
      </c>
      <c r="F63" t="s">
        <v>7</v>
      </c>
      <c r="G63" s="10" t="s">
        <v>54</v>
      </c>
      <c r="H63" s="5" t="s">
        <v>54</v>
      </c>
      <c r="I63" s="5">
        <v>1.74640659277537</v>
      </c>
      <c r="J63" s="5" t="s">
        <v>54</v>
      </c>
      <c r="K63" s="5" t="s">
        <v>54</v>
      </c>
      <c r="L63" s="5">
        <v>1.56098657691245</v>
      </c>
      <c r="M63" s="10" t="s">
        <v>54</v>
      </c>
      <c r="N63" s="5" t="s">
        <v>54</v>
      </c>
      <c r="O63" s="5">
        <v>1.08432601989614</v>
      </c>
      <c r="P63" s="5" t="s">
        <v>54</v>
      </c>
      <c r="Q63" s="5" t="s">
        <v>54</v>
      </c>
      <c r="R63" s="5">
        <v>1.22591040232366</v>
      </c>
      <c r="S63" s="11" t="s">
        <v>55</v>
      </c>
      <c r="T63" t="s">
        <v>55</v>
      </c>
      <c r="U63" t="s">
        <v>51</v>
      </c>
      <c r="V63" t="s">
        <v>55</v>
      </c>
      <c r="W63" t="s">
        <v>55</v>
      </c>
      <c r="X63" t="s">
        <v>51</v>
      </c>
      <c r="Y63" s="7">
        <f>ABS(Quintile_Data[[#This Row],[AE_Amt_Overall]]-MAX(Quintile_Data[[#This Row],[AE_Amt_Q1]:[AE_Amt_Q5]]))</f>
        <v>0.18542001586292001</v>
      </c>
      <c r="Z63" s="6">
        <f>ABS(MIN(Quintile_Data[[#This Row],[AE_Amt_Q1]:[AE_Amt_Q5]])-Quintile_Data[[#This Row],[AE_Amt_Overall]])</f>
        <v>0.18542001586292001</v>
      </c>
      <c r="AA63" s="19" t="str">
        <f>VLOOKUP(Quintile_Data[[#This Row],[Deaths_Q1]],Mapping!$A$2:$B$8,2,FALSE)</f>
        <v>N/A</v>
      </c>
      <c r="AB63" s="8" t="str">
        <f>VLOOKUP(Quintile_Data[[#This Row],[Deaths_Q2]],Mapping!$A$2:$B$8,2,FALSE)</f>
        <v>N/A</v>
      </c>
      <c r="AC63" s="8">
        <f>VLOOKUP(Quintile_Data[[#This Row],[Deaths_Q3]],Mapping!$A$2:$B$8,2,FALSE)</f>
        <v>6</v>
      </c>
      <c r="AD63" s="8" t="str">
        <f>VLOOKUP(Quintile_Data[[#This Row],[Deaths_Q4]],Mapping!$A$2:$B$8,2,FALSE)</f>
        <v>N/A</v>
      </c>
      <c r="AE63" s="8" t="str">
        <f>VLOOKUP(Quintile_Data[[#This Row],[Deaths_Q5]],Mapping!$A$2:$B$8,2,FALSE)</f>
        <v>N/A</v>
      </c>
      <c r="AF63" s="8">
        <f>VLOOKUP(Quintile_Data[[#This Row],[Deaths_Overall]],Mapping!$A$2:$B$8,2,FALSE)</f>
        <v>6</v>
      </c>
    </row>
    <row r="64" spans="1:32" x14ac:dyDescent="0.25">
      <c r="A64" t="s">
        <v>59</v>
      </c>
      <c r="B64" t="s">
        <v>27</v>
      </c>
      <c r="C64" t="s">
        <v>6</v>
      </c>
      <c r="D64" t="s">
        <v>10</v>
      </c>
      <c r="E64" t="s">
        <v>60</v>
      </c>
      <c r="F64" t="s">
        <v>57</v>
      </c>
      <c r="G64" s="10" t="s">
        <v>54</v>
      </c>
      <c r="H64" s="5">
        <v>2.2665898207924702</v>
      </c>
      <c r="I64" s="5">
        <v>1.6478796535997899</v>
      </c>
      <c r="J64" s="5">
        <v>1.3586888087382001</v>
      </c>
      <c r="K64" s="5">
        <v>0.87016779632307695</v>
      </c>
      <c r="L64" s="5">
        <v>1.33414137642565</v>
      </c>
      <c r="M64" s="10" t="s">
        <v>54</v>
      </c>
      <c r="N64" s="5">
        <v>1.7201336272430701</v>
      </c>
      <c r="O64" s="5">
        <v>1.6078691151340601</v>
      </c>
      <c r="P64" s="5">
        <v>1.34705156617996</v>
      </c>
      <c r="Q64" s="5">
        <v>0.91373191982248703</v>
      </c>
      <c r="R64" s="5">
        <v>1.2942534218898201</v>
      </c>
      <c r="S64" s="11" t="s">
        <v>55</v>
      </c>
      <c r="T64" t="s">
        <v>51</v>
      </c>
      <c r="U64" t="s">
        <v>53</v>
      </c>
      <c r="V64" t="s">
        <v>49</v>
      </c>
      <c r="W64" t="s">
        <v>49</v>
      </c>
      <c r="X64" t="s">
        <v>48</v>
      </c>
      <c r="Y64" s="7">
        <f>ABS(Quintile_Data[[#This Row],[AE_Amt_Overall]]-MAX(Quintile_Data[[#This Row],[AE_Amt_Q1]:[AE_Amt_Q5]]))</f>
        <v>0.93244844436682017</v>
      </c>
      <c r="Z64" s="6">
        <f>ABS(MIN(Quintile_Data[[#This Row],[AE_Amt_Q1]:[AE_Amt_Q5]])-Quintile_Data[[#This Row],[AE_Amt_Overall]])</f>
        <v>0.46397358010257306</v>
      </c>
      <c r="AA64" s="19" t="str">
        <f>VLOOKUP(Quintile_Data[[#This Row],[Deaths_Q1]],Mapping!$A$2:$B$8,2,FALSE)</f>
        <v>N/A</v>
      </c>
      <c r="AB64" s="8">
        <f>VLOOKUP(Quintile_Data[[#This Row],[Deaths_Q2]],Mapping!$A$2:$B$8,2,FALSE)</f>
        <v>6</v>
      </c>
      <c r="AC64" s="8">
        <f>VLOOKUP(Quintile_Data[[#This Row],[Deaths_Q3]],Mapping!$A$2:$B$8,2,FALSE)</f>
        <v>12</v>
      </c>
      <c r="AD64" s="8">
        <f>VLOOKUP(Quintile_Data[[#This Row],[Deaths_Q4]],Mapping!$A$2:$B$8,2,FALSE)</f>
        <v>25</v>
      </c>
      <c r="AE64" s="8">
        <f>VLOOKUP(Quintile_Data[[#This Row],[Deaths_Q5]],Mapping!$A$2:$B$8,2,FALSE)</f>
        <v>25</v>
      </c>
      <c r="AF64" s="8">
        <f>VLOOKUP(Quintile_Data[[#This Row],[Deaths_Overall]],Mapping!$A$2:$B$8,2,FALSE)</f>
        <v>50</v>
      </c>
    </row>
    <row r="65" spans="1:32" x14ac:dyDescent="0.25">
      <c r="A65" t="s">
        <v>59</v>
      </c>
      <c r="B65" t="s">
        <v>27</v>
      </c>
      <c r="C65" t="s">
        <v>6</v>
      </c>
      <c r="D65" t="s">
        <v>10</v>
      </c>
      <c r="E65" t="s">
        <v>61</v>
      </c>
      <c r="F65" t="s">
        <v>16</v>
      </c>
      <c r="G65" s="10">
        <v>2.6468012112419599</v>
      </c>
      <c r="H65" s="5">
        <v>2.04396589987368</v>
      </c>
      <c r="I65" s="5">
        <v>1.50241178692587</v>
      </c>
      <c r="J65" s="5">
        <v>1.3198593250495601</v>
      </c>
      <c r="K65" s="5">
        <v>0.888532632074988</v>
      </c>
      <c r="L65" s="5">
        <v>1.2565438985152699</v>
      </c>
      <c r="M65" s="10">
        <v>2.6704643513980599</v>
      </c>
      <c r="N65" s="5">
        <v>2.0580652233444598</v>
      </c>
      <c r="O65" s="5">
        <v>1.57408274752292</v>
      </c>
      <c r="P65" s="5">
        <v>1.4690561457647799</v>
      </c>
      <c r="Q65" s="5">
        <v>0.91668716542626605</v>
      </c>
      <c r="R65" s="5">
        <v>1.3190243616053701</v>
      </c>
      <c r="S65" s="11" t="s">
        <v>53</v>
      </c>
      <c r="T65" t="s">
        <v>49</v>
      </c>
      <c r="U65" t="s">
        <v>48</v>
      </c>
      <c r="V65" t="s">
        <v>48</v>
      </c>
      <c r="W65" t="s">
        <v>48</v>
      </c>
      <c r="X65" t="s">
        <v>48</v>
      </c>
      <c r="Y65" s="7">
        <f>ABS(Quintile_Data[[#This Row],[AE_Amt_Overall]]-MAX(Quintile_Data[[#This Row],[AE_Amt_Q1]:[AE_Amt_Q5]]))</f>
        <v>1.39025731272669</v>
      </c>
      <c r="Z65" s="6">
        <f>ABS(MIN(Quintile_Data[[#This Row],[AE_Amt_Q1]:[AE_Amt_Q5]])-Quintile_Data[[#This Row],[AE_Amt_Overall]])</f>
        <v>0.36801126644028193</v>
      </c>
      <c r="AA65" s="19">
        <f>VLOOKUP(Quintile_Data[[#This Row],[Deaths_Q1]],Mapping!$A$2:$B$8,2,FALSE)</f>
        <v>12</v>
      </c>
      <c r="AB65" s="8">
        <f>VLOOKUP(Quintile_Data[[#This Row],[Deaths_Q2]],Mapping!$A$2:$B$8,2,FALSE)</f>
        <v>25</v>
      </c>
      <c r="AC65" s="8">
        <f>VLOOKUP(Quintile_Data[[#This Row],[Deaths_Q3]],Mapping!$A$2:$B$8,2,FALSE)</f>
        <v>50</v>
      </c>
      <c r="AD65" s="8">
        <f>VLOOKUP(Quintile_Data[[#This Row],[Deaths_Q4]],Mapping!$A$2:$B$8,2,FALSE)</f>
        <v>50</v>
      </c>
      <c r="AE65" s="8">
        <f>VLOOKUP(Quintile_Data[[#This Row],[Deaths_Q5]],Mapping!$A$2:$B$8,2,FALSE)</f>
        <v>50</v>
      </c>
      <c r="AF65" s="8">
        <f>VLOOKUP(Quintile_Data[[#This Row],[Deaths_Overall]],Mapping!$A$2:$B$8,2,FALSE)</f>
        <v>50</v>
      </c>
    </row>
    <row r="66" spans="1:32" x14ac:dyDescent="0.25">
      <c r="A66" t="s">
        <v>59</v>
      </c>
      <c r="B66" t="s">
        <v>27</v>
      </c>
      <c r="C66" t="s">
        <v>6</v>
      </c>
      <c r="D66" t="s">
        <v>10</v>
      </c>
      <c r="E66" t="s">
        <v>61</v>
      </c>
      <c r="F66" t="s">
        <v>7</v>
      </c>
      <c r="G66" s="10">
        <v>4.46495279342213</v>
      </c>
      <c r="H66" s="5">
        <v>2.0680004864052499</v>
      </c>
      <c r="I66" s="5">
        <v>1.2593461076547301</v>
      </c>
      <c r="J66" s="5">
        <v>1.0338339237230401</v>
      </c>
      <c r="K66" s="5">
        <v>0.75657859704860198</v>
      </c>
      <c r="L66" s="5">
        <v>1.0850517685021801</v>
      </c>
      <c r="M66" s="10">
        <v>2.65528078788383</v>
      </c>
      <c r="N66" s="5">
        <v>2.1405252020954499</v>
      </c>
      <c r="O66" s="5">
        <v>1.2261326730806501</v>
      </c>
      <c r="P66" s="5">
        <v>1.1106787180251301</v>
      </c>
      <c r="Q66" s="5">
        <v>0.89156678580183002</v>
      </c>
      <c r="R66" s="5">
        <v>1.13205744032685</v>
      </c>
      <c r="S66" s="11" t="s">
        <v>51</v>
      </c>
      <c r="T66" t="s">
        <v>51</v>
      </c>
      <c r="U66" t="s">
        <v>49</v>
      </c>
      <c r="V66" t="s">
        <v>49</v>
      </c>
      <c r="W66" t="s">
        <v>49</v>
      </c>
      <c r="X66" t="s">
        <v>49</v>
      </c>
      <c r="Y66" s="7">
        <f>ABS(Quintile_Data[[#This Row],[AE_Amt_Overall]]-MAX(Quintile_Data[[#This Row],[AE_Amt_Q1]:[AE_Amt_Q5]]))</f>
        <v>3.3799010249199499</v>
      </c>
      <c r="Z66" s="6">
        <f>ABS(MIN(Quintile_Data[[#This Row],[AE_Amt_Q1]:[AE_Amt_Q5]])-Quintile_Data[[#This Row],[AE_Amt_Overall]])</f>
        <v>0.32847317145357813</v>
      </c>
      <c r="AA66" s="19">
        <f>VLOOKUP(Quintile_Data[[#This Row],[Deaths_Q1]],Mapping!$A$2:$B$8,2,FALSE)</f>
        <v>6</v>
      </c>
      <c r="AB66" s="8">
        <f>VLOOKUP(Quintile_Data[[#This Row],[Deaths_Q2]],Mapping!$A$2:$B$8,2,FALSE)</f>
        <v>6</v>
      </c>
      <c r="AC66" s="8">
        <f>VLOOKUP(Quintile_Data[[#This Row],[Deaths_Q3]],Mapping!$A$2:$B$8,2,FALSE)</f>
        <v>25</v>
      </c>
      <c r="AD66" s="8">
        <f>VLOOKUP(Quintile_Data[[#This Row],[Deaths_Q4]],Mapping!$A$2:$B$8,2,FALSE)</f>
        <v>25</v>
      </c>
      <c r="AE66" s="8">
        <f>VLOOKUP(Quintile_Data[[#This Row],[Deaths_Q5]],Mapping!$A$2:$B$8,2,FALSE)</f>
        <v>25</v>
      </c>
      <c r="AF66" s="8">
        <f>VLOOKUP(Quintile_Data[[#This Row],[Deaths_Overall]],Mapping!$A$2:$B$8,2,FALSE)</f>
        <v>25</v>
      </c>
    </row>
    <row r="67" spans="1:32" x14ac:dyDescent="0.25">
      <c r="A67" t="s">
        <v>59</v>
      </c>
      <c r="B67" t="s">
        <v>27</v>
      </c>
      <c r="C67" t="s">
        <v>6</v>
      </c>
      <c r="D67" t="s">
        <v>10</v>
      </c>
      <c r="E67" t="s">
        <v>61</v>
      </c>
      <c r="F67" t="s">
        <v>57</v>
      </c>
      <c r="G67" s="10">
        <v>4.2399458076386498</v>
      </c>
      <c r="H67" s="5">
        <v>2.0381560574887798</v>
      </c>
      <c r="I67" s="5">
        <v>1.41676487696843</v>
      </c>
      <c r="J67" s="5">
        <v>1.2284592126665499</v>
      </c>
      <c r="K67" s="5">
        <v>0.862172726075908</v>
      </c>
      <c r="L67" s="5">
        <v>1.17182271973883</v>
      </c>
      <c r="M67" s="10">
        <v>2.5400262561217399</v>
      </c>
      <c r="N67" s="5">
        <v>1.90153453721843</v>
      </c>
      <c r="O67" s="5">
        <v>1.55149060603107</v>
      </c>
      <c r="P67" s="5">
        <v>1.4253925363762101</v>
      </c>
      <c r="Q67" s="5">
        <v>0.96382769833513804</v>
      </c>
      <c r="R67" s="5">
        <v>1.29057440601825</v>
      </c>
      <c r="S67" s="11" t="s">
        <v>53</v>
      </c>
      <c r="T67" t="s">
        <v>49</v>
      </c>
      <c r="U67" t="s">
        <v>48</v>
      </c>
      <c r="V67" t="s">
        <v>48</v>
      </c>
      <c r="W67" t="s">
        <v>48</v>
      </c>
      <c r="X67" t="s">
        <v>48</v>
      </c>
      <c r="Y67" s="7">
        <f>ABS(Quintile_Data[[#This Row],[AE_Amt_Overall]]-MAX(Quintile_Data[[#This Row],[AE_Amt_Q1]:[AE_Amt_Q5]]))</f>
        <v>3.0681230878998198</v>
      </c>
      <c r="Z67" s="6">
        <f>ABS(MIN(Quintile_Data[[#This Row],[AE_Amt_Q1]:[AE_Amt_Q5]])-Quintile_Data[[#This Row],[AE_Amt_Overall]])</f>
        <v>0.30964999366292201</v>
      </c>
      <c r="AA67" s="19">
        <f>VLOOKUP(Quintile_Data[[#This Row],[Deaths_Q1]],Mapping!$A$2:$B$8,2,FALSE)</f>
        <v>12</v>
      </c>
      <c r="AB67" s="8">
        <f>VLOOKUP(Quintile_Data[[#This Row],[Deaths_Q2]],Mapping!$A$2:$B$8,2,FALSE)</f>
        <v>25</v>
      </c>
      <c r="AC67" s="8">
        <f>VLOOKUP(Quintile_Data[[#This Row],[Deaths_Q3]],Mapping!$A$2:$B$8,2,FALSE)</f>
        <v>50</v>
      </c>
      <c r="AD67" s="8">
        <f>VLOOKUP(Quintile_Data[[#This Row],[Deaths_Q4]],Mapping!$A$2:$B$8,2,FALSE)</f>
        <v>50</v>
      </c>
      <c r="AE67" s="8">
        <f>VLOOKUP(Quintile_Data[[#This Row],[Deaths_Q5]],Mapping!$A$2:$B$8,2,FALSE)</f>
        <v>50</v>
      </c>
      <c r="AF67" s="8">
        <f>VLOOKUP(Quintile_Data[[#This Row],[Deaths_Overall]],Mapping!$A$2:$B$8,2,FALSE)</f>
        <v>50</v>
      </c>
    </row>
    <row r="68" spans="1:32" x14ac:dyDescent="0.25">
      <c r="A68" t="s">
        <v>59</v>
      </c>
      <c r="B68" t="s">
        <v>27</v>
      </c>
      <c r="C68" t="s">
        <v>6</v>
      </c>
      <c r="D68" t="s">
        <v>10</v>
      </c>
      <c r="E68" t="s">
        <v>62</v>
      </c>
      <c r="F68" t="s">
        <v>16</v>
      </c>
      <c r="G68" s="10">
        <v>4.3369216183727</v>
      </c>
      <c r="H68" s="5">
        <v>2.5046448160487298</v>
      </c>
      <c r="I68" s="5">
        <v>2.0505391587106598</v>
      </c>
      <c r="J68" s="5">
        <v>1.5081138744645199</v>
      </c>
      <c r="K68" s="5">
        <v>0.99028463386229304</v>
      </c>
      <c r="L68" s="5">
        <v>1.53788608633379</v>
      </c>
      <c r="M68" s="10">
        <v>4.4464178160100003</v>
      </c>
      <c r="N68" s="5">
        <v>2.8284791976318</v>
      </c>
      <c r="O68" s="5">
        <v>2.1709187424034999</v>
      </c>
      <c r="P68" s="5">
        <v>1.5507218841163</v>
      </c>
      <c r="Q68" s="5">
        <v>1.0480917068586799</v>
      </c>
      <c r="R68" s="5">
        <v>1.6156638710931099</v>
      </c>
      <c r="S68" s="11" t="s">
        <v>53</v>
      </c>
      <c r="T68" t="s">
        <v>53</v>
      </c>
      <c r="U68" t="s">
        <v>49</v>
      </c>
      <c r="V68" t="s">
        <v>49</v>
      </c>
      <c r="W68" t="s">
        <v>49</v>
      </c>
      <c r="X68" t="s">
        <v>48</v>
      </c>
      <c r="Y68" s="7">
        <f>ABS(Quintile_Data[[#This Row],[AE_Amt_Overall]]-MAX(Quintile_Data[[#This Row],[AE_Amt_Q1]:[AE_Amt_Q5]]))</f>
        <v>2.7990355320389098</v>
      </c>
      <c r="Z68" s="6">
        <f>ABS(MIN(Quintile_Data[[#This Row],[AE_Amt_Q1]:[AE_Amt_Q5]])-Quintile_Data[[#This Row],[AE_Amt_Overall]])</f>
        <v>0.54760145247149694</v>
      </c>
      <c r="AA68" s="19">
        <f>VLOOKUP(Quintile_Data[[#This Row],[Deaths_Q1]],Mapping!$A$2:$B$8,2,FALSE)</f>
        <v>12</v>
      </c>
      <c r="AB68" s="8">
        <f>VLOOKUP(Quintile_Data[[#This Row],[Deaths_Q2]],Mapping!$A$2:$B$8,2,FALSE)</f>
        <v>12</v>
      </c>
      <c r="AC68" s="8">
        <f>VLOOKUP(Quintile_Data[[#This Row],[Deaths_Q3]],Mapping!$A$2:$B$8,2,FALSE)</f>
        <v>25</v>
      </c>
      <c r="AD68" s="8">
        <f>VLOOKUP(Quintile_Data[[#This Row],[Deaths_Q4]],Mapping!$A$2:$B$8,2,FALSE)</f>
        <v>25</v>
      </c>
      <c r="AE68" s="8">
        <f>VLOOKUP(Quintile_Data[[#This Row],[Deaths_Q5]],Mapping!$A$2:$B$8,2,FALSE)</f>
        <v>25</v>
      </c>
      <c r="AF68" s="8">
        <f>VLOOKUP(Quintile_Data[[#This Row],[Deaths_Overall]],Mapping!$A$2:$B$8,2,FALSE)</f>
        <v>50</v>
      </c>
    </row>
    <row r="69" spans="1:32" x14ac:dyDescent="0.25">
      <c r="A69" t="s">
        <v>59</v>
      </c>
      <c r="B69" t="s">
        <v>27</v>
      </c>
      <c r="C69" t="s">
        <v>6</v>
      </c>
      <c r="D69" t="s">
        <v>10</v>
      </c>
      <c r="E69" t="s">
        <v>62</v>
      </c>
      <c r="F69" t="s">
        <v>7</v>
      </c>
      <c r="G69" s="10" t="s">
        <v>54</v>
      </c>
      <c r="H69" s="5">
        <v>1.89630498960796</v>
      </c>
      <c r="I69" s="5">
        <v>1.19542379490495</v>
      </c>
      <c r="J69" s="5">
        <v>0.94629353172716302</v>
      </c>
      <c r="K69" s="5">
        <v>0.68453852426358497</v>
      </c>
      <c r="L69" s="5">
        <v>1.040469145773</v>
      </c>
      <c r="M69" s="10" t="s">
        <v>54</v>
      </c>
      <c r="N69" s="5">
        <v>1.3590736904118801</v>
      </c>
      <c r="O69" s="5">
        <v>1.28154151410076</v>
      </c>
      <c r="P69" s="5">
        <v>1.09524656282039</v>
      </c>
      <c r="Q69" s="5">
        <v>0.89847939791418796</v>
      </c>
      <c r="R69" s="5">
        <v>1.11199794170599</v>
      </c>
      <c r="S69" s="11" t="s">
        <v>55</v>
      </c>
      <c r="T69" t="s">
        <v>53</v>
      </c>
      <c r="U69" t="s">
        <v>49</v>
      </c>
      <c r="V69" t="s">
        <v>49</v>
      </c>
      <c r="W69" t="s">
        <v>49</v>
      </c>
      <c r="X69" t="s">
        <v>48</v>
      </c>
      <c r="Y69" s="7">
        <f>ABS(Quintile_Data[[#This Row],[AE_Amt_Overall]]-MAX(Quintile_Data[[#This Row],[AE_Amt_Q1]:[AE_Amt_Q5]]))</f>
        <v>0.85583584383496003</v>
      </c>
      <c r="Z69" s="6">
        <f>ABS(MIN(Quintile_Data[[#This Row],[AE_Amt_Q1]:[AE_Amt_Q5]])-Quintile_Data[[#This Row],[AE_Amt_Overall]])</f>
        <v>0.35593062150941501</v>
      </c>
      <c r="AA69" s="19" t="str">
        <f>VLOOKUP(Quintile_Data[[#This Row],[Deaths_Q1]],Mapping!$A$2:$B$8,2,FALSE)</f>
        <v>N/A</v>
      </c>
      <c r="AB69" s="8">
        <f>VLOOKUP(Quintile_Data[[#This Row],[Deaths_Q2]],Mapping!$A$2:$B$8,2,FALSE)</f>
        <v>12</v>
      </c>
      <c r="AC69" s="8">
        <f>VLOOKUP(Quintile_Data[[#This Row],[Deaths_Q3]],Mapping!$A$2:$B$8,2,FALSE)</f>
        <v>25</v>
      </c>
      <c r="AD69" s="8">
        <f>VLOOKUP(Quintile_Data[[#This Row],[Deaths_Q4]],Mapping!$A$2:$B$8,2,FALSE)</f>
        <v>25</v>
      </c>
      <c r="AE69" s="8">
        <f>VLOOKUP(Quintile_Data[[#This Row],[Deaths_Q5]],Mapping!$A$2:$B$8,2,FALSE)</f>
        <v>25</v>
      </c>
      <c r="AF69" s="8">
        <f>VLOOKUP(Quintile_Data[[#This Row],[Deaths_Overall]],Mapping!$A$2:$B$8,2,FALSE)</f>
        <v>50</v>
      </c>
    </row>
    <row r="70" spans="1:32" x14ac:dyDescent="0.25">
      <c r="A70" t="s">
        <v>59</v>
      </c>
      <c r="B70" t="s">
        <v>27</v>
      </c>
      <c r="C70" t="s">
        <v>6</v>
      </c>
      <c r="D70" t="s">
        <v>10</v>
      </c>
      <c r="E70" t="s">
        <v>62</v>
      </c>
      <c r="F70" t="s">
        <v>57</v>
      </c>
      <c r="G70" s="10">
        <v>6.0377763716419999</v>
      </c>
      <c r="H70" s="5">
        <v>1.8803351117287299</v>
      </c>
      <c r="I70" s="5">
        <v>1.3303485886117801</v>
      </c>
      <c r="J70" s="5">
        <v>1.03399440825398</v>
      </c>
      <c r="K70" s="5">
        <v>0.77059586658717305</v>
      </c>
      <c r="L70" s="5">
        <v>1.14059964338929</v>
      </c>
      <c r="M70" s="10">
        <v>4.1984518632884402</v>
      </c>
      <c r="N70" s="5">
        <v>1.8383752474796999</v>
      </c>
      <c r="O70" s="5">
        <v>1.53823501072173</v>
      </c>
      <c r="P70" s="5">
        <v>1.3254240468670999</v>
      </c>
      <c r="Q70" s="5">
        <v>1.07519504810813</v>
      </c>
      <c r="R70" s="5">
        <v>1.4238648351763801</v>
      </c>
      <c r="S70" s="11" t="s">
        <v>53</v>
      </c>
      <c r="T70" t="s">
        <v>49</v>
      </c>
      <c r="U70" t="s">
        <v>48</v>
      </c>
      <c r="V70" t="s">
        <v>49</v>
      </c>
      <c r="W70" t="s">
        <v>49</v>
      </c>
      <c r="X70" t="s">
        <v>48</v>
      </c>
      <c r="Y70" s="7">
        <f>ABS(Quintile_Data[[#This Row],[AE_Amt_Overall]]-MAX(Quintile_Data[[#This Row],[AE_Amt_Q1]:[AE_Amt_Q5]]))</f>
        <v>4.8971767282527097</v>
      </c>
      <c r="Z70" s="6">
        <f>ABS(MIN(Quintile_Data[[#This Row],[AE_Amt_Q1]:[AE_Amt_Q5]])-Quintile_Data[[#This Row],[AE_Amt_Overall]])</f>
        <v>0.37000377680211693</v>
      </c>
      <c r="AA70" s="19">
        <f>VLOOKUP(Quintile_Data[[#This Row],[Deaths_Q1]],Mapping!$A$2:$B$8,2,FALSE)</f>
        <v>12</v>
      </c>
      <c r="AB70" s="8">
        <f>VLOOKUP(Quintile_Data[[#This Row],[Deaths_Q2]],Mapping!$A$2:$B$8,2,FALSE)</f>
        <v>25</v>
      </c>
      <c r="AC70" s="8">
        <f>VLOOKUP(Quintile_Data[[#This Row],[Deaths_Q3]],Mapping!$A$2:$B$8,2,FALSE)</f>
        <v>50</v>
      </c>
      <c r="AD70" s="8">
        <f>VLOOKUP(Quintile_Data[[#This Row],[Deaths_Q4]],Mapping!$A$2:$B$8,2,FALSE)</f>
        <v>25</v>
      </c>
      <c r="AE70" s="8">
        <f>VLOOKUP(Quintile_Data[[#This Row],[Deaths_Q5]],Mapping!$A$2:$B$8,2,FALSE)</f>
        <v>25</v>
      </c>
      <c r="AF70" s="8">
        <f>VLOOKUP(Quintile_Data[[#This Row],[Deaths_Overall]],Mapping!$A$2:$B$8,2,FALSE)</f>
        <v>50</v>
      </c>
    </row>
    <row r="71" spans="1:32" x14ac:dyDescent="0.25">
      <c r="A71" t="s">
        <v>59</v>
      </c>
      <c r="B71" t="s">
        <v>27</v>
      </c>
      <c r="C71" t="s">
        <v>6</v>
      </c>
      <c r="D71" t="s">
        <v>10</v>
      </c>
      <c r="E71" t="s">
        <v>11</v>
      </c>
      <c r="F71" t="s">
        <v>16</v>
      </c>
      <c r="G71" s="10">
        <v>5.4377897524697403</v>
      </c>
      <c r="H71" s="5">
        <v>3.0896778073759399</v>
      </c>
      <c r="I71" s="5">
        <v>2.0754212813813502</v>
      </c>
      <c r="J71" s="5">
        <v>1.6319441167997299</v>
      </c>
      <c r="K71" s="5">
        <v>0.96451090411328999</v>
      </c>
      <c r="L71" s="5">
        <v>1.7319470669736099</v>
      </c>
      <c r="M71" s="10">
        <v>4.7988401103980101</v>
      </c>
      <c r="N71" s="5">
        <v>3.36730864903079</v>
      </c>
      <c r="O71" s="5">
        <v>2.2532157186485402</v>
      </c>
      <c r="P71" s="5">
        <v>1.7479452755912199</v>
      </c>
      <c r="Q71" s="5">
        <v>1.02785267961813</v>
      </c>
      <c r="R71" s="5">
        <v>1.90192447385064</v>
      </c>
      <c r="S71" s="11" t="s">
        <v>49</v>
      </c>
      <c r="T71" t="s">
        <v>49</v>
      </c>
      <c r="U71" t="s">
        <v>48</v>
      </c>
      <c r="V71" t="s">
        <v>49</v>
      </c>
      <c r="W71" t="s">
        <v>49</v>
      </c>
      <c r="X71" t="s">
        <v>48</v>
      </c>
      <c r="Y71" s="7">
        <f>ABS(Quintile_Data[[#This Row],[AE_Amt_Overall]]-MAX(Quintile_Data[[#This Row],[AE_Amt_Q1]:[AE_Amt_Q5]]))</f>
        <v>3.7058426854961306</v>
      </c>
      <c r="Z71" s="6">
        <f>ABS(MIN(Quintile_Data[[#This Row],[AE_Amt_Q1]:[AE_Amt_Q5]])-Quintile_Data[[#This Row],[AE_Amt_Overall]])</f>
        <v>0.7674361628603199</v>
      </c>
      <c r="AA71" s="19">
        <f>VLOOKUP(Quintile_Data[[#This Row],[Deaths_Q1]],Mapping!$A$2:$B$8,2,FALSE)</f>
        <v>25</v>
      </c>
      <c r="AB71" s="8">
        <f>VLOOKUP(Quintile_Data[[#This Row],[Deaths_Q2]],Mapping!$A$2:$B$8,2,FALSE)</f>
        <v>25</v>
      </c>
      <c r="AC71" s="8">
        <f>VLOOKUP(Quintile_Data[[#This Row],[Deaths_Q3]],Mapping!$A$2:$B$8,2,FALSE)</f>
        <v>50</v>
      </c>
      <c r="AD71" s="8">
        <f>VLOOKUP(Quintile_Data[[#This Row],[Deaths_Q4]],Mapping!$A$2:$B$8,2,FALSE)</f>
        <v>25</v>
      </c>
      <c r="AE71" s="8">
        <f>VLOOKUP(Quintile_Data[[#This Row],[Deaths_Q5]],Mapping!$A$2:$B$8,2,FALSE)</f>
        <v>25</v>
      </c>
      <c r="AF71" s="8">
        <f>VLOOKUP(Quintile_Data[[#This Row],[Deaths_Overall]],Mapping!$A$2:$B$8,2,FALSE)</f>
        <v>50</v>
      </c>
    </row>
    <row r="72" spans="1:32" x14ac:dyDescent="0.25">
      <c r="A72" t="s">
        <v>59</v>
      </c>
      <c r="B72" t="s">
        <v>27</v>
      </c>
      <c r="C72" t="s">
        <v>6</v>
      </c>
      <c r="D72" t="s">
        <v>10</v>
      </c>
      <c r="E72" t="s">
        <v>11</v>
      </c>
      <c r="F72" t="s">
        <v>7</v>
      </c>
      <c r="G72" s="10">
        <v>2.50839137096819</v>
      </c>
      <c r="H72" s="5">
        <v>1.70101300727976</v>
      </c>
      <c r="I72" s="5">
        <v>1.20918285777041</v>
      </c>
      <c r="J72" s="5">
        <v>0.85311151481342495</v>
      </c>
      <c r="K72" s="5">
        <v>0.65132152202759896</v>
      </c>
      <c r="L72" s="5">
        <v>1.0555275814454299</v>
      </c>
      <c r="M72" s="10">
        <v>1.5820415618336401</v>
      </c>
      <c r="N72" s="5">
        <v>1.29709996072162</v>
      </c>
      <c r="O72" s="5">
        <v>1.1831941230835501</v>
      </c>
      <c r="P72" s="5">
        <v>0.91949215524290295</v>
      </c>
      <c r="Q72" s="5">
        <v>0.88503393513805295</v>
      </c>
      <c r="R72" s="5">
        <v>1.0577357141253401</v>
      </c>
      <c r="S72" s="11" t="s">
        <v>53</v>
      </c>
      <c r="T72" t="s">
        <v>49</v>
      </c>
      <c r="U72" t="s">
        <v>48</v>
      </c>
      <c r="V72" t="s">
        <v>49</v>
      </c>
      <c r="W72" t="s">
        <v>49</v>
      </c>
      <c r="X72" t="s">
        <v>48</v>
      </c>
      <c r="Y72" s="7">
        <f>ABS(Quintile_Data[[#This Row],[AE_Amt_Overall]]-MAX(Quintile_Data[[#This Row],[AE_Amt_Q1]:[AE_Amt_Q5]]))</f>
        <v>1.4528637895227601</v>
      </c>
      <c r="Z72" s="6">
        <f>ABS(MIN(Quintile_Data[[#This Row],[AE_Amt_Q1]:[AE_Amt_Q5]])-Quintile_Data[[#This Row],[AE_Amt_Overall]])</f>
        <v>0.40420605941783094</v>
      </c>
      <c r="AA72" s="19">
        <f>VLOOKUP(Quintile_Data[[#This Row],[Deaths_Q1]],Mapping!$A$2:$B$8,2,FALSE)</f>
        <v>12</v>
      </c>
      <c r="AB72" s="8">
        <f>VLOOKUP(Quintile_Data[[#This Row],[Deaths_Q2]],Mapping!$A$2:$B$8,2,FALSE)</f>
        <v>25</v>
      </c>
      <c r="AC72" s="8">
        <f>VLOOKUP(Quintile_Data[[#This Row],[Deaths_Q3]],Mapping!$A$2:$B$8,2,FALSE)</f>
        <v>50</v>
      </c>
      <c r="AD72" s="8">
        <f>VLOOKUP(Quintile_Data[[#This Row],[Deaths_Q4]],Mapping!$A$2:$B$8,2,FALSE)</f>
        <v>25</v>
      </c>
      <c r="AE72" s="8">
        <f>VLOOKUP(Quintile_Data[[#This Row],[Deaths_Q5]],Mapping!$A$2:$B$8,2,FALSE)</f>
        <v>25</v>
      </c>
      <c r="AF72" s="8">
        <f>VLOOKUP(Quintile_Data[[#This Row],[Deaths_Overall]],Mapping!$A$2:$B$8,2,FALSE)</f>
        <v>50</v>
      </c>
    </row>
    <row r="73" spans="1:32" x14ac:dyDescent="0.25">
      <c r="A73" t="s">
        <v>59</v>
      </c>
      <c r="B73" t="s">
        <v>27</v>
      </c>
      <c r="C73" t="s">
        <v>6</v>
      </c>
      <c r="D73" t="s">
        <v>10</v>
      </c>
      <c r="E73" t="s">
        <v>11</v>
      </c>
      <c r="F73" t="s">
        <v>57</v>
      </c>
      <c r="G73" s="10">
        <v>3.0241040828193899</v>
      </c>
      <c r="H73" s="5">
        <v>1.78612183909417</v>
      </c>
      <c r="I73" s="5">
        <v>1.3098005801652</v>
      </c>
      <c r="J73" s="5">
        <v>0.93393958896342399</v>
      </c>
      <c r="K73" s="5">
        <v>0.75049128219528105</v>
      </c>
      <c r="L73" s="5">
        <v>1.1177618091436801</v>
      </c>
      <c r="M73" s="10">
        <v>3.1820250944329298</v>
      </c>
      <c r="N73" s="5">
        <v>1.96736568460429</v>
      </c>
      <c r="O73" s="5">
        <v>1.64274847977314</v>
      </c>
      <c r="P73" s="5">
        <v>1.20934447830257</v>
      </c>
      <c r="Q73" s="5">
        <v>0.97096208357924796</v>
      </c>
      <c r="R73" s="5">
        <v>1.4388234960156401</v>
      </c>
      <c r="S73" s="11" t="s">
        <v>49</v>
      </c>
      <c r="T73" t="s">
        <v>49</v>
      </c>
      <c r="U73" t="s">
        <v>48</v>
      </c>
      <c r="V73" t="s">
        <v>49</v>
      </c>
      <c r="W73" t="s">
        <v>48</v>
      </c>
      <c r="X73" t="s">
        <v>48</v>
      </c>
      <c r="Y73" s="7">
        <f>ABS(Quintile_Data[[#This Row],[AE_Amt_Overall]]-MAX(Quintile_Data[[#This Row],[AE_Amt_Q1]:[AE_Amt_Q5]]))</f>
        <v>1.9063422736757099</v>
      </c>
      <c r="Z73" s="6">
        <f>ABS(MIN(Quintile_Data[[#This Row],[AE_Amt_Q1]:[AE_Amt_Q5]])-Quintile_Data[[#This Row],[AE_Amt_Overall]])</f>
        <v>0.36727052694839901</v>
      </c>
      <c r="AA73" s="19">
        <f>VLOOKUP(Quintile_Data[[#This Row],[Deaths_Q1]],Mapping!$A$2:$B$8,2,FALSE)</f>
        <v>25</v>
      </c>
      <c r="AB73" s="8">
        <f>VLOOKUP(Quintile_Data[[#This Row],[Deaths_Q2]],Mapping!$A$2:$B$8,2,FALSE)</f>
        <v>25</v>
      </c>
      <c r="AC73" s="8">
        <f>VLOOKUP(Quintile_Data[[#This Row],[Deaths_Q3]],Mapping!$A$2:$B$8,2,FALSE)</f>
        <v>50</v>
      </c>
      <c r="AD73" s="8">
        <f>VLOOKUP(Quintile_Data[[#This Row],[Deaths_Q4]],Mapping!$A$2:$B$8,2,FALSE)</f>
        <v>25</v>
      </c>
      <c r="AE73" s="8">
        <f>VLOOKUP(Quintile_Data[[#This Row],[Deaths_Q5]],Mapping!$A$2:$B$8,2,FALSE)</f>
        <v>50</v>
      </c>
      <c r="AF73" s="8">
        <f>VLOOKUP(Quintile_Data[[#This Row],[Deaths_Overall]],Mapping!$A$2:$B$8,2,FALSE)</f>
        <v>50</v>
      </c>
    </row>
    <row r="74" spans="1:32" x14ac:dyDescent="0.25">
      <c r="A74" t="s">
        <v>59</v>
      </c>
      <c r="B74" t="s">
        <v>27</v>
      </c>
      <c r="C74" t="s">
        <v>6</v>
      </c>
      <c r="D74" t="s">
        <v>10</v>
      </c>
      <c r="E74" t="s">
        <v>58</v>
      </c>
      <c r="F74" t="s">
        <v>16</v>
      </c>
      <c r="G74" s="10">
        <v>3.93750174458525</v>
      </c>
      <c r="H74" s="5">
        <v>2.4472773834011101</v>
      </c>
      <c r="I74" s="5">
        <v>1.9117699496288401</v>
      </c>
      <c r="J74" s="5">
        <v>1.53870560160305</v>
      </c>
      <c r="K74" s="5">
        <v>0.959060629714797</v>
      </c>
      <c r="L74" s="5">
        <v>1.42651189534941</v>
      </c>
      <c r="M74" s="10">
        <v>3.9433750946681698</v>
      </c>
      <c r="N74" s="5">
        <v>2.6107283142020199</v>
      </c>
      <c r="O74" s="5">
        <v>2.0070707061738302</v>
      </c>
      <c r="P74" s="5">
        <v>1.65131093671561</v>
      </c>
      <c r="Q74" s="5">
        <v>0.99028338304111696</v>
      </c>
      <c r="R74" s="5">
        <v>1.50063394437534</v>
      </c>
      <c r="S74" s="11" t="s">
        <v>49</v>
      </c>
      <c r="T74" t="s">
        <v>49</v>
      </c>
      <c r="U74" t="s">
        <v>48</v>
      </c>
      <c r="V74" t="s">
        <v>48</v>
      </c>
      <c r="W74" t="s">
        <v>48</v>
      </c>
      <c r="X74" t="s">
        <v>50</v>
      </c>
      <c r="Y74" s="7">
        <f>ABS(Quintile_Data[[#This Row],[AE_Amt_Overall]]-MAX(Quintile_Data[[#This Row],[AE_Amt_Q1]:[AE_Amt_Q5]]))</f>
        <v>2.5109898492358402</v>
      </c>
      <c r="Z74" s="6">
        <f>ABS(MIN(Quintile_Data[[#This Row],[AE_Amt_Q1]:[AE_Amt_Q5]])-Quintile_Data[[#This Row],[AE_Amt_Overall]])</f>
        <v>0.46745126563461303</v>
      </c>
      <c r="AA74" s="19">
        <f>VLOOKUP(Quintile_Data[[#This Row],[Deaths_Q1]],Mapping!$A$2:$B$8,2,FALSE)</f>
        <v>25</v>
      </c>
      <c r="AB74" s="8">
        <f>VLOOKUP(Quintile_Data[[#This Row],[Deaths_Q2]],Mapping!$A$2:$B$8,2,FALSE)</f>
        <v>25</v>
      </c>
      <c r="AC74" s="8">
        <f>VLOOKUP(Quintile_Data[[#This Row],[Deaths_Q3]],Mapping!$A$2:$B$8,2,FALSE)</f>
        <v>50</v>
      </c>
      <c r="AD74" s="8">
        <f>VLOOKUP(Quintile_Data[[#This Row],[Deaths_Q4]],Mapping!$A$2:$B$8,2,FALSE)</f>
        <v>50</v>
      </c>
      <c r="AE74" s="8">
        <f>VLOOKUP(Quintile_Data[[#This Row],[Deaths_Q5]],Mapping!$A$2:$B$8,2,FALSE)</f>
        <v>50</v>
      </c>
      <c r="AF74" s="8">
        <f>VLOOKUP(Quintile_Data[[#This Row],[Deaths_Overall]],Mapping!$A$2:$B$8,2,FALSE)</f>
        <v>100</v>
      </c>
    </row>
    <row r="75" spans="1:32" x14ac:dyDescent="0.25">
      <c r="A75" t="s">
        <v>59</v>
      </c>
      <c r="B75" t="s">
        <v>27</v>
      </c>
      <c r="C75" t="s">
        <v>6</v>
      </c>
      <c r="D75" t="s">
        <v>10</v>
      </c>
      <c r="E75" t="s">
        <v>58</v>
      </c>
      <c r="F75" t="s">
        <v>7</v>
      </c>
      <c r="G75" s="10">
        <v>3.3174779412599902</v>
      </c>
      <c r="H75" s="5">
        <v>1.7596436121390699</v>
      </c>
      <c r="I75" s="5">
        <v>1.3131228811890101</v>
      </c>
      <c r="J75" s="5">
        <v>1.03245703810364</v>
      </c>
      <c r="K75" s="5">
        <v>0.80078372127233299</v>
      </c>
      <c r="L75" s="5">
        <v>1.0619602961211401</v>
      </c>
      <c r="M75" s="10">
        <v>2.26803914782435</v>
      </c>
      <c r="N75" s="5">
        <v>1.43111496306019</v>
      </c>
      <c r="O75" s="5">
        <v>1.22509369156939</v>
      </c>
      <c r="P75" s="5">
        <v>1.1069446634617901</v>
      </c>
      <c r="Q75" s="5">
        <v>0.91903785301865704</v>
      </c>
      <c r="R75" s="5">
        <v>1.0868183402129199</v>
      </c>
      <c r="S75" s="11" t="s">
        <v>53</v>
      </c>
      <c r="T75" t="s">
        <v>49</v>
      </c>
      <c r="U75" t="s">
        <v>48</v>
      </c>
      <c r="V75" t="s">
        <v>48</v>
      </c>
      <c r="W75" t="s">
        <v>48</v>
      </c>
      <c r="X75" t="s">
        <v>48</v>
      </c>
      <c r="Y75" s="7">
        <f>ABS(Quintile_Data[[#This Row],[AE_Amt_Overall]]-MAX(Quintile_Data[[#This Row],[AE_Amt_Q1]:[AE_Amt_Q5]]))</f>
        <v>2.2555176451388501</v>
      </c>
      <c r="Z75" s="6">
        <f>ABS(MIN(Quintile_Data[[#This Row],[AE_Amt_Q1]:[AE_Amt_Q5]])-Quintile_Data[[#This Row],[AE_Amt_Overall]])</f>
        <v>0.26117657484880707</v>
      </c>
      <c r="AA75" s="19">
        <f>VLOOKUP(Quintile_Data[[#This Row],[Deaths_Q1]],Mapping!$A$2:$B$8,2,FALSE)</f>
        <v>12</v>
      </c>
      <c r="AB75" s="8">
        <f>VLOOKUP(Quintile_Data[[#This Row],[Deaths_Q2]],Mapping!$A$2:$B$8,2,FALSE)</f>
        <v>25</v>
      </c>
      <c r="AC75" s="8">
        <f>VLOOKUP(Quintile_Data[[#This Row],[Deaths_Q3]],Mapping!$A$2:$B$8,2,FALSE)</f>
        <v>50</v>
      </c>
      <c r="AD75" s="8">
        <f>VLOOKUP(Quintile_Data[[#This Row],[Deaths_Q4]],Mapping!$A$2:$B$8,2,FALSE)</f>
        <v>50</v>
      </c>
      <c r="AE75" s="8">
        <f>VLOOKUP(Quintile_Data[[#This Row],[Deaths_Q5]],Mapping!$A$2:$B$8,2,FALSE)</f>
        <v>50</v>
      </c>
      <c r="AF75" s="8">
        <f>VLOOKUP(Quintile_Data[[#This Row],[Deaths_Overall]],Mapping!$A$2:$B$8,2,FALSE)</f>
        <v>50</v>
      </c>
    </row>
    <row r="76" spans="1:32" x14ac:dyDescent="0.25">
      <c r="A76" t="s">
        <v>59</v>
      </c>
      <c r="B76" t="s">
        <v>27</v>
      </c>
      <c r="C76" t="s">
        <v>6</v>
      </c>
      <c r="D76" t="s">
        <v>10</v>
      </c>
      <c r="E76" t="s">
        <v>58</v>
      </c>
      <c r="F76" t="s">
        <v>57</v>
      </c>
      <c r="G76" s="10">
        <v>3.1005518191107502</v>
      </c>
      <c r="H76" s="5">
        <v>1.81482074045005</v>
      </c>
      <c r="I76" s="5">
        <v>1.4044617165131801</v>
      </c>
      <c r="J76" s="5">
        <v>1.0992670720639399</v>
      </c>
      <c r="K76" s="5">
        <v>0.85145595979389599</v>
      </c>
      <c r="L76" s="5">
        <v>1.13838716501907</v>
      </c>
      <c r="M76" s="10">
        <v>2.6412688712344798</v>
      </c>
      <c r="N76" s="5">
        <v>1.9568316772540899</v>
      </c>
      <c r="O76" s="5">
        <v>1.5980470752307301</v>
      </c>
      <c r="P76" s="5">
        <v>1.40671719545195</v>
      </c>
      <c r="Q76" s="5">
        <v>1.01607022892315</v>
      </c>
      <c r="R76" s="5">
        <v>1.3664441897238799</v>
      </c>
      <c r="S76" s="11" t="s">
        <v>49</v>
      </c>
      <c r="T76" t="s">
        <v>48</v>
      </c>
      <c r="U76" t="s">
        <v>48</v>
      </c>
      <c r="V76" t="s">
        <v>48</v>
      </c>
      <c r="W76" t="s">
        <v>48</v>
      </c>
      <c r="X76" t="s">
        <v>50</v>
      </c>
      <c r="Y76" s="7">
        <f>ABS(Quintile_Data[[#This Row],[AE_Amt_Overall]]-MAX(Quintile_Data[[#This Row],[AE_Amt_Q1]:[AE_Amt_Q5]]))</f>
        <v>1.9621646540916802</v>
      </c>
      <c r="Z76" s="6">
        <f>ABS(MIN(Quintile_Data[[#This Row],[AE_Amt_Q1]:[AE_Amt_Q5]])-Quintile_Data[[#This Row],[AE_Amt_Overall]])</f>
        <v>0.28693120522517401</v>
      </c>
      <c r="AA76" s="19">
        <f>VLOOKUP(Quintile_Data[[#This Row],[Deaths_Q1]],Mapping!$A$2:$B$8,2,FALSE)</f>
        <v>25</v>
      </c>
      <c r="AB76" s="8">
        <f>VLOOKUP(Quintile_Data[[#This Row],[Deaths_Q2]],Mapping!$A$2:$B$8,2,FALSE)</f>
        <v>50</v>
      </c>
      <c r="AC76" s="8">
        <f>VLOOKUP(Quintile_Data[[#This Row],[Deaths_Q3]],Mapping!$A$2:$B$8,2,FALSE)</f>
        <v>50</v>
      </c>
      <c r="AD76" s="8">
        <f>VLOOKUP(Quintile_Data[[#This Row],[Deaths_Q4]],Mapping!$A$2:$B$8,2,FALSE)</f>
        <v>50</v>
      </c>
      <c r="AE76" s="8">
        <f>VLOOKUP(Quintile_Data[[#This Row],[Deaths_Q5]],Mapping!$A$2:$B$8,2,FALSE)</f>
        <v>50</v>
      </c>
      <c r="AF76" s="8">
        <f>VLOOKUP(Quintile_Data[[#This Row],[Deaths_Overall]],Mapping!$A$2:$B$8,2,FALSE)</f>
        <v>100</v>
      </c>
    </row>
    <row r="77" spans="1:32" x14ac:dyDescent="0.25">
      <c r="A77" t="s">
        <v>59</v>
      </c>
      <c r="B77" t="s">
        <v>27</v>
      </c>
      <c r="C77" t="s">
        <v>6</v>
      </c>
      <c r="D77" t="s">
        <v>14</v>
      </c>
      <c r="E77" t="s">
        <v>60</v>
      </c>
      <c r="F77" t="s">
        <v>16</v>
      </c>
      <c r="G77" s="10">
        <v>1.9315413264683201</v>
      </c>
      <c r="H77" s="5">
        <v>1.6071148862750799</v>
      </c>
      <c r="I77" s="5">
        <v>1.34848794494192</v>
      </c>
      <c r="J77" s="5">
        <v>1.22053852551925</v>
      </c>
      <c r="K77" s="5">
        <v>1.0550277388907501</v>
      </c>
      <c r="L77" s="5">
        <v>1.2934067648993199</v>
      </c>
      <c r="M77" s="10">
        <v>1.97617084576803</v>
      </c>
      <c r="N77" s="5">
        <v>1.6704378800501101</v>
      </c>
      <c r="O77" s="5">
        <v>1.4208360012099801</v>
      </c>
      <c r="P77" s="5">
        <v>1.23694976068051</v>
      </c>
      <c r="Q77" s="5">
        <v>1.12414677156384</v>
      </c>
      <c r="R77" s="5">
        <v>1.3606770642763899</v>
      </c>
      <c r="S77" s="11" t="s">
        <v>48</v>
      </c>
      <c r="T77" t="s">
        <v>48</v>
      </c>
      <c r="U77" t="s">
        <v>48</v>
      </c>
      <c r="V77" t="s">
        <v>48</v>
      </c>
      <c r="W77" t="s">
        <v>48</v>
      </c>
      <c r="X77" t="s">
        <v>50</v>
      </c>
      <c r="Y77" s="7">
        <f>ABS(Quintile_Data[[#This Row],[AE_Amt_Overall]]-MAX(Quintile_Data[[#This Row],[AE_Amt_Q1]:[AE_Amt_Q5]]))</f>
        <v>0.63813456156900017</v>
      </c>
      <c r="Z77" s="6">
        <f>ABS(MIN(Quintile_Data[[#This Row],[AE_Amt_Q1]:[AE_Amt_Q5]])-Quintile_Data[[#This Row],[AE_Amt_Overall]])</f>
        <v>0.23837902600856986</v>
      </c>
      <c r="AA77" s="19">
        <f>VLOOKUP(Quintile_Data[[#This Row],[Deaths_Q1]],Mapping!$A$2:$B$8,2,FALSE)</f>
        <v>50</v>
      </c>
      <c r="AB77" s="8">
        <f>VLOOKUP(Quintile_Data[[#This Row],[Deaths_Q2]],Mapping!$A$2:$B$8,2,FALSE)</f>
        <v>50</v>
      </c>
      <c r="AC77" s="8">
        <f>VLOOKUP(Quintile_Data[[#This Row],[Deaths_Q3]],Mapping!$A$2:$B$8,2,FALSE)</f>
        <v>50</v>
      </c>
      <c r="AD77" s="8">
        <f>VLOOKUP(Quintile_Data[[#This Row],[Deaths_Q4]],Mapping!$A$2:$B$8,2,FALSE)</f>
        <v>50</v>
      </c>
      <c r="AE77" s="8">
        <f>VLOOKUP(Quintile_Data[[#This Row],[Deaths_Q5]],Mapping!$A$2:$B$8,2,FALSE)</f>
        <v>50</v>
      </c>
      <c r="AF77" s="8">
        <f>VLOOKUP(Quintile_Data[[#This Row],[Deaths_Overall]],Mapping!$A$2:$B$8,2,FALSE)</f>
        <v>100</v>
      </c>
    </row>
    <row r="78" spans="1:32" x14ac:dyDescent="0.25">
      <c r="A78" t="s">
        <v>59</v>
      </c>
      <c r="B78" t="s">
        <v>27</v>
      </c>
      <c r="C78" t="s">
        <v>6</v>
      </c>
      <c r="D78" t="s">
        <v>14</v>
      </c>
      <c r="E78" t="s">
        <v>60</v>
      </c>
      <c r="F78" t="s">
        <v>7</v>
      </c>
      <c r="G78" s="10">
        <v>1.5273198352773301</v>
      </c>
      <c r="H78" s="5">
        <v>1.2696707555128</v>
      </c>
      <c r="I78" s="5">
        <v>1.1027272556755101</v>
      </c>
      <c r="J78" s="5">
        <v>0.95202961032839795</v>
      </c>
      <c r="K78" s="5">
        <v>0.69624140460711303</v>
      </c>
      <c r="L78" s="5">
        <v>1.0020087331171299</v>
      </c>
      <c r="M78" s="10">
        <v>1.3343088779291801</v>
      </c>
      <c r="N78" s="5">
        <v>1.2365421230826299</v>
      </c>
      <c r="O78" s="5">
        <v>1.1153052167320601</v>
      </c>
      <c r="P78" s="5">
        <v>0.98316516686617506</v>
      </c>
      <c r="Q78" s="5">
        <v>0.76370662603906903</v>
      </c>
      <c r="R78" s="5">
        <v>1.02792041981695</v>
      </c>
      <c r="S78" s="11" t="s">
        <v>49</v>
      </c>
      <c r="T78" t="s">
        <v>48</v>
      </c>
      <c r="U78" t="s">
        <v>48</v>
      </c>
      <c r="V78" t="s">
        <v>48</v>
      </c>
      <c r="W78" t="s">
        <v>48</v>
      </c>
      <c r="X78" t="s">
        <v>48</v>
      </c>
      <c r="Y78" s="7">
        <f>ABS(Quintile_Data[[#This Row],[AE_Amt_Overall]]-MAX(Quintile_Data[[#This Row],[AE_Amt_Q1]:[AE_Amt_Q5]]))</f>
        <v>0.52531110216020016</v>
      </c>
      <c r="Z78" s="6">
        <f>ABS(MIN(Quintile_Data[[#This Row],[AE_Amt_Q1]:[AE_Amt_Q5]])-Quintile_Data[[#This Row],[AE_Amt_Overall]])</f>
        <v>0.30576732851001687</v>
      </c>
      <c r="AA78" s="19">
        <f>VLOOKUP(Quintile_Data[[#This Row],[Deaths_Q1]],Mapping!$A$2:$B$8,2,FALSE)</f>
        <v>25</v>
      </c>
      <c r="AB78" s="8">
        <f>VLOOKUP(Quintile_Data[[#This Row],[Deaths_Q2]],Mapping!$A$2:$B$8,2,FALSE)</f>
        <v>50</v>
      </c>
      <c r="AC78" s="8">
        <f>VLOOKUP(Quintile_Data[[#This Row],[Deaths_Q3]],Mapping!$A$2:$B$8,2,FALSE)</f>
        <v>50</v>
      </c>
      <c r="AD78" s="8">
        <f>VLOOKUP(Quintile_Data[[#This Row],[Deaths_Q4]],Mapping!$A$2:$B$8,2,FALSE)</f>
        <v>50</v>
      </c>
      <c r="AE78" s="8">
        <f>VLOOKUP(Quintile_Data[[#This Row],[Deaths_Q5]],Mapping!$A$2:$B$8,2,FALSE)</f>
        <v>50</v>
      </c>
      <c r="AF78" s="8">
        <f>VLOOKUP(Quintile_Data[[#This Row],[Deaths_Overall]],Mapping!$A$2:$B$8,2,FALSE)</f>
        <v>50</v>
      </c>
    </row>
    <row r="79" spans="1:32" x14ac:dyDescent="0.25">
      <c r="A79" t="s">
        <v>59</v>
      </c>
      <c r="B79" t="s">
        <v>27</v>
      </c>
      <c r="C79" t="s">
        <v>6</v>
      </c>
      <c r="D79" t="s">
        <v>14</v>
      </c>
      <c r="E79" t="s">
        <v>60</v>
      </c>
      <c r="F79" t="s">
        <v>57</v>
      </c>
      <c r="G79" s="10">
        <v>1.65098590520917</v>
      </c>
      <c r="H79" s="5">
        <v>1.33750801390574</v>
      </c>
      <c r="I79" s="5">
        <v>1.18430326263594</v>
      </c>
      <c r="J79" s="5">
        <v>1.04972808903059</v>
      </c>
      <c r="K79" s="5">
        <v>0.82899135208679797</v>
      </c>
      <c r="L79" s="5">
        <v>1.0840627425686999</v>
      </c>
      <c r="M79" s="10">
        <v>1.6508791698690499</v>
      </c>
      <c r="N79" s="5">
        <v>1.4069930196721601</v>
      </c>
      <c r="O79" s="5">
        <v>1.3195574086302799</v>
      </c>
      <c r="P79" s="5">
        <v>1.1781241997355001</v>
      </c>
      <c r="Q79" s="5">
        <v>0.99191732548106204</v>
      </c>
      <c r="R79" s="5">
        <v>1.2428055288678901</v>
      </c>
      <c r="S79" s="11" t="s">
        <v>48</v>
      </c>
      <c r="T79" t="s">
        <v>48</v>
      </c>
      <c r="U79" t="s">
        <v>48</v>
      </c>
      <c r="V79" t="s">
        <v>48</v>
      </c>
      <c r="W79" t="s">
        <v>48</v>
      </c>
      <c r="X79" t="s">
        <v>50</v>
      </c>
      <c r="Y79" s="7">
        <f>ABS(Quintile_Data[[#This Row],[AE_Amt_Overall]]-MAX(Quintile_Data[[#This Row],[AE_Amt_Q1]:[AE_Amt_Q5]]))</f>
        <v>0.56692316264047005</v>
      </c>
      <c r="Z79" s="6">
        <f>ABS(MIN(Quintile_Data[[#This Row],[AE_Amt_Q1]:[AE_Amt_Q5]])-Quintile_Data[[#This Row],[AE_Amt_Overall]])</f>
        <v>0.25507139048190197</v>
      </c>
      <c r="AA79" s="19">
        <f>VLOOKUP(Quintile_Data[[#This Row],[Deaths_Q1]],Mapping!$A$2:$B$8,2,FALSE)</f>
        <v>50</v>
      </c>
      <c r="AB79" s="8">
        <f>VLOOKUP(Quintile_Data[[#This Row],[Deaths_Q2]],Mapping!$A$2:$B$8,2,FALSE)</f>
        <v>50</v>
      </c>
      <c r="AC79" s="8">
        <f>VLOOKUP(Quintile_Data[[#This Row],[Deaths_Q3]],Mapping!$A$2:$B$8,2,FALSE)</f>
        <v>50</v>
      </c>
      <c r="AD79" s="8">
        <f>VLOOKUP(Quintile_Data[[#This Row],[Deaths_Q4]],Mapping!$A$2:$B$8,2,FALSE)</f>
        <v>50</v>
      </c>
      <c r="AE79" s="8">
        <f>VLOOKUP(Quintile_Data[[#This Row],[Deaths_Q5]],Mapping!$A$2:$B$8,2,FALSE)</f>
        <v>50</v>
      </c>
      <c r="AF79" s="8">
        <f>VLOOKUP(Quintile_Data[[#This Row],[Deaths_Overall]],Mapping!$A$2:$B$8,2,FALSE)</f>
        <v>100</v>
      </c>
    </row>
    <row r="80" spans="1:32" x14ac:dyDescent="0.25">
      <c r="A80" t="s">
        <v>59</v>
      </c>
      <c r="B80" t="s">
        <v>27</v>
      </c>
      <c r="C80" t="s">
        <v>6</v>
      </c>
      <c r="D80" t="s">
        <v>14</v>
      </c>
      <c r="E80" t="s">
        <v>61</v>
      </c>
      <c r="F80" t="s">
        <v>16</v>
      </c>
      <c r="G80" s="10">
        <v>1.6582448025105201</v>
      </c>
      <c r="H80" s="5">
        <v>1.4581451389075899</v>
      </c>
      <c r="I80" s="5">
        <v>1.3044226295055299</v>
      </c>
      <c r="J80" s="5">
        <v>1.2084412527252699</v>
      </c>
      <c r="K80" s="5">
        <v>0.98281730641827303</v>
      </c>
      <c r="L80" s="5">
        <v>1.29009659375472</v>
      </c>
      <c r="M80" s="10">
        <v>1.7942740786787601</v>
      </c>
      <c r="N80" s="5">
        <v>1.53483342613369</v>
      </c>
      <c r="O80" s="5">
        <v>1.4031897692920601</v>
      </c>
      <c r="P80" s="5">
        <v>1.31941147239649</v>
      </c>
      <c r="Q80" s="5">
        <v>1.03420016162586</v>
      </c>
      <c r="R80" s="5">
        <v>1.3936204242693699</v>
      </c>
      <c r="S80" s="11" t="s">
        <v>50</v>
      </c>
      <c r="T80" t="s">
        <v>48</v>
      </c>
      <c r="U80" t="s">
        <v>50</v>
      </c>
      <c r="V80" t="s">
        <v>50</v>
      </c>
      <c r="W80" t="s">
        <v>50</v>
      </c>
      <c r="X80" t="s">
        <v>50</v>
      </c>
      <c r="Y80" s="7">
        <f>ABS(Quintile_Data[[#This Row],[AE_Amt_Overall]]-MAX(Quintile_Data[[#This Row],[AE_Amt_Q1]:[AE_Amt_Q5]]))</f>
        <v>0.36814820875580012</v>
      </c>
      <c r="Z80" s="6">
        <f>ABS(MIN(Quintile_Data[[#This Row],[AE_Amt_Q1]:[AE_Amt_Q5]])-Quintile_Data[[#This Row],[AE_Amt_Overall]])</f>
        <v>0.30727928733644694</v>
      </c>
      <c r="AA80" s="19">
        <f>VLOOKUP(Quintile_Data[[#This Row],[Deaths_Q1]],Mapping!$A$2:$B$8,2,FALSE)</f>
        <v>100</v>
      </c>
      <c r="AB80" s="8">
        <f>VLOOKUP(Quintile_Data[[#This Row],[Deaths_Q2]],Mapping!$A$2:$B$8,2,FALSE)</f>
        <v>50</v>
      </c>
      <c r="AC80" s="8">
        <f>VLOOKUP(Quintile_Data[[#This Row],[Deaths_Q3]],Mapping!$A$2:$B$8,2,FALSE)</f>
        <v>100</v>
      </c>
      <c r="AD80" s="8">
        <f>VLOOKUP(Quintile_Data[[#This Row],[Deaths_Q4]],Mapping!$A$2:$B$8,2,FALSE)</f>
        <v>100</v>
      </c>
      <c r="AE80" s="8">
        <f>VLOOKUP(Quintile_Data[[#This Row],[Deaths_Q5]],Mapping!$A$2:$B$8,2,FALSE)</f>
        <v>100</v>
      </c>
      <c r="AF80" s="8">
        <f>VLOOKUP(Quintile_Data[[#This Row],[Deaths_Overall]],Mapping!$A$2:$B$8,2,FALSE)</f>
        <v>100</v>
      </c>
    </row>
    <row r="81" spans="1:32" x14ac:dyDescent="0.25">
      <c r="A81" t="s">
        <v>59</v>
      </c>
      <c r="B81" t="s">
        <v>27</v>
      </c>
      <c r="C81" t="s">
        <v>6</v>
      </c>
      <c r="D81" t="s">
        <v>14</v>
      </c>
      <c r="E81" t="s">
        <v>61</v>
      </c>
      <c r="F81" t="s">
        <v>7</v>
      </c>
      <c r="G81" s="10">
        <v>1.29868168231839</v>
      </c>
      <c r="H81" s="5">
        <v>1.11615091501972</v>
      </c>
      <c r="I81" s="5">
        <v>1.0067054235152899</v>
      </c>
      <c r="J81" s="5">
        <v>0.85543142302001596</v>
      </c>
      <c r="K81" s="5">
        <v>0.74749608887341901</v>
      </c>
      <c r="L81" s="5">
        <v>0.922707925365707</v>
      </c>
      <c r="M81" s="10">
        <v>1.2338976009040601</v>
      </c>
      <c r="N81" s="5">
        <v>1.1171266989020101</v>
      </c>
      <c r="O81" s="5">
        <v>0.98513130708436503</v>
      </c>
      <c r="P81" s="5">
        <v>0.91843416283336798</v>
      </c>
      <c r="Q81" s="5">
        <v>0.82028615083095402</v>
      </c>
      <c r="R81" s="5">
        <v>0.96209725827427905</v>
      </c>
      <c r="S81" s="11" t="s">
        <v>48</v>
      </c>
      <c r="T81" t="s">
        <v>48</v>
      </c>
      <c r="U81" t="s">
        <v>48</v>
      </c>
      <c r="V81" t="s">
        <v>48</v>
      </c>
      <c r="W81" t="s">
        <v>50</v>
      </c>
      <c r="X81" t="s">
        <v>50</v>
      </c>
      <c r="Y81" s="7">
        <f>ABS(Quintile_Data[[#This Row],[AE_Amt_Overall]]-MAX(Quintile_Data[[#This Row],[AE_Amt_Q1]:[AE_Amt_Q5]]))</f>
        <v>0.37597375695268298</v>
      </c>
      <c r="Z81" s="6">
        <f>ABS(MIN(Quintile_Data[[#This Row],[AE_Amt_Q1]:[AE_Amt_Q5]])-Quintile_Data[[#This Row],[AE_Amt_Overall]])</f>
        <v>0.175211836492288</v>
      </c>
      <c r="AA81" s="19">
        <f>VLOOKUP(Quintile_Data[[#This Row],[Deaths_Q1]],Mapping!$A$2:$B$8,2,FALSE)</f>
        <v>50</v>
      </c>
      <c r="AB81" s="8">
        <f>VLOOKUP(Quintile_Data[[#This Row],[Deaths_Q2]],Mapping!$A$2:$B$8,2,FALSE)</f>
        <v>50</v>
      </c>
      <c r="AC81" s="8">
        <f>VLOOKUP(Quintile_Data[[#This Row],[Deaths_Q3]],Mapping!$A$2:$B$8,2,FALSE)</f>
        <v>50</v>
      </c>
      <c r="AD81" s="8">
        <f>VLOOKUP(Quintile_Data[[#This Row],[Deaths_Q4]],Mapping!$A$2:$B$8,2,FALSE)</f>
        <v>50</v>
      </c>
      <c r="AE81" s="8">
        <f>VLOOKUP(Quintile_Data[[#This Row],[Deaths_Q5]],Mapping!$A$2:$B$8,2,FALSE)</f>
        <v>100</v>
      </c>
      <c r="AF81" s="8">
        <f>VLOOKUP(Quintile_Data[[#This Row],[Deaths_Overall]],Mapping!$A$2:$B$8,2,FALSE)</f>
        <v>100</v>
      </c>
    </row>
    <row r="82" spans="1:32" x14ac:dyDescent="0.25">
      <c r="A82" t="s">
        <v>59</v>
      </c>
      <c r="B82" t="s">
        <v>27</v>
      </c>
      <c r="C82" t="s">
        <v>6</v>
      </c>
      <c r="D82" t="s">
        <v>14</v>
      </c>
      <c r="E82" t="s">
        <v>61</v>
      </c>
      <c r="F82" t="s">
        <v>57</v>
      </c>
      <c r="G82" s="10">
        <v>1.38262823260731</v>
      </c>
      <c r="H82" s="5">
        <v>1.15637543116011</v>
      </c>
      <c r="I82" s="5">
        <v>1.05208132113082</v>
      </c>
      <c r="J82" s="5">
        <v>0.93827187315151805</v>
      </c>
      <c r="K82" s="5">
        <v>0.77681206836622496</v>
      </c>
      <c r="L82" s="5">
        <v>0.98906583586683705</v>
      </c>
      <c r="M82" s="10">
        <v>1.5559531685008501</v>
      </c>
      <c r="N82" s="5">
        <v>1.3361176900832299</v>
      </c>
      <c r="O82" s="5">
        <v>1.21161714959814</v>
      </c>
      <c r="P82" s="5">
        <v>1.1614627855712401</v>
      </c>
      <c r="Q82" s="5">
        <v>0.93269592594751505</v>
      </c>
      <c r="R82" s="5">
        <v>1.20872738442603</v>
      </c>
      <c r="S82" s="11" t="s">
        <v>50</v>
      </c>
      <c r="T82" t="s">
        <v>50</v>
      </c>
      <c r="U82" t="s">
        <v>50</v>
      </c>
      <c r="V82" t="s">
        <v>50</v>
      </c>
      <c r="W82" t="s">
        <v>50</v>
      </c>
      <c r="X82" t="s">
        <v>52</v>
      </c>
      <c r="Y82" s="7">
        <f>ABS(Quintile_Data[[#This Row],[AE_Amt_Overall]]-MAX(Quintile_Data[[#This Row],[AE_Amt_Q1]:[AE_Amt_Q5]]))</f>
        <v>0.393562396740473</v>
      </c>
      <c r="Z82" s="6">
        <f>ABS(MIN(Quintile_Data[[#This Row],[AE_Amt_Q1]:[AE_Amt_Q5]])-Quintile_Data[[#This Row],[AE_Amt_Overall]])</f>
        <v>0.21225376750061209</v>
      </c>
      <c r="AA82" s="19">
        <f>VLOOKUP(Quintile_Data[[#This Row],[Deaths_Q1]],Mapping!$A$2:$B$8,2,FALSE)</f>
        <v>100</v>
      </c>
      <c r="AB82" s="8">
        <f>VLOOKUP(Quintile_Data[[#This Row],[Deaths_Q2]],Mapping!$A$2:$B$8,2,FALSE)</f>
        <v>100</v>
      </c>
      <c r="AC82" s="8">
        <f>VLOOKUP(Quintile_Data[[#This Row],[Deaths_Q3]],Mapping!$A$2:$B$8,2,FALSE)</f>
        <v>100</v>
      </c>
      <c r="AD82" s="8">
        <f>VLOOKUP(Quintile_Data[[#This Row],[Deaths_Q4]],Mapping!$A$2:$B$8,2,FALSE)</f>
        <v>100</v>
      </c>
      <c r="AE82" s="8">
        <f>VLOOKUP(Quintile_Data[[#This Row],[Deaths_Q5]],Mapping!$A$2:$B$8,2,FALSE)</f>
        <v>100</v>
      </c>
      <c r="AF82" s="8">
        <f>VLOOKUP(Quintile_Data[[#This Row],[Deaths_Overall]],Mapping!$A$2:$B$8,2,FALSE)</f>
        <v>200</v>
      </c>
    </row>
    <row r="83" spans="1:32" x14ac:dyDescent="0.25">
      <c r="A83" t="s">
        <v>59</v>
      </c>
      <c r="B83" t="s">
        <v>27</v>
      </c>
      <c r="C83" t="s">
        <v>6</v>
      </c>
      <c r="D83" t="s">
        <v>14</v>
      </c>
      <c r="E83" t="s">
        <v>62</v>
      </c>
      <c r="F83" t="s">
        <v>16</v>
      </c>
      <c r="G83" s="10">
        <v>1.77901618819796</v>
      </c>
      <c r="H83" s="5">
        <v>1.5120303430312201</v>
      </c>
      <c r="I83" s="5">
        <v>1.27769446131176</v>
      </c>
      <c r="J83" s="5">
        <v>1.1193373164034099</v>
      </c>
      <c r="K83" s="5">
        <v>0.92550244909151602</v>
      </c>
      <c r="L83" s="5">
        <v>1.3064522764394599</v>
      </c>
      <c r="M83" s="10">
        <v>1.9384817375613299</v>
      </c>
      <c r="N83" s="5">
        <v>1.58938761311858</v>
      </c>
      <c r="O83" s="5">
        <v>1.3660337962639399</v>
      </c>
      <c r="P83" s="5">
        <v>1.1727482761944601</v>
      </c>
      <c r="Q83" s="5">
        <v>0.99841554680031797</v>
      </c>
      <c r="R83" s="5">
        <v>1.40782987492586</v>
      </c>
      <c r="S83" s="11" t="s">
        <v>48</v>
      </c>
      <c r="T83" t="s">
        <v>48</v>
      </c>
      <c r="U83" t="s">
        <v>48</v>
      </c>
      <c r="V83" t="s">
        <v>48</v>
      </c>
      <c r="W83" t="s">
        <v>48</v>
      </c>
      <c r="X83" t="s">
        <v>50</v>
      </c>
      <c r="Y83" s="7">
        <f>ABS(Quintile_Data[[#This Row],[AE_Amt_Overall]]-MAX(Quintile_Data[[#This Row],[AE_Amt_Q1]:[AE_Amt_Q5]]))</f>
        <v>0.4725639117585001</v>
      </c>
      <c r="Z83" s="6">
        <f>ABS(MIN(Quintile_Data[[#This Row],[AE_Amt_Q1]:[AE_Amt_Q5]])-Quintile_Data[[#This Row],[AE_Amt_Overall]])</f>
        <v>0.38094982734794391</v>
      </c>
      <c r="AA83" s="19">
        <f>VLOOKUP(Quintile_Data[[#This Row],[Deaths_Q1]],Mapping!$A$2:$B$8,2,FALSE)</f>
        <v>50</v>
      </c>
      <c r="AB83" s="8">
        <f>VLOOKUP(Quintile_Data[[#This Row],[Deaths_Q2]],Mapping!$A$2:$B$8,2,FALSE)</f>
        <v>50</v>
      </c>
      <c r="AC83" s="8">
        <f>VLOOKUP(Quintile_Data[[#This Row],[Deaths_Q3]],Mapping!$A$2:$B$8,2,FALSE)</f>
        <v>50</v>
      </c>
      <c r="AD83" s="8">
        <f>VLOOKUP(Quintile_Data[[#This Row],[Deaths_Q4]],Mapping!$A$2:$B$8,2,FALSE)</f>
        <v>50</v>
      </c>
      <c r="AE83" s="8">
        <f>VLOOKUP(Quintile_Data[[#This Row],[Deaths_Q5]],Mapping!$A$2:$B$8,2,FALSE)</f>
        <v>50</v>
      </c>
      <c r="AF83" s="8">
        <f>VLOOKUP(Quintile_Data[[#This Row],[Deaths_Overall]],Mapping!$A$2:$B$8,2,FALSE)</f>
        <v>100</v>
      </c>
    </row>
    <row r="84" spans="1:32" x14ac:dyDescent="0.25">
      <c r="A84" t="s">
        <v>59</v>
      </c>
      <c r="B84" t="s">
        <v>27</v>
      </c>
      <c r="C84" t="s">
        <v>6</v>
      </c>
      <c r="D84" t="s">
        <v>14</v>
      </c>
      <c r="E84" t="s">
        <v>62</v>
      </c>
      <c r="F84" t="s">
        <v>7</v>
      </c>
      <c r="G84" s="10">
        <v>1.3572150706091901</v>
      </c>
      <c r="H84" s="5">
        <v>1.07103210558531</v>
      </c>
      <c r="I84" s="5">
        <v>0.90508532366808703</v>
      </c>
      <c r="J84" s="5">
        <v>0.80872422004932198</v>
      </c>
      <c r="K84" s="5">
        <v>0.69928754422195405</v>
      </c>
      <c r="L84" s="5">
        <v>0.90248825942825905</v>
      </c>
      <c r="M84" s="10">
        <v>1.0933534000085801</v>
      </c>
      <c r="N84" s="5">
        <v>0.97525556508032796</v>
      </c>
      <c r="O84" s="5">
        <v>0.96857329474585896</v>
      </c>
      <c r="P84" s="5">
        <v>0.90881186361436095</v>
      </c>
      <c r="Q84" s="5">
        <v>0.76552241541909205</v>
      </c>
      <c r="R84" s="5">
        <v>0.93753763507445398</v>
      </c>
      <c r="S84" s="11" t="s">
        <v>48</v>
      </c>
      <c r="T84" t="s">
        <v>48</v>
      </c>
      <c r="U84" t="s">
        <v>48</v>
      </c>
      <c r="V84" t="s">
        <v>48</v>
      </c>
      <c r="W84" t="s">
        <v>48</v>
      </c>
      <c r="X84" t="s">
        <v>50</v>
      </c>
      <c r="Y84" s="7">
        <f>ABS(Quintile_Data[[#This Row],[AE_Amt_Overall]]-MAX(Quintile_Data[[#This Row],[AE_Amt_Q1]:[AE_Amt_Q5]]))</f>
        <v>0.45472681118093106</v>
      </c>
      <c r="Z84" s="6">
        <f>ABS(MIN(Quintile_Data[[#This Row],[AE_Amt_Q1]:[AE_Amt_Q5]])-Quintile_Data[[#This Row],[AE_Amt_Overall]])</f>
        <v>0.203200715206305</v>
      </c>
      <c r="AA84" s="19">
        <f>VLOOKUP(Quintile_Data[[#This Row],[Deaths_Q1]],Mapping!$A$2:$B$8,2,FALSE)</f>
        <v>50</v>
      </c>
      <c r="AB84" s="8">
        <f>VLOOKUP(Quintile_Data[[#This Row],[Deaths_Q2]],Mapping!$A$2:$B$8,2,FALSE)</f>
        <v>50</v>
      </c>
      <c r="AC84" s="8">
        <f>VLOOKUP(Quintile_Data[[#This Row],[Deaths_Q3]],Mapping!$A$2:$B$8,2,FALSE)</f>
        <v>50</v>
      </c>
      <c r="AD84" s="8">
        <f>VLOOKUP(Quintile_Data[[#This Row],[Deaths_Q4]],Mapping!$A$2:$B$8,2,FALSE)</f>
        <v>50</v>
      </c>
      <c r="AE84" s="8">
        <f>VLOOKUP(Quintile_Data[[#This Row],[Deaths_Q5]],Mapping!$A$2:$B$8,2,FALSE)</f>
        <v>50</v>
      </c>
      <c r="AF84" s="8">
        <f>VLOOKUP(Quintile_Data[[#This Row],[Deaths_Overall]],Mapping!$A$2:$B$8,2,FALSE)</f>
        <v>100</v>
      </c>
    </row>
    <row r="85" spans="1:32" x14ac:dyDescent="0.25">
      <c r="A85" t="s">
        <v>59</v>
      </c>
      <c r="B85" t="s">
        <v>27</v>
      </c>
      <c r="C85" t="s">
        <v>6</v>
      </c>
      <c r="D85" t="s">
        <v>14</v>
      </c>
      <c r="E85" t="s">
        <v>62</v>
      </c>
      <c r="F85" t="s">
        <v>57</v>
      </c>
      <c r="G85" s="10">
        <v>1.43589445002297</v>
      </c>
      <c r="H85" s="5">
        <v>1.1098824902515201</v>
      </c>
      <c r="I85" s="5">
        <v>0.95632165870791197</v>
      </c>
      <c r="J85" s="5">
        <v>0.84985113280732605</v>
      </c>
      <c r="K85" s="5">
        <v>0.74673755911169304</v>
      </c>
      <c r="L85" s="5">
        <v>0.93269232655065304</v>
      </c>
      <c r="M85" s="10">
        <v>1.42710147332279</v>
      </c>
      <c r="N85" s="5">
        <v>1.28029394650783</v>
      </c>
      <c r="O85" s="5">
        <v>1.1238757136542401</v>
      </c>
      <c r="P85" s="5">
        <v>1.0354078065586001</v>
      </c>
      <c r="Q85" s="5">
        <v>0.87395562725954401</v>
      </c>
      <c r="R85" s="5">
        <v>1.13683724337036</v>
      </c>
      <c r="S85" s="11" t="s">
        <v>48</v>
      </c>
      <c r="T85" t="s">
        <v>50</v>
      </c>
      <c r="U85" t="s">
        <v>48</v>
      </c>
      <c r="V85" t="s">
        <v>48</v>
      </c>
      <c r="W85" t="s">
        <v>48</v>
      </c>
      <c r="X85" t="s">
        <v>50</v>
      </c>
      <c r="Y85" s="7">
        <f>ABS(Quintile_Data[[#This Row],[AE_Amt_Overall]]-MAX(Quintile_Data[[#This Row],[AE_Amt_Q1]:[AE_Amt_Q5]]))</f>
        <v>0.50320212347231696</v>
      </c>
      <c r="Z85" s="6">
        <f>ABS(MIN(Quintile_Data[[#This Row],[AE_Amt_Q1]:[AE_Amt_Q5]])-Quintile_Data[[#This Row],[AE_Amt_Overall]])</f>
        <v>0.18595476743896</v>
      </c>
      <c r="AA85" s="19">
        <f>VLOOKUP(Quintile_Data[[#This Row],[Deaths_Q1]],Mapping!$A$2:$B$8,2,FALSE)</f>
        <v>50</v>
      </c>
      <c r="AB85" s="8">
        <f>VLOOKUP(Quintile_Data[[#This Row],[Deaths_Q2]],Mapping!$A$2:$B$8,2,FALSE)</f>
        <v>100</v>
      </c>
      <c r="AC85" s="8">
        <f>VLOOKUP(Quintile_Data[[#This Row],[Deaths_Q3]],Mapping!$A$2:$B$8,2,FALSE)</f>
        <v>50</v>
      </c>
      <c r="AD85" s="8">
        <f>VLOOKUP(Quintile_Data[[#This Row],[Deaths_Q4]],Mapping!$A$2:$B$8,2,FALSE)</f>
        <v>50</v>
      </c>
      <c r="AE85" s="8">
        <f>VLOOKUP(Quintile_Data[[#This Row],[Deaths_Q5]],Mapping!$A$2:$B$8,2,FALSE)</f>
        <v>50</v>
      </c>
      <c r="AF85" s="8">
        <f>VLOOKUP(Quintile_Data[[#This Row],[Deaths_Overall]],Mapping!$A$2:$B$8,2,FALSE)</f>
        <v>100</v>
      </c>
    </row>
    <row r="86" spans="1:32" x14ac:dyDescent="0.25">
      <c r="A86" t="s">
        <v>59</v>
      </c>
      <c r="B86" t="s">
        <v>27</v>
      </c>
      <c r="C86" t="s">
        <v>6</v>
      </c>
      <c r="D86" t="s">
        <v>14</v>
      </c>
      <c r="E86" t="s">
        <v>11</v>
      </c>
      <c r="F86" t="s">
        <v>16</v>
      </c>
      <c r="G86" s="10">
        <v>2.9060282465119198</v>
      </c>
      <c r="H86" s="5">
        <v>1.7350825282284701</v>
      </c>
      <c r="I86" s="5">
        <v>1.4441108300249399</v>
      </c>
      <c r="J86" s="5">
        <v>1.15465814671875</v>
      </c>
      <c r="K86" s="5">
        <v>0.87732512674465601</v>
      </c>
      <c r="L86" s="5">
        <v>1.4224619481876499</v>
      </c>
      <c r="M86" s="10">
        <v>3.3722745229791502</v>
      </c>
      <c r="N86" s="5">
        <v>1.90661593401027</v>
      </c>
      <c r="O86" s="5">
        <v>1.59167801335768</v>
      </c>
      <c r="P86" s="5">
        <v>1.1943246558501299</v>
      </c>
      <c r="Q86" s="5">
        <v>0.89826563542108695</v>
      </c>
      <c r="R86" s="5">
        <v>1.60573119984491</v>
      </c>
      <c r="S86" s="11" t="s">
        <v>48</v>
      </c>
      <c r="T86" t="s">
        <v>48</v>
      </c>
      <c r="U86" t="s">
        <v>48</v>
      </c>
      <c r="V86" t="s">
        <v>48</v>
      </c>
      <c r="W86" t="s">
        <v>48</v>
      </c>
      <c r="X86" t="s">
        <v>50</v>
      </c>
      <c r="Y86" s="7">
        <f>ABS(Quintile_Data[[#This Row],[AE_Amt_Overall]]-MAX(Quintile_Data[[#This Row],[AE_Amt_Q1]:[AE_Amt_Q5]]))</f>
        <v>1.4835662983242699</v>
      </c>
      <c r="Z86" s="6">
        <f>ABS(MIN(Quintile_Data[[#This Row],[AE_Amt_Q1]:[AE_Amt_Q5]])-Quintile_Data[[#This Row],[AE_Amt_Overall]])</f>
        <v>0.54513682144299391</v>
      </c>
      <c r="AA86" s="19">
        <f>VLOOKUP(Quintile_Data[[#This Row],[Deaths_Q1]],Mapping!$A$2:$B$8,2,FALSE)</f>
        <v>50</v>
      </c>
      <c r="AB86" s="8">
        <f>VLOOKUP(Quintile_Data[[#This Row],[Deaths_Q2]],Mapping!$A$2:$B$8,2,FALSE)</f>
        <v>50</v>
      </c>
      <c r="AC86" s="8">
        <f>VLOOKUP(Quintile_Data[[#This Row],[Deaths_Q3]],Mapping!$A$2:$B$8,2,FALSE)</f>
        <v>50</v>
      </c>
      <c r="AD86" s="8">
        <f>VLOOKUP(Quintile_Data[[#This Row],[Deaths_Q4]],Mapping!$A$2:$B$8,2,FALSE)</f>
        <v>50</v>
      </c>
      <c r="AE86" s="8">
        <f>VLOOKUP(Quintile_Data[[#This Row],[Deaths_Q5]],Mapping!$A$2:$B$8,2,FALSE)</f>
        <v>50</v>
      </c>
      <c r="AF86" s="8">
        <f>VLOOKUP(Quintile_Data[[#This Row],[Deaths_Overall]],Mapping!$A$2:$B$8,2,FALSE)</f>
        <v>100</v>
      </c>
    </row>
    <row r="87" spans="1:32" x14ac:dyDescent="0.25">
      <c r="A87" t="s">
        <v>59</v>
      </c>
      <c r="B87" t="s">
        <v>27</v>
      </c>
      <c r="C87" t="s">
        <v>6</v>
      </c>
      <c r="D87" t="s">
        <v>14</v>
      </c>
      <c r="E87" t="s">
        <v>11</v>
      </c>
      <c r="F87" t="s">
        <v>7</v>
      </c>
      <c r="G87" s="10">
        <v>1.54954654667703</v>
      </c>
      <c r="H87" s="5">
        <v>1.03748395718506</v>
      </c>
      <c r="I87" s="5">
        <v>0.87511086094596502</v>
      </c>
      <c r="J87" s="5">
        <v>0.772751397498467</v>
      </c>
      <c r="K87" s="5">
        <v>0.66171893512285895</v>
      </c>
      <c r="L87" s="5">
        <v>0.85120078779450203</v>
      </c>
      <c r="M87" s="10">
        <v>1.46384333169242</v>
      </c>
      <c r="N87" s="5">
        <v>0.98837743477797801</v>
      </c>
      <c r="O87" s="5">
        <v>0.94023845407781304</v>
      </c>
      <c r="P87" s="5">
        <v>0.84918686266816301</v>
      </c>
      <c r="Q87" s="5">
        <v>0.75479175881226901</v>
      </c>
      <c r="R87" s="5">
        <v>0.92317415081407395</v>
      </c>
      <c r="S87" s="11" t="s">
        <v>48</v>
      </c>
      <c r="T87" t="s">
        <v>48</v>
      </c>
      <c r="U87" t="s">
        <v>48</v>
      </c>
      <c r="V87" t="s">
        <v>48</v>
      </c>
      <c r="W87" t="s">
        <v>48</v>
      </c>
      <c r="X87" t="s">
        <v>50</v>
      </c>
      <c r="Y87" s="7">
        <f>ABS(Quintile_Data[[#This Row],[AE_Amt_Overall]]-MAX(Quintile_Data[[#This Row],[AE_Amt_Q1]:[AE_Amt_Q5]]))</f>
        <v>0.69834575888252792</v>
      </c>
      <c r="Z87" s="6">
        <f>ABS(MIN(Quintile_Data[[#This Row],[AE_Amt_Q1]:[AE_Amt_Q5]])-Quintile_Data[[#This Row],[AE_Amt_Overall]])</f>
        <v>0.18948185267164308</v>
      </c>
      <c r="AA87" s="19">
        <f>VLOOKUP(Quintile_Data[[#This Row],[Deaths_Q1]],Mapping!$A$2:$B$8,2,FALSE)</f>
        <v>50</v>
      </c>
      <c r="AB87" s="8">
        <f>VLOOKUP(Quintile_Data[[#This Row],[Deaths_Q2]],Mapping!$A$2:$B$8,2,FALSE)</f>
        <v>50</v>
      </c>
      <c r="AC87" s="8">
        <f>VLOOKUP(Quintile_Data[[#This Row],[Deaths_Q3]],Mapping!$A$2:$B$8,2,FALSE)</f>
        <v>50</v>
      </c>
      <c r="AD87" s="8">
        <f>VLOOKUP(Quintile_Data[[#This Row],[Deaths_Q4]],Mapping!$A$2:$B$8,2,FALSE)</f>
        <v>50</v>
      </c>
      <c r="AE87" s="8">
        <f>VLOOKUP(Quintile_Data[[#This Row],[Deaths_Q5]],Mapping!$A$2:$B$8,2,FALSE)</f>
        <v>50</v>
      </c>
      <c r="AF87" s="8">
        <f>VLOOKUP(Quintile_Data[[#This Row],[Deaths_Overall]],Mapping!$A$2:$B$8,2,FALSE)</f>
        <v>100</v>
      </c>
    </row>
    <row r="88" spans="1:32" x14ac:dyDescent="0.25">
      <c r="A88" t="s">
        <v>59</v>
      </c>
      <c r="B88" t="s">
        <v>27</v>
      </c>
      <c r="C88" t="s">
        <v>6</v>
      </c>
      <c r="D88" t="s">
        <v>14</v>
      </c>
      <c r="E88" t="s">
        <v>11</v>
      </c>
      <c r="F88" t="s">
        <v>57</v>
      </c>
      <c r="G88" s="10">
        <v>1.7744175061251199</v>
      </c>
      <c r="H88" s="5">
        <v>1.23105051433955</v>
      </c>
      <c r="I88" s="5">
        <v>0.94532726053300598</v>
      </c>
      <c r="J88" s="5">
        <v>0.82580445004575198</v>
      </c>
      <c r="K88" s="5">
        <v>0.68211898876448396</v>
      </c>
      <c r="L88" s="5">
        <v>0.88054976836171495</v>
      </c>
      <c r="M88" s="10">
        <v>2.00053361507516</v>
      </c>
      <c r="N88" s="5">
        <v>1.5618645770964701</v>
      </c>
      <c r="O88" s="5">
        <v>1.1659712760529399</v>
      </c>
      <c r="P88" s="5">
        <v>1.02826195433</v>
      </c>
      <c r="Q88" s="5">
        <v>0.81605825144543198</v>
      </c>
      <c r="R88" s="5">
        <v>1.18265670163947</v>
      </c>
      <c r="S88" s="11" t="s">
        <v>48</v>
      </c>
      <c r="T88" t="s">
        <v>50</v>
      </c>
      <c r="U88" t="s">
        <v>50</v>
      </c>
      <c r="V88" t="s">
        <v>50</v>
      </c>
      <c r="W88" t="s">
        <v>48</v>
      </c>
      <c r="X88" t="s">
        <v>50</v>
      </c>
      <c r="Y88" s="7">
        <f>ABS(Quintile_Data[[#This Row],[AE_Amt_Overall]]-MAX(Quintile_Data[[#This Row],[AE_Amt_Q1]:[AE_Amt_Q5]]))</f>
        <v>0.893867737763405</v>
      </c>
      <c r="Z88" s="6">
        <f>ABS(MIN(Quintile_Data[[#This Row],[AE_Amt_Q1]:[AE_Amt_Q5]])-Quintile_Data[[#This Row],[AE_Amt_Overall]])</f>
        <v>0.19843077959723099</v>
      </c>
      <c r="AA88" s="19">
        <f>VLOOKUP(Quintile_Data[[#This Row],[Deaths_Q1]],Mapping!$A$2:$B$8,2,FALSE)</f>
        <v>50</v>
      </c>
      <c r="AB88" s="8">
        <f>VLOOKUP(Quintile_Data[[#This Row],[Deaths_Q2]],Mapping!$A$2:$B$8,2,FALSE)</f>
        <v>100</v>
      </c>
      <c r="AC88" s="8">
        <f>VLOOKUP(Quintile_Data[[#This Row],[Deaths_Q3]],Mapping!$A$2:$B$8,2,FALSE)</f>
        <v>100</v>
      </c>
      <c r="AD88" s="8">
        <f>VLOOKUP(Quintile_Data[[#This Row],[Deaths_Q4]],Mapping!$A$2:$B$8,2,FALSE)</f>
        <v>100</v>
      </c>
      <c r="AE88" s="8">
        <f>VLOOKUP(Quintile_Data[[#This Row],[Deaths_Q5]],Mapping!$A$2:$B$8,2,FALSE)</f>
        <v>50</v>
      </c>
      <c r="AF88" s="8">
        <f>VLOOKUP(Quintile_Data[[#This Row],[Deaths_Overall]],Mapping!$A$2:$B$8,2,FALSE)</f>
        <v>100</v>
      </c>
    </row>
    <row r="89" spans="1:32" x14ac:dyDescent="0.25">
      <c r="A89" t="s">
        <v>59</v>
      </c>
      <c r="B89" t="s">
        <v>27</v>
      </c>
      <c r="C89" t="s">
        <v>6</v>
      </c>
      <c r="D89" t="s">
        <v>14</v>
      </c>
      <c r="E89" t="s">
        <v>58</v>
      </c>
      <c r="F89" t="s">
        <v>16</v>
      </c>
      <c r="G89" s="10">
        <v>1.7295768481108</v>
      </c>
      <c r="H89" s="5">
        <v>1.48912132039468</v>
      </c>
      <c r="I89" s="5">
        <v>1.2900719768601101</v>
      </c>
      <c r="J89" s="5">
        <v>1.2199107152010999</v>
      </c>
      <c r="K89" s="5">
        <v>1.0250440053391501</v>
      </c>
      <c r="L89" s="5">
        <v>1.31207009761493</v>
      </c>
      <c r="M89" s="10">
        <v>1.9335000533247</v>
      </c>
      <c r="N89" s="5">
        <v>1.57157364474045</v>
      </c>
      <c r="O89" s="5">
        <v>1.39912750587381</v>
      </c>
      <c r="P89" s="5">
        <v>1.3130598025244</v>
      </c>
      <c r="Q89" s="5">
        <v>1.0750740189036501</v>
      </c>
      <c r="R89" s="5">
        <v>1.42310002883661</v>
      </c>
      <c r="S89" s="11" t="s">
        <v>50</v>
      </c>
      <c r="T89" t="s">
        <v>50</v>
      </c>
      <c r="U89" t="s">
        <v>50</v>
      </c>
      <c r="V89" t="s">
        <v>50</v>
      </c>
      <c r="W89" t="s">
        <v>50</v>
      </c>
      <c r="X89" t="s">
        <v>52</v>
      </c>
      <c r="Y89" s="7">
        <f>ABS(Quintile_Data[[#This Row],[AE_Amt_Overall]]-MAX(Quintile_Data[[#This Row],[AE_Amt_Q1]:[AE_Amt_Q5]]))</f>
        <v>0.41750675049587005</v>
      </c>
      <c r="Z89" s="6">
        <f>ABS(MIN(Quintile_Data[[#This Row],[AE_Amt_Q1]:[AE_Amt_Q5]])-Quintile_Data[[#This Row],[AE_Amt_Overall]])</f>
        <v>0.28702609227577991</v>
      </c>
      <c r="AA89" s="19">
        <f>VLOOKUP(Quintile_Data[[#This Row],[Deaths_Q1]],Mapping!$A$2:$B$8,2,FALSE)</f>
        <v>100</v>
      </c>
      <c r="AB89" s="8">
        <f>VLOOKUP(Quintile_Data[[#This Row],[Deaths_Q2]],Mapping!$A$2:$B$8,2,FALSE)</f>
        <v>100</v>
      </c>
      <c r="AC89" s="8">
        <f>VLOOKUP(Quintile_Data[[#This Row],[Deaths_Q3]],Mapping!$A$2:$B$8,2,FALSE)</f>
        <v>100</v>
      </c>
      <c r="AD89" s="8">
        <f>VLOOKUP(Quintile_Data[[#This Row],[Deaths_Q4]],Mapping!$A$2:$B$8,2,FALSE)</f>
        <v>100</v>
      </c>
      <c r="AE89" s="8">
        <f>VLOOKUP(Quintile_Data[[#This Row],[Deaths_Q5]],Mapping!$A$2:$B$8,2,FALSE)</f>
        <v>100</v>
      </c>
      <c r="AF89" s="8">
        <f>VLOOKUP(Quintile_Data[[#This Row],[Deaths_Overall]],Mapping!$A$2:$B$8,2,FALSE)</f>
        <v>200</v>
      </c>
    </row>
    <row r="90" spans="1:32" x14ac:dyDescent="0.25">
      <c r="A90" t="s">
        <v>59</v>
      </c>
      <c r="B90" t="s">
        <v>27</v>
      </c>
      <c r="C90" t="s">
        <v>6</v>
      </c>
      <c r="D90" t="s">
        <v>14</v>
      </c>
      <c r="E90" t="s">
        <v>58</v>
      </c>
      <c r="F90" t="s">
        <v>7</v>
      </c>
      <c r="G90" s="10">
        <v>1.3535448718180501</v>
      </c>
      <c r="H90" s="5">
        <v>1.0818822405397699</v>
      </c>
      <c r="I90" s="5">
        <v>0.947690152885866</v>
      </c>
      <c r="J90" s="5">
        <v>0.86885373918522601</v>
      </c>
      <c r="K90" s="5">
        <v>0.75194124293059905</v>
      </c>
      <c r="L90" s="5">
        <v>0.89604019251533296</v>
      </c>
      <c r="M90" s="10">
        <v>1.26613829302592</v>
      </c>
      <c r="N90" s="5">
        <v>1.1109871179296</v>
      </c>
      <c r="O90" s="5">
        <v>0.98691176634243005</v>
      </c>
      <c r="P90" s="5">
        <v>0.91598122545441996</v>
      </c>
      <c r="Q90" s="5">
        <v>0.81461231224633801</v>
      </c>
      <c r="R90" s="5">
        <v>0.95256192382993599</v>
      </c>
      <c r="S90" s="11" t="s">
        <v>48</v>
      </c>
      <c r="T90" t="s">
        <v>50</v>
      </c>
      <c r="U90" t="s">
        <v>50</v>
      </c>
      <c r="V90" t="s">
        <v>50</v>
      </c>
      <c r="W90" t="s">
        <v>50</v>
      </c>
      <c r="X90" t="s">
        <v>50</v>
      </c>
      <c r="Y90" s="7">
        <f>ABS(Quintile_Data[[#This Row],[AE_Amt_Overall]]-MAX(Quintile_Data[[#This Row],[AE_Amt_Q1]:[AE_Amt_Q5]]))</f>
        <v>0.4575046793027171</v>
      </c>
      <c r="Z90" s="6">
        <f>ABS(MIN(Quintile_Data[[#This Row],[AE_Amt_Q1]:[AE_Amt_Q5]])-Quintile_Data[[#This Row],[AE_Amt_Overall]])</f>
        <v>0.1440989495847339</v>
      </c>
      <c r="AA90" s="19">
        <f>VLOOKUP(Quintile_Data[[#This Row],[Deaths_Q1]],Mapping!$A$2:$B$8,2,FALSE)</f>
        <v>50</v>
      </c>
      <c r="AB90" s="8">
        <f>VLOOKUP(Quintile_Data[[#This Row],[Deaths_Q2]],Mapping!$A$2:$B$8,2,FALSE)</f>
        <v>100</v>
      </c>
      <c r="AC90" s="8">
        <f>VLOOKUP(Quintile_Data[[#This Row],[Deaths_Q3]],Mapping!$A$2:$B$8,2,FALSE)</f>
        <v>100</v>
      </c>
      <c r="AD90" s="8">
        <f>VLOOKUP(Quintile_Data[[#This Row],[Deaths_Q4]],Mapping!$A$2:$B$8,2,FALSE)</f>
        <v>100</v>
      </c>
      <c r="AE90" s="8">
        <f>VLOOKUP(Quintile_Data[[#This Row],[Deaths_Q5]],Mapping!$A$2:$B$8,2,FALSE)</f>
        <v>100</v>
      </c>
      <c r="AF90" s="8">
        <f>VLOOKUP(Quintile_Data[[#This Row],[Deaths_Overall]],Mapping!$A$2:$B$8,2,FALSE)</f>
        <v>100</v>
      </c>
    </row>
    <row r="91" spans="1:32" x14ac:dyDescent="0.25">
      <c r="A91" t="s">
        <v>59</v>
      </c>
      <c r="B91" t="s">
        <v>27</v>
      </c>
      <c r="C91" t="s">
        <v>6</v>
      </c>
      <c r="D91" t="s">
        <v>14</v>
      </c>
      <c r="E91" t="s">
        <v>58</v>
      </c>
      <c r="F91" t="s">
        <v>57</v>
      </c>
      <c r="G91" s="10">
        <v>1.40561158261886</v>
      </c>
      <c r="H91" s="5">
        <v>1.1311277659254999</v>
      </c>
      <c r="I91" s="5">
        <v>1.0014173282660701</v>
      </c>
      <c r="J91" s="5">
        <v>0.91142474681147101</v>
      </c>
      <c r="K91" s="5">
        <v>0.78862163137674601</v>
      </c>
      <c r="L91" s="5">
        <v>0.946329874570637</v>
      </c>
      <c r="M91" s="10">
        <v>1.58143862602268</v>
      </c>
      <c r="N91" s="5">
        <v>1.46176561168186</v>
      </c>
      <c r="O91" s="5">
        <v>1.2327584133430001</v>
      </c>
      <c r="P91" s="5">
        <v>1.0555614210188999</v>
      </c>
      <c r="Q91" s="5">
        <v>0.92349113960483498</v>
      </c>
      <c r="R91" s="5">
        <v>1.19544518191143</v>
      </c>
      <c r="S91" s="11" t="s">
        <v>50</v>
      </c>
      <c r="T91" t="s">
        <v>50</v>
      </c>
      <c r="U91" t="s">
        <v>50</v>
      </c>
      <c r="V91" t="s">
        <v>50</v>
      </c>
      <c r="W91" t="s">
        <v>50</v>
      </c>
      <c r="X91" t="s">
        <v>52</v>
      </c>
      <c r="Y91" s="7">
        <f>ABS(Quintile_Data[[#This Row],[AE_Amt_Overall]]-MAX(Quintile_Data[[#This Row],[AE_Amt_Q1]:[AE_Amt_Q5]]))</f>
        <v>0.45928170804822299</v>
      </c>
      <c r="Z91" s="6">
        <f>ABS(MIN(Quintile_Data[[#This Row],[AE_Amt_Q1]:[AE_Amt_Q5]])-Quintile_Data[[#This Row],[AE_Amt_Overall]])</f>
        <v>0.15770824319389098</v>
      </c>
      <c r="AA91" s="19">
        <f>VLOOKUP(Quintile_Data[[#This Row],[Deaths_Q1]],Mapping!$A$2:$B$8,2,FALSE)</f>
        <v>100</v>
      </c>
      <c r="AB91" s="8">
        <f>VLOOKUP(Quintile_Data[[#This Row],[Deaths_Q2]],Mapping!$A$2:$B$8,2,FALSE)</f>
        <v>100</v>
      </c>
      <c r="AC91" s="8">
        <f>VLOOKUP(Quintile_Data[[#This Row],[Deaths_Q3]],Mapping!$A$2:$B$8,2,FALSE)</f>
        <v>100</v>
      </c>
      <c r="AD91" s="8">
        <f>VLOOKUP(Quintile_Data[[#This Row],[Deaths_Q4]],Mapping!$A$2:$B$8,2,FALSE)</f>
        <v>100</v>
      </c>
      <c r="AE91" s="8">
        <f>VLOOKUP(Quintile_Data[[#This Row],[Deaths_Q5]],Mapping!$A$2:$B$8,2,FALSE)</f>
        <v>100</v>
      </c>
      <c r="AF91" s="8">
        <f>VLOOKUP(Quintile_Data[[#This Row],[Deaths_Overall]],Mapping!$A$2:$B$8,2,FALSE)</f>
        <v>200</v>
      </c>
    </row>
    <row r="92" spans="1:32" x14ac:dyDescent="0.25">
      <c r="A92" t="s">
        <v>59</v>
      </c>
      <c r="B92" t="s">
        <v>27</v>
      </c>
      <c r="C92" t="s">
        <v>6</v>
      </c>
      <c r="D92" t="s">
        <v>17</v>
      </c>
      <c r="E92" t="s">
        <v>60</v>
      </c>
      <c r="F92" t="s">
        <v>16</v>
      </c>
      <c r="G92" s="10">
        <v>1.64828006468724</v>
      </c>
      <c r="H92" s="5">
        <v>1.4367668645862199</v>
      </c>
      <c r="I92" s="5">
        <v>1.2784264016954401</v>
      </c>
      <c r="J92" s="5">
        <v>1.1276356385284501</v>
      </c>
      <c r="K92" s="5">
        <v>0.93252606929799897</v>
      </c>
      <c r="L92" s="5">
        <v>1.19395414619086</v>
      </c>
      <c r="M92" s="10">
        <v>1.65464501738619</v>
      </c>
      <c r="N92" s="5">
        <v>1.4070661145577801</v>
      </c>
      <c r="O92" s="5">
        <v>1.27745717988282</v>
      </c>
      <c r="P92" s="5">
        <v>1.1905468559382999</v>
      </c>
      <c r="Q92" s="5">
        <v>0.95522078080812101</v>
      </c>
      <c r="R92" s="5">
        <v>1.23521134412682</v>
      </c>
      <c r="S92" s="11" t="s">
        <v>48</v>
      </c>
      <c r="T92" t="s">
        <v>48</v>
      </c>
      <c r="U92" t="s">
        <v>48</v>
      </c>
      <c r="V92" t="s">
        <v>50</v>
      </c>
      <c r="W92" t="s">
        <v>48</v>
      </c>
      <c r="X92" t="s">
        <v>50</v>
      </c>
      <c r="Y92" s="7">
        <f>ABS(Quintile_Data[[#This Row],[AE_Amt_Overall]]-MAX(Quintile_Data[[#This Row],[AE_Amt_Q1]:[AE_Amt_Q5]]))</f>
        <v>0.45432591849637993</v>
      </c>
      <c r="Z92" s="6">
        <f>ABS(MIN(Quintile_Data[[#This Row],[AE_Amt_Q1]:[AE_Amt_Q5]])-Quintile_Data[[#This Row],[AE_Amt_Overall]])</f>
        <v>0.26142807689286107</v>
      </c>
      <c r="AA92" s="19">
        <f>VLOOKUP(Quintile_Data[[#This Row],[Deaths_Q1]],Mapping!$A$2:$B$8,2,FALSE)</f>
        <v>50</v>
      </c>
      <c r="AB92" s="8">
        <f>VLOOKUP(Quintile_Data[[#This Row],[Deaths_Q2]],Mapping!$A$2:$B$8,2,FALSE)</f>
        <v>50</v>
      </c>
      <c r="AC92" s="8">
        <f>VLOOKUP(Quintile_Data[[#This Row],[Deaths_Q3]],Mapping!$A$2:$B$8,2,FALSE)</f>
        <v>50</v>
      </c>
      <c r="AD92" s="8">
        <f>VLOOKUP(Quintile_Data[[#This Row],[Deaths_Q4]],Mapping!$A$2:$B$8,2,FALSE)</f>
        <v>100</v>
      </c>
      <c r="AE92" s="8">
        <f>VLOOKUP(Quintile_Data[[#This Row],[Deaths_Q5]],Mapping!$A$2:$B$8,2,FALSE)</f>
        <v>50</v>
      </c>
      <c r="AF92" s="8">
        <f>VLOOKUP(Quintile_Data[[#This Row],[Deaths_Overall]],Mapping!$A$2:$B$8,2,FALSE)</f>
        <v>100</v>
      </c>
    </row>
    <row r="93" spans="1:32" x14ac:dyDescent="0.25">
      <c r="A93" t="s">
        <v>59</v>
      </c>
      <c r="B93" t="s">
        <v>27</v>
      </c>
      <c r="C93" t="s">
        <v>6</v>
      </c>
      <c r="D93" t="s">
        <v>17</v>
      </c>
      <c r="E93" t="s">
        <v>60</v>
      </c>
      <c r="F93" t="s">
        <v>7</v>
      </c>
      <c r="G93" s="10">
        <v>1.8266453823948201</v>
      </c>
      <c r="H93" s="5">
        <v>1.3753299886582699</v>
      </c>
      <c r="I93" s="5">
        <v>1.0333582640423999</v>
      </c>
      <c r="J93" s="5">
        <v>0.81927445527604503</v>
      </c>
      <c r="K93" s="5">
        <v>0.57097553689407798</v>
      </c>
      <c r="L93" s="5">
        <v>0.95825390759801299</v>
      </c>
      <c r="M93" s="10">
        <v>1.3952053557321999</v>
      </c>
      <c r="N93" s="5">
        <v>1.3052899545654999</v>
      </c>
      <c r="O93" s="5">
        <v>1.0663354648402801</v>
      </c>
      <c r="P93" s="5">
        <v>0.90108979353855501</v>
      </c>
      <c r="Q93" s="5">
        <v>0.72835788665906598</v>
      </c>
      <c r="R93" s="5">
        <v>1.0146052114172299</v>
      </c>
      <c r="S93" s="11" t="s">
        <v>49</v>
      </c>
      <c r="T93" t="s">
        <v>49</v>
      </c>
      <c r="U93" t="s">
        <v>48</v>
      </c>
      <c r="V93" t="s">
        <v>48</v>
      </c>
      <c r="W93" t="s">
        <v>49</v>
      </c>
      <c r="X93" t="s">
        <v>48</v>
      </c>
      <c r="Y93" s="7">
        <f>ABS(Quintile_Data[[#This Row],[AE_Amt_Overall]]-MAX(Quintile_Data[[#This Row],[AE_Amt_Q1]:[AE_Amt_Q5]]))</f>
        <v>0.86839147479680712</v>
      </c>
      <c r="Z93" s="6">
        <f>ABS(MIN(Quintile_Data[[#This Row],[AE_Amt_Q1]:[AE_Amt_Q5]])-Quintile_Data[[#This Row],[AE_Amt_Overall]])</f>
        <v>0.387278370703935</v>
      </c>
      <c r="AA93" s="19">
        <f>VLOOKUP(Quintile_Data[[#This Row],[Deaths_Q1]],Mapping!$A$2:$B$8,2,FALSE)</f>
        <v>25</v>
      </c>
      <c r="AB93" s="8">
        <f>VLOOKUP(Quintile_Data[[#This Row],[Deaths_Q2]],Mapping!$A$2:$B$8,2,FALSE)</f>
        <v>25</v>
      </c>
      <c r="AC93" s="8">
        <f>VLOOKUP(Quintile_Data[[#This Row],[Deaths_Q3]],Mapping!$A$2:$B$8,2,FALSE)</f>
        <v>50</v>
      </c>
      <c r="AD93" s="8">
        <f>VLOOKUP(Quintile_Data[[#This Row],[Deaths_Q4]],Mapping!$A$2:$B$8,2,FALSE)</f>
        <v>50</v>
      </c>
      <c r="AE93" s="8">
        <f>VLOOKUP(Quintile_Data[[#This Row],[Deaths_Q5]],Mapping!$A$2:$B$8,2,FALSE)</f>
        <v>25</v>
      </c>
      <c r="AF93" s="8">
        <f>VLOOKUP(Quintile_Data[[#This Row],[Deaths_Overall]],Mapping!$A$2:$B$8,2,FALSE)</f>
        <v>50</v>
      </c>
    </row>
    <row r="94" spans="1:32" x14ac:dyDescent="0.25">
      <c r="A94" t="s">
        <v>59</v>
      </c>
      <c r="B94" t="s">
        <v>27</v>
      </c>
      <c r="C94" t="s">
        <v>6</v>
      </c>
      <c r="D94" t="s">
        <v>17</v>
      </c>
      <c r="E94" t="s">
        <v>60</v>
      </c>
      <c r="F94" t="s">
        <v>57</v>
      </c>
      <c r="G94" s="10">
        <v>1.64565292456552</v>
      </c>
      <c r="H94" s="5">
        <v>1.3524140371093301</v>
      </c>
      <c r="I94" s="5">
        <v>1.14445957572752</v>
      </c>
      <c r="J94" s="5">
        <v>0.98321599527989001</v>
      </c>
      <c r="K94" s="5">
        <v>0.760754268659112</v>
      </c>
      <c r="L94" s="5">
        <v>1.0398190585963001</v>
      </c>
      <c r="M94" s="10">
        <v>1.54397336420524</v>
      </c>
      <c r="N94" s="5">
        <v>1.3253768082017401</v>
      </c>
      <c r="O94" s="5">
        <v>1.24234433073051</v>
      </c>
      <c r="P94" s="5">
        <v>1.14554450975209</v>
      </c>
      <c r="Q94" s="5">
        <v>0.94057557243246104</v>
      </c>
      <c r="R94" s="5">
        <v>1.1852171068814299</v>
      </c>
      <c r="S94" s="11" t="s">
        <v>48</v>
      </c>
      <c r="T94" t="s">
        <v>48</v>
      </c>
      <c r="U94" t="s">
        <v>48</v>
      </c>
      <c r="V94" t="s">
        <v>50</v>
      </c>
      <c r="W94" t="s">
        <v>48</v>
      </c>
      <c r="X94" t="s">
        <v>50</v>
      </c>
      <c r="Y94" s="7">
        <f>ABS(Quintile_Data[[#This Row],[AE_Amt_Overall]]-MAX(Quintile_Data[[#This Row],[AE_Amt_Q1]:[AE_Amt_Q5]]))</f>
        <v>0.60583386596921995</v>
      </c>
      <c r="Z94" s="6">
        <f>ABS(MIN(Quintile_Data[[#This Row],[AE_Amt_Q1]:[AE_Amt_Q5]])-Quintile_Data[[#This Row],[AE_Amt_Overall]])</f>
        <v>0.27906478993718808</v>
      </c>
      <c r="AA94" s="19">
        <f>VLOOKUP(Quintile_Data[[#This Row],[Deaths_Q1]],Mapping!$A$2:$B$8,2,FALSE)</f>
        <v>50</v>
      </c>
      <c r="AB94" s="8">
        <f>VLOOKUP(Quintile_Data[[#This Row],[Deaths_Q2]],Mapping!$A$2:$B$8,2,FALSE)</f>
        <v>50</v>
      </c>
      <c r="AC94" s="8">
        <f>VLOOKUP(Quintile_Data[[#This Row],[Deaths_Q3]],Mapping!$A$2:$B$8,2,FALSE)</f>
        <v>50</v>
      </c>
      <c r="AD94" s="8">
        <f>VLOOKUP(Quintile_Data[[#This Row],[Deaths_Q4]],Mapping!$A$2:$B$8,2,FALSE)</f>
        <v>100</v>
      </c>
      <c r="AE94" s="8">
        <f>VLOOKUP(Quintile_Data[[#This Row],[Deaths_Q5]],Mapping!$A$2:$B$8,2,FALSE)</f>
        <v>50</v>
      </c>
      <c r="AF94" s="8">
        <f>VLOOKUP(Quintile_Data[[#This Row],[Deaths_Overall]],Mapping!$A$2:$B$8,2,FALSE)</f>
        <v>100</v>
      </c>
    </row>
    <row r="95" spans="1:32" x14ac:dyDescent="0.25">
      <c r="A95" t="s">
        <v>59</v>
      </c>
      <c r="B95" t="s">
        <v>27</v>
      </c>
      <c r="C95" t="s">
        <v>6</v>
      </c>
      <c r="D95" t="s">
        <v>17</v>
      </c>
      <c r="E95" t="s">
        <v>61</v>
      </c>
      <c r="F95" t="s">
        <v>16</v>
      </c>
      <c r="G95" s="10">
        <v>1.3939668276505801</v>
      </c>
      <c r="H95" s="5">
        <v>1.2307476764726299</v>
      </c>
      <c r="I95" s="5">
        <v>1.1753329792402101</v>
      </c>
      <c r="J95" s="5">
        <v>1.0742287025509201</v>
      </c>
      <c r="K95" s="5">
        <v>0.90106977283365597</v>
      </c>
      <c r="L95" s="5">
        <v>1.1625686520224401</v>
      </c>
      <c r="M95" s="10">
        <v>1.5026501812000801</v>
      </c>
      <c r="N95" s="5">
        <v>1.2890088574719001</v>
      </c>
      <c r="O95" s="5">
        <v>1.2049466878817701</v>
      </c>
      <c r="P95" s="5">
        <v>1.12181073894252</v>
      </c>
      <c r="Q95" s="5">
        <v>0.92918705806661495</v>
      </c>
      <c r="R95" s="5">
        <v>1.23111486427863</v>
      </c>
      <c r="S95" s="11" t="s">
        <v>50</v>
      </c>
      <c r="T95" t="s">
        <v>50</v>
      </c>
      <c r="U95" t="s">
        <v>50</v>
      </c>
      <c r="V95" t="s">
        <v>50</v>
      </c>
      <c r="W95" t="s">
        <v>48</v>
      </c>
      <c r="X95" t="s">
        <v>50</v>
      </c>
      <c r="Y95" s="7">
        <f>ABS(Quintile_Data[[#This Row],[AE_Amt_Overall]]-MAX(Quintile_Data[[#This Row],[AE_Amt_Q1]:[AE_Amt_Q5]]))</f>
        <v>0.23139817562814002</v>
      </c>
      <c r="Z95" s="6">
        <f>ABS(MIN(Quintile_Data[[#This Row],[AE_Amt_Q1]:[AE_Amt_Q5]])-Quintile_Data[[#This Row],[AE_Amt_Overall]])</f>
        <v>0.26149887918878412</v>
      </c>
      <c r="AA95" s="19">
        <f>VLOOKUP(Quintile_Data[[#This Row],[Deaths_Q1]],Mapping!$A$2:$B$8,2,FALSE)</f>
        <v>100</v>
      </c>
      <c r="AB95" s="8">
        <f>VLOOKUP(Quintile_Data[[#This Row],[Deaths_Q2]],Mapping!$A$2:$B$8,2,FALSE)</f>
        <v>100</v>
      </c>
      <c r="AC95" s="8">
        <f>VLOOKUP(Quintile_Data[[#This Row],[Deaths_Q3]],Mapping!$A$2:$B$8,2,FALSE)</f>
        <v>100</v>
      </c>
      <c r="AD95" s="8">
        <f>VLOOKUP(Quintile_Data[[#This Row],[Deaths_Q4]],Mapping!$A$2:$B$8,2,FALSE)</f>
        <v>100</v>
      </c>
      <c r="AE95" s="8">
        <f>VLOOKUP(Quintile_Data[[#This Row],[Deaths_Q5]],Mapping!$A$2:$B$8,2,FALSE)</f>
        <v>50</v>
      </c>
      <c r="AF95" s="8">
        <f>VLOOKUP(Quintile_Data[[#This Row],[Deaths_Overall]],Mapping!$A$2:$B$8,2,FALSE)</f>
        <v>100</v>
      </c>
    </row>
    <row r="96" spans="1:32" x14ac:dyDescent="0.25">
      <c r="A96" t="s">
        <v>59</v>
      </c>
      <c r="B96" t="s">
        <v>27</v>
      </c>
      <c r="C96" t="s">
        <v>6</v>
      </c>
      <c r="D96" t="s">
        <v>17</v>
      </c>
      <c r="E96" t="s">
        <v>61</v>
      </c>
      <c r="F96" t="s">
        <v>7</v>
      </c>
      <c r="G96" s="10">
        <v>1.3386973306160601</v>
      </c>
      <c r="H96" s="5">
        <v>1.1674726876969399</v>
      </c>
      <c r="I96" s="5">
        <v>1.01887593323906</v>
      </c>
      <c r="J96" s="5">
        <v>0.87750529099609598</v>
      </c>
      <c r="K96" s="5">
        <v>0.71075787439273397</v>
      </c>
      <c r="L96" s="5">
        <v>0.992868472522212</v>
      </c>
      <c r="M96" s="10">
        <v>1.21783554210391</v>
      </c>
      <c r="N96" s="5">
        <v>1.13191763407879</v>
      </c>
      <c r="O96" s="5">
        <v>1.02018576610582</v>
      </c>
      <c r="P96" s="5">
        <v>0.94614599091904195</v>
      </c>
      <c r="Q96" s="5">
        <v>0.78764709181716797</v>
      </c>
      <c r="R96" s="5">
        <v>1.01217995644976</v>
      </c>
      <c r="S96" s="11" t="s">
        <v>48</v>
      </c>
      <c r="T96" t="s">
        <v>48</v>
      </c>
      <c r="U96" t="s">
        <v>48</v>
      </c>
      <c r="V96" t="s">
        <v>48</v>
      </c>
      <c r="W96" t="s">
        <v>48</v>
      </c>
      <c r="X96" t="s">
        <v>50</v>
      </c>
      <c r="Y96" s="7">
        <f>ABS(Quintile_Data[[#This Row],[AE_Amt_Overall]]-MAX(Quintile_Data[[#This Row],[AE_Amt_Q1]:[AE_Amt_Q5]]))</f>
        <v>0.34582885809384811</v>
      </c>
      <c r="Z96" s="6">
        <f>ABS(MIN(Quintile_Data[[#This Row],[AE_Amt_Q1]:[AE_Amt_Q5]])-Quintile_Data[[#This Row],[AE_Amt_Overall]])</f>
        <v>0.28211059812947803</v>
      </c>
      <c r="AA96" s="19">
        <f>VLOOKUP(Quintile_Data[[#This Row],[Deaths_Q1]],Mapping!$A$2:$B$8,2,FALSE)</f>
        <v>50</v>
      </c>
      <c r="AB96" s="8">
        <f>VLOOKUP(Quintile_Data[[#This Row],[Deaths_Q2]],Mapping!$A$2:$B$8,2,FALSE)</f>
        <v>50</v>
      </c>
      <c r="AC96" s="8">
        <f>VLOOKUP(Quintile_Data[[#This Row],[Deaths_Q3]],Mapping!$A$2:$B$8,2,FALSE)</f>
        <v>50</v>
      </c>
      <c r="AD96" s="8">
        <f>VLOOKUP(Quintile_Data[[#This Row],[Deaths_Q4]],Mapping!$A$2:$B$8,2,FALSE)</f>
        <v>50</v>
      </c>
      <c r="AE96" s="8">
        <f>VLOOKUP(Quintile_Data[[#This Row],[Deaths_Q5]],Mapping!$A$2:$B$8,2,FALSE)</f>
        <v>50</v>
      </c>
      <c r="AF96" s="8">
        <f>VLOOKUP(Quintile_Data[[#This Row],[Deaths_Overall]],Mapping!$A$2:$B$8,2,FALSE)</f>
        <v>100</v>
      </c>
    </row>
    <row r="97" spans="1:32" x14ac:dyDescent="0.25">
      <c r="A97" t="s">
        <v>59</v>
      </c>
      <c r="B97" t="s">
        <v>27</v>
      </c>
      <c r="C97" t="s">
        <v>6</v>
      </c>
      <c r="D97" t="s">
        <v>17</v>
      </c>
      <c r="E97" t="s">
        <v>61</v>
      </c>
      <c r="F97" t="s">
        <v>57</v>
      </c>
      <c r="G97" s="10">
        <v>1.36849064552602</v>
      </c>
      <c r="H97" s="5">
        <v>1.18332340134223</v>
      </c>
      <c r="I97" s="5">
        <v>1.04336733352698</v>
      </c>
      <c r="J97" s="5">
        <v>0.93118093671378799</v>
      </c>
      <c r="K97" s="5">
        <v>0.768418639012034</v>
      </c>
      <c r="L97" s="5">
        <v>1.0269838601691601</v>
      </c>
      <c r="M97" s="10">
        <v>1.3779332724917599</v>
      </c>
      <c r="N97" s="5">
        <v>1.2490292433219801</v>
      </c>
      <c r="O97" s="5">
        <v>1.1815089772537399</v>
      </c>
      <c r="P97" s="5">
        <v>1.08122270590051</v>
      </c>
      <c r="Q97" s="5">
        <v>0.95641873925314302</v>
      </c>
      <c r="R97" s="5">
        <v>1.1734503346112399</v>
      </c>
      <c r="S97" s="11" t="s">
        <v>50</v>
      </c>
      <c r="T97" t="s">
        <v>50</v>
      </c>
      <c r="U97" t="s">
        <v>50</v>
      </c>
      <c r="V97" t="s">
        <v>50</v>
      </c>
      <c r="W97" t="s">
        <v>48</v>
      </c>
      <c r="X97" t="s">
        <v>52</v>
      </c>
      <c r="Y97" s="7">
        <f>ABS(Quintile_Data[[#This Row],[AE_Amt_Overall]]-MAX(Quintile_Data[[#This Row],[AE_Amt_Q1]:[AE_Amt_Q5]]))</f>
        <v>0.34150678535685985</v>
      </c>
      <c r="Z97" s="6">
        <f>ABS(MIN(Quintile_Data[[#This Row],[AE_Amt_Q1]:[AE_Amt_Q5]])-Quintile_Data[[#This Row],[AE_Amt_Overall]])</f>
        <v>0.2585652211571261</v>
      </c>
      <c r="AA97" s="19">
        <f>VLOOKUP(Quintile_Data[[#This Row],[Deaths_Q1]],Mapping!$A$2:$B$8,2,FALSE)</f>
        <v>100</v>
      </c>
      <c r="AB97" s="8">
        <f>VLOOKUP(Quintile_Data[[#This Row],[Deaths_Q2]],Mapping!$A$2:$B$8,2,FALSE)</f>
        <v>100</v>
      </c>
      <c r="AC97" s="8">
        <f>VLOOKUP(Quintile_Data[[#This Row],[Deaths_Q3]],Mapping!$A$2:$B$8,2,FALSE)</f>
        <v>100</v>
      </c>
      <c r="AD97" s="8">
        <f>VLOOKUP(Quintile_Data[[#This Row],[Deaths_Q4]],Mapping!$A$2:$B$8,2,FALSE)</f>
        <v>100</v>
      </c>
      <c r="AE97" s="8">
        <f>VLOOKUP(Quintile_Data[[#This Row],[Deaths_Q5]],Mapping!$A$2:$B$8,2,FALSE)</f>
        <v>50</v>
      </c>
      <c r="AF97" s="8">
        <f>VLOOKUP(Quintile_Data[[#This Row],[Deaths_Overall]],Mapping!$A$2:$B$8,2,FALSE)</f>
        <v>200</v>
      </c>
    </row>
    <row r="98" spans="1:32" x14ac:dyDescent="0.25">
      <c r="A98" t="s">
        <v>59</v>
      </c>
      <c r="B98" t="s">
        <v>27</v>
      </c>
      <c r="C98" t="s">
        <v>6</v>
      </c>
      <c r="D98" t="s">
        <v>17</v>
      </c>
      <c r="E98" t="s">
        <v>62</v>
      </c>
      <c r="F98" t="s">
        <v>16</v>
      </c>
      <c r="G98" s="10">
        <v>1.5276489668195301</v>
      </c>
      <c r="H98" s="5">
        <v>1.24075451973314</v>
      </c>
      <c r="I98" s="5">
        <v>1.1295006516264701</v>
      </c>
      <c r="J98" s="5">
        <v>1.0202806602522101</v>
      </c>
      <c r="K98" s="5">
        <v>0.90844798414795103</v>
      </c>
      <c r="L98" s="5">
        <v>1.1150782170884901</v>
      </c>
      <c r="M98" s="10">
        <v>1.4380084634382999</v>
      </c>
      <c r="N98" s="5">
        <v>1.3360726650433701</v>
      </c>
      <c r="O98" s="5">
        <v>1.1987066377370399</v>
      </c>
      <c r="P98" s="5">
        <v>1.0766554752589199</v>
      </c>
      <c r="Q98" s="5">
        <v>0.97625048200333298</v>
      </c>
      <c r="R98" s="5">
        <v>1.188255809388</v>
      </c>
      <c r="S98" s="11" t="s">
        <v>48</v>
      </c>
      <c r="T98" t="s">
        <v>48</v>
      </c>
      <c r="U98" t="s">
        <v>48</v>
      </c>
      <c r="V98" t="s">
        <v>48</v>
      </c>
      <c r="W98" t="s">
        <v>48</v>
      </c>
      <c r="X98" t="s">
        <v>50</v>
      </c>
      <c r="Y98" s="7">
        <f>ABS(Quintile_Data[[#This Row],[AE_Amt_Overall]]-MAX(Quintile_Data[[#This Row],[AE_Amt_Q1]:[AE_Amt_Q5]]))</f>
        <v>0.41257074973104002</v>
      </c>
      <c r="Z98" s="6">
        <f>ABS(MIN(Quintile_Data[[#This Row],[AE_Amt_Q1]:[AE_Amt_Q5]])-Quintile_Data[[#This Row],[AE_Amt_Overall]])</f>
        <v>0.20663023294053906</v>
      </c>
      <c r="AA98" s="19">
        <f>VLOOKUP(Quintile_Data[[#This Row],[Deaths_Q1]],Mapping!$A$2:$B$8,2,FALSE)</f>
        <v>50</v>
      </c>
      <c r="AB98" s="8">
        <f>VLOOKUP(Quintile_Data[[#This Row],[Deaths_Q2]],Mapping!$A$2:$B$8,2,FALSE)</f>
        <v>50</v>
      </c>
      <c r="AC98" s="8">
        <f>VLOOKUP(Quintile_Data[[#This Row],[Deaths_Q3]],Mapping!$A$2:$B$8,2,FALSE)</f>
        <v>50</v>
      </c>
      <c r="AD98" s="8">
        <f>VLOOKUP(Quintile_Data[[#This Row],[Deaths_Q4]],Mapping!$A$2:$B$8,2,FALSE)</f>
        <v>50</v>
      </c>
      <c r="AE98" s="8">
        <f>VLOOKUP(Quintile_Data[[#This Row],[Deaths_Q5]],Mapping!$A$2:$B$8,2,FALSE)</f>
        <v>50</v>
      </c>
      <c r="AF98" s="8">
        <f>VLOOKUP(Quintile_Data[[#This Row],[Deaths_Overall]],Mapping!$A$2:$B$8,2,FALSE)</f>
        <v>100</v>
      </c>
    </row>
    <row r="99" spans="1:32" x14ac:dyDescent="0.25">
      <c r="A99" t="s">
        <v>59</v>
      </c>
      <c r="B99" t="s">
        <v>27</v>
      </c>
      <c r="C99" t="s">
        <v>6</v>
      </c>
      <c r="D99" t="s">
        <v>17</v>
      </c>
      <c r="E99" t="s">
        <v>62</v>
      </c>
      <c r="F99" t="s">
        <v>7</v>
      </c>
      <c r="G99" s="10">
        <v>1.4718141836168199</v>
      </c>
      <c r="H99" s="5">
        <v>1.0859344425278501</v>
      </c>
      <c r="I99" s="5">
        <v>0.90939085393558505</v>
      </c>
      <c r="J99" s="5">
        <v>0.83271968054561896</v>
      </c>
      <c r="K99" s="5">
        <v>0.69826149984334795</v>
      </c>
      <c r="L99" s="5">
        <v>0.91616862902665497</v>
      </c>
      <c r="M99" s="10">
        <v>1.1899125463118301</v>
      </c>
      <c r="N99" s="5">
        <v>1.04935106744691</v>
      </c>
      <c r="O99" s="5">
        <v>0.96340805150499098</v>
      </c>
      <c r="P99" s="5">
        <v>0.923866395679667</v>
      </c>
      <c r="Q99" s="5">
        <v>0.85156109085281995</v>
      </c>
      <c r="R99" s="5">
        <v>0.97302210062690098</v>
      </c>
      <c r="S99" s="11" t="s">
        <v>49</v>
      </c>
      <c r="T99" t="s">
        <v>48</v>
      </c>
      <c r="U99" t="s">
        <v>48</v>
      </c>
      <c r="V99" t="s">
        <v>48</v>
      </c>
      <c r="W99" t="s">
        <v>48</v>
      </c>
      <c r="X99" t="s">
        <v>50</v>
      </c>
      <c r="Y99" s="7">
        <f>ABS(Quintile_Data[[#This Row],[AE_Amt_Overall]]-MAX(Quintile_Data[[#This Row],[AE_Amt_Q1]:[AE_Amt_Q5]]))</f>
        <v>0.55564555459016496</v>
      </c>
      <c r="Z99" s="6">
        <f>ABS(MIN(Quintile_Data[[#This Row],[AE_Amt_Q1]:[AE_Amt_Q5]])-Quintile_Data[[#This Row],[AE_Amt_Overall]])</f>
        <v>0.21790712918330701</v>
      </c>
      <c r="AA99" s="19">
        <f>VLOOKUP(Quintile_Data[[#This Row],[Deaths_Q1]],Mapping!$A$2:$B$8,2,FALSE)</f>
        <v>25</v>
      </c>
      <c r="AB99" s="8">
        <f>VLOOKUP(Quintile_Data[[#This Row],[Deaths_Q2]],Mapping!$A$2:$B$8,2,FALSE)</f>
        <v>50</v>
      </c>
      <c r="AC99" s="8">
        <f>VLOOKUP(Quintile_Data[[#This Row],[Deaths_Q3]],Mapping!$A$2:$B$8,2,FALSE)</f>
        <v>50</v>
      </c>
      <c r="AD99" s="8">
        <f>VLOOKUP(Quintile_Data[[#This Row],[Deaths_Q4]],Mapping!$A$2:$B$8,2,FALSE)</f>
        <v>50</v>
      </c>
      <c r="AE99" s="8">
        <f>VLOOKUP(Quintile_Data[[#This Row],[Deaths_Q5]],Mapping!$A$2:$B$8,2,FALSE)</f>
        <v>50</v>
      </c>
      <c r="AF99" s="8">
        <f>VLOOKUP(Quintile_Data[[#This Row],[Deaths_Overall]],Mapping!$A$2:$B$8,2,FALSE)</f>
        <v>100</v>
      </c>
    </row>
    <row r="100" spans="1:32" x14ac:dyDescent="0.25">
      <c r="A100" t="s">
        <v>59</v>
      </c>
      <c r="B100" t="s">
        <v>27</v>
      </c>
      <c r="C100" t="s">
        <v>6</v>
      </c>
      <c r="D100" t="s">
        <v>17</v>
      </c>
      <c r="E100" t="s">
        <v>62</v>
      </c>
      <c r="F100" t="s">
        <v>57</v>
      </c>
      <c r="G100" s="10">
        <v>1.4812204378166101</v>
      </c>
      <c r="H100" s="5">
        <v>1.0946690814840401</v>
      </c>
      <c r="I100" s="5">
        <v>0.98886265215406399</v>
      </c>
      <c r="J100" s="5">
        <v>0.855297342255955</v>
      </c>
      <c r="K100" s="5">
        <v>0.72784084726662801</v>
      </c>
      <c r="L100" s="5">
        <v>0.926861574046562</v>
      </c>
      <c r="M100" s="10">
        <v>1.3125982227292701</v>
      </c>
      <c r="N100" s="5">
        <v>1.1564974928101901</v>
      </c>
      <c r="O100" s="5">
        <v>1.10256579561604</v>
      </c>
      <c r="P100" s="5">
        <v>0.95758495631241303</v>
      </c>
      <c r="Q100" s="5">
        <v>1.0869999232727801</v>
      </c>
      <c r="R100" s="5">
        <v>1.0863009713116201</v>
      </c>
      <c r="S100" s="11" t="s">
        <v>48</v>
      </c>
      <c r="T100" t="s">
        <v>50</v>
      </c>
      <c r="U100" t="s">
        <v>50</v>
      </c>
      <c r="V100" t="s">
        <v>50</v>
      </c>
      <c r="W100" t="s">
        <v>48</v>
      </c>
      <c r="X100" t="s">
        <v>50</v>
      </c>
      <c r="Y100" s="7">
        <f>ABS(Quintile_Data[[#This Row],[AE_Amt_Overall]]-MAX(Quintile_Data[[#This Row],[AE_Amt_Q1]:[AE_Amt_Q5]]))</f>
        <v>0.55435886377004806</v>
      </c>
      <c r="Z100" s="6">
        <f>ABS(MIN(Quintile_Data[[#This Row],[AE_Amt_Q1]:[AE_Amt_Q5]])-Quintile_Data[[#This Row],[AE_Amt_Overall]])</f>
        <v>0.19902072677993399</v>
      </c>
      <c r="AA100" s="19">
        <f>VLOOKUP(Quintile_Data[[#This Row],[Deaths_Q1]],Mapping!$A$2:$B$8,2,FALSE)</f>
        <v>50</v>
      </c>
      <c r="AB100" s="8">
        <f>VLOOKUP(Quintile_Data[[#This Row],[Deaths_Q2]],Mapping!$A$2:$B$8,2,FALSE)</f>
        <v>100</v>
      </c>
      <c r="AC100" s="8">
        <f>VLOOKUP(Quintile_Data[[#This Row],[Deaths_Q3]],Mapping!$A$2:$B$8,2,FALSE)</f>
        <v>100</v>
      </c>
      <c r="AD100" s="8">
        <f>VLOOKUP(Quintile_Data[[#This Row],[Deaths_Q4]],Mapping!$A$2:$B$8,2,FALSE)</f>
        <v>100</v>
      </c>
      <c r="AE100" s="8">
        <f>VLOOKUP(Quintile_Data[[#This Row],[Deaths_Q5]],Mapping!$A$2:$B$8,2,FALSE)</f>
        <v>50</v>
      </c>
      <c r="AF100" s="8">
        <f>VLOOKUP(Quintile_Data[[#This Row],[Deaths_Overall]],Mapping!$A$2:$B$8,2,FALSE)</f>
        <v>100</v>
      </c>
    </row>
    <row r="101" spans="1:32" x14ac:dyDescent="0.25">
      <c r="A101" t="s">
        <v>59</v>
      </c>
      <c r="B101" t="s">
        <v>27</v>
      </c>
      <c r="C101" t="s">
        <v>6</v>
      </c>
      <c r="D101" t="s">
        <v>17</v>
      </c>
      <c r="E101" t="s">
        <v>11</v>
      </c>
      <c r="F101" t="s">
        <v>16</v>
      </c>
      <c r="G101" s="10">
        <v>2.0313744684096</v>
      </c>
      <c r="H101" s="5">
        <v>1.5431556142598899</v>
      </c>
      <c r="I101" s="5">
        <v>1.28727668178652</v>
      </c>
      <c r="J101" s="5">
        <v>1.10667486346794</v>
      </c>
      <c r="K101" s="5">
        <v>0.874386683555061</v>
      </c>
      <c r="L101" s="5">
        <v>1.23730217478245</v>
      </c>
      <c r="M101" s="10">
        <v>2.3159121908805802</v>
      </c>
      <c r="N101" s="5">
        <v>1.5575479430361501</v>
      </c>
      <c r="O101" s="5">
        <v>1.3652782926292599</v>
      </c>
      <c r="P101" s="5">
        <v>1.2015066318746099</v>
      </c>
      <c r="Q101" s="5">
        <v>0.92490834461161098</v>
      </c>
      <c r="R101" s="5">
        <v>1.3504653436992999</v>
      </c>
      <c r="S101" s="11" t="s">
        <v>48</v>
      </c>
      <c r="T101" t="s">
        <v>48</v>
      </c>
      <c r="U101" t="s">
        <v>50</v>
      </c>
      <c r="V101" t="s">
        <v>48</v>
      </c>
      <c r="W101" t="s">
        <v>48</v>
      </c>
      <c r="X101" t="s">
        <v>50</v>
      </c>
      <c r="Y101" s="7">
        <f>ABS(Quintile_Data[[#This Row],[AE_Amt_Overall]]-MAX(Quintile_Data[[#This Row],[AE_Amt_Q1]:[AE_Amt_Q5]]))</f>
        <v>0.79407229362715004</v>
      </c>
      <c r="Z101" s="6">
        <f>ABS(MIN(Quintile_Data[[#This Row],[AE_Amt_Q1]:[AE_Amt_Q5]])-Quintile_Data[[#This Row],[AE_Amt_Overall]])</f>
        <v>0.36291549122738898</v>
      </c>
      <c r="AA101" s="19">
        <f>VLOOKUP(Quintile_Data[[#This Row],[Deaths_Q1]],Mapping!$A$2:$B$8,2,FALSE)</f>
        <v>50</v>
      </c>
      <c r="AB101" s="8">
        <f>VLOOKUP(Quintile_Data[[#This Row],[Deaths_Q2]],Mapping!$A$2:$B$8,2,FALSE)</f>
        <v>50</v>
      </c>
      <c r="AC101" s="8">
        <f>VLOOKUP(Quintile_Data[[#This Row],[Deaths_Q3]],Mapping!$A$2:$B$8,2,FALSE)</f>
        <v>100</v>
      </c>
      <c r="AD101" s="8">
        <f>VLOOKUP(Quintile_Data[[#This Row],[Deaths_Q4]],Mapping!$A$2:$B$8,2,FALSE)</f>
        <v>50</v>
      </c>
      <c r="AE101" s="8">
        <f>VLOOKUP(Quintile_Data[[#This Row],[Deaths_Q5]],Mapping!$A$2:$B$8,2,FALSE)</f>
        <v>50</v>
      </c>
      <c r="AF101" s="8">
        <f>VLOOKUP(Quintile_Data[[#This Row],[Deaths_Overall]],Mapping!$A$2:$B$8,2,FALSE)</f>
        <v>100</v>
      </c>
    </row>
    <row r="102" spans="1:32" x14ac:dyDescent="0.25">
      <c r="A102" t="s">
        <v>59</v>
      </c>
      <c r="B102" t="s">
        <v>27</v>
      </c>
      <c r="C102" t="s">
        <v>6</v>
      </c>
      <c r="D102" t="s">
        <v>17</v>
      </c>
      <c r="E102" t="s">
        <v>11</v>
      </c>
      <c r="F102" t="s">
        <v>7</v>
      </c>
      <c r="G102" s="10">
        <v>1.4743169345120399</v>
      </c>
      <c r="H102" s="5">
        <v>1.0410478442256099</v>
      </c>
      <c r="I102" s="5">
        <v>0.85957498600447502</v>
      </c>
      <c r="J102" s="5">
        <v>0.72433574365747699</v>
      </c>
      <c r="K102" s="5">
        <v>0.59443120429125196</v>
      </c>
      <c r="L102" s="5">
        <v>0.80955505761763902</v>
      </c>
      <c r="M102" s="10">
        <v>1.4618286256156201</v>
      </c>
      <c r="N102" s="5">
        <v>1.0753944304171701</v>
      </c>
      <c r="O102" s="5">
        <v>0.90656308847974398</v>
      </c>
      <c r="P102" s="5">
        <v>0.843179562530879</v>
      </c>
      <c r="Q102" s="5">
        <v>0.78284268644835098</v>
      </c>
      <c r="R102" s="5">
        <v>0.92324078849214797</v>
      </c>
      <c r="S102" s="11" t="s">
        <v>48</v>
      </c>
      <c r="T102" t="s">
        <v>48</v>
      </c>
      <c r="U102" t="s">
        <v>50</v>
      </c>
      <c r="V102" t="s">
        <v>48</v>
      </c>
      <c r="W102" t="s">
        <v>48</v>
      </c>
      <c r="X102" t="s">
        <v>50</v>
      </c>
      <c r="Y102" s="7">
        <f>ABS(Quintile_Data[[#This Row],[AE_Amt_Overall]]-MAX(Quintile_Data[[#This Row],[AE_Amt_Q1]:[AE_Amt_Q5]]))</f>
        <v>0.66476187689440092</v>
      </c>
      <c r="Z102" s="6">
        <f>ABS(MIN(Quintile_Data[[#This Row],[AE_Amt_Q1]:[AE_Amt_Q5]])-Quintile_Data[[#This Row],[AE_Amt_Overall]])</f>
        <v>0.21512385332638706</v>
      </c>
      <c r="AA102" s="19">
        <f>VLOOKUP(Quintile_Data[[#This Row],[Deaths_Q1]],Mapping!$A$2:$B$8,2,FALSE)</f>
        <v>50</v>
      </c>
      <c r="AB102" s="8">
        <f>VLOOKUP(Quintile_Data[[#This Row],[Deaths_Q2]],Mapping!$A$2:$B$8,2,FALSE)</f>
        <v>50</v>
      </c>
      <c r="AC102" s="8">
        <f>VLOOKUP(Quintile_Data[[#This Row],[Deaths_Q3]],Mapping!$A$2:$B$8,2,FALSE)</f>
        <v>100</v>
      </c>
      <c r="AD102" s="8">
        <f>VLOOKUP(Quintile_Data[[#This Row],[Deaths_Q4]],Mapping!$A$2:$B$8,2,FALSE)</f>
        <v>50</v>
      </c>
      <c r="AE102" s="8">
        <f>VLOOKUP(Quintile_Data[[#This Row],[Deaths_Q5]],Mapping!$A$2:$B$8,2,FALSE)</f>
        <v>50</v>
      </c>
      <c r="AF102" s="8">
        <f>VLOOKUP(Quintile_Data[[#This Row],[Deaths_Overall]],Mapping!$A$2:$B$8,2,FALSE)</f>
        <v>100</v>
      </c>
    </row>
    <row r="103" spans="1:32" x14ac:dyDescent="0.25">
      <c r="A103" t="s">
        <v>59</v>
      </c>
      <c r="B103" t="s">
        <v>27</v>
      </c>
      <c r="C103" t="s">
        <v>6</v>
      </c>
      <c r="D103" t="s">
        <v>17</v>
      </c>
      <c r="E103" t="s">
        <v>11</v>
      </c>
      <c r="F103" t="s">
        <v>57</v>
      </c>
      <c r="G103" s="10">
        <v>1.53074942760854</v>
      </c>
      <c r="H103" s="5">
        <v>1.1153178874933001</v>
      </c>
      <c r="I103" s="5">
        <v>0.87401240263650604</v>
      </c>
      <c r="J103" s="5">
        <v>0.737996788884549</v>
      </c>
      <c r="K103" s="5">
        <v>0.61254232099883898</v>
      </c>
      <c r="L103" s="5">
        <v>0.82078780253680395</v>
      </c>
      <c r="M103" s="10">
        <v>1.5633287612020601</v>
      </c>
      <c r="N103" s="5">
        <v>1.3957481420578699</v>
      </c>
      <c r="O103" s="5">
        <v>1.01604872583498</v>
      </c>
      <c r="P103" s="5">
        <v>0.94227222451593695</v>
      </c>
      <c r="Q103" s="5">
        <v>1.0311528486047401</v>
      </c>
      <c r="R103" s="5">
        <v>1.11547357100158</v>
      </c>
      <c r="S103" s="11" t="s">
        <v>48</v>
      </c>
      <c r="T103" t="s">
        <v>50</v>
      </c>
      <c r="U103" t="s">
        <v>50</v>
      </c>
      <c r="V103" t="s">
        <v>48</v>
      </c>
      <c r="W103" t="s">
        <v>48</v>
      </c>
      <c r="X103" t="s">
        <v>50</v>
      </c>
      <c r="Y103" s="7">
        <f>ABS(Quintile_Data[[#This Row],[AE_Amt_Overall]]-MAX(Quintile_Data[[#This Row],[AE_Amt_Q1]:[AE_Amt_Q5]]))</f>
        <v>0.7099616250717361</v>
      </c>
      <c r="Z103" s="6">
        <f>ABS(MIN(Quintile_Data[[#This Row],[AE_Amt_Q1]:[AE_Amt_Q5]])-Quintile_Data[[#This Row],[AE_Amt_Overall]])</f>
        <v>0.20824548153796496</v>
      </c>
      <c r="AA103" s="19">
        <f>VLOOKUP(Quintile_Data[[#This Row],[Deaths_Q1]],Mapping!$A$2:$B$8,2,FALSE)</f>
        <v>50</v>
      </c>
      <c r="AB103" s="8">
        <f>VLOOKUP(Quintile_Data[[#This Row],[Deaths_Q2]],Mapping!$A$2:$B$8,2,FALSE)</f>
        <v>100</v>
      </c>
      <c r="AC103" s="8">
        <f>VLOOKUP(Quintile_Data[[#This Row],[Deaths_Q3]],Mapping!$A$2:$B$8,2,FALSE)</f>
        <v>100</v>
      </c>
      <c r="AD103" s="8">
        <f>VLOOKUP(Quintile_Data[[#This Row],[Deaths_Q4]],Mapping!$A$2:$B$8,2,FALSE)</f>
        <v>50</v>
      </c>
      <c r="AE103" s="8">
        <f>VLOOKUP(Quintile_Data[[#This Row],[Deaths_Q5]],Mapping!$A$2:$B$8,2,FALSE)</f>
        <v>50</v>
      </c>
      <c r="AF103" s="8">
        <f>VLOOKUP(Quintile_Data[[#This Row],[Deaths_Overall]],Mapping!$A$2:$B$8,2,FALSE)</f>
        <v>100</v>
      </c>
    </row>
    <row r="104" spans="1:32" x14ac:dyDescent="0.25">
      <c r="A104" t="s">
        <v>59</v>
      </c>
      <c r="B104" t="s">
        <v>27</v>
      </c>
      <c r="C104" t="s">
        <v>6</v>
      </c>
      <c r="D104" t="s">
        <v>17</v>
      </c>
      <c r="E104" t="s">
        <v>58</v>
      </c>
      <c r="F104" t="s">
        <v>16</v>
      </c>
      <c r="G104" s="10">
        <v>1.4606512904017499</v>
      </c>
      <c r="H104" s="5">
        <v>1.24788183960772</v>
      </c>
      <c r="I104" s="5">
        <v>1.1680554909963501</v>
      </c>
      <c r="J104" s="5">
        <v>1.0868713937130601</v>
      </c>
      <c r="K104" s="5">
        <v>0.99300773262570696</v>
      </c>
      <c r="L104" s="5">
        <v>1.16949312638551</v>
      </c>
      <c r="M104" s="10">
        <v>1.5812305243884199</v>
      </c>
      <c r="N104" s="5">
        <v>1.2911859307439499</v>
      </c>
      <c r="O104" s="5">
        <v>1.24512392173793</v>
      </c>
      <c r="P104" s="5">
        <v>1.1459450536784299</v>
      </c>
      <c r="Q104" s="5">
        <v>1.0250297124358301</v>
      </c>
      <c r="R104" s="5">
        <v>1.24054760071866</v>
      </c>
      <c r="S104" s="11" t="s">
        <v>50</v>
      </c>
      <c r="T104" t="s">
        <v>50</v>
      </c>
      <c r="U104" t="s">
        <v>50</v>
      </c>
      <c r="V104" t="s">
        <v>50</v>
      </c>
      <c r="W104" t="s">
        <v>50</v>
      </c>
      <c r="X104" t="s">
        <v>52</v>
      </c>
      <c r="Y104" s="7">
        <f>ABS(Quintile_Data[[#This Row],[AE_Amt_Overall]]-MAX(Quintile_Data[[#This Row],[AE_Amt_Q1]:[AE_Amt_Q5]]))</f>
        <v>0.29115816401623995</v>
      </c>
      <c r="Z104" s="6">
        <f>ABS(MIN(Quintile_Data[[#This Row],[AE_Amt_Q1]:[AE_Amt_Q5]])-Quintile_Data[[#This Row],[AE_Amt_Overall]])</f>
        <v>0.17648539375980299</v>
      </c>
      <c r="AA104" s="19">
        <f>VLOOKUP(Quintile_Data[[#This Row],[Deaths_Q1]],Mapping!$A$2:$B$8,2,FALSE)</f>
        <v>100</v>
      </c>
      <c r="AB104" s="8">
        <f>VLOOKUP(Quintile_Data[[#This Row],[Deaths_Q2]],Mapping!$A$2:$B$8,2,FALSE)</f>
        <v>100</v>
      </c>
      <c r="AC104" s="8">
        <f>VLOOKUP(Quintile_Data[[#This Row],[Deaths_Q3]],Mapping!$A$2:$B$8,2,FALSE)</f>
        <v>100</v>
      </c>
      <c r="AD104" s="8">
        <f>VLOOKUP(Quintile_Data[[#This Row],[Deaths_Q4]],Mapping!$A$2:$B$8,2,FALSE)</f>
        <v>100</v>
      </c>
      <c r="AE104" s="8">
        <f>VLOOKUP(Quintile_Data[[#This Row],[Deaths_Q5]],Mapping!$A$2:$B$8,2,FALSE)</f>
        <v>100</v>
      </c>
      <c r="AF104" s="8">
        <f>VLOOKUP(Quintile_Data[[#This Row],[Deaths_Overall]],Mapping!$A$2:$B$8,2,FALSE)</f>
        <v>200</v>
      </c>
    </row>
    <row r="105" spans="1:32" x14ac:dyDescent="0.25">
      <c r="A105" t="s">
        <v>59</v>
      </c>
      <c r="B105" t="s">
        <v>27</v>
      </c>
      <c r="C105" t="s">
        <v>6</v>
      </c>
      <c r="D105" t="s">
        <v>17</v>
      </c>
      <c r="E105" t="s">
        <v>58</v>
      </c>
      <c r="F105" t="s">
        <v>7</v>
      </c>
      <c r="G105" s="10">
        <v>1.25092445774084</v>
      </c>
      <c r="H105" s="5">
        <v>1.0144135094931901</v>
      </c>
      <c r="I105" s="5">
        <v>0.93658134041879304</v>
      </c>
      <c r="J105" s="5">
        <v>0.84933315631166395</v>
      </c>
      <c r="K105" s="5">
        <v>0.73390143428310195</v>
      </c>
      <c r="L105" s="5">
        <v>0.87539498599352095</v>
      </c>
      <c r="M105" s="10">
        <v>1.19598283997173</v>
      </c>
      <c r="N105" s="5">
        <v>1.0308588017600999</v>
      </c>
      <c r="O105" s="5">
        <v>0.99135395677081495</v>
      </c>
      <c r="P105" s="5">
        <v>0.93600259935611396</v>
      </c>
      <c r="Q105" s="5">
        <v>0.88430662343724997</v>
      </c>
      <c r="R105" s="5">
        <v>0.97404976136376797</v>
      </c>
      <c r="S105" s="11" t="s">
        <v>48</v>
      </c>
      <c r="T105" t="s">
        <v>50</v>
      </c>
      <c r="U105" t="s">
        <v>50</v>
      </c>
      <c r="V105" t="s">
        <v>50</v>
      </c>
      <c r="W105" t="s">
        <v>50</v>
      </c>
      <c r="X105" t="s">
        <v>50</v>
      </c>
      <c r="Y105" s="7">
        <f>ABS(Quintile_Data[[#This Row],[AE_Amt_Overall]]-MAX(Quintile_Data[[#This Row],[AE_Amt_Q1]:[AE_Amt_Q5]]))</f>
        <v>0.3755294717473191</v>
      </c>
      <c r="Z105" s="6">
        <f>ABS(MIN(Quintile_Data[[#This Row],[AE_Amt_Q1]:[AE_Amt_Q5]])-Quintile_Data[[#This Row],[AE_Amt_Overall]])</f>
        <v>0.141493551710419</v>
      </c>
      <c r="AA105" s="19">
        <f>VLOOKUP(Quintile_Data[[#This Row],[Deaths_Q1]],Mapping!$A$2:$B$8,2,FALSE)</f>
        <v>50</v>
      </c>
      <c r="AB105" s="8">
        <f>VLOOKUP(Quintile_Data[[#This Row],[Deaths_Q2]],Mapping!$A$2:$B$8,2,FALSE)</f>
        <v>100</v>
      </c>
      <c r="AC105" s="8">
        <f>VLOOKUP(Quintile_Data[[#This Row],[Deaths_Q3]],Mapping!$A$2:$B$8,2,FALSE)</f>
        <v>100</v>
      </c>
      <c r="AD105" s="8">
        <f>VLOOKUP(Quintile_Data[[#This Row],[Deaths_Q4]],Mapping!$A$2:$B$8,2,FALSE)</f>
        <v>100</v>
      </c>
      <c r="AE105" s="8">
        <f>VLOOKUP(Quintile_Data[[#This Row],[Deaths_Q5]],Mapping!$A$2:$B$8,2,FALSE)</f>
        <v>100</v>
      </c>
      <c r="AF105" s="8">
        <f>VLOOKUP(Quintile_Data[[#This Row],[Deaths_Overall]],Mapping!$A$2:$B$8,2,FALSE)</f>
        <v>100</v>
      </c>
    </row>
    <row r="106" spans="1:32" x14ac:dyDescent="0.25">
      <c r="A106" t="s">
        <v>59</v>
      </c>
      <c r="B106" t="s">
        <v>27</v>
      </c>
      <c r="C106" t="s">
        <v>6</v>
      </c>
      <c r="D106" t="s">
        <v>17</v>
      </c>
      <c r="E106" t="s">
        <v>58</v>
      </c>
      <c r="F106" t="s">
        <v>57</v>
      </c>
      <c r="G106" s="10">
        <v>1.29709889254611</v>
      </c>
      <c r="H106" s="5">
        <v>1.08162410472818</v>
      </c>
      <c r="I106" s="5">
        <v>0.96001968660329295</v>
      </c>
      <c r="J106" s="5">
        <v>0.88327220897129299</v>
      </c>
      <c r="K106" s="5">
        <v>0.77812364172056603</v>
      </c>
      <c r="L106" s="5">
        <v>0.89840812188340802</v>
      </c>
      <c r="M106" s="10">
        <v>1.37607208792264</v>
      </c>
      <c r="N106" s="5">
        <v>1.21215938464097</v>
      </c>
      <c r="O106" s="5">
        <v>1.0981459918674501</v>
      </c>
      <c r="P106" s="5">
        <v>1.05402995151663</v>
      </c>
      <c r="Q106" s="5">
        <v>1.0955208918216699</v>
      </c>
      <c r="R106" s="5">
        <v>1.1433870271603099</v>
      </c>
      <c r="S106" s="11" t="s">
        <v>50</v>
      </c>
      <c r="T106" t="s">
        <v>50</v>
      </c>
      <c r="U106" t="s">
        <v>50</v>
      </c>
      <c r="V106" t="s">
        <v>50</v>
      </c>
      <c r="W106" t="s">
        <v>50</v>
      </c>
      <c r="X106" t="s">
        <v>52</v>
      </c>
      <c r="Y106" s="7">
        <f>ABS(Quintile_Data[[#This Row],[AE_Amt_Overall]]-MAX(Quintile_Data[[#This Row],[AE_Amt_Q1]:[AE_Amt_Q5]]))</f>
        <v>0.39869077066270198</v>
      </c>
      <c r="Z106" s="6">
        <f>ABS(MIN(Quintile_Data[[#This Row],[AE_Amt_Q1]:[AE_Amt_Q5]])-Quintile_Data[[#This Row],[AE_Amt_Overall]])</f>
        <v>0.12028448016284199</v>
      </c>
      <c r="AA106" s="19">
        <f>VLOOKUP(Quintile_Data[[#This Row],[Deaths_Q1]],Mapping!$A$2:$B$8,2,FALSE)</f>
        <v>100</v>
      </c>
      <c r="AB106" s="8">
        <f>VLOOKUP(Quintile_Data[[#This Row],[Deaths_Q2]],Mapping!$A$2:$B$8,2,FALSE)</f>
        <v>100</v>
      </c>
      <c r="AC106" s="8">
        <f>VLOOKUP(Quintile_Data[[#This Row],[Deaths_Q3]],Mapping!$A$2:$B$8,2,FALSE)</f>
        <v>100</v>
      </c>
      <c r="AD106" s="8">
        <f>VLOOKUP(Quintile_Data[[#This Row],[Deaths_Q4]],Mapping!$A$2:$B$8,2,FALSE)</f>
        <v>100</v>
      </c>
      <c r="AE106" s="8">
        <f>VLOOKUP(Quintile_Data[[#This Row],[Deaths_Q5]],Mapping!$A$2:$B$8,2,FALSE)</f>
        <v>100</v>
      </c>
      <c r="AF106" s="8">
        <f>VLOOKUP(Quintile_Data[[#This Row],[Deaths_Overall]],Mapping!$A$2:$B$8,2,FALSE)</f>
        <v>200</v>
      </c>
    </row>
    <row r="107" spans="1:32" x14ac:dyDescent="0.25">
      <c r="A107" t="s">
        <v>59</v>
      </c>
      <c r="B107" t="s">
        <v>27</v>
      </c>
      <c r="C107" t="s">
        <v>6</v>
      </c>
      <c r="D107" t="s">
        <v>29</v>
      </c>
      <c r="E107" t="s">
        <v>60</v>
      </c>
      <c r="F107" t="s">
        <v>16</v>
      </c>
      <c r="G107" s="10">
        <v>1.7250497691170601</v>
      </c>
      <c r="H107" s="5">
        <v>1.51829864947913</v>
      </c>
      <c r="I107" s="5">
        <v>1.3498499751962001</v>
      </c>
      <c r="J107" s="5">
        <v>1.2304084327953999</v>
      </c>
      <c r="K107" s="5">
        <v>1.06395283351994</v>
      </c>
      <c r="L107" s="5">
        <v>1.2453733071814199</v>
      </c>
      <c r="M107" s="10">
        <v>1.7516686833398201</v>
      </c>
      <c r="N107" s="5">
        <v>1.5212484942314399</v>
      </c>
      <c r="O107" s="5">
        <v>1.3481192989200399</v>
      </c>
      <c r="P107" s="5">
        <v>1.28899286049509</v>
      </c>
      <c r="Q107" s="5">
        <v>1.12196280890138</v>
      </c>
      <c r="R107" s="5">
        <v>1.29462291316189</v>
      </c>
      <c r="S107" s="11" t="s">
        <v>48</v>
      </c>
      <c r="T107" t="s">
        <v>48</v>
      </c>
      <c r="U107" t="s">
        <v>48</v>
      </c>
      <c r="V107" t="s">
        <v>50</v>
      </c>
      <c r="W107" t="s">
        <v>50</v>
      </c>
      <c r="X107" t="s">
        <v>50</v>
      </c>
      <c r="Y107" s="7">
        <f>ABS(Quintile_Data[[#This Row],[AE_Amt_Overall]]-MAX(Quintile_Data[[#This Row],[AE_Amt_Q1]:[AE_Amt_Q5]]))</f>
        <v>0.47967646193564017</v>
      </c>
      <c r="Z107" s="6">
        <f>ABS(MIN(Quintile_Data[[#This Row],[AE_Amt_Q1]:[AE_Amt_Q5]])-Quintile_Data[[#This Row],[AE_Amt_Overall]])</f>
        <v>0.18142047366147995</v>
      </c>
      <c r="AA107" s="19">
        <f>VLOOKUP(Quintile_Data[[#This Row],[Deaths_Q1]],Mapping!$A$2:$B$8,2,FALSE)</f>
        <v>50</v>
      </c>
      <c r="AB107" s="8">
        <f>VLOOKUP(Quintile_Data[[#This Row],[Deaths_Q2]],Mapping!$A$2:$B$8,2,FALSE)</f>
        <v>50</v>
      </c>
      <c r="AC107" s="8">
        <f>VLOOKUP(Quintile_Data[[#This Row],[Deaths_Q3]],Mapping!$A$2:$B$8,2,FALSE)</f>
        <v>50</v>
      </c>
      <c r="AD107" s="8">
        <f>VLOOKUP(Quintile_Data[[#This Row],[Deaths_Q4]],Mapping!$A$2:$B$8,2,FALSE)</f>
        <v>100</v>
      </c>
      <c r="AE107" s="8">
        <f>VLOOKUP(Quintile_Data[[#This Row],[Deaths_Q5]],Mapping!$A$2:$B$8,2,FALSE)</f>
        <v>100</v>
      </c>
      <c r="AF107" s="8">
        <f>VLOOKUP(Quintile_Data[[#This Row],[Deaths_Overall]],Mapping!$A$2:$B$8,2,FALSE)</f>
        <v>100</v>
      </c>
    </row>
    <row r="108" spans="1:32" x14ac:dyDescent="0.25">
      <c r="A108" t="s">
        <v>59</v>
      </c>
      <c r="B108" t="s">
        <v>27</v>
      </c>
      <c r="C108" t="s">
        <v>6</v>
      </c>
      <c r="D108" t="s">
        <v>29</v>
      </c>
      <c r="E108" t="s">
        <v>60</v>
      </c>
      <c r="F108" t="s">
        <v>7</v>
      </c>
      <c r="G108" s="10">
        <v>1.53741961122728</v>
      </c>
      <c r="H108" s="5">
        <v>1.2958485044464201</v>
      </c>
      <c r="I108" s="5">
        <v>1.1735695098966199</v>
      </c>
      <c r="J108" s="5">
        <v>0.94070502688694502</v>
      </c>
      <c r="K108" s="5">
        <v>0.73947120543720002</v>
      </c>
      <c r="L108" s="5">
        <v>0.98776873432131496</v>
      </c>
      <c r="M108" s="10">
        <v>1.4052792937362</v>
      </c>
      <c r="N108" s="5">
        <v>1.2333240454213701</v>
      </c>
      <c r="O108" s="5">
        <v>1.16548900282394</v>
      </c>
      <c r="P108" s="5">
        <v>0.98889521529123803</v>
      </c>
      <c r="Q108" s="5">
        <v>0.79997383768949704</v>
      </c>
      <c r="R108" s="5">
        <v>1.0241530518180599</v>
      </c>
      <c r="S108" s="11" t="s">
        <v>49</v>
      </c>
      <c r="T108" t="s">
        <v>48</v>
      </c>
      <c r="U108" t="s">
        <v>48</v>
      </c>
      <c r="V108" t="s">
        <v>48</v>
      </c>
      <c r="W108" t="s">
        <v>48</v>
      </c>
      <c r="X108" t="s">
        <v>50</v>
      </c>
      <c r="Y108" s="7">
        <f>ABS(Quintile_Data[[#This Row],[AE_Amt_Overall]]-MAX(Quintile_Data[[#This Row],[AE_Amt_Q1]:[AE_Amt_Q5]]))</f>
        <v>0.54965087690596504</v>
      </c>
      <c r="Z108" s="6">
        <f>ABS(MIN(Quintile_Data[[#This Row],[AE_Amt_Q1]:[AE_Amt_Q5]])-Quintile_Data[[#This Row],[AE_Amt_Overall]])</f>
        <v>0.24829752888411494</v>
      </c>
      <c r="AA108" s="19">
        <f>VLOOKUP(Quintile_Data[[#This Row],[Deaths_Q1]],Mapping!$A$2:$B$8,2,FALSE)</f>
        <v>25</v>
      </c>
      <c r="AB108" s="8">
        <f>VLOOKUP(Quintile_Data[[#This Row],[Deaths_Q2]],Mapping!$A$2:$B$8,2,FALSE)</f>
        <v>50</v>
      </c>
      <c r="AC108" s="8">
        <f>VLOOKUP(Quintile_Data[[#This Row],[Deaths_Q3]],Mapping!$A$2:$B$8,2,FALSE)</f>
        <v>50</v>
      </c>
      <c r="AD108" s="8">
        <f>VLOOKUP(Quintile_Data[[#This Row],[Deaths_Q4]],Mapping!$A$2:$B$8,2,FALSE)</f>
        <v>50</v>
      </c>
      <c r="AE108" s="8">
        <f>VLOOKUP(Quintile_Data[[#This Row],[Deaths_Q5]],Mapping!$A$2:$B$8,2,FALSE)</f>
        <v>50</v>
      </c>
      <c r="AF108" s="8">
        <f>VLOOKUP(Quintile_Data[[#This Row],[Deaths_Overall]],Mapping!$A$2:$B$8,2,FALSE)</f>
        <v>100</v>
      </c>
    </row>
    <row r="109" spans="1:32" x14ac:dyDescent="0.25">
      <c r="A109" t="s">
        <v>59</v>
      </c>
      <c r="B109" t="s">
        <v>27</v>
      </c>
      <c r="C109" t="s">
        <v>6</v>
      </c>
      <c r="D109" t="s">
        <v>29</v>
      </c>
      <c r="E109" t="s">
        <v>60</v>
      </c>
      <c r="F109" t="s">
        <v>57</v>
      </c>
      <c r="G109" s="10">
        <v>1.5883436823909001</v>
      </c>
      <c r="H109" s="5">
        <v>1.37920144104241</v>
      </c>
      <c r="I109" s="5">
        <v>1.26000442150682</v>
      </c>
      <c r="J109" s="5">
        <v>1.06951577091372</v>
      </c>
      <c r="K109" s="5">
        <v>0.84645869228694104</v>
      </c>
      <c r="L109" s="5">
        <v>1.06829487244677</v>
      </c>
      <c r="M109" s="10">
        <v>1.6676785117172399</v>
      </c>
      <c r="N109" s="5">
        <v>1.4235648692713601</v>
      </c>
      <c r="O109" s="5">
        <v>1.28767455706459</v>
      </c>
      <c r="P109" s="5">
        <v>1.1990250257091399</v>
      </c>
      <c r="Q109" s="5">
        <v>1.0319954188874101</v>
      </c>
      <c r="R109" s="5">
        <v>1.21681744296401</v>
      </c>
      <c r="S109" s="11" t="s">
        <v>48</v>
      </c>
      <c r="T109" t="s">
        <v>48</v>
      </c>
      <c r="U109" t="s">
        <v>48</v>
      </c>
      <c r="V109" t="s">
        <v>50</v>
      </c>
      <c r="W109" t="s">
        <v>50</v>
      </c>
      <c r="X109" t="s">
        <v>50</v>
      </c>
      <c r="Y109" s="7">
        <f>ABS(Quintile_Data[[#This Row],[AE_Amt_Overall]]-MAX(Quintile_Data[[#This Row],[AE_Amt_Q1]:[AE_Amt_Q5]]))</f>
        <v>0.52004880994413005</v>
      </c>
      <c r="Z109" s="6">
        <f>ABS(MIN(Quintile_Data[[#This Row],[AE_Amt_Q1]:[AE_Amt_Q5]])-Quintile_Data[[#This Row],[AE_Amt_Overall]])</f>
        <v>0.22183618015982898</v>
      </c>
      <c r="AA109" s="19">
        <f>VLOOKUP(Quintile_Data[[#This Row],[Deaths_Q1]],Mapping!$A$2:$B$8,2,FALSE)</f>
        <v>50</v>
      </c>
      <c r="AB109" s="8">
        <f>VLOOKUP(Quintile_Data[[#This Row],[Deaths_Q2]],Mapping!$A$2:$B$8,2,FALSE)</f>
        <v>50</v>
      </c>
      <c r="AC109" s="8">
        <f>VLOOKUP(Quintile_Data[[#This Row],[Deaths_Q3]],Mapping!$A$2:$B$8,2,FALSE)</f>
        <v>50</v>
      </c>
      <c r="AD109" s="8">
        <f>VLOOKUP(Quintile_Data[[#This Row],[Deaths_Q4]],Mapping!$A$2:$B$8,2,FALSE)</f>
        <v>100</v>
      </c>
      <c r="AE109" s="8">
        <f>VLOOKUP(Quintile_Data[[#This Row],[Deaths_Q5]],Mapping!$A$2:$B$8,2,FALSE)</f>
        <v>100</v>
      </c>
      <c r="AF109" s="8">
        <f>VLOOKUP(Quintile_Data[[#This Row],[Deaths_Overall]],Mapping!$A$2:$B$8,2,FALSE)</f>
        <v>100</v>
      </c>
    </row>
    <row r="110" spans="1:32" x14ac:dyDescent="0.25">
      <c r="A110" t="s">
        <v>59</v>
      </c>
      <c r="B110" t="s">
        <v>27</v>
      </c>
      <c r="C110" t="s">
        <v>6</v>
      </c>
      <c r="D110" t="s">
        <v>29</v>
      </c>
      <c r="E110" t="s">
        <v>61</v>
      </c>
      <c r="F110" t="s">
        <v>16</v>
      </c>
      <c r="G110" s="10">
        <v>1.5253433973345101</v>
      </c>
      <c r="H110" s="5">
        <v>1.30701826495661</v>
      </c>
      <c r="I110" s="5">
        <v>1.2096341329801601</v>
      </c>
      <c r="J110" s="5">
        <v>1.1017510430964199</v>
      </c>
      <c r="K110" s="5">
        <v>0.95842122375244698</v>
      </c>
      <c r="L110" s="5">
        <v>1.22529610908013</v>
      </c>
      <c r="M110" s="10">
        <v>1.61285730540494</v>
      </c>
      <c r="N110" s="5">
        <v>1.35232296467121</v>
      </c>
      <c r="O110" s="5">
        <v>1.2940398827480999</v>
      </c>
      <c r="P110" s="5">
        <v>1.1501891387086001</v>
      </c>
      <c r="Q110" s="5">
        <v>1.0063406300667801</v>
      </c>
      <c r="R110" s="5">
        <v>1.2971856620953499</v>
      </c>
      <c r="S110" s="11" t="s">
        <v>50</v>
      </c>
      <c r="T110" t="s">
        <v>50</v>
      </c>
      <c r="U110" t="s">
        <v>50</v>
      </c>
      <c r="V110" t="s">
        <v>50</v>
      </c>
      <c r="W110" t="s">
        <v>50</v>
      </c>
      <c r="X110" t="s">
        <v>52</v>
      </c>
      <c r="Y110" s="7">
        <f>ABS(Quintile_Data[[#This Row],[AE_Amt_Overall]]-MAX(Quintile_Data[[#This Row],[AE_Amt_Q1]:[AE_Amt_Q5]]))</f>
        <v>0.3000472882543801</v>
      </c>
      <c r="Z110" s="6">
        <f>ABS(MIN(Quintile_Data[[#This Row],[AE_Amt_Q1]:[AE_Amt_Q5]])-Quintile_Data[[#This Row],[AE_Amt_Overall]])</f>
        <v>0.266874885327683</v>
      </c>
      <c r="AA110" s="19">
        <f>VLOOKUP(Quintile_Data[[#This Row],[Deaths_Q1]],Mapping!$A$2:$B$8,2,FALSE)</f>
        <v>100</v>
      </c>
      <c r="AB110" s="8">
        <f>VLOOKUP(Quintile_Data[[#This Row],[Deaths_Q2]],Mapping!$A$2:$B$8,2,FALSE)</f>
        <v>100</v>
      </c>
      <c r="AC110" s="8">
        <f>VLOOKUP(Quintile_Data[[#This Row],[Deaths_Q3]],Mapping!$A$2:$B$8,2,FALSE)</f>
        <v>100</v>
      </c>
      <c r="AD110" s="8">
        <f>VLOOKUP(Quintile_Data[[#This Row],[Deaths_Q4]],Mapping!$A$2:$B$8,2,FALSE)</f>
        <v>100</v>
      </c>
      <c r="AE110" s="8">
        <f>VLOOKUP(Quintile_Data[[#This Row],[Deaths_Q5]],Mapping!$A$2:$B$8,2,FALSE)</f>
        <v>100</v>
      </c>
      <c r="AF110" s="8">
        <f>VLOOKUP(Quintile_Data[[#This Row],[Deaths_Overall]],Mapping!$A$2:$B$8,2,FALSE)</f>
        <v>200</v>
      </c>
    </row>
    <row r="111" spans="1:32" x14ac:dyDescent="0.25">
      <c r="A111" t="s">
        <v>59</v>
      </c>
      <c r="B111" t="s">
        <v>27</v>
      </c>
      <c r="C111" t="s">
        <v>6</v>
      </c>
      <c r="D111" t="s">
        <v>29</v>
      </c>
      <c r="E111" t="s">
        <v>61</v>
      </c>
      <c r="F111" t="s">
        <v>7</v>
      </c>
      <c r="G111" s="10">
        <v>1.2016404704875201</v>
      </c>
      <c r="H111" s="5">
        <v>1.0890509760345299</v>
      </c>
      <c r="I111" s="5">
        <v>0.99523595757299999</v>
      </c>
      <c r="J111" s="5">
        <v>0.91119585312901596</v>
      </c>
      <c r="K111" s="5">
        <v>0.78043995193389704</v>
      </c>
      <c r="L111" s="5">
        <v>0.95773090419291096</v>
      </c>
      <c r="M111" s="10">
        <v>1.1975286780099399</v>
      </c>
      <c r="N111" s="5">
        <v>1.0781826857928001</v>
      </c>
      <c r="O111" s="5">
        <v>1.0014336466951701</v>
      </c>
      <c r="P111" s="5">
        <v>0.96482609029995103</v>
      </c>
      <c r="Q111" s="5">
        <v>0.82509392659899095</v>
      </c>
      <c r="R111" s="5">
        <v>0.98476919637027605</v>
      </c>
      <c r="S111" s="11" t="s">
        <v>48</v>
      </c>
      <c r="T111" t="s">
        <v>50</v>
      </c>
      <c r="U111" t="s">
        <v>50</v>
      </c>
      <c r="V111" t="s">
        <v>50</v>
      </c>
      <c r="W111" t="s">
        <v>50</v>
      </c>
      <c r="X111" t="s">
        <v>50</v>
      </c>
      <c r="Y111" s="7">
        <f>ABS(Quintile_Data[[#This Row],[AE_Amt_Overall]]-MAX(Quintile_Data[[#This Row],[AE_Amt_Q1]:[AE_Amt_Q5]]))</f>
        <v>0.24390956629460914</v>
      </c>
      <c r="Z111" s="6">
        <f>ABS(MIN(Quintile_Data[[#This Row],[AE_Amt_Q1]:[AE_Amt_Q5]])-Quintile_Data[[#This Row],[AE_Amt_Overall]])</f>
        <v>0.17729095225901392</v>
      </c>
      <c r="AA111" s="19">
        <f>VLOOKUP(Quintile_Data[[#This Row],[Deaths_Q1]],Mapping!$A$2:$B$8,2,FALSE)</f>
        <v>50</v>
      </c>
      <c r="AB111" s="8">
        <f>VLOOKUP(Quintile_Data[[#This Row],[Deaths_Q2]],Mapping!$A$2:$B$8,2,FALSE)</f>
        <v>100</v>
      </c>
      <c r="AC111" s="8">
        <f>VLOOKUP(Quintile_Data[[#This Row],[Deaths_Q3]],Mapping!$A$2:$B$8,2,FALSE)</f>
        <v>100</v>
      </c>
      <c r="AD111" s="8">
        <f>VLOOKUP(Quintile_Data[[#This Row],[Deaths_Q4]],Mapping!$A$2:$B$8,2,FALSE)</f>
        <v>100</v>
      </c>
      <c r="AE111" s="8">
        <f>VLOOKUP(Quintile_Data[[#This Row],[Deaths_Q5]],Mapping!$A$2:$B$8,2,FALSE)</f>
        <v>100</v>
      </c>
      <c r="AF111" s="8">
        <f>VLOOKUP(Quintile_Data[[#This Row],[Deaths_Overall]],Mapping!$A$2:$B$8,2,FALSE)</f>
        <v>100</v>
      </c>
    </row>
    <row r="112" spans="1:32" x14ac:dyDescent="0.25">
      <c r="A112" t="s">
        <v>59</v>
      </c>
      <c r="B112" t="s">
        <v>27</v>
      </c>
      <c r="C112" t="s">
        <v>6</v>
      </c>
      <c r="D112" t="s">
        <v>29</v>
      </c>
      <c r="E112" t="s">
        <v>61</v>
      </c>
      <c r="F112" t="s">
        <v>57</v>
      </c>
      <c r="G112" s="10">
        <v>1.3281937853096799</v>
      </c>
      <c r="H112" s="5">
        <v>1.14818286726291</v>
      </c>
      <c r="I112" s="5">
        <v>1.04020206656868</v>
      </c>
      <c r="J112" s="5">
        <v>0.99421553273680596</v>
      </c>
      <c r="K112" s="5">
        <v>0.82086397022541702</v>
      </c>
      <c r="L112" s="5">
        <v>1.0098784126785401</v>
      </c>
      <c r="M112" s="10">
        <v>1.4639846603186299</v>
      </c>
      <c r="N112" s="5">
        <v>1.3019486796070101</v>
      </c>
      <c r="O112" s="5">
        <v>1.20831335512894</v>
      </c>
      <c r="P112" s="5">
        <v>1.1224613650198201</v>
      </c>
      <c r="Q112" s="5">
        <v>0.96999830397322595</v>
      </c>
      <c r="R112" s="5">
        <v>1.19259344569394</v>
      </c>
      <c r="S112" s="11" t="s">
        <v>50</v>
      </c>
      <c r="T112" t="s">
        <v>50</v>
      </c>
      <c r="U112" t="s">
        <v>50</v>
      </c>
      <c r="V112" t="s">
        <v>50</v>
      </c>
      <c r="W112" t="s">
        <v>50</v>
      </c>
      <c r="X112" t="s">
        <v>52</v>
      </c>
      <c r="Y112" s="7">
        <f>ABS(Quintile_Data[[#This Row],[AE_Amt_Overall]]-MAX(Quintile_Data[[#This Row],[AE_Amt_Q1]:[AE_Amt_Q5]]))</f>
        <v>0.31831537263113985</v>
      </c>
      <c r="Z112" s="6">
        <f>ABS(MIN(Quintile_Data[[#This Row],[AE_Amt_Q1]:[AE_Amt_Q5]])-Quintile_Data[[#This Row],[AE_Amt_Overall]])</f>
        <v>0.18901444245312304</v>
      </c>
      <c r="AA112" s="19">
        <f>VLOOKUP(Quintile_Data[[#This Row],[Deaths_Q1]],Mapping!$A$2:$B$8,2,FALSE)</f>
        <v>100</v>
      </c>
      <c r="AB112" s="8">
        <f>VLOOKUP(Quintile_Data[[#This Row],[Deaths_Q2]],Mapping!$A$2:$B$8,2,FALSE)</f>
        <v>100</v>
      </c>
      <c r="AC112" s="8">
        <f>VLOOKUP(Quintile_Data[[#This Row],[Deaths_Q3]],Mapping!$A$2:$B$8,2,FALSE)</f>
        <v>100</v>
      </c>
      <c r="AD112" s="8">
        <f>VLOOKUP(Quintile_Data[[#This Row],[Deaths_Q4]],Mapping!$A$2:$B$8,2,FALSE)</f>
        <v>100</v>
      </c>
      <c r="AE112" s="8">
        <f>VLOOKUP(Quintile_Data[[#This Row],[Deaths_Q5]],Mapping!$A$2:$B$8,2,FALSE)</f>
        <v>100</v>
      </c>
      <c r="AF112" s="8">
        <f>VLOOKUP(Quintile_Data[[#This Row],[Deaths_Overall]],Mapping!$A$2:$B$8,2,FALSE)</f>
        <v>200</v>
      </c>
    </row>
    <row r="113" spans="1:32" x14ac:dyDescent="0.25">
      <c r="A113" t="s">
        <v>59</v>
      </c>
      <c r="B113" t="s">
        <v>27</v>
      </c>
      <c r="C113" t="s">
        <v>6</v>
      </c>
      <c r="D113" t="s">
        <v>29</v>
      </c>
      <c r="E113" t="s">
        <v>62</v>
      </c>
      <c r="F113" t="s">
        <v>16</v>
      </c>
      <c r="G113" s="10">
        <v>1.6311284597812701</v>
      </c>
      <c r="H113" s="5">
        <v>1.39611897490943</v>
      </c>
      <c r="I113" s="5">
        <v>1.2185584643668099</v>
      </c>
      <c r="J113" s="5">
        <v>1.0840373749268</v>
      </c>
      <c r="K113" s="5">
        <v>0.92659209778038598</v>
      </c>
      <c r="L113" s="5">
        <v>1.2006896533442999</v>
      </c>
      <c r="M113" s="10">
        <v>1.55386014265091</v>
      </c>
      <c r="N113" s="5">
        <v>1.4943514445122299</v>
      </c>
      <c r="O113" s="5">
        <v>1.3084296225396901</v>
      </c>
      <c r="P113" s="5">
        <v>1.1280593966950601</v>
      </c>
      <c r="Q113" s="5">
        <v>0.99637564588915695</v>
      </c>
      <c r="R113" s="5">
        <v>1.2752563084305899</v>
      </c>
      <c r="S113" s="11" t="s">
        <v>48</v>
      </c>
      <c r="T113" t="s">
        <v>50</v>
      </c>
      <c r="U113" t="s">
        <v>50</v>
      </c>
      <c r="V113" t="s">
        <v>50</v>
      </c>
      <c r="W113" t="s">
        <v>48</v>
      </c>
      <c r="X113" t="s">
        <v>50</v>
      </c>
      <c r="Y113" s="7">
        <f>ABS(Quintile_Data[[#This Row],[AE_Amt_Overall]]-MAX(Quintile_Data[[#This Row],[AE_Amt_Q1]:[AE_Amt_Q5]]))</f>
        <v>0.43043880643697019</v>
      </c>
      <c r="Z113" s="6">
        <f>ABS(MIN(Quintile_Data[[#This Row],[AE_Amt_Q1]:[AE_Amt_Q5]])-Quintile_Data[[#This Row],[AE_Amt_Overall]])</f>
        <v>0.27409755556391391</v>
      </c>
      <c r="AA113" s="19">
        <f>VLOOKUP(Quintile_Data[[#This Row],[Deaths_Q1]],Mapping!$A$2:$B$8,2,FALSE)</f>
        <v>50</v>
      </c>
      <c r="AB113" s="8">
        <f>VLOOKUP(Quintile_Data[[#This Row],[Deaths_Q2]],Mapping!$A$2:$B$8,2,FALSE)</f>
        <v>100</v>
      </c>
      <c r="AC113" s="8">
        <f>VLOOKUP(Quintile_Data[[#This Row],[Deaths_Q3]],Mapping!$A$2:$B$8,2,FALSE)</f>
        <v>100</v>
      </c>
      <c r="AD113" s="8">
        <f>VLOOKUP(Quintile_Data[[#This Row],[Deaths_Q4]],Mapping!$A$2:$B$8,2,FALSE)</f>
        <v>100</v>
      </c>
      <c r="AE113" s="8">
        <f>VLOOKUP(Quintile_Data[[#This Row],[Deaths_Q5]],Mapping!$A$2:$B$8,2,FALSE)</f>
        <v>50</v>
      </c>
      <c r="AF113" s="8">
        <f>VLOOKUP(Quintile_Data[[#This Row],[Deaths_Overall]],Mapping!$A$2:$B$8,2,FALSE)</f>
        <v>100</v>
      </c>
    </row>
    <row r="114" spans="1:32" x14ac:dyDescent="0.25">
      <c r="A114" t="s">
        <v>59</v>
      </c>
      <c r="B114" t="s">
        <v>27</v>
      </c>
      <c r="C114" t="s">
        <v>6</v>
      </c>
      <c r="D114" t="s">
        <v>29</v>
      </c>
      <c r="E114" t="s">
        <v>62</v>
      </c>
      <c r="F114" t="s">
        <v>7</v>
      </c>
      <c r="G114" s="10">
        <v>1.3281053403738901</v>
      </c>
      <c r="H114" s="5">
        <v>1.06023702226939</v>
      </c>
      <c r="I114" s="5">
        <v>0.92814857823129504</v>
      </c>
      <c r="J114" s="5">
        <v>0.85272106518374802</v>
      </c>
      <c r="K114" s="5">
        <v>0.73436674487602904</v>
      </c>
      <c r="L114" s="5">
        <v>0.91374391178692604</v>
      </c>
      <c r="M114" s="10">
        <v>1.0967298711831699</v>
      </c>
      <c r="N114" s="5">
        <v>1.04374925576178</v>
      </c>
      <c r="O114" s="5">
        <v>0.96934005936633705</v>
      </c>
      <c r="P114" s="5">
        <v>0.91782340281072095</v>
      </c>
      <c r="Q114" s="5">
        <v>0.84932821065130304</v>
      </c>
      <c r="R114" s="5">
        <v>0.96182296668588896</v>
      </c>
      <c r="S114" s="11" t="s">
        <v>48</v>
      </c>
      <c r="T114" t="s">
        <v>50</v>
      </c>
      <c r="U114" t="s">
        <v>50</v>
      </c>
      <c r="V114" t="s">
        <v>50</v>
      </c>
      <c r="W114" t="s">
        <v>48</v>
      </c>
      <c r="X114" t="s">
        <v>50</v>
      </c>
      <c r="Y114" s="7">
        <f>ABS(Quintile_Data[[#This Row],[AE_Amt_Overall]]-MAX(Quintile_Data[[#This Row],[AE_Amt_Q1]:[AE_Amt_Q5]]))</f>
        <v>0.41436142858696401</v>
      </c>
      <c r="Z114" s="6">
        <f>ABS(MIN(Quintile_Data[[#This Row],[AE_Amt_Q1]:[AE_Amt_Q5]])-Quintile_Data[[#This Row],[AE_Amt_Overall]])</f>
        <v>0.179377166910897</v>
      </c>
      <c r="AA114" s="19">
        <f>VLOOKUP(Quintile_Data[[#This Row],[Deaths_Q1]],Mapping!$A$2:$B$8,2,FALSE)</f>
        <v>50</v>
      </c>
      <c r="AB114" s="8">
        <f>VLOOKUP(Quintile_Data[[#This Row],[Deaths_Q2]],Mapping!$A$2:$B$8,2,FALSE)</f>
        <v>100</v>
      </c>
      <c r="AC114" s="8">
        <f>VLOOKUP(Quintile_Data[[#This Row],[Deaths_Q3]],Mapping!$A$2:$B$8,2,FALSE)</f>
        <v>100</v>
      </c>
      <c r="AD114" s="8">
        <f>VLOOKUP(Quintile_Data[[#This Row],[Deaths_Q4]],Mapping!$A$2:$B$8,2,FALSE)</f>
        <v>100</v>
      </c>
      <c r="AE114" s="8">
        <f>VLOOKUP(Quintile_Data[[#This Row],[Deaths_Q5]],Mapping!$A$2:$B$8,2,FALSE)</f>
        <v>50</v>
      </c>
      <c r="AF114" s="8">
        <f>VLOOKUP(Quintile_Data[[#This Row],[Deaths_Overall]],Mapping!$A$2:$B$8,2,FALSE)</f>
        <v>100</v>
      </c>
    </row>
    <row r="115" spans="1:32" x14ac:dyDescent="0.25">
      <c r="A115" t="s">
        <v>59</v>
      </c>
      <c r="B115" t="s">
        <v>27</v>
      </c>
      <c r="C115" t="s">
        <v>6</v>
      </c>
      <c r="D115" t="s">
        <v>29</v>
      </c>
      <c r="E115" t="s">
        <v>62</v>
      </c>
      <c r="F115" t="s">
        <v>57</v>
      </c>
      <c r="G115" s="10">
        <v>1.38196977795855</v>
      </c>
      <c r="H115" s="5">
        <v>1.0829835216708401</v>
      </c>
      <c r="I115" s="5">
        <v>0.979298783580421</v>
      </c>
      <c r="J115" s="5">
        <v>0.88343876250856801</v>
      </c>
      <c r="K115" s="5">
        <v>0.78715073678087899</v>
      </c>
      <c r="L115" s="5">
        <v>0.93148970599898395</v>
      </c>
      <c r="M115" s="10">
        <v>1.34402523669531</v>
      </c>
      <c r="N115" s="5">
        <v>1.21868235998228</v>
      </c>
      <c r="O115" s="5">
        <v>1.09869636030297</v>
      </c>
      <c r="P115" s="5">
        <v>0.99496029926728302</v>
      </c>
      <c r="Q115" s="5">
        <v>1.08641972115528</v>
      </c>
      <c r="R115" s="5">
        <v>1.11603454007025</v>
      </c>
      <c r="S115" s="11" t="s">
        <v>48</v>
      </c>
      <c r="T115" t="s">
        <v>50</v>
      </c>
      <c r="U115" t="s">
        <v>50</v>
      </c>
      <c r="V115" t="s">
        <v>50</v>
      </c>
      <c r="W115" t="s">
        <v>50</v>
      </c>
      <c r="X115" t="s">
        <v>50</v>
      </c>
      <c r="Y115" s="7">
        <f>ABS(Quintile_Data[[#This Row],[AE_Amt_Overall]]-MAX(Quintile_Data[[#This Row],[AE_Amt_Q1]:[AE_Amt_Q5]]))</f>
        <v>0.45048007195956608</v>
      </c>
      <c r="Z115" s="6">
        <f>ABS(MIN(Quintile_Data[[#This Row],[AE_Amt_Q1]:[AE_Amt_Q5]])-Quintile_Data[[#This Row],[AE_Amt_Overall]])</f>
        <v>0.14433896921810496</v>
      </c>
      <c r="AA115" s="19">
        <f>VLOOKUP(Quintile_Data[[#This Row],[Deaths_Q1]],Mapping!$A$2:$B$8,2,FALSE)</f>
        <v>50</v>
      </c>
      <c r="AB115" s="8">
        <f>VLOOKUP(Quintile_Data[[#This Row],[Deaths_Q2]],Mapping!$A$2:$B$8,2,FALSE)</f>
        <v>100</v>
      </c>
      <c r="AC115" s="8">
        <f>VLOOKUP(Quintile_Data[[#This Row],[Deaths_Q3]],Mapping!$A$2:$B$8,2,FALSE)</f>
        <v>100</v>
      </c>
      <c r="AD115" s="8">
        <f>VLOOKUP(Quintile_Data[[#This Row],[Deaths_Q4]],Mapping!$A$2:$B$8,2,FALSE)</f>
        <v>100</v>
      </c>
      <c r="AE115" s="8">
        <f>VLOOKUP(Quintile_Data[[#This Row],[Deaths_Q5]],Mapping!$A$2:$B$8,2,FALSE)</f>
        <v>100</v>
      </c>
      <c r="AF115" s="8">
        <f>VLOOKUP(Quintile_Data[[#This Row],[Deaths_Overall]],Mapping!$A$2:$B$8,2,FALSE)</f>
        <v>100</v>
      </c>
    </row>
    <row r="116" spans="1:32" x14ac:dyDescent="0.25">
      <c r="A116" t="s">
        <v>59</v>
      </c>
      <c r="B116" t="s">
        <v>27</v>
      </c>
      <c r="C116" t="s">
        <v>6</v>
      </c>
      <c r="D116" t="s">
        <v>29</v>
      </c>
      <c r="E116" t="s">
        <v>11</v>
      </c>
      <c r="F116" t="s">
        <v>16</v>
      </c>
      <c r="G116" s="10">
        <v>2.4690102956083702</v>
      </c>
      <c r="H116" s="5">
        <v>1.59837675165755</v>
      </c>
      <c r="I116" s="5">
        <v>1.35758601497507</v>
      </c>
      <c r="J116" s="5">
        <v>1.1783043521918799</v>
      </c>
      <c r="K116" s="5">
        <v>0.91115994734280403</v>
      </c>
      <c r="L116" s="5">
        <v>1.3436618990987099</v>
      </c>
      <c r="M116" s="10">
        <v>2.8716695383734701</v>
      </c>
      <c r="N116" s="5">
        <v>1.6797891188016201</v>
      </c>
      <c r="O116" s="5">
        <v>1.42377401728473</v>
      </c>
      <c r="P116" s="5">
        <v>1.2786600856935599</v>
      </c>
      <c r="Q116" s="5">
        <v>0.94136773887793601</v>
      </c>
      <c r="R116" s="5">
        <v>1.48335152443439</v>
      </c>
      <c r="S116" s="11" t="s">
        <v>48</v>
      </c>
      <c r="T116" t="s">
        <v>50</v>
      </c>
      <c r="U116" t="s">
        <v>50</v>
      </c>
      <c r="V116" t="s">
        <v>50</v>
      </c>
      <c r="W116" t="s">
        <v>48</v>
      </c>
      <c r="X116" t="s">
        <v>50</v>
      </c>
      <c r="Y116" s="7">
        <f>ABS(Quintile_Data[[#This Row],[AE_Amt_Overall]]-MAX(Quintile_Data[[#This Row],[AE_Amt_Q1]:[AE_Amt_Q5]]))</f>
        <v>1.1253483965096602</v>
      </c>
      <c r="Z116" s="6">
        <f>ABS(MIN(Quintile_Data[[#This Row],[AE_Amt_Q1]:[AE_Amt_Q5]])-Quintile_Data[[#This Row],[AE_Amt_Overall]])</f>
        <v>0.43250195175590589</v>
      </c>
      <c r="AA116" s="19">
        <f>VLOOKUP(Quintile_Data[[#This Row],[Deaths_Q1]],Mapping!$A$2:$B$8,2,FALSE)</f>
        <v>50</v>
      </c>
      <c r="AB116" s="8">
        <f>VLOOKUP(Quintile_Data[[#This Row],[Deaths_Q2]],Mapping!$A$2:$B$8,2,FALSE)</f>
        <v>100</v>
      </c>
      <c r="AC116" s="8">
        <f>VLOOKUP(Quintile_Data[[#This Row],[Deaths_Q3]],Mapping!$A$2:$B$8,2,FALSE)</f>
        <v>100</v>
      </c>
      <c r="AD116" s="8">
        <f>VLOOKUP(Quintile_Data[[#This Row],[Deaths_Q4]],Mapping!$A$2:$B$8,2,FALSE)</f>
        <v>100</v>
      </c>
      <c r="AE116" s="8">
        <f>VLOOKUP(Quintile_Data[[#This Row],[Deaths_Q5]],Mapping!$A$2:$B$8,2,FALSE)</f>
        <v>50</v>
      </c>
      <c r="AF116" s="8">
        <f>VLOOKUP(Quintile_Data[[#This Row],[Deaths_Overall]],Mapping!$A$2:$B$8,2,FALSE)</f>
        <v>100</v>
      </c>
    </row>
    <row r="117" spans="1:32" x14ac:dyDescent="0.25">
      <c r="A117" t="s">
        <v>59</v>
      </c>
      <c r="B117" t="s">
        <v>27</v>
      </c>
      <c r="C117" t="s">
        <v>6</v>
      </c>
      <c r="D117" t="s">
        <v>29</v>
      </c>
      <c r="E117" t="s">
        <v>11</v>
      </c>
      <c r="F117" t="s">
        <v>7</v>
      </c>
      <c r="G117" s="10">
        <v>1.43934613238954</v>
      </c>
      <c r="H117" s="5">
        <v>1.0038760668694</v>
      </c>
      <c r="I117" s="5">
        <v>0.85759214704990505</v>
      </c>
      <c r="J117" s="5">
        <v>0.750119957720497</v>
      </c>
      <c r="K117" s="5">
        <v>0.66118561568810996</v>
      </c>
      <c r="L117" s="5">
        <v>0.82628623591907602</v>
      </c>
      <c r="M117" s="10">
        <v>1.4185316175681899</v>
      </c>
      <c r="N117" s="5">
        <v>1.0207218735091901</v>
      </c>
      <c r="O117" s="5">
        <v>0.92224172306006802</v>
      </c>
      <c r="P117" s="5">
        <v>0.84967874855551895</v>
      </c>
      <c r="Q117" s="5">
        <v>0.79442307661940803</v>
      </c>
      <c r="R117" s="5">
        <v>0.93015306476960602</v>
      </c>
      <c r="S117" s="11" t="s">
        <v>48</v>
      </c>
      <c r="T117" t="s">
        <v>48</v>
      </c>
      <c r="U117" t="s">
        <v>50</v>
      </c>
      <c r="V117" t="s">
        <v>48</v>
      </c>
      <c r="W117" t="s">
        <v>48</v>
      </c>
      <c r="X117" t="s">
        <v>50</v>
      </c>
      <c r="Y117" s="7">
        <f>ABS(Quintile_Data[[#This Row],[AE_Amt_Overall]]-MAX(Quintile_Data[[#This Row],[AE_Amt_Q1]:[AE_Amt_Q5]]))</f>
        <v>0.61305989647046399</v>
      </c>
      <c r="Z117" s="6">
        <f>ABS(MIN(Quintile_Data[[#This Row],[AE_Amt_Q1]:[AE_Amt_Q5]])-Quintile_Data[[#This Row],[AE_Amt_Overall]])</f>
        <v>0.16510062023096606</v>
      </c>
      <c r="AA117" s="19">
        <f>VLOOKUP(Quintile_Data[[#This Row],[Deaths_Q1]],Mapping!$A$2:$B$8,2,FALSE)</f>
        <v>50</v>
      </c>
      <c r="AB117" s="8">
        <f>VLOOKUP(Quintile_Data[[#This Row],[Deaths_Q2]],Mapping!$A$2:$B$8,2,FALSE)</f>
        <v>50</v>
      </c>
      <c r="AC117" s="8">
        <f>VLOOKUP(Quintile_Data[[#This Row],[Deaths_Q3]],Mapping!$A$2:$B$8,2,FALSE)</f>
        <v>100</v>
      </c>
      <c r="AD117" s="8">
        <f>VLOOKUP(Quintile_Data[[#This Row],[Deaths_Q4]],Mapping!$A$2:$B$8,2,FALSE)</f>
        <v>50</v>
      </c>
      <c r="AE117" s="8">
        <f>VLOOKUP(Quintile_Data[[#This Row],[Deaths_Q5]],Mapping!$A$2:$B$8,2,FALSE)</f>
        <v>50</v>
      </c>
      <c r="AF117" s="8">
        <f>VLOOKUP(Quintile_Data[[#This Row],[Deaths_Overall]],Mapping!$A$2:$B$8,2,FALSE)</f>
        <v>100</v>
      </c>
    </row>
    <row r="118" spans="1:32" x14ac:dyDescent="0.25">
      <c r="A118" t="s">
        <v>59</v>
      </c>
      <c r="B118" t="s">
        <v>27</v>
      </c>
      <c r="C118" t="s">
        <v>6</v>
      </c>
      <c r="D118" t="s">
        <v>29</v>
      </c>
      <c r="E118" t="s">
        <v>11</v>
      </c>
      <c r="F118" t="s">
        <v>57</v>
      </c>
      <c r="G118" s="10">
        <v>1.5424177786186799</v>
      </c>
      <c r="H118" s="5">
        <v>1.11742006952149</v>
      </c>
      <c r="I118" s="5">
        <v>0.89469311096363102</v>
      </c>
      <c r="J118" s="5">
        <v>0.81571102653314997</v>
      </c>
      <c r="K118" s="5">
        <v>0.71148127277698903</v>
      </c>
      <c r="L118" s="5">
        <v>0.844244346099423</v>
      </c>
      <c r="M118" s="10">
        <v>1.69307743993886</v>
      </c>
      <c r="N118" s="5">
        <v>1.4651322507729101</v>
      </c>
      <c r="O118" s="5">
        <v>1.1004614785816</v>
      </c>
      <c r="P118" s="5">
        <v>0.90115586998011898</v>
      </c>
      <c r="Q118" s="5">
        <v>1.0101053008351499</v>
      </c>
      <c r="R118" s="5">
        <v>1.16233167019998</v>
      </c>
      <c r="S118" s="11" t="s">
        <v>50</v>
      </c>
      <c r="T118" t="s">
        <v>50</v>
      </c>
      <c r="U118" t="s">
        <v>50</v>
      </c>
      <c r="V118" t="s">
        <v>50</v>
      </c>
      <c r="W118" t="s">
        <v>50</v>
      </c>
      <c r="X118" t="s">
        <v>52</v>
      </c>
      <c r="Y118" s="7">
        <f>ABS(Quintile_Data[[#This Row],[AE_Amt_Overall]]-MAX(Quintile_Data[[#This Row],[AE_Amt_Q1]:[AE_Amt_Q5]]))</f>
        <v>0.6981734325192569</v>
      </c>
      <c r="Z118" s="6">
        <f>ABS(MIN(Quintile_Data[[#This Row],[AE_Amt_Q1]:[AE_Amt_Q5]])-Quintile_Data[[#This Row],[AE_Amt_Overall]])</f>
        <v>0.13276307332243398</v>
      </c>
      <c r="AA118" s="19">
        <f>VLOOKUP(Quintile_Data[[#This Row],[Deaths_Q1]],Mapping!$A$2:$B$8,2,FALSE)</f>
        <v>100</v>
      </c>
      <c r="AB118" s="8">
        <f>VLOOKUP(Quintile_Data[[#This Row],[Deaths_Q2]],Mapping!$A$2:$B$8,2,FALSE)</f>
        <v>100</v>
      </c>
      <c r="AC118" s="8">
        <f>VLOOKUP(Quintile_Data[[#This Row],[Deaths_Q3]],Mapping!$A$2:$B$8,2,FALSE)</f>
        <v>100</v>
      </c>
      <c r="AD118" s="8">
        <f>VLOOKUP(Quintile_Data[[#This Row],[Deaths_Q4]],Mapping!$A$2:$B$8,2,FALSE)</f>
        <v>100</v>
      </c>
      <c r="AE118" s="8">
        <f>VLOOKUP(Quintile_Data[[#This Row],[Deaths_Q5]],Mapping!$A$2:$B$8,2,FALSE)</f>
        <v>100</v>
      </c>
      <c r="AF118" s="8">
        <f>VLOOKUP(Quintile_Data[[#This Row],[Deaths_Overall]],Mapping!$A$2:$B$8,2,FALSE)</f>
        <v>200</v>
      </c>
    </row>
    <row r="119" spans="1:32" x14ac:dyDescent="0.25">
      <c r="A119" t="s">
        <v>59</v>
      </c>
      <c r="B119" t="s">
        <v>27</v>
      </c>
      <c r="C119" t="s">
        <v>6</v>
      </c>
      <c r="D119" t="s">
        <v>29</v>
      </c>
      <c r="E119" t="s">
        <v>58</v>
      </c>
      <c r="F119" t="s">
        <v>16</v>
      </c>
      <c r="G119" s="10">
        <v>1.5961238585353501</v>
      </c>
      <c r="H119" s="5">
        <v>1.3456413873042401</v>
      </c>
      <c r="I119" s="5">
        <v>1.24768872638291</v>
      </c>
      <c r="J119" s="5">
        <v>1.1509986340856699</v>
      </c>
      <c r="K119" s="5">
        <v>0.99880486088517995</v>
      </c>
      <c r="L119" s="5">
        <v>1.24288404464692</v>
      </c>
      <c r="M119" s="10">
        <v>1.7036100584184199</v>
      </c>
      <c r="N119" s="5">
        <v>1.4284698641721101</v>
      </c>
      <c r="O119" s="5">
        <v>1.32111097720726</v>
      </c>
      <c r="P119" s="5">
        <v>1.20898190937679</v>
      </c>
      <c r="Q119" s="5">
        <v>1.0398260598134199</v>
      </c>
      <c r="R119" s="5">
        <v>1.3210084390797401</v>
      </c>
      <c r="S119" s="11" t="s">
        <v>50</v>
      </c>
      <c r="T119" t="s">
        <v>50</v>
      </c>
      <c r="U119" t="s">
        <v>52</v>
      </c>
      <c r="V119" t="s">
        <v>50</v>
      </c>
      <c r="W119" t="s">
        <v>50</v>
      </c>
      <c r="X119" t="s">
        <v>52</v>
      </c>
      <c r="Y119" s="7">
        <f>ABS(Quintile_Data[[#This Row],[AE_Amt_Overall]]-MAX(Quintile_Data[[#This Row],[AE_Amt_Q1]:[AE_Amt_Q5]]))</f>
        <v>0.35323981388843007</v>
      </c>
      <c r="Z119" s="6">
        <f>ABS(MIN(Quintile_Data[[#This Row],[AE_Amt_Q1]:[AE_Amt_Q5]])-Quintile_Data[[#This Row],[AE_Amt_Overall]])</f>
        <v>0.24407918376174009</v>
      </c>
      <c r="AA119" s="19">
        <f>VLOOKUP(Quintile_Data[[#This Row],[Deaths_Q1]],Mapping!$A$2:$B$8,2,FALSE)</f>
        <v>100</v>
      </c>
      <c r="AB119" s="8">
        <f>VLOOKUP(Quintile_Data[[#This Row],[Deaths_Q2]],Mapping!$A$2:$B$8,2,FALSE)</f>
        <v>100</v>
      </c>
      <c r="AC119" s="8">
        <f>VLOOKUP(Quintile_Data[[#This Row],[Deaths_Q3]],Mapping!$A$2:$B$8,2,FALSE)</f>
        <v>200</v>
      </c>
      <c r="AD119" s="8">
        <f>VLOOKUP(Quintile_Data[[#This Row],[Deaths_Q4]],Mapping!$A$2:$B$8,2,FALSE)</f>
        <v>100</v>
      </c>
      <c r="AE119" s="8">
        <f>VLOOKUP(Quintile_Data[[#This Row],[Deaths_Q5]],Mapping!$A$2:$B$8,2,FALSE)</f>
        <v>100</v>
      </c>
      <c r="AF119" s="8">
        <f>VLOOKUP(Quintile_Data[[#This Row],[Deaths_Overall]],Mapping!$A$2:$B$8,2,FALSE)</f>
        <v>200</v>
      </c>
    </row>
    <row r="120" spans="1:32" x14ac:dyDescent="0.25">
      <c r="A120" t="s">
        <v>59</v>
      </c>
      <c r="B120" t="s">
        <v>27</v>
      </c>
      <c r="C120" t="s">
        <v>6</v>
      </c>
      <c r="D120" t="s">
        <v>29</v>
      </c>
      <c r="E120" t="s">
        <v>58</v>
      </c>
      <c r="F120" t="s">
        <v>7</v>
      </c>
      <c r="G120" s="10">
        <v>1.2039418423378401</v>
      </c>
      <c r="H120" s="5">
        <v>0.99933647572444295</v>
      </c>
      <c r="I120" s="5">
        <v>0.94595666517243604</v>
      </c>
      <c r="J120" s="5">
        <v>0.87351137289491398</v>
      </c>
      <c r="K120" s="5">
        <v>0.76986311666442497</v>
      </c>
      <c r="L120" s="5">
        <v>0.88537021766486501</v>
      </c>
      <c r="M120" s="10">
        <v>1.1973890777034999</v>
      </c>
      <c r="N120" s="5">
        <v>1.0523700131736</v>
      </c>
      <c r="O120" s="5">
        <v>0.99129141972591694</v>
      </c>
      <c r="P120" s="5">
        <v>0.93444126200036204</v>
      </c>
      <c r="Q120" s="5">
        <v>0.86599940088995697</v>
      </c>
      <c r="R120" s="5">
        <v>0.96611348592160395</v>
      </c>
      <c r="S120" s="11" t="s">
        <v>50</v>
      </c>
      <c r="T120" t="s">
        <v>50</v>
      </c>
      <c r="U120" t="s">
        <v>50</v>
      </c>
      <c r="V120" t="s">
        <v>50</v>
      </c>
      <c r="W120" t="s">
        <v>50</v>
      </c>
      <c r="X120" t="s">
        <v>52</v>
      </c>
      <c r="Y120" s="7">
        <f>ABS(Quintile_Data[[#This Row],[AE_Amt_Overall]]-MAX(Quintile_Data[[#This Row],[AE_Amt_Q1]:[AE_Amt_Q5]]))</f>
        <v>0.31857162467297506</v>
      </c>
      <c r="Z120" s="6">
        <f>ABS(MIN(Quintile_Data[[#This Row],[AE_Amt_Q1]:[AE_Amt_Q5]])-Quintile_Data[[#This Row],[AE_Amt_Overall]])</f>
        <v>0.11550710100044004</v>
      </c>
      <c r="AA120" s="19">
        <f>VLOOKUP(Quintile_Data[[#This Row],[Deaths_Q1]],Mapping!$A$2:$B$8,2,FALSE)</f>
        <v>100</v>
      </c>
      <c r="AB120" s="8">
        <f>VLOOKUP(Quintile_Data[[#This Row],[Deaths_Q2]],Mapping!$A$2:$B$8,2,FALSE)</f>
        <v>100</v>
      </c>
      <c r="AC120" s="8">
        <f>VLOOKUP(Quintile_Data[[#This Row],[Deaths_Q3]],Mapping!$A$2:$B$8,2,FALSE)</f>
        <v>100</v>
      </c>
      <c r="AD120" s="8">
        <f>VLOOKUP(Quintile_Data[[#This Row],[Deaths_Q4]],Mapping!$A$2:$B$8,2,FALSE)</f>
        <v>100</v>
      </c>
      <c r="AE120" s="8">
        <f>VLOOKUP(Quintile_Data[[#This Row],[Deaths_Q5]],Mapping!$A$2:$B$8,2,FALSE)</f>
        <v>100</v>
      </c>
      <c r="AF120" s="8">
        <f>VLOOKUP(Quintile_Data[[#This Row],[Deaths_Overall]],Mapping!$A$2:$B$8,2,FALSE)</f>
        <v>200</v>
      </c>
    </row>
    <row r="121" spans="1:32" x14ac:dyDescent="0.25">
      <c r="A121" t="s">
        <v>59</v>
      </c>
      <c r="B121" t="s">
        <v>27</v>
      </c>
      <c r="C121" t="s">
        <v>6</v>
      </c>
      <c r="D121" t="s">
        <v>29</v>
      </c>
      <c r="E121" t="s">
        <v>58</v>
      </c>
      <c r="F121" t="s">
        <v>57</v>
      </c>
      <c r="G121" s="10">
        <v>1.2996298453788599</v>
      </c>
      <c r="H121" s="5">
        <v>1.0511698475570099</v>
      </c>
      <c r="I121" s="5">
        <v>0.98296805050817304</v>
      </c>
      <c r="J121" s="5">
        <v>0.90821250974757295</v>
      </c>
      <c r="K121" s="5">
        <v>0.80839177461391498</v>
      </c>
      <c r="L121" s="5">
        <v>0.91953561644340998</v>
      </c>
      <c r="M121" s="10">
        <v>1.45069464324147</v>
      </c>
      <c r="N121" s="5">
        <v>1.26772348750922</v>
      </c>
      <c r="O121" s="5">
        <v>1.14945524500212</v>
      </c>
      <c r="P121" s="5">
        <v>1.0254148590799199</v>
      </c>
      <c r="Q121" s="5">
        <v>1.0924672737968999</v>
      </c>
      <c r="R121" s="5">
        <v>1.17364874386236</v>
      </c>
      <c r="S121" s="11" t="s">
        <v>50</v>
      </c>
      <c r="T121" t="s">
        <v>52</v>
      </c>
      <c r="U121" t="s">
        <v>52</v>
      </c>
      <c r="V121" t="s">
        <v>50</v>
      </c>
      <c r="W121" t="s">
        <v>50</v>
      </c>
      <c r="X121" t="s">
        <v>52</v>
      </c>
      <c r="Y121" s="7">
        <f>ABS(Quintile_Data[[#This Row],[AE_Amt_Overall]]-MAX(Quintile_Data[[#This Row],[AE_Amt_Q1]:[AE_Amt_Q5]]))</f>
        <v>0.38009422893544997</v>
      </c>
      <c r="Z121" s="6">
        <f>ABS(MIN(Quintile_Data[[#This Row],[AE_Amt_Q1]:[AE_Amt_Q5]])-Quintile_Data[[#This Row],[AE_Amt_Overall]])</f>
        <v>0.11114384182949499</v>
      </c>
      <c r="AA121" s="19">
        <f>VLOOKUP(Quintile_Data[[#This Row],[Deaths_Q1]],Mapping!$A$2:$B$8,2,FALSE)</f>
        <v>100</v>
      </c>
      <c r="AB121" s="8">
        <f>VLOOKUP(Quintile_Data[[#This Row],[Deaths_Q2]],Mapping!$A$2:$B$8,2,FALSE)</f>
        <v>200</v>
      </c>
      <c r="AC121" s="8">
        <f>VLOOKUP(Quintile_Data[[#This Row],[Deaths_Q3]],Mapping!$A$2:$B$8,2,FALSE)</f>
        <v>200</v>
      </c>
      <c r="AD121" s="8">
        <f>VLOOKUP(Quintile_Data[[#This Row],[Deaths_Q4]],Mapping!$A$2:$B$8,2,FALSE)</f>
        <v>100</v>
      </c>
      <c r="AE121" s="8">
        <f>VLOOKUP(Quintile_Data[[#This Row],[Deaths_Q5]],Mapping!$A$2:$B$8,2,FALSE)</f>
        <v>100</v>
      </c>
      <c r="AF121" s="8">
        <f>VLOOKUP(Quintile_Data[[#This Row],[Deaths_Overall]],Mapping!$A$2:$B$8,2,FALSE)</f>
        <v>200</v>
      </c>
    </row>
    <row r="122" spans="1:32" x14ac:dyDescent="0.25">
      <c r="A122" t="s">
        <v>59</v>
      </c>
      <c r="B122" t="s">
        <v>27</v>
      </c>
      <c r="C122" t="s">
        <v>9</v>
      </c>
      <c r="D122" t="s">
        <v>10</v>
      </c>
      <c r="E122" t="s">
        <v>60</v>
      </c>
      <c r="F122" t="s">
        <v>7</v>
      </c>
      <c r="G122" s="10" t="s">
        <v>54</v>
      </c>
      <c r="H122" s="5" t="s">
        <v>54</v>
      </c>
      <c r="I122" s="5" t="s">
        <v>54</v>
      </c>
      <c r="J122" s="5" t="s">
        <v>54</v>
      </c>
      <c r="K122" s="5" t="s">
        <v>54</v>
      </c>
      <c r="L122" s="5" t="s">
        <v>54</v>
      </c>
      <c r="M122" s="10" t="s">
        <v>54</v>
      </c>
      <c r="N122" s="5" t="s">
        <v>54</v>
      </c>
      <c r="O122" s="5" t="s">
        <v>54</v>
      </c>
      <c r="P122" s="5" t="s">
        <v>54</v>
      </c>
      <c r="Q122" s="5" t="s">
        <v>54</v>
      </c>
      <c r="R122" s="5" t="s">
        <v>54</v>
      </c>
      <c r="S122" s="11" t="s">
        <v>55</v>
      </c>
      <c r="T122" t="s">
        <v>55</v>
      </c>
      <c r="U122" t="s">
        <v>55</v>
      </c>
      <c r="V122" t="s">
        <v>55</v>
      </c>
      <c r="W122" t="s">
        <v>55</v>
      </c>
      <c r="X122" t="s">
        <v>55</v>
      </c>
      <c r="Y122" s="7" t="e">
        <f>ABS(Quintile_Data[[#This Row],[AE_Amt_Overall]]-MAX(Quintile_Data[[#This Row],[AE_Amt_Q1]:[AE_Amt_Q5]]))</f>
        <v>#VALUE!</v>
      </c>
      <c r="Z122" s="6" t="e">
        <f>ABS(MIN(Quintile_Data[[#This Row],[AE_Amt_Q1]:[AE_Amt_Q5]])-Quintile_Data[[#This Row],[AE_Amt_Overall]])</f>
        <v>#VALUE!</v>
      </c>
      <c r="AA122" s="19" t="str">
        <f>VLOOKUP(Quintile_Data[[#This Row],[Deaths_Q1]],Mapping!$A$2:$B$8,2,FALSE)</f>
        <v>N/A</v>
      </c>
      <c r="AB122" s="8" t="str">
        <f>VLOOKUP(Quintile_Data[[#This Row],[Deaths_Q2]],Mapping!$A$2:$B$8,2,FALSE)</f>
        <v>N/A</v>
      </c>
      <c r="AC122" s="8" t="str">
        <f>VLOOKUP(Quintile_Data[[#This Row],[Deaths_Q3]],Mapping!$A$2:$B$8,2,FALSE)</f>
        <v>N/A</v>
      </c>
      <c r="AD122" s="8" t="str">
        <f>VLOOKUP(Quintile_Data[[#This Row],[Deaths_Q4]],Mapping!$A$2:$B$8,2,FALSE)</f>
        <v>N/A</v>
      </c>
      <c r="AE122" s="8" t="str">
        <f>VLOOKUP(Quintile_Data[[#This Row],[Deaths_Q5]],Mapping!$A$2:$B$8,2,FALSE)</f>
        <v>N/A</v>
      </c>
      <c r="AF122" s="8" t="str">
        <f>VLOOKUP(Quintile_Data[[#This Row],[Deaths_Overall]],Mapping!$A$2:$B$8,2,FALSE)</f>
        <v>N/A</v>
      </c>
    </row>
    <row r="123" spans="1:32" x14ac:dyDescent="0.25">
      <c r="A123" t="s">
        <v>59</v>
      </c>
      <c r="B123" t="s">
        <v>27</v>
      </c>
      <c r="C123" t="s">
        <v>9</v>
      </c>
      <c r="D123" t="s">
        <v>10</v>
      </c>
      <c r="E123" t="s">
        <v>60</v>
      </c>
      <c r="F123" t="s">
        <v>57</v>
      </c>
      <c r="G123" s="10" t="s">
        <v>54</v>
      </c>
      <c r="H123" s="5" t="s">
        <v>54</v>
      </c>
      <c r="I123" s="5" t="s">
        <v>54</v>
      </c>
      <c r="J123" s="5" t="s">
        <v>54</v>
      </c>
      <c r="K123" s="5" t="s">
        <v>54</v>
      </c>
      <c r="L123" s="5" t="s">
        <v>54</v>
      </c>
      <c r="M123" s="10" t="s">
        <v>54</v>
      </c>
      <c r="N123" s="5" t="s">
        <v>54</v>
      </c>
      <c r="O123" s="5" t="s">
        <v>54</v>
      </c>
      <c r="P123" s="5" t="s">
        <v>54</v>
      </c>
      <c r="Q123" s="5" t="s">
        <v>54</v>
      </c>
      <c r="R123" s="5" t="s">
        <v>54</v>
      </c>
      <c r="S123" s="11" t="s">
        <v>55</v>
      </c>
      <c r="T123" t="s">
        <v>55</v>
      </c>
      <c r="U123" t="s">
        <v>55</v>
      </c>
      <c r="V123" t="s">
        <v>55</v>
      </c>
      <c r="W123" t="s">
        <v>55</v>
      </c>
      <c r="X123" t="s">
        <v>55</v>
      </c>
      <c r="Y123" s="7" t="e">
        <f>ABS(Quintile_Data[[#This Row],[AE_Amt_Overall]]-MAX(Quintile_Data[[#This Row],[AE_Amt_Q1]:[AE_Amt_Q5]]))</f>
        <v>#VALUE!</v>
      </c>
      <c r="Z123" s="6" t="e">
        <f>ABS(MIN(Quintile_Data[[#This Row],[AE_Amt_Q1]:[AE_Amt_Q5]])-Quintile_Data[[#This Row],[AE_Amt_Overall]])</f>
        <v>#VALUE!</v>
      </c>
      <c r="AA123" s="19" t="str">
        <f>VLOOKUP(Quintile_Data[[#This Row],[Deaths_Q1]],Mapping!$A$2:$B$8,2,FALSE)</f>
        <v>N/A</v>
      </c>
      <c r="AB123" s="8" t="str">
        <f>VLOOKUP(Quintile_Data[[#This Row],[Deaths_Q2]],Mapping!$A$2:$B$8,2,FALSE)</f>
        <v>N/A</v>
      </c>
      <c r="AC123" s="8" t="str">
        <f>VLOOKUP(Quintile_Data[[#This Row],[Deaths_Q3]],Mapping!$A$2:$B$8,2,FALSE)</f>
        <v>N/A</v>
      </c>
      <c r="AD123" s="8" t="str">
        <f>VLOOKUP(Quintile_Data[[#This Row],[Deaths_Q4]],Mapping!$A$2:$B$8,2,FALSE)</f>
        <v>N/A</v>
      </c>
      <c r="AE123" s="8" t="str">
        <f>VLOOKUP(Quintile_Data[[#This Row],[Deaths_Q5]],Mapping!$A$2:$B$8,2,FALSE)</f>
        <v>N/A</v>
      </c>
      <c r="AF123" s="8" t="str">
        <f>VLOOKUP(Quintile_Data[[#This Row],[Deaths_Overall]],Mapping!$A$2:$B$8,2,FALSE)</f>
        <v>N/A</v>
      </c>
    </row>
    <row r="124" spans="1:32" x14ac:dyDescent="0.25">
      <c r="A124" t="s">
        <v>59</v>
      </c>
      <c r="B124" t="s">
        <v>27</v>
      </c>
      <c r="C124" t="s">
        <v>9</v>
      </c>
      <c r="D124" t="s">
        <v>10</v>
      </c>
      <c r="E124" t="s">
        <v>61</v>
      </c>
      <c r="F124" t="s">
        <v>16</v>
      </c>
      <c r="G124" s="10" t="s">
        <v>54</v>
      </c>
      <c r="H124" s="5">
        <v>2.9015211355136299</v>
      </c>
      <c r="I124" s="5" t="s">
        <v>54</v>
      </c>
      <c r="J124" s="5" t="s">
        <v>54</v>
      </c>
      <c r="K124" s="5" t="s">
        <v>54</v>
      </c>
      <c r="L124" s="5">
        <v>2.3537661588088099</v>
      </c>
      <c r="M124" s="10" t="s">
        <v>54</v>
      </c>
      <c r="N124" s="5">
        <v>3.3070983772867999</v>
      </c>
      <c r="O124" s="5" t="s">
        <v>54</v>
      </c>
      <c r="P124" s="5" t="s">
        <v>54</v>
      </c>
      <c r="Q124" s="5" t="s">
        <v>54</v>
      </c>
      <c r="R124" s="5">
        <v>2.5945258732076399</v>
      </c>
      <c r="S124" s="11" t="s">
        <v>55</v>
      </c>
      <c r="T124" t="s">
        <v>51</v>
      </c>
      <c r="U124" t="s">
        <v>55</v>
      </c>
      <c r="V124" t="s">
        <v>55</v>
      </c>
      <c r="W124" t="s">
        <v>55</v>
      </c>
      <c r="X124" t="s">
        <v>53</v>
      </c>
      <c r="Y124" s="7">
        <f>ABS(Quintile_Data[[#This Row],[AE_Amt_Overall]]-MAX(Quintile_Data[[#This Row],[AE_Amt_Q1]:[AE_Amt_Q5]]))</f>
        <v>0.54775497670481998</v>
      </c>
      <c r="Z124" s="6">
        <f>ABS(MIN(Quintile_Data[[#This Row],[AE_Amt_Q1]:[AE_Amt_Q5]])-Quintile_Data[[#This Row],[AE_Amt_Overall]])</f>
        <v>0.54775497670481998</v>
      </c>
      <c r="AA124" s="19" t="str">
        <f>VLOOKUP(Quintile_Data[[#This Row],[Deaths_Q1]],Mapping!$A$2:$B$8,2,FALSE)</f>
        <v>N/A</v>
      </c>
      <c r="AB124" s="8">
        <f>VLOOKUP(Quintile_Data[[#This Row],[Deaths_Q2]],Mapping!$A$2:$B$8,2,FALSE)</f>
        <v>6</v>
      </c>
      <c r="AC124" s="8" t="str">
        <f>VLOOKUP(Quintile_Data[[#This Row],[Deaths_Q3]],Mapping!$A$2:$B$8,2,FALSE)</f>
        <v>N/A</v>
      </c>
      <c r="AD124" s="8" t="str">
        <f>VLOOKUP(Quintile_Data[[#This Row],[Deaths_Q4]],Mapping!$A$2:$B$8,2,FALSE)</f>
        <v>N/A</v>
      </c>
      <c r="AE124" s="8" t="str">
        <f>VLOOKUP(Quintile_Data[[#This Row],[Deaths_Q5]],Mapping!$A$2:$B$8,2,FALSE)</f>
        <v>N/A</v>
      </c>
      <c r="AF124" s="8">
        <f>VLOOKUP(Quintile_Data[[#This Row],[Deaths_Overall]],Mapping!$A$2:$B$8,2,FALSE)</f>
        <v>12</v>
      </c>
    </row>
    <row r="125" spans="1:32" x14ac:dyDescent="0.25">
      <c r="A125" t="s">
        <v>59</v>
      </c>
      <c r="B125" t="s">
        <v>27</v>
      </c>
      <c r="C125" t="s">
        <v>9</v>
      </c>
      <c r="D125" t="s">
        <v>10</v>
      </c>
      <c r="E125" t="s">
        <v>61</v>
      </c>
      <c r="F125" t="s">
        <v>7</v>
      </c>
      <c r="G125" s="10" t="s">
        <v>54</v>
      </c>
      <c r="H125" s="5">
        <v>1.53524660833114</v>
      </c>
      <c r="I125" s="5">
        <v>1.20256498869648</v>
      </c>
      <c r="J125" s="5">
        <v>0.87256579327169703</v>
      </c>
      <c r="K125" s="5">
        <v>0.691130390917429</v>
      </c>
      <c r="L125" s="5">
        <v>1.0681053301560299</v>
      </c>
      <c r="M125" s="10" t="s">
        <v>54</v>
      </c>
      <c r="N125" s="5">
        <v>1.31340217463297</v>
      </c>
      <c r="O125" s="5">
        <v>1.35110450454452</v>
      </c>
      <c r="P125" s="5">
        <v>1.1372121932115</v>
      </c>
      <c r="Q125" s="5">
        <v>0.832156198233308</v>
      </c>
      <c r="R125" s="5">
        <v>1.2022683356285799</v>
      </c>
      <c r="S125" s="11" t="s">
        <v>55</v>
      </c>
      <c r="T125" t="s">
        <v>51</v>
      </c>
      <c r="U125" t="s">
        <v>51</v>
      </c>
      <c r="V125" t="s">
        <v>51</v>
      </c>
      <c r="W125" t="s">
        <v>51</v>
      </c>
      <c r="X125" t="s">
        <v>53</v>
      </c>
      <c r="Y125" s="7">
        <f>ABS(Quintile_Data[[#This Row],[AE_Amt_Overall]]-MAX(Quintile_Data[[#This Row],[AE_Amt_Q1]:[AE_Amt_Q5]]))</f>
        <v>0.46714127817511009</v>
      </c>
      <c r="Z125" s="6">
        <f>ABS(MIN(Quintile_Data[[#This Row],[AE_Amt_Q1]:[AE_Amt_Q5]])-Quintile_Data[[#This Row],[AE_Amt_Overall]])</f>
        <v>0.37697493923860093</v>
      </c>
      <c r="AA125" s="19" t="str">
        <f>VLOOKUP(Quintile_Data[[#This Row],[Deaths_Q1]],Mapping!$A$2:$B$8,2,FALSE)</f>
        <v>N/A</v>
      </c>
      <c r="AB125" s="8">
        <f>VLOOKUP(Quintile_Data[[#This Row],[Deaths_Q2]],Mapping!$A$2:$B$8,2,FALSE)</f>
        <v>6</v>
      </c>
      <c r="AC125" s="8">
        <f>VLOOKUP(Quintile_Data[[#This Row],[Deaths_Q3]],Mapping!$A$2:$B$8,2,FALSE)</f>
        <v>6</v>
      </c>
      <c r="AD125" s="8">
        <f>VLOOKUP(Quintile_Data[[#This Row],[Deaths_Q4]],Mapping!$A$2:$B$8,2,FALSE)</f>
        <v>6</v>
      </c>
      <c r="AE125" s="8">
        <f>VLOOKUP(Quintile_Data[[#This Row],[Deaths_Q5]],Mapping!$A$2:$B$8,2,FALSE)</f>
        <v>6</v>
      </c>
      <c r="AF125" s="8">
        <f>VLOOKUP(Quintile_Data[[#This Row],[Deaths_Overall]],Mapping!$A$2:$B$8,2,FALSE)</f>
        <v>12</v>
      </c>
    </row>
    <row r="126" spans="1:32" x14ac:dyDescent="0.25">
      <c r="A126" t="s">
        <v>59</v>
      </c>
      <c r="B126" t="s">
        <v>27</v>
      </c>
      <c r="C126" t="s">
        <v>9</v>
      </c>
      <c r="D126" t="s">
        <v>10</v>
      </c>
      <c r="E126" t="s">
        <v>61</v>
      </c>
      <c r="F126" t="s">
        <v>57</v>
      </c>
      <c r="G126" s="10" t="s">
        <v>54</v>
      </c>
      <c r="H126" s="5">
        <v>1.53113561717427</v>
      </c>
      <c r="I126" s="5">
        <v>1.3140357007425501</v>
      </c>
      <c r="J126" s="5">
        <v>0.95710382989060505</v>
      </c>
      <c r="K126" s="5">
        <v>0.76202969455629399</v>
      </c>
      <c r="L126" s="5">
        <v>1.1363159147452699</v>
      </c>
      <c r="M126" s="10" t="s">
        <v>54</v>
      </c>
      <c r="N126" s="5">
        <v>2.0142703854059598</v>
      </c>
      <c r="O126" s="5">
        <v>1.51078836747005</v>
      </c>
      <c r="P126" s="5">
        <v>1.15227374476057</v>
      </c>
      <c r="Q126" s="5">
        <v>1.05276990650255</v>
      </c>
      <c r="R126" s="5">
        <v>1.4795998181418399</v>
      </c>
      <c r="S126" s="11" t="s">
        <v>55</v>
      </c>
      <c r="T126" t="s">
        <v>53</v>
      </c>
      <c r="U126" t="s">
        <v>51</v>
      </c>
      <c r="V126" t="s">
        <v>51</v>
      </c>
      <c r="W126" t="s">
        <v>51</v>
      </c>
      <c r="X126" t="s">
        <v>49</v>
      </c>
      <c r="Y126" s="7">
        <f>ABS(Quintile_Data[[#This Row],[AE_Amt_Overall]]-MAX(Quintile_Data[[#This Row],[AE_Amt_Q1]:[AE_Amt_Q5]]))</f>
        <v>0.39481970242900011</v>
      </c>
      <c r="Z126" s="6">
        <f>ABS(MIN(Quintile_Data[[#This Row],[AE_Amt_Q1]:[AE_Amt_Q5]])-Quintile_Data[[#This Row],[AE_Amt_Overall]])</f>
        <v>0.37428622018897595</v>
      </c>
      <c r="AA126" s="19" t="str">
        <f>VLOOKUP(Quintile_Data[[#This Row],[Deaths_Q1]],Mapping!$A$2:$B$8,2,FALSE)</f>
        <v>N/A</v>
      </c>
      <c r="AB126" s="8">
        <f>VLOOKUP(Quintile_Data[[#This Row],[Deaths_Q2]],Mapping!$A$2:$B$8,2,FALSE)</f>
        <v>12</v>
      </c>
      <c r="AC126" s="8">
        <f>VLOOKUP(Quintile_Data[[#This Row],[Deaths_Q3]],Mapping!$A$2:$B$8,2,FALSE)</f>
        <v>6</v>
      </c>
      <c r="AD126" s="8">
        <f>VLOOKUP(Quintile_Data[[#This Row],[Deaths_Q4]],Mapping!$A$2:$B$8,2,FALSE)</f>
        <v>6</v>
      </c>
      <c r="AE126" s="8">
        <f>VLOOKUP(Quintile_Data[[#This Row],[Deaths_Q5]],Mapping!$A$2:$B$8,2,FALSE)</f>
        <v>6</v>
      </c>
      <c r="AF126" s="8">
        <f>VLOOKUP(Quintile_Data[[#This Row],[Deaths_Overall]],Mapping!$A$2:$B$8,2,FALSE)</f>
        <v>25</v>
      </c>
    </row>
    <row r="127" spans="1:32" x14ac:dyDescent="0.25">
      <c r="A127" t="s">
        <v>59</v>
      </c>
      <c r="B127" t="s">
        <v>27</v>
      </c>
      <c r="C127" t="s">
        <v>9</v>
      </c>
      <c r="D127" t="s">
        <v>10</v>
      </c>
      <c r="E127" t="s">
        <v>62</v>
      </c>
      <c r="F127" t="s">
        <v>16</v>
      </c>
      <c r="G127" s="10" t="s">
        <v>54</v>
      </c>
      <c r="H127" s="5" t="s">
        <v>54</v>
      </c>
      <c r="I127" s="5">
        <v>3.7865603233909</v>
      </c>
      <c r="J127" s="5" t="s">
        <v>54</v>
      </c>
      <c r="K127" s="5">
        <v>1.2270184710095799</v>
      </c>
      <c r="L127" s="5">
        <v>2.9469726430259202</v>
      </c>
      <c r="M127" s="10" t="s">
        <v>54</v>
      </c>
      <c r="N127" s="5" t="s">
        <v>54</v>
      </c>
      <c r="O127" s="5">
        <v>4.0882790436438903</v>
      </c>
      <c r="P127" s="5" t="s">
        <v>54</v>
      </c>
      <c r="Q127" s="5">
        <v>1.2188957462541099</v>
      </c>
      <c r="R127" s="5">
        <v>3.0599502722677698</v>
      </c>
      <c r="S127" s="11" t="s">
        <v>55</v>
      </c>
      <c r="T127" t="s">
        <v>55</v>
      </c>
      <c r="U127" t="s">
        <v>49</v>
      </c>
      <c r="V127" t="s">
        <v>55</v>
      </c>
      <c r="W127" t="s">
        <v>51</v>
      </c>
      <c r="X127" t="s">
        <v>49</v>
      </c>
      <c r="Y127" s="7">
        <f>ABS(Quintile_Data[[#This Row],[AE_Amt_Overall]]-MAX(Quintile_Data[[#This Row],[AE_Amt_Q1]:[AE_Amt_Q5]]))</f>
        <v>0.83958768036497977</v>
      </c>
      <c r="Z127" s="6">
        <f>ABS(MIN(Quintile_Data[[#This Row],[AE_Amt_Q1]:[AE_Amt_Q5]])-Quintile_Data[[#This Row],[AE_Amt_Overall]])</f>
        <v>1.7199541720163403</v>
      </c>
      <c r="AA127" s="19" t="str">
        <f>VLOOKUP(Quintile_Data[[#This Row],[Deaths_Q1]],Mapping!$A$2:$B$8,2,FALSE)</f>
        <v>N/A</v>
      </c>
      <c r="AB127" s="8" t="str">
        <f>VLOOKUP(Quintile_Data[[#This Row],[Deaths_Q2]],Mapping!$A$2:$B$8,2,FALSE)</f>
        <v>N/A</v>
      </c>
      <c r="AC127" s="8">
        <f>VLOOKUP(Quintile_Data[[#This Row],[Deaths_Q3]],Mapping!$A$2:$B$8,2,FALSE)</f>
        <v>25</v>
      </c>
      <c r="AD127" s="8" t="str">
        <f>VLOOKUP(Quintile_Data[[#This Row],[Deaths_Q4]],Mapping!$A$2:$B$8,2,FALSE)</f>
        <v>N/A</v>
      </c>
      <c r="AE127" s="8">
        <f>VLOOKUP(Quintile_Data[[#This Row],[Deaths_Q5]],Mapping!$A$2:$B$8,2,FALSE)</f>
        <v>6</v>
      </c>
      <c r="AF127" s="8">
        <f>VLOOKUP(Quintile_Data[[#This Row],[Deaths_Overall]],Mapping!$A$2:$B$8,2,FALSE)</f>
        <v>25</v>
      </c>
    </row>
    <row r="128" spans="1:32" x14ac:dyDescent="0.25">
      <c r="A128" t="s">
        <v>59</v>
      </c>
      <c r="B128" t="s">
        <v>27</v>
      </c>
      <c r="C128" t="s">
        <v>9</v>
      </c>
      <c r="D128" t="s">
        <v>10</v>
      </c>
      <c r="E128" t="s">
        <v>62</v>
      </c>
      <c r="F128" t="s">
        <v>7</v>
      </c>
      <c r="G128" s="10">
        <v>2.5569304174885801</v>
      </c>
      <c r="H128" s="5">
        <v>1.25667457646946</v>
      </c>
      <c r="I128" s="5">
        <v>1.0004753654532501</v>
      </c>
      <c r="J128" s="5">
        <v>0.77055709896453894</v>
      </c>
      <c r="K128" s="5">
        <v>0.53423895469378602</v>
      </c>
      <c r="L128" s="5">
        <v>0.954369104588082</v>
      </c>
      <c r="M128" s="10">
        <v>1.9795751745381001</v>
      </c>
      <c r="N128" s="5">
        <v>1.0930927377202899</v>
      </c>
      <c r="O128" s="5">
        <v>1.1769259728903201</v>
      </c>
      <c r="P128" s="5">
        <v>0.87105738239062003</v>
      </c>
      <c r="Q128" s="5">
        <v>0.72573777247762306</v>
      </c>
      <c r="R128" s="5">
        <v>1.0478299789462999</v>
      </c>
      <c r="S128" s="11" t="s">
        <v>51</v>
      </c>
      <c r="T128" t="s">
        <v>49</v>
      </c>
      <c r="U128" t="s">
        <v>49</v>
      </c>
      <c r="V128" t="s">
        <v>49</v>
      </c>
      <c r="W128" t="s">
        <v>53</v>
      </c>
      <c r="X128" t="s">
        <v>48</v>
      </c>
      <c r="Y128" s="7">
        <f>ABS(Quintile_Data[[#This Row],[AE_Amt_Overall]]-MAX(Quintile_Data[[#This Row],[AE_Amt_Q1]:[AE_Amt_Q5]]))</f>
        <v>1.6025613129004981</v>
      </c>
      <c r="Z128" s="6">
        <f>ABS(MIN(Quintile_Data[[#This Row],[AE_Amt_Q1]:[AE_Amt_Q5]])-Quintile_Data[[#This Row],[AE_Amt_Overall]])</f>
        <v>0.42013014989429598</v>
      </c>
      <c r="AA128" s="19">
        <f>VLOOKUP(Quintile_Data[[#This Row],[Deaths_Q1]],Mapping!$A$2:$B$8,2,FALSE)</f>
        <v>6</v>
      </c>
      <c r="AB128" s="8">
        <f>VLOOKUP(Quintile_Data[[#This Row],[Deaths_Q2]],Mapping!$A$2:$B$8,2,FALSE)</f>
        <v>25</v>
      </c>
      <c r="AC128" s="8">
        <f>VLOOKUP(Quintile_Data[[#This Row],[Deaths_Q3]],Mapping!$A$2:$B$8,2,FALSE)</f>
        <v>25</v>
      </c>
      <c r="AD128" s="8">
        <f>VLOOKUP(Quintile_Data[[#This Row],[Deaths_Q4]],Mapping!$A$2:$B$8,2,FALSE)</f>
        <v>25</v>
      </c>
      <c r="AE128" s="8">
        <f>VLOOKUP(Quintile_Data[[#This Row],[Deaths_Q5]],Mapping!$A$2:$B$8,2,FALSE)</f>
        <v>12</v>
      </c>
      <c r="AF128" s="8">
        <f>VLOOKUP(Quintile_Data[[#This Row],[Deaths_Overall]],Mapping!$A$2:$B$8,2,FALSE)</f>
        <v>50</v>
      </c>
    </row>
    <row r="129" spans="1:32" x14ac:dyDescent="0.25">
      <c r="A129" t="s">
        <v>59</v>
      </c>
      <c r="B129" t="s">
        <v>27</v>
      </c>
      <c r="C129" t="s">
        <v>9</v>
      </c>
      <c r="D129" t="s">
        <v>10</v>
      </c>
      <c r="E129" t="s">
        <v>62</v>
      </c>
      <c r="F129" t="s">
        <v>57</v>
      </c>
      <c r="G129" s="10">
        <v>2.6227249436813902</v>
      </c>
      <c r="H129" s="5">
        <v>1.2618045372286</v>
      </c>
      <c r="I129" s="5">
        <v>0.99744317521391801</v>
      </c>
      <c r="J129" s="5">
        <v>0.79735491380666301</v>
      </c>
      <c r="K129" s="5">
        <v>0.537186726463732</v>
      </c>
      <c r="L129" s="5">
        <v>0.97740707345495703</v>
      </c>
      <c r="M129" s="10">
        <v>2.2384341604292799</v>
      </c>
      <c r="N129" s="5">
        <v>1.6985991541804899</v>
      </c>
      <c r="O129" s="5">
        <v>1.0108558121337701</v>
      </c>
      <c r="P129" s="5">
        <v>0.91811580831519402</v>
      </c>
      <c r="Q129" s="5">
        <v>0.74968766280233001</v>
      </c>
      <c r="R129" s="5">
        <v>1.1931650405965799</v>
      </c>
      <c r="S129" s="11" t="s">
        <v>51</v>
      </c>
      <c r="T129" t="s">
        <v>49</v>
      </c>
      <c r="U129" t="s">
        <v>49</v>
      </c>
      <c r="V129" t="s">
        <v>49</v>
      </c>
      <c r="W129" t="s">
        <v>53</v>
      </c>
      <c r="X129" t="s">
        <v>48</v>
      </c>
      <c r="Y129" s="7">
        <f>ABS(Quintile_Data[[#This Row],[AE_Amt_Overall]]-MAX(Quintile_Data[[#This Row],[AE_Amt_Q1]:[AE_Amt_Q5]]))</f>
        <v>1.6453178702264331</v>
      </c>
      <c r="Z129" s="6">
        <f>ABS(MIN(Quintile_Data[[#This Row],[AE_Amt_Q1]:[AE_Amt_Q5]])-Quintile_Data[[#This Row],[AE_Amt_Overall]])</f>
        <v>0.44022034699122503</v>
      </c>
      <c r="AA129" s="19">
        <f>VLOOKUP(Quintile_Data[[#This Row],[Deaths_Q1]],Mapping!$A$2:$B$8,2,FALSE)</f>
        <v>6</v>
      </c>
      <c r="AB129" s="8">
        <f>VLOOKUP(Quintile_Data[[#This Row],[Deaths_Q2]],Mapping!$A$2:$B$8,2,FALSE)</f>
        <v>25</v>
      </c>
      <c r="AC129" s="8">
        <f>VLOOKUP(Quintile_Data[[#This Row],[Deaths_Q3]],Mapping!$A$2:$B$8,2,FALSE)</f>
        <v>25</v>
      </c>
      <c r="AD129" s="8">
        <f>VLOOKUP(Quintile_Data[[#This Row],[Deaths_Q4]],Mapping!$A$2:$B$8,2,FALSE)</f>
        <v>25</v>
      </c>
      <c r="AE129" s="8">
        <f>VLOOKUP(Quintile_Data[[#This Row],[Deaths_Q5]],Mapping!$A$2:$B$8,2,FALSE)</f>
        <v>12</v>
      </c>
      <c r="AF129" s="8">
        <f>VLOOKUP(Quintile_Data[[#This Row],[Deaths_Overall]],Mapping!$A$2:$B$8,2,FALSE)</f>
        <v>50</v>
      </c>
    </row>
    <row r="130" spans="1:32" x14ac:dyDescent="0.25">
      <c r="A130" t="s">
        <v>59</v>
      </c>
      <c r="B130" t="s">
        <v>27</v>
      </c>
      <c r="C130" t="s">
        <v>9</v>
      </c>
      <c r="D130" t="s">
        <v>10</v>
      </c>
      <c r="E130" t="s">
        <v>11</v>
      </c>
      <c r="F130" t="s">
        <v>16</v>
      </c>
      <c r="G130" s="10" t="s">
        <v>54</v>
      </c>
      <c r="H130" s="5">
        <v>3.9248558642830802</v>
      </c>
      <c r="I130" s="5">
        <v>2.9880775579690502</v>
      </c>
      <c r="J130" s="5">
        <v>2.2823986079532199</v>
      </c>
      <c r="K130" s="5">
        <v>1.4859066695769401</v>
      </c>
      <c r="L130" s="5">
        <v>2.7471169433090501</v>
      </c>
      <c r="M130" s="10" t="s">
        <v>54</v>
      </c>
      <c r="N130" s="5">
        <v>4.8725305015215001</v>
      </c>
      <c r="O130" s="5">
        <v>2.8770270313184998</v>
      </c>
      <c r="P130" s="5">
        <v>2.4264321406773601</v>
      </c>
      <c r="Q130" s="5">
        <v>1.5312674265169799</v>
      </c>
      <c r="R130" s="5">
        <v>3.0638448029487799</v>
      </c>
      <c r="S130" s="11" t="s">
        <v>55</v>
      </c>
      <c r="T130" t="s">
        <v>49</v>
      </c>
      <c r="U130" t="s">
        <v>51</v>
      </c>
      <c r="V130" t="s">
        <v>49</v>
      </c>
      <c r="W130" t="s">
        <v>51</v>
      </c>
      <c r="X130" t="s">
        <v>48</v>
      </c>
      <c r="Y130" s="7">
        <f>ABS(Quintile_Data[[#This Row],[AE_Amt_Overall]]-MAX(Quintile_Data[[#This Row],[AE_Amt_Q1]:[AE_Amt_Q5]]))</f>
        <v>1.1777389209740301</v>
      </c>
      <c r="Z130" s="6">
        <f>ABS(MIN(Quintile_Data[[#This Row],[AE_Amt_Q1]:[AE_Amt_Q5]])-Quintile_Data[[#This Row],[AE_Amt_Overall]])</f>
        <v>1.26121027373211</v>
      </c>
      <c r="AA130" s="19" t="str">
        <f>VLOOKUP(Quintile_Data[[#This Row],[Deaths_Q1]],Mapping!$A$2:$B$8,2,FALSE)</f>
        <v>N/A</v>
      </c>
      <c r="AB130" s="8">
        <f>VLOOKUP(Quintile_Data[[#This Row],[Deaths_Q2]],Mapping!$A$2:$B$8,2,FALSE)</f>
        <v>25</v>
      </c>
      <c r="AC130" s="8">
        <f>VLOOKUP(Quintile_Data[[#This Row],[Deaths_Q3]],Mapping!$A$2:$B$8,2,FALSE)</f>
        <v>6</v>
      </c>
      <c r="AD130" s="8">
        <f>VLOOKUP(Quintile_Data[[#This Row],[Deaths_Q4]],Mapping!$A$2:$B$8,2,FALSE)</f>
        <v>25</v>
      </c>
      <c r="AE130" s="8">
        <f>VLOOKUP(Quintile_Data[[#This Row],[Deaths_Q5]],Mapping!$A$2:$B$8,2,FALSE)</f>
        <v>6</v>
      </c>
      <c r="AF130" s="8">
        <f>VLOOKUP(Quintile_Data[[#This Row],[Deaths_Overall]],Mapping!$A$2:$B$8,2,FALSE)</f>
        <v>50</v>
      </c>
    </row>
    <row r="131" spans="1:32" x14ac:dyDescent="0.25">
      <c r="A131" t="s">
        <v>59</v>
      </c>
      <c r="B131" t="s">
        <v>27</v>
      </c>
      <c r="C131" t="s">
        <v>9</v>
      </c>
      <c r="D131" t="s">
        <v>10</v>
      </c>
      <c r="E131" t="s">
        <v>11</v>
      </c>
      <c r="F131" t="s">
        <v>7</v>
      </c>
      <c r="G131" s="10">
        <v>1.5028420578067301</v>
      </c>
      <c r="H131" s="5">
        <v>1.03617071263796</v>
      </c>
      <c r="I131" s="5">
        <v>0.87891481623574297</v>
      </c>
      <c r="J131" s="5">
        <v>0.77401833820877797</v>
      </c>
      <c r="K131" s="5">
        <v>0.61376780765522199</v>
      </c>
      <c r="L131" s="5">
        <v>0.91378530925594403</v>
      </c>
      <c r="M131" s="10">
        <v>2.0048210382775302</v>
      </c>
      <c r="N131" s="5">
        <v>1.1479078683109201</v>
      </c>
      <c r="O131" s="5">
        <v>0.93240432914446503</v>
      </c>
      <c r="P131" s="5">
        <v>0.867893030358873</v>
      </c>
      <c r="Q131" s="5">
        <v>0.74254614846353195</v>
      </c>
      <c r="R131" s="5">
        <v>1.1026079648649501</v>
      </c>
      <c r="S131" s="11" t="s">
        <v>48</v>
      </c>
      <c r="T131" t="s">
        <v>48</v>
      </c>
      <c r="U131" t="s">
        <v>48</v>
      </c>
      <c r="V131" t="s">
        <v>48</v>
      </c>
      <c r="W131" t="s">
        <v>49</v>
      </c>
      <c r="X131" t="s">
        <v>48</v>
      </c>
      <c r="Y131" s="7">
        <f>ABS(Quintile_Data[[#This Row],[AE_Amt_Overall]]-MAX(Quintile_Data[[#This Row],[AE_Amt_Q1]:[AE_Amt_Q5]]))</f>
        <v>0.58905674855078605</v>
      </c>
      <c r="Z131" s="6">
        <f>ABS(MIN(Quintile_Data[[#This Row],[AE_Amt_Q1]:[AE_Amt_Q5]])-Quintile_Data[[#This Row],[AE_Amt_Overall]])</f>
        <v>0.30001750160072205</v>
      </c>
      <c r="AA131" s="19">
        <f>VLOOKUP(Quintile_Data[[#This Row],[Deaths_Q1]],Mapping!$A$2:$B$8,2,FALSE)</f>
        <v>50</v>
      </c>
      <c r="AB131" s="8">
        <f>VLOOKUP(Quintile_Data[[#This Row],[Deaths_Q2]],Mapping!$A$2:$B$8,2,FALSE)</f>
        <v>50</v>
      </c>
      <c r="AC131" s="8">
        <f>VLOOKUP(Quintile_Data[[#This Row],[Deaths_Q3]],Mapping!$A$2:$B$8,2,FALSE)</f>
        <v>50</v>
      </c>
      <c r="AD131" s="8">
        <f>VLOOKUP(Quintile_Data[[#This Row],[Deaths_Q4]],Mapping!$A$2:$B$8,2,FALSE)</f>
        <v>50</v>
      </c>
      <c r="AE131" s="8">
        <f>VLOOKUP(Quintile_Data[[#This Row],[Deaths_Q5]],Mapping!$A$2:$B$8,2,FALSE)</f>
        <v>25</v>
      </c>
      <c r="AF131" s="8">
        <f>VLOOKUP(Quintile_Data[[#This Row],[Deaths_Overall]],Mapping!$A$2:$B$8,2,FALSE)</f>
        <v>50</v>
      </c>
    </row>
    <row r="132" spans="1:32" x14ac:dyDescent="0.25">
      <c r="A132" t="s">
        <v>59</v>
      </c>
      <c r="B132" t="s">
        <v>27</v>
      </c>
      <c r="C132" t="s">
        <v>9</v>
      </c>
      <c r="D132" t="s">
        <v>10</v>
      </c>
      <c r="E132" t="s">
        <v>11</v>
      </c>
      <c r="F132" t="s">
        <v>57</v>
      </c>
      <c r="G132" s="10">
        <v>1.56165380370013</v>
      </c>
      <c r="H132" s="5">
        <v>1.0540198233317499</v>
      </c>
      <c r="I132" s="5">
        <v>0.89823177742082405</v>
      </c>
      <c r="J132" s="5">
        <v>0.77838321114543696</v>
      </c>
      <c r="K132" s="5">
        <v>0.61580989622559801</v>
      </c>
      <c r="L132" s="5">
        <v>0.92584191778343095</v>
      </c>
      <c r="M132" s="10">
        <v>2.3916164923811398</v>
      </c>
      <c r="N132" s="5">
        <v>1.2447409151629301</v>
      </c>
      <c r="O132" s="5">
        <v>1.0493535707897399</v>
      </c>
      <c r="P132" s="5">
        <v>0.87506105396261402</v>
      </c>
      <c r="Q132" s="5">
        <v>0.76298720272837905</v>
      </c>
      <c r="R132" s="5">
        <v>1.21847210935075</v>
      </c>
      <c r="S132" s="11" t="s">
        <v>48</v>
      </c>
      <c r="T132" t="s">
        <v>48</v>
      </c>
      <c r="U132" t="s">
        <v>48</v>
      </c>
      <c r="V132" t="s">
        <v>48</v>
      </c>
      <c r="W132" t="s">
        <v>49</v>
      </c>
      <c r="X132" t="s">
        <v>48</v>
      </c>
      <c r="Y132" s="7">
        <f>ABS(Quintile_Data[[#This Row],[AE_Amt_Overall]]-MAX(Quintile_Data[[#This Row],[AE_Amt_Q1]:[AE_Amt_Q5]]))</f>
        <v>0.63581188591669902</v>
      </c>
      <c r="Z132" s="6">
        <f>ABS(MIN(Quintile_Data[[#This Row],[AE_Amt_Q1]:[AE_Amt_Q5]])-Quintile_Data[[#This Row],[AE_Amt_Overall]])</f>
        <v>0.31003202155783294</v>
      </c>
      <c r="AA132" s="19">
        <f>VLOOKUP(Quintile_Data[[#This Row],[Deaths_Q1]],Mapping!$A$2:$B$8,2,FALSE)</f>
        <v>50</v>
      </c>
      <c r="AB132" s="8">
        <f>VLOOKUP(Quintile_Data[[#This Row],[Deaths_Q2]],Mapping!$A$2:$B$8,2,FALSE)</f>
        <v>50</v>
      </c>
      <c r="AC132" s="8">
        <f>VLOOKUP(Quintile_Data[[#This Row],[Deaths_Q3]],Mapping!$A$2:$B$8,2,FALSE)</f>
        <v>50</v>
      </c>
      <c r="AD132" s="8">
        <f>VLOOKUP(Quintile_Data[[#This Row],[Deaths_Q4]],Mapping!$A$2:$B$8,2,FALSE)</f>
        <v>50</v>
      </c>
      <c r="AE132" s="8">
        <f>VLOOKUP(Quintile_Data[[#This Row],[Deaths_Q5]],Mapping!$A$2:$B$8,2,FALSE)</f>
        <v>25</v>
      </c>
      <c r="AF132" s="8">
        <f>VLOOKUP(Quintile_Data[[#This Row],[Deaths_Overall]],Mapping!$A$2:$B$8,2,FALSE)</f>
        <v>50</v>
      </c>
    </row>
    <row r="133" spans="1:32" x14ac:dyDescent="0.25">
      <c r="A133" t="s">
        <v>59</v>
      </c>
      <c r="B133" t="s">
        <v>27</v>
      </c>
      <c r="C133" t="s">
        <v>9</v>
      </c>
      <c r="D133" t="s">
        <v>10</v>
      </c>
      <c r="E133" t="s">
        <v>58</v>
      </c>
      <c r="F133" t="s">
        <v>16</v>
      </c>
      <c r="G133" s="10" t="s">
        <v>54</v>
      </c>
      <c r="H133" s="5">
        <v>5.3952154357215303</v>
      </c>
      <c r="I133" s="5">
        <v>3.7005778940645202</v>
      </c>
      <c r="J133" s="5">
        <v>2.5314953270419198</v>
      </c>
      <c r="K133" s="5">
        <v>1.9393079338038099</v>
      </c>
      <c r="L133" s="5">
        <v>2.7572204327363399</v>
      </c>
      <c r="M133" s="10" t="s">
        <v>54</v>
      </c>
      <c r="N133" s="5">
        <v>5.40782055522972</v>
      </c>
      <c r="O133" s="5">
        <v>4.27325950351337</v>
      </c>
      <c r="P133" s="5">
        <v>2.5140827128848602</v>
      </c>
      <c r="Q133" s="5">
        <v>2.0714473184301601</v>
      </c>
      <c r="R133" s="5">
        <v>3.0270302933376501</v>
      </c>
      <c r="S133" s="11" t="s">
        <v>55</v>
      </c>
      <c r="T133" t="s">
        <v>51</v>
      </c>
      <c r="U133" t="s">
        <v>48</v>
      </c>
      <c r="V133" t="s">
        <v>53</v>
      </c>
      <c r="W133" t="s">
        <v>49</v>
      </c>
      <c r="X133" t="s">
        <v>48</v>
      </c>
      <c r="Y133" s="7">
        <f>ABS(Quintile_Data[[#This Row],[AE_Amt_Overall]]-MAX(Quintile_Data[[#This Row],[AE_Amt_Q1]:[AE_Amt_Q5]]))</f>
        <v>2.6379950029851904</v>
      </c>
      <c r="Z133" s="6">
        <f>ABS(MIN(Quintile_Data[[#This Row],[AE_Amt_Q1]:[AE_Amt_Q5]])-Quintile_Data[[#This Row],[AE_Amt_Overall]])</f>
        <v>0.81791249893252993</v>
      </c>
      <c r="AA133" s="19" t="str">
        <f>VLOOKUP(Quintile_Data[[#This Row],[Deaths_Q1]],Mapping!$A$2:$B$8,2,FALSE)</f>
        <v>N/A</v>
      </c>
      <c r="AB133" s="8">
        <f>VLOOKUP(Quintile_Data[[#This Row],[Deaths_Q2]],Mapping!$A$2:$B$8,2,FALSE)</f>
        <v>6</v>
      </c>
      <c r="AC133" s="8">
        <f>VLOOKUP(Quintile_Data[[#This Row],[Deaths_Q3]],Mapping!$A$2:$B$8,2,FALSE)</f>
        <v>50</v>
      </c>
      <c r="AD133" s="8">
        <f>VLOOKUP(Quintile_Data[[#This Row],[Deaths_Q4]],Mapping!$A$2:$B$8,2,FALSE)</f>
        <v>12</v>
      </c>
      <c r="AE133" s="8">
        <f>VLOOKUP(Quintile_Data[[#This Row],[Deaths_Q5]],Mapping!$A$2:$B$8,2,FALSE)</f>
        <v>25</v>
      </c>
      <c r="AF133" s="8">
        <f>VLOOKUP(Quintile_Data[[#This Row],[Deaths_Overall]],Mapping!$A$2:$B$8,2,FALSE)</f>
        <v>50</v>
      </c>
    </row>
    <row r="134" spans="1:32" x14ac:dyDescent="0.25">
      <c r="A134" t="s">
        <v>59</v>
      </c>
      <c r="B134" t="s">
        <v>27</v>
      </c>
      <c r="C134" t="s">
        <v>9</v>
      </c>
      <c r="D134" t="s">
        <v>10</v>
      </c>
      <c r="E134" t="s">
        <v>58</v>
      </c>
      <c r="F134" t="s">
        <v>7</v>
      </c>
      <c r="G134" s="10">
        <v>1.71290379491237</v>
      </c>
      <c r="H134" s="5">
        <v>1.1043211169172999</v>
      </c>
      <c r="I134" s="5">
        <v>0.93111610873524797</v>
      </c>
      <c r="J134" s="5">
        <v>0.77826695022719095</v>
      </c>
      <c r="K134" s="5">
        <v>0.63781511012255798</v>
      </c>
      <c r="L134" s="5">
        <v>0.92077702472640799</v>
      </c>
      <c r="M134" s="10">
        <v>1.52467287143857</v>
      </c>
      <c r="N134" s="5">
        <v>1.3144658670598299</v>
      </c>
      <c r="O134" s="5">
        <v>1.02119638352188</v>
      </c>
      <c r="P134" s="5">
        <v>0.87036938306004696</v>
      </c>
      <c r="Q134" s="5">
        <v>0.76093685809392297</v>
      </c>
      <c r="R134" s="5">
        <v>1.09487099642182</v>
      </c>
      <c r="S134" s="11" t="s">
        <v>49</v>
      </c>
      <c r="T134" t="s">
        <v>48</v>
      </c>
      <c r="U134" t="s">
        <v>48</v>
      </c>
      <c r="V134" t="s">
        <v>48</v>
      </c>
      <c r="W134" t="s">
        <v>49</v>
      </c>
      <c r="X134" t="s">
        <v>48</v>
      </c>
      <c r="Y134" s="7">
        <f>ABS(Quintile_Data[[#This Row],[AE_Amt_Overall]]-MAX(Quintile_Data[[#This Row],[AE_Amt_Q1]:[AE_Amt_Q5]]))</f>
        <v>0.792126770185962</v>
      </c>
      <c r="Z134" s="6">
        <f>ABS(MIN(Quintile_Data[[#This Row],[AE_Amt_Q1]:[AE_Amt_Q5]])-Quintile_Data[[#This Row],[AE_Amt_Overall]])</f>
        <v>0.28296191460385001</v>
      </c>
      <c r="AA134" s="19">
        <f>VLOOKUP(Quintile_Data[[#This Row],[Deaths_Q1]],Mapping!$A$2:$B$8,2,FALSE)</f>
        <v>25</v>
      </c>
      <c r="AB134" s="8">
        <f>VLOOKUP(Quintile_Data[[#This Row],[Deaths_Q2]],Mapping!$A$2:$B$8,2,FALSE)</f>
        <v>50</v>
      </c>
      <c r="AC134" s="8">
        <f>VLOOKUP(Quintile_Data[[#This Row],[Deaths_Q3]],Mapping!$A$2:$B$8,2,FALSE)</f>
        <v>50</v>
      </c>
      <c r="AD134" s="8">
        <f>VLOOKUP(Quintile_Data[[#This Row],[Deaths_Q4]],Mapping!$A$2:$B$8,2,FALSE)</f>
        <v>50</v>
      </c>
      <c r="AE134" s="8">
        <f>VLOOKUP(Quintile_Data[[#This Row],[Deaths_Q5]],Mapping!$A$2:$B$8,2,FALSE)</f>
        <v>25</v>
      </c>
      <c r="AF134" s="8">
        <f>VLOOKUP(Quintile_Data[[#This Row],[Deaths_Overall]],Mapping!$A$2:$B$8,2,FALSE)</f>
        <v>50</v>
      </c>
    </row>
    <row r="135" spans="1:32" x14ac:dyDescent="0.25">
      <c r="A135" t="s">
        <v>59</v>
      </c>
      <c r="B135" t="s">
        <v>27</v>
      </c>
      <c r="C135" t="s">
        <v>9</v>
      </c>
      <c r="D135" t="s">
        <v>10</v>
      </c>
      <c r="E135" t="s">
        <v>58</v>
      </c>
      <c r="F135" t="s">
        <v>57</v>
      </c>
      <c r="G135" s="10">
        <v>1.46650741317587</v>
      </c>
      <c r="H135" s="5">
        <v>1.0834648368075701</v>
      </c>
      <c r="I135" s="5">
        <v>0.95014453048459002</v>
      </c>
      <c r="J135" s="5">
        <v>0.78591887000427996</v>
      </c>
      <c r="K135" s="5">
        <v>0.64454939289242696</v>
      </c>
      <c r="L135" s="5">
        <v>0.93499987540772</v>
      </c>
      <c r="M135" s="10">
        <v>2.2539194955204298</v>
      </c>
      <c r="N135" s="5">
        <v>1.25646669012653</v>
      </c>
      <c r="O135" s="5">
        <v>1.06865797246786</v>
      </c>
      <c r="P135" s="5">
        <v>0.88683332024573702</v>
      </c>
      <c r="Q135" s="5">
        <v>0.79675035936137295</v>
      </c>
      <c r="R135" s="5">
        <v>1.22046665512265</v>
      </c>
      <c r="S135" s="11" t="s">
        <v>48</v>
      </c>
      <c r="T135" t="s">
        <v>48</v>
      </c>
      <c r="U135" t="s">
        <v>48</v>
      </c>
      <c r="V135" t="s">
        <v>48</v>
      </c>
      <c r="W135" t="s">
        <v>49</v>
      </c>
      <c r="X135" t="s">
        <v>50</v>
      </c>
      <c r="Y135" s="7">
        <f>ABS(Quintile_Data[[#This Row],[AE_Amt_Overall]]-MAX(Quintile_Data[[#This Row],[AE_Amt_Q1]:[AE_Amt_Q5]]))</f>
        <v>0.53150753776814996</v>
      </c>
      <c r="Z135" s="6">
        <f>ABS(MIN(Quintile_Data[[#This Row],[AE_Amt_Q1]:[AE_Amt_Q5]])-Quintile_Data[[#This Row],[AE_Amt_Overall]])</f>
        <v>0.29045048251529304</v>
      </c>
      <c r="AA135" s="19">
        <f>VLOOKUP(Quintile_Data[[#This Row],[Deaths_Q1]],Mapping!$A$2:$B$8,2,FALSE)</f>
        <v>50</v>
      </c>
      <c r="AB135" s="8">
        <f>VLOOKUP(Quintile_Data[[#This Row],[Deaths_Q2]],Mapping!$A$2:$B$8,2,FALSE)</f>
        <v>50</v>
      </c>
      <c r="AC135" s="8">
        <f>VLOOKUP(Quintile_Data[[#This Row],[Deaths_Q3]],Mapping!$A$2:$B$8,2,FALSE)</f>
        <v>50</v>
      </c>
      <c r="AD135" s="8">
        <f>VLOOKUP(Quintile_Data[[#This Row],[Deaths_Q4]],Mapping!$A$2:$B$8,2,FALSE)</f>
        <v>50</v>
      </c>
      <c r="AE135" s="8">
        <f>VLOOKUP(Quintile_Data[[#This Row],[Deaths_Q5]],Mapping!$A$2:$B$8,2,FALSE)</f>
        <v>25</v>
      </c>
      <c r="AF135" s="8">
        <f>VLOOKUP(Quintile_Data[[#This Row],[Deaths_Overall]],Mapping!$A$2:$B$8,2,FALSE)</f>
        <v>100</v>
      </c>
    </row>
    <row r="136" spans="1:32" x14ac:dyDescent="0.25">
      <c r="A136" t="s">
        <v>59</v>
      </c>
      <c r="B136" t="s">
        <v>27</v>
      </c>
      <c r="C136" t="s">
        <v>9</v>
      </c>
      <c r="D136" t="s">
        <v>14</v>
      </c>
      <c r="E136" t="s">
        <v>60</v>
      </c>
      <c r="F136" t="s">
        <v>16</v>
      </c>
      <c r="G136" s="10" t="s">
        <v>54</v>
      </c>
      <c r="H136" s="5" t="s">
        <v>54</v>
      </c>
      <c r="I136" s="5" t="s">
        <v>54</v>
      </c>
      <c r="J136" s="5">
        <v>0.90396067679574199</v>
      </c>
      <c r="K136" s="5">
        <v>0.73050900590347201</v>
      </c>
      <c r="L136" s="5">
        <v>0.99104179191167696</v>
      </c>
      <c r="M136" s="10" t="s">
        <v>54</v>
      </c>
      <c r="N136" s="5" t="s">
        <v>54</v>
      </c>
      <c r="O136" s="5" t="s">
        <v>54</v>
      </c>
      <c r="P136" s="5">
        <v>0.97467772372526895</v>
      </c>
      <c r="Q136" s="5">
        <v>1.1661268135282701</v>
      </c>
      <c r="R136" s="5">
        <v>1.1880084720260899</v>
      </c>
      <c r="S136" s="11" t="s">
        <v>55</v>
      </c>
      <c r="T136" t="s">
        <v>55</v>
      </c>
      <c r="U136" t="s">
        <v>55</v>
      </c>
      <c r="V136" t="s">
        <v>51</v>
      </c>
      <c r="W136" t="s">
        <v>51</v>
      </c>
      <c r="X136" t="s">
        <v>49</v>
      </c>
      <c r="Y136" s="7">
        <f>ABS(Quintile_Data[[#This Row],[AE_Amt_Overall]]-MAX(Quintile_Data[[#This Row],[AE_Amt_Q1]:[AE_Amt_Q5]]))</f>
        <v>8.7081115115934971E-2</v>
      </c>
      <c r="Z136" s="6">
        <f>ABS(MIN(Quintile_Data[[#This Row],[AE_Amt_Q1]:[AE_Amt_Q5]])-Quintile_Data[[#This Row],[AE_Amt_Overall]])</f>
        <v>0.26053278600820495</v>
      </c>
      <c r="AA136" s="19" t="str">
        <f>VLOOKUP(Quintile_Data[[#This Row],[Deaths_Q1]],Mapping!$A$2:$B$8,2,FALSE)</f>
        <v>N/A</v>
      </c>
      <c r="AB136" s="8" t="str">
        <f>VLOOKUP(Quintile_Data[[#This Row],[Deaths_Q2]],Mapping!$A$2:$B$8,2,FALSE)</f>
        <v>N/A</v>
      </c>
      <c r="AC136" s="8" t="str">
        <f>VLOOKUP(Quintile_Data[[#This Row],[Deaths_Q3]],Mapping!$A$2:$B$8,2,FALSE)</f>
        <v>N/A</v>
      </c>
      <c r="AD136" s="8">
        <f>VLOOKUP(Quintile_Data[[#This Row],[Deaths_Q4]],Mapping!$A$2:$B$8,2,FALSE)</f>
        <v>6</v>
      </c>
      <c r="AE136" s="8">
        <f>VLOOKUP(Quintile_Data[[#This Row],[Deaths_Q5]],Mapping!$A$2:$B$8,2,FALSE)</f>
        <v>6</v>
      </c>
      <c r="AF136" s="8">
        <f>VLOOKUP(Quintile_Data[[#This Row],[Deaths_Overall]],Mapping!$A$2:$B$8,2,FALSE)</f>
        <v>25</v>
      </c>
    </row>
    <row r="137" spans="1:32" x14ac:dyDescent="0.25">
      <c r="A137" t="s">
        <v>59</v>
      </c>
      <c r="B137" t="s">
        <v>27</v>
      </c>
      <c r="C137" t="s">
        <v>9</v>
      </c>
      <c r="D137" t="s">
        <v>14</v>
      </c>
      <c r="E137" t="s">
        <v>60</v>
      </c>
      <c r="F137" t="s">
        <v>7</v>
      </c>
      <c r="G137" s="10" t="s">
        <v>54</v>
      </c>
      <c r="H137" s="5" t="s">
        <v>54</v>
      </c>
      <c r="I137" s="5" t="s">
        <v>54</v>
      </c>
      <c r="J137" s="5" t="s">
        <v>54</v>
      </c>
      <c r="K137" s="5" t="s">
        <v>54</v>
      </c>
      <c r="L137" s="5" t="s">
        <v>54</v>
      </c>
      <c r="M137" s="10" t="s">
        <v>54</v>
      </c>
      <c r="N137" s="5" t="s">
        <v>54</v>
      </c>
      <c r="O137" s="5" t="s">
        <v>54</v>
      </c>
      <c r="P137" s="5" t="s">
        <v>54</v>
      </c>
      <c r="Q137" s="5" t="s">
        <v>54</v>
      </c>
      <c r="R137" s="5" t="s">
        <v>54</v>
      </c>
      <c r="S137" s="11" t="s">
        <v>55</v>
      </c>
      <c r="T137" t="s">
        <v>55</v>
      </c>
      <c r="U137" t="s">
        <v>55</v>
      </c>
      <c r="V137" t="s">
        <v>55</v>
      </c>
      <c r="W137" t="s">
        <v>55</v>
      </c>
      <c r="X137" t="s">
        <v>55</v>
      </c>
      <c r="Y137" s="7" t="e">
        <f>ABS(Quintile_Data[[#This Row],[AE_Amt_Overall]]-MAX(Quintile_Data[[#This Row],[AE_Amt_Q1]:[AE_Amt_Q5]]))</f>
        <v>#VALUE!</v>
      </c>
      <c r="Z137" s="6" t="e">
        <f>ABS(MIN(Quintile_Data[[#This Row],[AE_Amt_Q1]:[AE_Amt_Q5]])-Quintile_Data[[#This Row],[AE_Amt_Overall]])</f>
        <v>#VALUE!</v>
      </c>
      <c r="AA137" s="19" t="str">
        <f>VLOOKUP(Quintile_Data[[#This Row],[Deaths_Q1]],Mapping!$A$2:$B$8,2,FALSE)</f>
        <v>N/A</v>
      </c>
      <c r="AB137" s="8" t="str">
        <f>VLOOKUP(Quintile_Data[[#This Row],[Deaths_Q2]],Mapping!$A$2:$B$8,2,FALSE)</f>
        <v>N/A</v>
      </c>
      <c r="AC137" s="8" t="str">
        <f>VLOOKUP(Quintile_Data[[#This Row],[Deaths_Q3]],Mapping!$A$2:$B$8,2,FALSE)</f>
        <v>N/A</v>
      </c>
      <c r="AD137" s="8" t="str">
        <f>VLOOKUP(Quintile_Data[[#This Row],[Deaths_Q4]],Mapping!$A$2:$B$8,2,FALSE)</f>
        <v>N/A</v>
      </c>
      <c r="AE137" s="8" t="str">
        <f>VLOOKUP(Quintile_Data[[#This Row],[Deaths_Q5]],Mapping!$A$2:$B$8,2,FALSE)</f>
        <v>N/A</v>
      </c>
      <c r="AF137" s="8" t="str">
        <f>VLOOKUP(Quintile_Data[[#This Row],[Deaths_Overall]],Mapping!$A$2:$B$8,2,FALSE)</f>
        <v>N/A</v>
      </c>
    </row>
    <row r="138" spans="1:32" x14ac:dyDescent="0.25">
      <c r="A138" t="s">
        <v>59</v>
      </c>
      <c r="B138" t="s">
        <v>27</v>
      </c>
      <c r="C138" t="s">
        <v>9</v>
      </c>
      <c r="D138" t="s">
        <v>14</v>
      </c>
      <c r="E138" t="s">
        <v>60</v>
      </c>
      <c r="F138" t="s">
        <v>57</v>
      </c>
      <c r="G138" s="10" t="s">
        <v>54</v>
      </c>
      <c r="H138" s="5">
        <v>2.0446306051110201</v>
      </c>
      <c r="I138" s="5">
        <v>1.6265357116669701</v>
      </c>
      <c r="J138" s="5">
        <v>0.95415586336451896</v>
      </c>
      <c r="K138" s="5">
        <v>0.61788301788906097</v>
      </c>
      <c r="L138" s="5">
        <v>1.0452166159791201</v>
      </c>
      <c r="M138" s="10" t="s">
        <v>54</v>
      </c>
      <c r="N138" s="5">
        <v>2.19319410215875</v>
      </c>
      <c r="O138" s="5">
        <v>1.33726485813441</v>
      </c>
      <c r="P138" s="5">
        <v>0.97145813463644104</v>
      </c>
      <c r="Q138" s="5">
        <v>1.1040142889412701</v>
      </c>
      <c r="R138" s="5">
        <v>1.1962487539367901</v>
      </c>
      <c r="S138" s="11" t="s">
        <v>55</v>
      </c>
      <c r="T138" t="s">
        <v>51</v>
      </c>
      <c r="U138" t="s">
        <v>51</v>
      </c>
      <c r="V138" t="s">
        <v>53</v>
      </c>
      <c r="W138" t="s">
        <v>51</v>
      </c>
      <c r="X138" t="s">
        <v>49</v>
      </c>
      <c r="Y138" s="7">
        <f>ABS(Quintile_Data[[#This Row],[AE_Amt_Overall]]-MAX(Quintile_Data[[#This Row],[AE_Amt_Q1]:[AE_Amt_Q5]]))</f>
        <v>0.99941398913190005</v>
      </c>
      <c r="Z138" s="6">
        <f>ABS(MIN(Quintile_Data[[#This Row],[AE_Amt_Q1]:[AE_Amt_Q5]])-Quintile_Data[[#This Row],[AE_Amt_Overall]])</f>
        <v>0.42733359809005911</v>
      </c>
      <c r="AA138" s="19" t="str">
        <f>VLOOKUP(Quintile_Data[[#This Row],[Deaths_Q1]],Mapping!$A$2:$B$8,2,FALSE)</f>
        <v>N/A</v>
      </c>
      <c r="AB138" s="8">
        <f>VLOOKUP(Quintile_Data[[#This Row],[Deaths_Q2]],Mapping!$A$2:$B$8,2,FALSE)</f>
        <v>6</v>
      </c>
      <c r="AC138" s="8">
        <f>VLOOKUP(Quintile_Data[[#This Row],[Deaths_Q3]],Mapping!$A$2:$B$8,2,FALSE)</f>
        <v>6</v>
      </c>
      <c r="AD138" s="8">
        <f>VLOOKUP(Quintile_Data[[#This Row],[Deaths_Q4]],Mapping!$A$2:$B$8,2,FALSE)</f>
        <v>12</v>
      </c>
      <c r="AE138" s="8">
        <f>VLOOKUP(Quintile_Data[[#This Row],[Deaths_Q5]],Mapping!$A$2:$B$8,2,FALSE)</f>
        <v>6</v>
      </c>
      <c r="AF138" s="8">
        <f>VLOOKUP(Quintile_Data[[#This Row],[Deaths_Overall]],Mapping!$A$2:$B$8,2,FALSE)</f>
        <v>25</v>
      </c>
    </row>
    <row r="139" spans="1:32" x14ac:dyDescent="0.25">
      <c r="A139" t="s">
        <v>59</v>
      </c>
      <c r="B139" t="s">
        <v>27</v>
      </c>
      <c r="C139" t="s">
        <v>9</v>
      </c>
      <c r="D139" t="s">
        <v>14</v>
      </c>
      <c r="E139" t="s">
        <v>61</v>
      </c>
      <c r="F139" t="s">
        <v>16</v>
      </c>
      <c r="G139" s="10">
        <v>2.6218370049968698</v>
      </c>
      <c r="H139" s="5">
        <v>2.1666536598742301</v>
      </c>
      <c r="I139" s="5">
        <v>1.39226565550607</v>
      </c>
      <c r="J139" s="5">
        <v>1.0565205530177499</v>
      </c>
      <c r="K139" s="5">
        <v>0.82737944106327999</v>
      </c>
      <c r="L139" s="5">
        <v>1.47282437203835</v>
      </c>
      <c r="M139" s="10">
        <v>1.56521564240629</v>
      </c>
      <c r="N139" s="5">
        <v>2.7259361584558399</v>
      </c>
      <c r="O139" s="5">
        <v>1.4608245787306</v>
      </c>
      <c r="P139" s="5">
        <v>1.0656924657841</v>
      </c>
      <c r="Q139" s="5">
        <v>1.0166602021704501</v>
      </c>
      <c r="R139" s="5">
        <v>1.70545545024294</v>
      </c>
      <c r="S139" s="11" t="s">
        <v>49</v>
      </c>
      <c r="T139" t="s">
        <v>48</v>
      </c>
      <c r="U139" t="s">
        <v>48</v>
      </c>
      <c r="V139" t="s">
        <v>48</v>
      </c>
      <c r="W139" t="s">
        <v>49</v>
      </c>
      <c r="X139" t="s">
        <v>48</v>
      </c>
      <c r="Y139" s="7">
        <f>ABS(Quintile_Data[[#This Row],[AE_Amt_Overall]]-MAX(Quintile_Data[[#This Row],[AE_Amt_Q1]:[AE_Amt_Q5]]))</f>
        <v>1.1490126329585197</v>
      </c>
      <c r="Z139" s="6">
        <f>ABS(MIN(Quintile_Data[[#This Row],[AE_Amt_Q1]:[AE_Amt_Q5]])-Quintile_Data[[#This Row],[AE_Amt_Overall]])</f>
        <v>0.64544493097507005</v>
      </c>
      <c r="AA139" s="19">
        <f>VLOOKUP(Quintile_Data[[#This Row],[Deaths_Q1]],Mapping!$A$2:$B$8,2,FALSE)</f>
        <v>25</v>
      </c>
      <c r="AB139" s="8">
        <f>VLOOKUP(Quintile_Data[[#This Row],[Deaths_Q2]],Mapping!$A$2:$B$8,2,FALSE)</f>
        <v>50</v>
      </c>
      <c r="AC139" s="8">
        <f>VLOOKUP(Quintile_Data[[#This Row],[Deaths_Q3]],Mapping!$A$2:$B$8,2,FALSE)</f>
        <v>50</v>
      </c>
      <c r="AD139" s="8">
        <f>VLOOKUP(Quintile_Data[[#This Row],[Deaths_Q4]],Mapping!$A$2:$B$8,2,FALSE)</f>
        <v>50</v>
      </c>
      <c r="AE139" s="8">
        <f>VLOOKUP(Quintile_Data[[#This Row],[Deaths_Q5]],Mapping!$A$2:$B$8,2,FALSE)</f>
        <v>25</v>
      </c>
      <c r="AF139" s="8">
        <f>VLOOKUP(Quintile_Data[[#This Row],[Deaths_Overall]],Mapping!$A$2:$B$8,2,FALSE)</f>
        <v>50</v>
      </c>
    </row>
    <row r="140" spans="1:32" x14ac:dyDescent="0.25">
      <c r="A140" t="s">
        <v>59</v>
      </c>
      <c r="B140" t="s">
        <v>27</v>
      </c>
      <c r="C140" t="s">
        <v>9</v>
      </c>
      <c r="D140" t="s">
        <v>14</v>
      </c>
      <c r="E140" t="s">
        <v>61</v>
      </c>
      <c r="F140" t="s">
        <v>7</v>
      </c>
      <c r="G140" s="10">
        <v>1.39266231227129</v>
      </c>
      <c r="H140" s="5">
        <v>0.97343319663799099</v>
      </c>
      <c r="I140" s="5">
        <v>0.83982714130249803</v>
      </c>
      <c r="J140" s="5">
        <v>0.70777158137532004</v>
      </c>
      <c r="K140" s="5">
        <v>0.60457272516281602</v>
      </c>
      <c r="L140" s="5">
        <v>0.78872947872773302</v>
      </c>
      <c r="M140" s="10">
        <v>1.8295782206625799</v>
      </c>
      <c r="N140" s="5">
        <v>1.0477800761836999</v>
      </c>
      <c r="O140" s="5">
        <v>0.85282496497878102</v>
      </c>
      <c r="P140" s="5">
        <v>0.73931456580022303</v>
      </c>
      <c r="Q140" s="5">
        <v>0.67480007958751198</v>
      </c>
      <c r="R140" s="5">
        <v>0.87773371861334704</v>
      </c>
      <c r="S140" s="11" t="s">
        <v>48</v>
      </c>
      <c r="T140" t="s">
        <v>48</v>
      </c>
      <c r="U140" t="s">
        <v>48</v>
      </c>
      <c r="V140" t="s">
        <v>48</v>
      </c>
      <c r="W140" t="s">
        <v>48</v>
      </c>
      <c r="X140" t="s">
        <v>50</v>
      </c>
      <c r="Y140" s="7">
        <f>ABS(Quintile_Data[[#This Row],[AE_Amt_Overall]]-MAX(Quintile_Data[[#This Row],[AE_Amt_Q1]:[AE_Amt_Q5]]))</f>
        <v>0.60393283354355698</v>
      </c>
      <c r="Z140" s="6">
        <f>ABS(MIN(Quintile_Data[[#This Row],[AE_Amt_Q1]:[AE_Amt_Q5]])-Quintile_Data[[#This Row],[AE_Amt_Overall]])</f>
        <v>0.18415675356491701</v>
      </c>
      <c r="AA140" s="19">
        <f>VLOOKUP(Quintile_Data[[#This Row],[Deaths_Q1]],Mapping!$A$2:$B$8,2,FALSE)</f>
        <v>50</v>
      </c>
      <c r="AB140" s="8">
        <f>VLOOKUP(Quintile_Data[[#This Row],[Deaths_Q2]],Mapping!$A$2:$B$8,2,FALSE)</f>
        <v>50</v>
      </c>
      <c r="AC140" s="8">
        <f>VLOOKUP(Quintile_Data[[#This Row],[Deaths_Q3]],Mapping!$A$2:$B$8,2,FALSE)</f>
        <v>50</v>
      </c>
      <c r="AD140" s="8">
        <f>VLOOKUP(Quintile_Data[[#This Row],[Deaths_Q4]],Mapping!$A$2:$B$8,2,FALSE)</f>
        <v>50</v>
      </c>
      <c r="AE140" s="8">
        <f>VLOOKUP(Quintile_Data[[#This Row],[Deaths_Q5]],Mapping!$A$2:$B$8,2,FALSE)</f>
        <v>50</v>
      </c>
      <c r="AF140" s="8">
        <f>VLOOKUP(Quintile_Data[[#This Row],[Deaths_Overall]],Mapping!$A$2:$B$8,2,FALSE)</f>
        <v>100</v>
      </c>
    </row>
    <row r="141" spans="1:32" x14ac:dyDescent="0.25">
      <c r="A141" t="s">
        <v>59</v>
      </c>
      <c r="B141" t="s">
        <v>27</v>
      </c>
      <c r="C141" t="s">
        <v>9</v>
      </c>
      <c r="D141" t="s">
        <v>14</v>
      </c>
      <c r="E141" t="s">
        <v>61</v>
      </c>
      <c r="F141" t="s">
        <v>57</v>
      </c>
      <c r="G141" s="10">
        <v>1.4856213394086899</v>
      </c>
      <c r="H141" s="5">
        <v>1.00752811772912</v>
      </c>
      <c r="I141" s="5">
        <v>0.84560472025262701</v>
      </c>
      <c r="J141" s="5">
        <v>0.71231207100913696</v>
      </c>
      <c r="K141" s="5">
        <v>0.62075623595130702</v>
      </c>
      <c r="L141" s="5">
        <v>0.80450558114610105</v>
      </c>
      <c r="M141" s="10">
        <v>2.2239050294107701</v>
      </c>
      <c r="N141" s="5">
        <v>1.1673503949705899</v>
      </c>
      <c r="O141" s="5">
        <v>0.91540181916859498</v>
      </c>
      <c r="P141" s="5">
        <v>0.75085699537884598</v>
      </c>
      <c r="Q141" s="5">
        <v>0.714982492134561</v>
      </c>
      <c r="R141" s="5">
        <v>0.994763248187853</v>
      </c>
      <c r="S141" s="11" t="s">
        <v>48</v>
      </c>
      <c r="T141" t="s">
        <v>48</v>
      </c>
      <c r="U141" t="s">
        <v>50</v>
      </c>
      <c r="V141" t="s">
        <v>48</v>
      </c>
      <c r="W141" t="s">
        <v>48</v>
      </c>
      <c r="X141" t="s">
        <v>50</v>
      </c>
      <c r="Y141" s="7">
        <f>ABS(Quintile_Data[[#This Row],[AE_Amt_Overall]]-MAX(Quintile_Data[[#This Row],[AE_Amt_Q1]:[AE_Amt_Q5]]))</f>
        <v>0.68111575826258886</v>
      </c>
      <c r="Z141" s="6">
        <f>ABS(MIN(Quintile_Data[[#This Row],[AE_Amt_Q1]:[AE_Amt_Q5]])-Quintile_Data[[#This Row],[AE_Amt_Overall]])</f>
        <v>0.18374934519479402</v>
      </c>
      <c r="AA141" s="19">
        <f>VLOOKUP(Quintile_Data[[#This Row],[Deaths_Q1]],Mapping!$A$2:$B$8,2,FALSE)</f>
        <v>50</v>
      </c>
      <c r="AB141" s="8">
        <f>VLOOKUP(Quintile_Data[[#This Row],[Deaths_Q2]],Mapping!$A$2:$B$8,2,FALSE)</f>
        <v>50</v>
      </c>
      <c r="AC141" s="8">
        <f>VLOOKUP(Quintile_Data[[#This Row],[Deaths_Q3]],Mapping!$A$2:$B$8,2,FALSE)</f>
        <v>100</v>
      </c>
      <c r="AD141" s="8">
        <f>VLOOKUP(Quintile_Data[[#This Row],[Deaths_Q4]],Mapping!$A$2:$B$8,2,FALSE)</f>
        <v>50</v>
      </c>
      <c r="AE141" s="8">
        <f>VLOOKUP(Quintile_Data[[#This Row],[Deaths_Q5]],Mapping!$A$2:$B$8,2,FALSE)</f>
        <v>50</v>
      </c>
      <c r="AF141" s="8">
        <f>VLOOKUP(Quintile_Data[[#This Row],[Deaths_Overall]],Mapping!$A$2:$B$8,2,FALSE)</f>
        <v>100</v>
      </c>
    </row>
    <row r="142" spans="1:32" x14ac:dyDescent="0.25">
      <c r="A142" t="s">
        <v>59</v>
      </c>
      <c r="B142" t="s">
        <v>27</v>
      </c>
      <c r="C142" t="s">
        <v>9</v>
      </c>
      <c r="D142" t="s">
        <v>14</v>
      </c>
      <c r="E142" t="s">
        <v>62</v>
      </c>
      <c r="F142" t="s">
        <v>16</v>
      </c>
      <c r="G142" s="10" t="s">
        <v>54</v>
      </c>
      <c r="H142" s="5">
        <v>2.2333467576638699</v>
      </c>
      <c r="I142" s="5">
        <v>1.8681296651700501</v>
      </c>
      <c r="J142" s="5">
        <v>1.18611967472729</v>
      </c>
      <c r="K142" s="5">
        <v>1.00223583215304</v>
      </c>
      <c r="L142" s="5">
        <v>1.4067036246973701</v>
      </c>
      <c r="M142" s="10" t="s">
        <v>54</v>
      </c>
      <c r="N142" s="5">
        <v>1.9187395867967301</v>
      </c>
      <c r="O142" s="5">
        <v>2.3345253607463299</v>
      </c>
      <c r="P142" s="5">
        <v>1.3130832853093699</v>
      </c>
      <c r="Q142" s="5">
        <v>1.0044678493363399</v>
      </c>
      <c r="R142" s="5">
        <v>1.6587852839478801</v>
      </c>
      <c r="S142" s="11" t="s">
        <v>55</v>
      </c>
      <c r="T142" t="s">
        <v>49</v>
      </c>
      <c r="U142" t="s">
        <v>48</v>
      </c>
      <c r="V142" t="s">
        <v>49</v>
      </c>
      <c r="W142" t="s">
        <v>48</v>
      </c>
      <c r="X142" t="s">
        <v>48</v>
      </c>
      <c r="Y142" s="7">
        <f>ABS(Quintile_Data[[#This Row],[AE_Amt_Overall]]-MAX(Quintile_Data[[#This Row],[AE_Amt_Q1]:[AE_Amt_Q5]]))</f>
        <v>0.82664313296649983</v>
      </c>
      <c r="Z142" s="6">
        <f>ABS(MIN(Quintile_Data[[#This Row],[AE_Amt_Q1]:[AE_Amt_Q5]])-Quintile_Data[[#This Row],[AE_Amt_Overall]])</f>
        <v>0.40446779254433007</v>
      </c>
      <c r="AA142" s="19" t="str">
        <f>VLOOKUP(Quintile_Data[[#This Row],[Deaths_Q1]],Mapping!$A$2:$B$8,2,FALSE)</f>
        <v>N/A</v>
      </c>
      <c r="AB142" s="8">
        <f>VLOOKUP(Quintile_Data[[#This Row],[Deaths_Q2]],Mapping!$A$2:$B$8,2,FALSE)</f>
        <v>25</v>
      </c>
      <c r="AC142" s="8">
        <f>VLOOKUP(Quintile_Data[[#This Row],[Deaths_Q3]],Mapping!$A$2:$B$8,2,FALSE)</f>
        <v>50</v>
      </c>
      <c r="AD142" s="8">
        <f>VLOOKUP(Quintile_Data[[#This Row],[Deaths_Q4]],Mapping!$A$2:$B$8,2,FALSE)</f>
        <v>25</v>
      </c>
      <c r="AE142" s="8">
        <f>VLOOKUP(Quintile_Data[[#This Row],[Deaths_Q5]],Mapping!$A$2:$B$8,2,FALSE)</f>
        <v>50</v>
      </c>
      <c r="AF142" s="8">
        <f>VLOOKUP(Quintile_Data[[#This Row],[Deaths_Overall]],Mapping!$A$2:$B$8,2,FALSE)</f>
        <v>50</v>
      </c>
    </row>
    <row r="143" spans="1:32" x14ac:dyDescent="0.25">
      <c r="A143" t="s">
        <v>59</v>
      </c>
      <c r="B143" t="s">
        <v>27</v>
      </c>
      <c r="C143" t="s">
        <v>9</v>
      </c>
      <c r="D143" t="s">
        <v>14</v>
      </c>
      <c r="E143" t="s">
        <v>62</v>
      </c>
      <c r="F143" t="s">
        <v>7</v>
      </c>
      <c r="G143" s="10">
        <v>1.14619154934817</v>
      </c>
      <c r="H143" s="5">
        <v>0.885352220931925</v>
      </c>
      <c r="I143" s="5">
        <v>0.80657100903093104</v>
      </c>
      <c r="J143" s="5">
        <v>0.69424199183214197</v>
      </c>
      <c r="K143" s="5">
        <v>0.55753032485260601</v>
      </c>
      <c r="L143" s="5">
        <v>0.79342060319093299</v>
      </c>
      <c r="M143" s="10">
        <v>1.4075216914647</v>
      </c>
      <c r="N143" s="5">
        <v>0.90944634604914998</v>
      </c>
      <c r="O143" s="5">
        <v>0.85400784842726196</v>
      </c>
      <c r="P143" s="5">
        <v>0.73363393959743195</v>
      </c>
      <c r="Q143" s="5">
        <v>0.63708640201368405</v>
      </c>
      <c r="R143" s="5">
        <v>0.86936383861443201</v>
      </c>
      <c r="S143" s="11" t="s">
        <v>48</v>
      </c>
      <c r="T143" t="s">
        <v>48</v>
      </c>
      <c r="U143" t="s">
        <v>50</v>
      </c>
      <c r="V143" t="s">
        <v>50</v>
      </c>
      <c r="W143" t="s">
        <v>49</v>
      </c>
      <c r="X143" t="s">
        <v>50</v>
      </c>
      <c r="Y143" s="7">
        <f>ABS(Quintile_Data[[#This Row],[AE_Amt_Overall]]-MAX(Quintile_Data[[#This Row],[AE_Amt_Q1]:[AE_Amt_Q5]]))</f>
        <v>0.35277094615723703</v>
      </c>
      <c r="Z143" s="6">
        <f>ABS(MIN(Quintile_Data[[#This Row],[AE_Amt_Q1]:[AE_Amt_Q5]])-Quintile_Data[[#This Row],[AE_Amt_Overall]])</f>
        <v>0.23589027833832699</v>
      </c>
      <c r="AA143" s="19">
        <f>VLOOKUP(Quintile_Data[[#This Row],[Deaths_Q1]],Mapping!$A$2:$B$8,2,FALSE)</f>
        <v>50</v>
      </c>
      <c r="AB143" s="8">
        <f>VLOOKUP(Quintile_Data[[#This Row],[Deaths_Q2]],Mapping!$A$2:$B$8,2,FALSE)</f>
        <v>50</v>
      </c>
      <c r="AC143" s="8">
        <f>VLOOKUP(Quintile_Data[[#This Row],[Deaths_Q3]],Mapping!$A$2:$B$8,2,FALSE)</f>
        <v>100</v>
      </c>
      <c r="AD143" s="8">
        <f>VLOOKUP(Quintile_Data[[#This Row],[Deaths_Q4]],Mapping!$A$2:$B$8,2,FALSE)</f>
        <v>100</v>
      </c>
      <c r="AE143" s="8">
        <f>VLOOKUP(Quintile_Data[[#This Row],[Deaths_Q5]],Mapping!$A$2:$B$8,2,FALSE)</f>
        <v>25</v>
      </c>
      <c r="AF143" s="8">
        <f>VLOOKUP(Quintile_Data[[#This Row],[Deaths_Overall]],Mapping!$A$2:$B$8,2,FALSE)</f>
        <v>100</v>
      </c>
    </row>
    <row r="144" spans="1:32" x14ac:dyDescent="0.25">
      <c r="A144" t="s">
        <v>59</v>
      </c>
      <c r="B144" t="s">
        <v>27</v>
      </c>
      <c r="C144" t="s">
        <v>9</v>
      </c>
      <c r="D144" t="s">
        <v>14</v>
      </c>
      <c r="E144" t="s">
        <v>62</v>
      </c>
      <c r="F144" t="s">
        <v>57</v>
      </c>
      <c r="G144" s="10">
        <v>1.17789622212829</v>
      </c>
      <c r="H144" s="5">
        <v>0.88834861285014599</v>
      </c>
      <c r="I144" s="5">
        <v>0.80968479180129205</v>
      </c>
      <c r="J144" s="5">
        <v>0.69531620277600403</v>
      </c>
      <c r="K144" s="5">
        <v>0.55784159306807002</v>
      </c>
      <c r="L144" s="5">
        <v>0.79872083963318996</v>
      </c>
      <c r="M144" s="10">
        <v>1.63762815826453</v>
      </c>
      <c r="N144" s="5">
        <v>0.931016446215996</v>
      </c>
      <c r="O144" s="5">
        <v>0.87495743450220298</v>
      </c>
      <c r="P144" s="5">
        <v>0.74095074608108202</v>
      </c>
      <c r="Q144" s="5">
        <v>0.640328846029387</v>
      </c>
      <c r="R144" s="5">
        <v>0.91963894173558003</v>
      </c>
      <c r="S144" s="11" t="s">
        <v>50</v>
      </c>
      <c r="T144" t="s">
        <v>50</v>
      </c>
      <c r="U144" t="s">
        <v>50</v>
      </c>
      <c r="V144" t="s">
        <v>50</v>
      </c>
      <c r="W144" t="s">
        <v>49</v>
      </c>
      <c r="X144" t="s">
        <v>50</v>
      </c>
      <c r="Y144" s="7">
        <f>ABS(Quintile_Data[[#This Row],[AE_Amt_Overall]]-MAX(Quintile_Data[[#This Row],[AE_Amt_Q1]:[AE_Amt_Q5]]))</f>
        <v>0.37917538249510008</v>
      </c>
      <c r="Z144" s="6">
        <f>ABS(MIN(Quintile_Data[[#This Row],[AE_Amt_Q1]:[AE_Amt_Q5]])-Quintile_Data[[#This Row],[AE_Amt_Overall]])</f>
        <v>0.24087924656511994</v>
      </c>
      <c r="AA144" s="19">
        <f>VLOOKUP(Quintile_Data[[#This Row],[Deaths_Q1]],Mapping!$A$2:$B$8,2,FALSE)</f>
        <v>100</v>
      </c>
      <c r="AB144" s="8">
        <f>VLOOKUP(Quintile_Data[[#This Row],[Deaths_Q2]],Mapping!$A$2:$B$8,2,FALSE)</f>
        <v>100</v>
      </c>
      <c r="AC144" s="8">
        <f>VLOOKUP(Quintile_Data[[#This Row],[Deaths_Q3]],Mapping!$A$2:$B$8,2,FALSE)</f>
        <v>100</v>
      </c>
      <c r="AD144" s="8">
        <f>VLOOKUP(Quintile_Data[[#This Row],[Deaths_Q4]],Mapping!$A$2:$B$8,2,FALSE)</f>
        <v>100</v>
      </c>
      <c r="AE144" s="8">
        <f>VLOOKUP(Quintile_Data[[#This Row],[Deaths_Q5]],Mapping!$A$2:$B$8,2,FALSE)</f>
        <v>25</v>
      </c>
      <c r="AF144" s="8">
        <f>VLOOKUP(Quintile_Data[[#This Row],[Deaths_Overall]],Mapping!$A$2:$B$8,2,FALSE)</f>
        <v>100</v>
      </c>
    </row>
    <row r="145" spans="1:32" x14ac:dyDescent="0.25">
      <c r="A145" t="s">
        <v>59</v>
      </c>
      <c r="B145" t="s">
        <v>27</v>
      </c>
      <c r="C145" t="s">
        <v>9</v>
      </c>
      <c r="D145" t="s">
        <v>14</v>
      </c>
      <c r="E145" t="s">
        <v>11</v>
      </c>
      <c r="F145" t="s">
        <v>16</v>
      </c>
      <c r="G145" s="10">
        <v>6.9796265548500003</v>
      </c>
      <c r="H145" s="5">
        <v>2.1512151144354701</v>
      </c>
      <c r="I145" s="5">
        <v>1.9037222790227999</v>
      </c>
      <c r="J145" s="5">
        <v>1.32137113084168</v>
      </c>
      <c r="K145" s="5">
        <v>0.85785133078653197</v>
      </c>
      <c r="L145" s="5">
        <v>1.8354598789101899</v>
      </c>
      <c r="M145" s="10">
        <v>6.2309364260595697</v>
      </c>
      <c r="N145" s="5">
        <v>2.6109152918595702</v>
      </c>
      <c r="O145" s="5">
        <v>1.8971450678440001</v>
      </c>
      <c r="P145" s="5">
        <v>1.4738450269099901</v>
      </c>
      <c r="Q145" s="5">
        <v>0.87750642534967904</v>
      </c>
      <c r="R145" s="5">
        <v>2.1718979191298202</v>
      </c>
      <c r="S145" s="11" t="s">
        <v>51</v>
      </c>
      <c r="T145" t="s">
        <v>48</v>
      </c>
      <c r="U145" t="s">
        <v>48</v>
      </c>
      <c r="V145" t="s">
        <v>48</v>
      </c>
      <c r="W145" t="s">
        <v>49</v>
      </c>
      <c r="X145" t="s">
        <v>50</v>
      </c>
      <c r="Y145" s="7">
        <f>ABS(Quintile_Data[[#This Row],[AE_Amt_Overall]]-MAX(Quintile_Data[[#This Row],[AE_Amt_Q1]:[AE_Amt_Q5]]))</f>
        <v>5.1441666759398101</v>
      </c>
      <c r="Z145" s="6">
        <f>ABS(MIN(Quintile_Data[[#This Row],[AE_Amt_Q1]:[AE_Amt_Q5]])-Quintile_Data[[#This Row],[AE_Amt_Overall]])</f>
        <v>0.97760854812365794</v>
      </c>
      <c r="AA145" s="19">
        <f>VLOOKUP(Quintile_Data[[#This Row],[Deaths_Q1]],Mapping!$A$2:$B$8,2,FALSE)</f>
        <v>6</v>
      </c>
      <c r="AB145" s="8">
        <f>VLOOKUP(Quintile_Data[[#This Row],[Deaths_Q2]],Mapping!$A$2:$B$8,2,FALSE)</f>
        <v>50</v>
      </c>
      <c r="AC145" s="8">
        <f>VLOOKUP(Quintile_Data[[#This Row],[Deaths_Q3]],Mapping!$A$2:$B$8,2,FALSE)</f>
        <v>50</v>
      </c>
      <c r="AD145" s="8">
        <f>VLOOKUP(Quintile_Data[[#This Row],[Deaths_Q4]],Mapping!$A$2:$B$8,2,FALSE)</f>
        <v>50</v>
      </c>
      <c r="AE145" s="8">
        <f>VLOOKUP(Quintile_Data[[#This Row],[Deaths_Q5]],Mapping!$A$2:$B$8,2,FALSE)</f>
        <v>25</v>
      </c>
      <c r="AF145" s="8">
        <f>VLOOKUP(Quintile_Data[[#This Row],[Deaths_Overall]],Mapping!$A$2:$B$8,2,FALSE)</f>
        <v>100</v>
      </c>
    </row>
    <row r="146" spans="1:32" x14ac:dyDescent="0.25">
      <c r="A146" t="s">
        <v>59</v>
      </c>
      <c r="B146" t="s">
        <v>27</v>
      </c>
      <c r="C146" t="s">
        <v>9</v>
      </c>
      <c r="D146" t="s">
        <v>14</v>
      </c>
      <c r="E146" t="s">
        <v>11</v>
      </c>
      <c r="F146" t="s">
        <v>7</v>
      </c>
      <c r="G146" s="10">
        <v>1.2163585480620001</v>
      </c>
      <c r="H146" s="5">
        <v>0.89232815172993396</v>
      </c>
      <c r="I146" s="5">
        <v>0.82704133615813302</v>
      </c>
      <c r="J146" s="5">
        <v>0.72454744132260196</v>
      </c>
      <c r="K146" s="5">
        <v>0.59092470874523295</v>
      </c>
      <c r="L146" s="5">
        <v>0.81208919868922202</v>
      </c>
      <c r="M146" s="10">
        <v>1.5867151554268599</v>
      </c>
      <c r="N146" s="5">
        <v>0.95347765875742296</v>
      </c>
      <c r="O146" s="5">
        <v>0.86890018825202098</v>
      </c>
      <c r="P146" s="5">
        <v>0.76331906176255104</v>
      </c>
      <c r="Q146" s="5">
        <v>0.72151018585394999</v>
      </c>
      <c r="R146" s="5">
        <v>0.91062435520778295</v>
      </c>
      <c r="S146" s="11" t="s">
        <v>48</v>
      </c>
      <c r="T146" t="s">
        <v>50</v>
      </c>
      <c r="U146" t="s">
        <v>50</v>
      </c>
      <c r="V146" t="s">
        <v>50</v>
      </c>
      <c r="W146" t="s">
        <v>48</v>
      </c>
      <c r="X146" t="s">
        <v>50</v>
      </c>
      <c r="Y146" s="7">
        <f>ABS(Quintile_Data[[#This Row],[AE_Amt_Overall]]-MAX(Quintile_Data[[#This Row],[AE_Amt_Q1]:[AE_Amt_Q5]]))</f>
        <v>0.40426934937277803</v>
      </c>
      <c r="Z146" s="6">
        <f>ABS(MIN(Quintile_Data[[#This Row],[AE_Amt_Q1]:[AE_Amt_Q5]])-Quintile_Data[[#This Row],[AE_Amt_Overall]])</f>
        <v>0.22116448994398907</v>
      </c>
      <c r="AA146" s="19">
        <f>VLOOKUP(Quintile_Data[[#This Row],[Deaths_Q1]],Mapping!$A$2:$B$8,2,FALSE)</f>
        <v>50</v>
      </c>
      <c r="AB146" s="8">
        <f>VLOOKUP(Quintile_Data[[#This Row],[Deaths_Q2]],Mapping!$A$2:$B$8,2,FALSE)</f>
        <v>100</v>
      </c>
      <c r="AC146" s="8">
        <f>VLOOKUP(Quintile_Data[[#This Row],[Deaths_Q3]],Mapping!$A$2:$B$8,2,FALSE)</f>
        <v>100</v>
      </c>
      <c r="AD146" s="8">
        <f>VLOOKUP(Quintile_Data[[#This Row],[Deaths_Q4]],Mapping!$A$2:$B$8,2,FALSE)</f>
        <v>100</v>
      </c>
      <c r="AE146" s="8">
        <f>VLOOKUP(Quintile_Data[[#This Row],[Deaths_Q5]],Mapping!$A$2:$B$8,2,FALSE)</f>
        <v>50</v>
      </c>
      <c r="AF146" s="8">
        <f>VLOOKUP(Quintile_Data[[#This Row],[Deaths_Overall]],Mapping!$A$2:$B$8,2,FALSE)</f>
        <v>100</v>
      </c>
    </row>
    <row r="147" spans="1:32" x14ac:dyDescent="0.25">
      <c r="A147" t="s">
        <v>59</v>
      </c>
      <c r="B147" t="s">
        <v>27</v>
      </c>
      <c r="C147" t="s">
        <v>9</v>
      </c>
      <c r="D147" t="s">
        <v>14</v>
      </c>
      <c r="E147" t="s">
        <v>11</v>
      </c>
      <c r="F147" t="s">
        <v>57</v>
      </c>
      <c r="G147" s="10">
        <v>1.2857487077668099</v>
      </c>
      <c r="H147" s="5">
        <v>0.92585512410099102</v>
      </c>
      <c r="I147" s="5">
        <v>0.83520015947484505</v>
      </c>
      <c r="J147" s="5">
        <v>0.72481759360096298</v>
      </c>
      <c r="K147" s="5">
        <v>0.59169741769534101</v>
      </c>
      <c r="L147" s="5">
        <v>0.81935546566645101</v>
      </c>
      <c r="M147" s="10">
        <v>1.9418083698344599</v>
      </c>
      <c r="N147" s="5">
        <v>1.0207500324215499</v>
      </c>
      <c r="O147" s="5">
        <v>0.89339665517900002</v>
      </c>
      <c r="P147" s="5">
        <v>0.76582038628249505</v>
      </c>
      <c r="Q147" s="5">
        <v>0.72692762507556996</v>
      </c>
      <c r="R147" s="5">
        <v>1.00044972380984</v>
      </c>
      <c r="S147" s="11" t="s">
        <v>50</v>
      </c>
      <c r="T147" t="s">
        <v>50</v>
      </c>
      <c r="U147" t="s">
        <v>50</v>
      </c>
      <c r="V147" t="s">
        <v>50</v>
      </c>
      <c r="W147" t="s">
        <v>48</v>
      </c>
      <c r="X147" t="s">
        <v>50</v>
      </c>
      <c r="Y147" s="7">
        <f>ABS(Quintile_Data[[#This Row],[AE_Amt_Overall]]-MAX(Quintile_Data[[#This Row],[AE_Amt_Q1]:[AE_Amt_Q5]]))</f>
        <v>0.46639324210035893</v>
      </c>
      <c r="Z147" s="6">
        <f>ABS(MIN(Quintile_Data[[#This Row],[AE_Amt_Q1]:[AE_Amt_Q5]])-Quintile_Data[[#This Row],[AE_Amt_Overall]])</f>
        <v>0.22765804797111</v>
      </c>
      <c r="AA147" s="19">
        <f>VLOOKUP(Quintile_Data[[#This Row],[Deaths_Q1]],Mapping!$A$2:$B$8,2,FALSE)</f>
        <v>100</v>
      </c>
      <c r="AB147" s="8">
        <f>VLOOKUP(Quintile_Data[[#This Row],[Deaths_Q2]],Mapping!$A$2:$B$8,2,FALSE)</f>
        <v>100</v>
      </c>
      <c r="AC147" s="8">
        <f>VLOOKUP(Quintile_Data[[#This Row],[Deaths_Q3]],Mapping!$A$2:$B$8,2,FALSE)</f>
        <v>100</v>
      </c>
      <c r="AD147" s="8">
        <f>VLOOKUP(Quintile_Data[[#This Row],[Deaths_Q4]],Mapping!$A$2:$B$8,2,FALSE)</f>
        <v>100</v>
      </c>
      <c r="AE147" s="8">
        <f>VLOOKUP(Quintile_Data[[#This Row],[Deaths_Q5]],Mapping!$A$2:$B$8,2,FALSE)</f>
        <v>50</v>
      </c>
      <c r="AF147" s="8">
        <f>VLOOKUP(Quintile_Data[[#This Row],[Deaths_Overall]],Mapping!$A$2:$B$8,2,FALSE)</f>
        <v>100</v>
      </c>
    </row>
    <row r="148" spans="1:32" x14ac:dyDescent="0.25">
      <c r="A148" t="s">
        <v>59</v>
      </c>
      <c r="B148" t="s">
        <v>27</v>
      </c>
      <c r="C148" t="s">
        <v>9</v>
      </c>
      <c r="D148" t="s">
        <v>14</v>
      </c>
      <c r="E148" t="s">
        <v>58</v>
      </c>
      <c r="F148" t="s">
        <v>16</v>
      </c>
      <c r="G148" s="10">
        <v>5.4252711386641197</v>
      </c>
      <c r="H148" s="5">
        <v>2.1055133204465002</v>
      </c>
      <c r="I148" s="5">
        <v>1.5141569223329401</v>
      </c>
      <c r="J148" s="5">
        <v>1.1902403567487601</v>
      </c>
      <c r="K148" s="5">
        <v>0.89118678296452603</v>
      </c>
      <c r="L148" s="5">
        <v>1.5791588990570999</v>
      </c>
      <c r="M148" s="10">
        <v>5.5562814414518398</v>
      </c>
      <c r="N148" s="5">
        <v>2.5099395165229401</v>
      </c>
      <c r="O148" s="5">
        <v>1.6151959618876499</v>
      </c>
      <c r="P148" s="5">
        <v>1.26618914099791</v>
      </c>
      <c r="Q148" s="5">
        <v>0.90231190953367602</v>
      </c>
      <c r="R148" s="5">
        <v>1.85628045709251</v>
      </c>
      <c r="S148" s="11" t="s">
        <v>51</v>
      </c>
      <c r="T148" t="s">
        <v>50</v>
      </c>
      <c r="U148" t="s">
        <v>48</v>
      </c>
      <c r="V148" t="s">
        <v>48</v>
      </c>
      <c r="W148" t="s">
        <v>48</v>
      </c>
      <c r="X148" t="s">
        <v>50</v>
      </c>
      <c r="Y148" s="7">
        <f>ABS(Quintile_Data[[#This Row],[AE_Amt_Overall]]-MAX(Quintile_Data[[#This Row],[AE_Amt_Q1]:[AE_Amt_Q5]]))</f>
        <v>3.8461122396070198</v>
      </c>
      <c r="Z148" s="6">
        <f>ABS(MIN(Quintile_Data[[#This Row],[AE_Amt_Q1]:[AE_Amt_Q5]])-Quintile_Data[[#This Row],[AE_Amt_Overall]])</f>
        <v>0.68797211609257392</v>
      </c>
      <c r="AA148" s="19">
        <f>VLOOKUP(Quintile_Data[[#This Row],[Deaths_Q1]],Mapping!$A$2:$B$8,2,FALSE)</f>
        <v>6</v>
      </c>
      <c r="AB148" s="8">
        <f>VLOOKUP(Quintile_Data[[#This Row],[Deaths_Q2]],Mapping!$A$2:$B$8,2,FALSE)</f>
        <v>100</v>
      </c>
      <c r="AC148" s="8">
        <f>VLOOKUP(Quintile_Data[[#This Row],[Deaths_Q3]],Mapping!$A$2:$B$8,2,FALSE)</f>
        <v>50</v>
      </c>
      <c r="AD148" s="8">
        <f>VLOOKUP(Quintile_Data[[#This Row],[Deaths_Q4]],Mapping!$A$2:$B$8,2,FALSE)</f>
        <v>50</v>
      </c>
      <c r="AE148" s="8">
        <f>VLOOKUP(Quintile_Data[[#This Row],[Deaths_Q5]],Mapping!$A$2:$B$8,2,FALSE)</f>
        <v>50</v>
      </c>
      <c r="AF148" s="8">
        <f>VLOOKUP(Quintile_Data[[#This Row],[Deaths_Overall]],Mapping!$A$2:$B$8,2,FALSE)</f>
        <v>100</v>
      </c>
    </row>
    <row r="149" spans="1:32" x14ac:dyDescent="0.25">
      <c r="A149" t="s">
        <v>59</v>
      </c>
      <c r="B149" t="s">
        <v>27</v>
      </c>
      <c r="C149" t="s">
        <v>9</v>
      </c>
      <c r="D149" t="s">
        <v>14</v>
      </c>
      <c r="E149" t="s">
        <v>58</v>
      </c>
      <c r="F149" t="s">
        <v>7</v>
      </c>
      <c r="G149" s="10">
        <v>1.1784926822400399</v>
      </c>
      <c r="H149" s="5">
        <v>0.89823567823487604</v>
      </c>
      <c r="I149" s="5">
        <v>0.81234202256216503</v>
      </c>
      <c r="J149" s="5">
        <v>0.70369592904310996</v>
      </c>
      <c r="K149" s="5">
        <v>0.58204857214855199</v>
      </c>
      <c r="L149" s="5">
        <v>0.80238057198633905</v>
      </c>
      <c r="M149" s="10">
        <v>1.5157770779519999</v>
      </c>
      <c r="N149" s="5">
        <v>0.94953972811168896</v>
      </c>
      <c r="O149" s="5">
        <v>0.85358592653427101</v>
      </c>
      <c r="P149" s="5">
        <v>0.73529297051067899</v>
      </c>
      <c r="Q149" s="5">
        <v>0.67432224667408003</v>
      </c>
      <c r="R149" s="5">
        <v>0.88911110569207996</v>
      </c>
      <c r="S149" s="11" t="s">
        <v>50</v>
      </c>
      <c r="T149" t="s">
        <v>50</v>
      </c>
      <c r="U149" t="s">
        <v>50</v>
      </c>
      <c r="V149" t="s">
        <v>50</v>
      </c>
      <c r="W149" t="s">
        <v>48</v>
      </c>
      <c r="X149" t="s">
        <v>52</v>
      </c>
      <c r="Y149" s="7">
        <f>ABS(Quintile_Data[[#This Row],[AE_Amt_Overall]]-MAX(Quintile_Data[[#This Row],[AE_Amt_Q1]:[AE_Amt_Q5]]))</f>
        <v>0.37611211025370084</v>
      </c>
      <c r="Z149" s="6">
        <f>ABS(MIN(Quintile_Data[[#This Row],[AE_Amt_Q1]:[AE_Amt_Q5]])-Quintile_Data[[#This Row],[AE_Amt_Overall]])</f>
        <v>0.22033199983778706</v>
      </c>
      <c r="AA149" s="19">
        <f>VLOOKUP(Quintile_Data[[#This Row],[Deaths_Q1]],Mapping!$A$2:$B$8,2,FALSE)</f>
        <v>100</v>
      </c>
      <c r="AB149" s="8">
        <f>VLOOKUP(Quintile_Data[[#This Row],[Deaths_Q2]],Mapping!$A$2:$B$8,2,FALSE)</f>
        <v>100</v>
      </c>
      <c r="AC149" s="8">
        <f>VLOOKUP(Quintile_Data[[#This Row],[Deaths_Q3]],Mapping!$A$2:$B$8,2,FALSE)</f>
        <v>100</v>
      </c>
      <c r="AD149" s="8">
        <f>VLOOKUP(Quintile_Data[[#This Row],[Deaths_Q4]],Mapping!$A$2:$B$8,2,FALSE)</f>
        <v>100</v>
      </c>
      <c r="AE149" s="8">
        <f>VLOOKUP(Quintile_Data[[#This Row],[Deaths_Q5]],Mapping!$A$2:$B$8,2,FALSE)</f>
        <v>50</v>
      </c>
      <c r="AF149" s="8">
        <f>VLOOKUP(Quintile_Data[[#This Row],[Deaths_Overall]],Mapping!$A$2:$B$8,2,FALSE)</f>
        <v>200</v>
      </c>
    </row>
    <row r="150" spans="1:32" x14ac:dyDescent="0.25">
      <c r="A150" t="s">
        <v>59</v>
      </c>
      <c r="B150" t="s">
        <v>27</v>
      </c>
      <c r="C150" t="s">
        <v>9</v>
      </c>
      <c r="D150" t="s">
        <v>14</v>
      </c>
      <c r="E150" t="s">
        <v>58</v>
      </c>
      <c r="F150" t="s">
        <v>57</v>
      </c>
      <c r="G150" s="10">
        <v>1.23738019102045</v>
      </c>
      <c r="H150" s="5">
        <v>0.90776622417679498</v>
      </c>
      <c r="I150" s="5">
        <v>0.81565753641032002</v>
      </c>
      <c r="J150" s="5">
        <v>0.70547796794991302</v>
      </c>
      <c r="K150" s="5">
        <v>0.59661716931170306</v>
      </c>
      <c r="L150" s="5">
        <v>0.810161094440076</v>
      </c>
      <c r="M150" s="10">
        <v>1.82709240200075</v>
      </c>
      <c r="N150" s="5">
        <v>1.0073172769657801</v>
      </c>
      <c r="O150" s="5">
        <v>0.876545324834479</v>
      </c>
      <c r="P150" s="5">
        <v>0.74200665691683398</v>
      </c>
      <c r="Q150" s="5">
        <v>0.68986033047930995</v>
      </c>
      <c r="R150" s="5">
        <v>0.97008173045145096</v>
      </c>
      <c r="S150" s="11" t="s">
        <v>50</v>
      </c>
      <c r="T150" t="s">
        <v>50</v>
      </c>
      <c r="U150" t="s">
        <v>50</v>
      </c>
      <c r="V150" t="s">
        <v>50</v>
      </c>
      <c r="W150" t="s">
        <v>48</v>
      </c>
      <c r="X150" t="s">
        <v>52</v>
      </c>
      <c r="Y150" s="7">
        <f>ABS(Quintile_Data[[#This Row],[AE_Amt_Overall]]-MAX(Quintile_Data[[#This Row],[AE_Amt_Q1]:[AE_Amt_Q5]]))</f>
        <v>0.42721909658037405</v>
      </c>
      <c r="Z150" s="6">
        <f>ABS(MIN(Quintile_Data[[#This Row],[AE_Amt_Q1]:[AE_Amt_Q5]])-Quintile_Data[[#This Row],[AE_Amt_Overall]])</f>
        <v>0.21354392512837295</v>
      </c>
      <c r="AA150" s="19">
        <f>VLOOKUP(Quintile_Data[[#This Row],[Deaths_Q1]],Mapping!$A$2:$B$8,2,FALSE)</f>
        <v>100</v>
      </c>
      <c r="AB150" s="8">
        <f>VLOOKUP(Quintile_Data[[#This Row],[Deaths_Q2]],Mapping!$A$2:$B$8,2,FALSE)</f>
        <v>100</v>
      </c>
      <c r="AC150" s="8">
        <f>VLOOKUP(Quintile_Data[[#This Row],[Deaths_Q3]],Mapping!$A$2:$B$8,2,FALSE)</f>
        <v>100</v>
      </c>
      <c r="AD150" s="8">
        <f>VLOOKUP(Quintile_Data[[#This Row],[Deaths_Q4]],Mapping!$A$2:$B$8,2,FALSE)</f>
        <v>100</v>
      </c>
      <c r="AE150" s="8">
        <f>VLOOKUP(Quintile_Data[[#This Row],[Deaths_Q5]],Mapping!$A$2:$B$8,2,FALSE)</f>
        <v>50</v>
      </c>
      <c r="AF150" s="8">
        <f>VLOOKUP(Quintile_Data[[#This Row],[Deaths_Overall]],Mapping!$A$2:$B$8,2,FALSE)</f>
        <v>200</v>
      </c>
    </row>
    <row r="151" spans="1:32" x14ac:dyDescent="0.25">
      <c r="A151" t="s">
        <v>59</v>
      </c>
      <c r="B151" t="s">
        <v>27</v>
      </c>
      <c r="C151" t="s">
        <v>9</v>
      </c>
      <c r="D151" t="s">
        <v>17</v>
      </c>
      <c r="E151" t="s">
        <v>60</v>
      </c>
      <c r="F151" t="s">
        <v>16</v>
      </c>
      <c r="G151" s="10" t="s">
        <v>54</v>
      </c>
      <c r="H151" s="5" t="s">
        <v>54</v>
      </c>
      <c r="I151" s="5" t="s">
        <v>54</v>
      </c>
      <c r="J151" s="5" t="s">
        <v>54</v>
      </c>
      <c r="K151" s="5" t="s">
        <v>54</v>
      </c>
      <c r="L151" s="5">
        <v>1.16200422263342</v>
      </c>
      <c r="M151" s="10" t="s">
        <v>54</v>
      </c>
      <c r="N151" s="5" t="s">
        <v>54</v>
      </c>
      <c r="O151" s="5" t="s">
        <v>54</v>
      </c>
      <c r="P151" s="5" t="s">
        <v>54</v>
      </c>
      <c r="Q151" s="5" t="s">
        <v>54</v>
      </c>
      <c r="R151" s="5">
        <v>1.5840709513419</v>
      </c>
      <c r="S151" s="11" t="s">
        <v>55</v>
      </c>
      <c r="T151" t="s">
        <v>55</v>
      </c>
      <c r="U151" t="s">
        <v>55</v>
      </c>
      <c r="V151" t="s">
        <v>55</v>
      </c>
      <c r="W151" t="s">
        <v>55</v>
      </c>
      <c r="X151" t="s">
        <v>51</v>
      </c>
      <c r="Y151" s="7">
        <f>ABS(Quintile_Data[[#This Row],[AE_Amt_Overall]]-MAX(Quintile_Data[[#This Row],[AE_Amt_Q1]:[AE_Amt_Q5]]))</f>
        <v>1.16200422263342</v>
      </c>
      <c r="Z151" s="6">
        <f>ABS(MIN(Quintile_Data[[#This Row],[AE_Amt_Q1]:[AE_Amt_Q5]])-Quintile_Data[[#This Row],[AE_Amt_Overall]])</f>
        <v>1.16200422263342</v>
      </c>
      <c r="AA151" s="19" t="str">
        <f>VLOOKUP(Quintile_Data[[#This Row],[Deaths_Q1]],Mapping!$A$2:$B$8,2,FALSE)</f>
        <v>N/A</v>
      </c>
      <c r="AB151" s="8" t="str">
        <f>VLOOKUP(Quintile_Data[[#This Row],[Deaths_Q2]],Mapping!$A$2:$B$8,2,FALSE)</f>
        <v>N/A</v>
      </c>
      <c r="AC151" s="8" t="str">
        <f>VLOOKUP(Quintile_Data[[#This Row],[Deaths_Q3]],Mapping!$A$2:$B$8,2,FALSE)</f>
        <v>N/A</v>
      </c>
      <c r="AD151" s="8" t="str">
        <f>VLOOKUP(Quintile_Data[[#This Row],[Deaths_Q4]],Mapping!$A$2:$B$8,2,FALSE)</f>
        <v>N/A</v>
      </c>
      <c r="AE151" s="8" t="str">
        <f>VLOOKUP(Quintile_Data[[#This Row],[Deaths_Q5]],Mapping!$A$2:$B$8,2,FALSE)</f>
        <v>N/A</v>
      </c>
      <c r="AF151" s="8">
        <f>VLOOKUP(Quintile_Data[[#This Row],[Deaths_Overall]],Mapping!$A$2:$B$8,2,FALSE)</f>
        <v>6</v>
      </c>
    </row>
    <row r="152" spans="1:32" x14ac:dyDescent="0.25">
      <c r="A152" t="s">
        <v>59</v>
      </c>
      <c r="B152" t="s">
        <v>27</v>
      </c>
      <c r="C152" t="s">
        <v>9</v>
      </c>
      <c r="D152" t="s">
        <v>17</v>
      </c>
      <c r="E152" t="s">
        <v>60</v>
      </c>
      <c r="F152" t="s">
        <v>7</v>
      </c>
      <c r="G152" s="10" t="s">
        <v>54</v>
      </c>
      <c r="H152" s="5" t="s">
        <v>54</v>
      </c>
      <c r="I152" s="5" t="s">
        <v>54</v>
      </c>
      <c r="J152" s="5" t="s">
        <v>54</v>
      </c>
      <c r="K152" s="5" t="s">
        <v>54</v>
      </c>
      <c r="L152" s="5" t="s">
        <v>54</v>
      </c>
      <c r="M152" s="10" t="s">
        <v>54</v>
      </c>
      <c r="N152" s="5" t="s">
        <v>54</v>
      </c>
      <c r="O152" s="5" t="s">
        <v>54</v>
      </c>
      <c r="P152" s="5" t="s">
        <v>54</v>
      </c>
      <c r="Q152" s="5" t="s">
        <v>54</v>
      </c>
      <c r="R152" s="5" t="s">
        <v>54</v>
      </c>
      <c r="S152" s="11" t="s">
        <v>55</v>
      </c>
      <c r="T152" t="s">
        <v>55</v>
      </c>
      <c r="U152" t="s">
        <v>55</v>
      </c>
      <c r="V152" t="s">
        <v>55</v>
      </c>
      <c r="W152" t="s">
        <v>55</v>
      </c>
      <c r="X152" t="s">
        <v>55</v>
      </c>
      <c r="Y152" s="7" t="e">
        <f>ABS(Quintile_Data[[#This Row],[AE_Amt_Overall]]-MAX(Quintile_Data[[#This Row],[AE_Amt_Q1]:[AE_Amt_Q5]]))</f>
        <v>#VALUE!</v>
      </c>
      <c r="Z152" s="6" t="e">
        <f>ABS(MIN(Quintile_Data[[#This Row],[AE_Amt_Q1]:[AE_Amt_Q5]])-Quintile_Data[[#This Row],[AE_Amt_Overall]])</f>
        <v>#VALUE!</v>
      </c>
      <c r="AA152" s="19" t="str">
        <f>VLOOKUP(Quintile_Data[[#This Row],[Deaths_Q1]],Mapping!$A$2:$B$8,2,FALSE)</f>
        <v>N/A</v>
      </c>
      <c r="AB152" s="8" t="str">
        <f>VLOOKUP(Quintile_Data[[#This Row],[Deaths_Q2]],Mapping!$A$2:$B$8,2,FALSE)</f>
        <v>N/A</v>
      </c>
      <c r="AC152" s="8" t="str">
        <f>VLOOKUP(Quintile_Data[[#This Row],[Deaths_Q3]],Mapping!$A$2:$B$8,2,FALSE)</f>
        <v>N/A</v>
      </c>
      <c r="AD152" s="8" t="str">
        <f>VLOOKUP(Quintile_Data[[#This Row],[Deaths_Q4]],Mapping!$A$2:$B$8,2,FALSE)</f>
        <v>N/A</v>
      </c>
      <c r="AE152" s="8" t="str">
        <f>VLOOKUP(Quintile_Data[[#This Row],[Deaths_Q5]],Mapping!$A$2:$B$8,2,FALSE)</f>
        <v>N/A</v>
      </c>
      <c r="AF152" s="8" t="str">
        <f>VLOOKUP(Quintile_Data[[#This Row],[Deaths_Overall]],Mapping!$A$2:$B$8,2,FALSE)</f>
        <v>N/A</v>
      </c>
    </row>
    <row r="153" spans="1:32" x14ac:dyDescent="0.25">
      <c r="A153" t="s">
        <v>59</v>
      </c>
      <c r="B153" t="s">
        <v>27</v>
      </c>
      <c r="C153" t="s">
        <v>9</v>
      </c>
      <c r="D153" t="s">
        <v>17</v>
      </c>
      <c r="E153" t="s">
        <v>60</v>
      </c>
      <c r="F153" t="s">
        <v>57</v>
      </c>
      <c r="G153" s="10" t="s">
        <v>54</v>
      </c>
      <c r="H153" s="5" t="s">
        <v>54</v>
      </c>
      <c r="I153" s="5" t="s">
        <v>54</v>
      </c>
      <c r="J153" s="5" t="s">
        <v>54</v>
      </c>
      <c r="K153" s="5" t="s">
        <v>54</v>
      </c>
      <c r="L153" s="5">
        <v>1.2008987849383099</v>
      </c>
      <c r="M153" s="10" t="s">
        <v>54</v>
      </c>
      <c r="N153" s="5" t="s">
        <v>54</v>
      </c>
      <c r="O153" s="5" t="s">
        <v>54</v>
      </c>
      <c r="P153" s="5" t="s">
        <v>54</v>
      </c>
      <c r="Q153" s="5" t="s">
        <v>54</v>
      </c>
      <c r="R153" s="5">
        <v>1.54876813051038</v>
      </c>
      <c r="S153" s="11" t="s">
        <v>55</v>
      </c>
      <c r="T153" t="s">
        <v>55</v>
      </c>
      <c r="U153" t="s">
        <v>55</v>
      </c>
      <c r="V153" t="s">
        <v>55</v>
      </c>
      <c r="W153" t="s">
        <v>55</v>
      </c>
      <c r="X153" t="s">
        <v>51</v>
      </c>
      <c r="Y153" s="7">
        <f>ABS(Quintile_Data[[#This Row],[AE_Amt_Overall]]-MAX(Quintile_Data[[#This Row],[AE_Amt_Q1]:[AE_Amt_Q5]]))</f>
        <v>1.2008987849383099</v>
      </c>
      <c r="Z153" s="6">
        <f>ABS(MIN(Quintile_Data[[#This Row],[AE_Amt_Q1]:[AE_Amt_Q5]])-Quintile_Data[[#This Row],[AE_Amt_Overall]])</f>
        <v>1.2008987849383099</v>
      </c>
      <c r="AA153" s="19" t="str">
        <f>VLOOKUP(Quintile_Data[[#This Row],[Deaths_Q1]],Mapping!$A$2:$B$8,2,FALSE)</f>
        <v>N/A</v>
      </c>
      <c r="AB153" s="8" t="str">
        <f>VLOOKUP(Quintile_Data[[#This Row],[Deaths_Q2]],Mapping!$A$2:$B$8,2,FALSE)</f>
        <v>N/A</v>
      </c>
      <c r="AC153" s="8" t="str">
        <f>VLOOKUP(Quintile_Data[[#This Row],[Deaths_Q3]],Mapping!$A$2:$B$8,2,FALSE)</f>
        <v>N/A</v>
      </c>
      <c r="AD153" s="8" t="str">
        <f>VLOOKUP(Quintile_Data[[#This Row],[Deaths_Q4]],Mapping!$A$2:$B$8,2,FALSE)</f>
        <v>N/A</v>
      </c>
      <c r="AE153" s="8" t="str">
        <f>VLOOKUP(Quintile_Data[[#This Row],[Deaths_Q5]],Mapping!$A$2:$B$8,2,FALSE)</f>
        <v>N/A</v>
      </c>
      <c r="AF153" s="8">
        <f>VLOOKUP(Quintile_Data[[#This Row],[Deaths_Overall]],Mapping!$A$2:$B$8,2,FALSE)</f>
        <v>6</v>
      </c>
    </row>
    <row r="154" spans="1:32" x14ac:dyDescent="0.25">
      <c r="A154" t="s">
        <v>59</v>
      </c>
      <c r="B154" t="s">
        <v>27</v>
      </c>
      <c r="C154" t="s">
        <v>9</v>
      </c>
      <c r="D154" t="s">
        <v>17</v>
      </c>
      <c r="E154" t="s">
        <v>61</v>
      </c>
      <c r="F154" t="s">
        <v>16</v>
      </c>
      <c r="G154" s="10">
        <v>3.9093051408833399</v>
      </c>
      <c r="H154" s="5">
        <v>1.8223713895208999</v>
      </c>
      <c r="I154" s="5">
        <v>1.2150902234148799</v>
      </c>
      <c r="J154" s="5">
        <v>1.0452215296461</v>
      </c>
      <c r="K154" s="5">
        <v>0.88045788206863695</v>
      </c>
      <c r="L154" s="5">
        <v>1.1080211650552201</v>
      </c>
      <c r="M154" s="10">
        <v>3.2289512949530601</v>
      </c>
      <c r="N154" s="5">
        <v>1.83859309457412</v>
      </c>
      <c r="O154" s="5">
        <v>1.3440740829920199</v>
      </c>
      <c r="P154" s="5">
        <v>1.0772192139875501</v>
      </c>
      <c r="Q154" s="5">
        <v>0.92715993642128103</v>
      </c>
      <c r="R154" s="5">
        <v>1.2521710424735</v>
      </c>
      <c r="S154" s="11" t="s">
        <v>51</v>
      </c>
      <c r="T154" t="s">
        <v>48</v>
      </c>
      <c r="U154" t="s">
        <v>49</v>
      </c>
      <c r="V154" t="s">
        <v>49</v>
      </c>
      <c r="W154" t="s">
        <v>49</v>
      </c>
      <c r="X154" t="s">
        <v>48</v>
      </c>
      <c r="Y154" s="7">
        <f>ABS(Quintile_Data[[#This Row],[AE_Amt_Overall]]-MAX(Quintile_Data[[#This Row],[AE_Amt_Q1]:[AE_Amt_Q5]]))</f>
        <v>2.8012839758281198</v>
      </c>
      <c r="Z154" s="6">
        <f>ABS(MIN(Quintile_Data[[#This Row],[AE_Amt_Q1]:[AE_Amt_Q5]])-Quintile_Data[[#This Row],[AE_Amt_Overall]])</f>
        <v>0.22756328298658313</v>
      </c>
      <c r="AA154" s="19">
        <f>VLOOKUP(Quintile_Data[[#This Row],[Deaths_Q1]],Mapping!$A$2:$B$8,2,FALSE)</f>
        <v>6</v>
      </c>
      <c r="AB154" s="8">
        <f>VLOOKUP(Quintile_Data[[#This Row],[Deaths_Q2]],Mapping!$A$2:$B$8,2,FALSE)</f>
        <v>50</v>
      </c>
      <c r="AC154" s="8">
        <f>VLOOKUP(Quintile_Data[[#This Row],[Deaths_Q3]],Mapping!$A$2:$B$8,2,FALSE)</f>
        <v>25</v>
      </c>
      <c r="AD154" s="8">
        <f>VLOOKUP(Quintile_Data[[#This Row],[Deaths_Q4]],Mapping!$A$2:$B$8,2,FALSE)</f>
        <v>25</v>
      </c>
      <c r="AE154" s="8">
        <f>VLOOKUP(Quintile_Data[[#This Row],[Deaths_Q5]],Mapping!$A$2:$B$8,2,FALSE)</f>
        <v>25</v>
      </c>
      <c r="AF154" s="8">
        <f>VLOOKUP(Quintile_Data[[#This Row],[Deaths_Overall]],Mapping!$A$2:$B$8,2,FALSE)</f>
        <v>50</v>
      </c>
    </row>
    <row r="155" spans="1:32" x14ac:dyDescent="0.25">
      <c r="A155" t="s">
        <v>59</v>
      </c>
      <c r="B155" t="s">
        <v>27</v>
      </c>
      <c r="C155" t="s">
        <v>9</v>
      </c>
      <c r="D155" t="s">
        <v>17</v>
      </c>
      <c r="E155" t="s">
        <v>61</v>
      </c>
      <c r="F155" t="s">
        <v>7</v>
      </c>
      <c r="G155" s="10">
        <v>1.77850388807347</v>
      </c>
      <c r="H155" s="5">
        <v>0.99355363105463901</v>
      </c>
      <c r="I155" s="5">
        <v>0.83178729625178704</v>
      </c>
      <c r="J155" s="5">
        <v>0.68453992600611302</v>
      </c>
      <c r="K155" s="5">
        <v>0.42937342267467798</v>
      </c>
      <c r="L155" s="5">
        <v>0.85138133839920205</v>
      </c>
      <c r="M155" s="10">
        <v>1.98912092897783</v>
      </c>
      <c r="N155" s="5">
        <v>0.94720284186630799</v>
      </c>
      <c r="O155" s="5">
        <v>0.87176764575410703</v>
      </c>
      <c r="P155" s="5">
        <v>0.75260384109067902</v>
      </c>
      <c r="Q155" s="5">
        <v>0.68150661897303499</v>
      </c>
      <c r="R155" s="5">
        <v>0.87702196375413599</v>
      </c>
      <c r="S155" s="11" t="s">
        <v>51</v>
      </c>
      <c r="T155" t="s">
        <v>48</v>
      </c>
      <c r="U155" t="s">
        <v>48</v>
      </c>
      <c r="V155" t="s">
        <v>48</v>
      </c>
      <c r="W155" t="s">
        <v>51</v>
      </c>
      <c r="X155" t="s">
        <v>48</v>
      </c>
      <c r="Y155" s="7">
        <f>ABS(Quintile_Data[[#This Row],[AE_Amt_Overall]]-MAX(Quintile_Data[[#This Row],[AE_Amt_Q1]:[AE_Amt_Q5]]))</f>
        <v>0.92712254967426799</v>
      </c>
      <c r="Z155" s="6">
        <f>ABS(MIN(Quintile_Data[[#This Row],[AE_Amt_Q1]:[AE_Amt_Q5]])-Quintile_Data[[#This Row],[AE_Amt_Overall]])</f>
        <v>0.42200791572452406</v>
      </c>
      <c r="AA155" s="19">
        <f>VLOOKUP(Quintile_Data[[#This Row],[Deaths_Q1]],Mapping!$A$2:$B$8,2,FALSE)</f>
        <v>6</v>
      </c>
      <c r="AB155" s="8">
        <f>VLOOKUP(Quintile_Data[[#This Row],[Deaths_Q2]],Mapping!$A$2:$B$8,2,FALSE)</f>
        <v>50</v>
      </c>
      <c r="AC155" s="8">
        <f>VLOOKUP(Quintile_Data[[#This Row],[Deaths_Q3]],Mapping!$A$2:$B$8,2,FALSE)</f>
        <v>50</v>
      </c>
      <c r="AD155" s="8">
        <f>VLOOKUP(Quintile_Data[[#This Row],[Deaths_Q4]],Mapping!$A$2:$B$8,2,FALSE)</f>
        <v>50</v>
      </c>
      <c r="AE155" s="8">
        <f>VLOOKUP(Quintile_Data[[#This Row],[Deaths_Q5]],Mapping!$A$2:$B$8,2,FALSE)</f>
        <v>6</v>
      </c>
      <c r="AF155" s="8">
        <f>VLOOKUP(Quintile_Data[[#This Row],[Deaths_Overall]],Mapping!$A$2:$B$8,2,FALSE)</f>
        <v>50</v>
      </c>
    </row>
    <row r="156" spans="1:32" x14ac:dyDescent="0.25">
      <c r="A156" t="s">
        <v>59</v>
      </c>
      <c r="B156" t="s">
        <v>27</v>
      </c>
      <c r="C156" t="s">
        <v>9</v>
      </c>
      <c r="D156" t="s">
        <v>17</v>
      </c>
      <c r="E156" t="s">
        <v>61</v>
      </c>
      <c r="F156" t="s">
        <v>57</v>
      </c>
      <c r="G156" s="10">
        <v>1.8779536660204901</v>
      </c>
      <c r="H156" s="5">
        <v>1.0008553138995899</v>
      </c>
      <c r="I156" s="5">
        <v>0.83621648552080596</v>
      </c>
      <c r="J156" s="5">
        <v>0.70064848204462304</v>
      </c>
      <c r="K156" s="5">
        <v>0.44812019865144798</v>
      </c>
      <c r="L156" s="5">
        <v>0.86279046004790305</v>
      </c>
      <c r="M156" s="10">
        <v>1.9708041245386401</v>
      </c>
      <c r="N156" s="5">
        <v>1.0289371345696301</v>
      </c>
      <c r="O156" s="5">
        <v>0.90140649643527104</v>
      </c>
      <c r="P156" s="5">
        <v>0.80802703611030302</v>
      </c>
      <c r="Q156" s="5">
        <v>0.75266437482600501</v>
      </c>
      <c r="R156" s="5">
        <v>0.973272350201141</v>
      </c>
      <c r="S156" s="11" t="s">
        <v>49</v>
      </c>
      <c r="T156" t="s">
        <v>48</v>
      </c>
      <c r="U156" t="s">
        <v>48</v>
      </c>
      <c r="V156" t="s">
        <v>48</v>
      </c>
      <c r="W156" t="s">
        <v>51</v>
      </c>
      <c r="X156" t="s">
        <v>50</v>
      </c>
      <c r="Y156" s="7">
        <f>ABS(Quintile_Data[[#This Row],[AE_Amt_Overall]]-MAX(Quintile_Data[[#This Row],[AE_Amt_Q1]:[AE_Amt_Q5]]))</f>
        <v>1.015163205972587</v>
      </c>
      <c r="Z156" s="6">
        <f>ABS(MIN(Quintile_Data[[#This Row],[AE_Amt_Q1]:[AE_Amt_Q5]])-Quintile_Data[[#This Row],[AE_Amt_Overall]])</f>
        <v>0.41467026139645508</v>
      </c>
      <c r="AA156" s="19">
        <f>VLOOKUP(Quintile_Data[[#This Row],[Deaths_Q1]],Mapping!$A$2:$B$8,2,FALSE)</f>
        <v>25</v>
      </c>
      <c r="AB156" s="8">
        <f>VLOOKUP(Quintile_Data[[#This Row],[Deaths_Q2]],Mapping!$A$2:$B$8,2,FALSE)</f>
        <v>50</v>
      </c>
      <c r="AC156" s="8">
        <f>VLOOKUP(Quintile_Data[[#This Row],[Deaths_Q3]],Mapping!$A$2:$B$8,2,FALSE)</f>
        <v>50</v>
      </c>
      <c r="AD156" s="8">
        <f>VLOOKUP(Quintile_Data[[#This Row],[Deaths_Q4]],Mapping!$A$2:$B$8,2,FALSE)</f>
        <v>50</v>
      </c>
      <c r="AE156" s="8">
        <f>VLOOKUP(Quintile_Data[[#This Row],[Deaths_Q5]],Mapping!$A$2:$B$8,2,FALSE)</f>
        <v>6</v>
      </c>
      <c r="AF156" s="8">
        <f>VLOOKUP(Quintile_Data[[#This Row],[Deaths_Overall]],Mapping!$A$2:$B$8,2,FALSE)</f>
        <v>100</v>
      </c>
    </row>
    <row r="157" spans="1:32" x14ac:dyDescent="0.25">
      <c r="A157" t="s">
        <v>59</v>
      </c>
      <c r="B157" t="s">
        <v>27</v>
      </c>
      <c r="C157" t="s">
        <v>9</v>
      </c>
      <c r="D157" t="s">
        <v>17</v>
      </c>
      <c r="E157" t="s">
        <v>62</v>
      </c>
      <c r="F157" t="s">
        <v>16</v>
      </c>
      <c r="G157" s="10" t="s">
        <v>54</v>
      </c>
      <c r="H157" s="5">
        <v>1.9681621970597201</v>
      </c>
      <c r="I157" s="5">
        <v>1.41284886255024</v>
      </c>
      <c r="J157" s="5">
        <v>1.1306254558050099</v>
      </c>
      <c r="K157" s="5">
        <v>0.95891297063054304</v>
      </c>
      <c r="L157" s="5">
        <v>1.2756911763513601</v>
      </c>
      <c r="M157" s="10" t="s">
        <v>54</v>
      </c>
      <c r="N157" s="5">
        <v>2.2223596306995499</v>
      </c>
      <c r="O157" s="5">
        <v>1.4033081471116999</v>
      </c>
      <c r="P157" s="5">
        <v>1.1325823792502201</v>
      </c>
      <c r="Q157" s="5">
        <v>0.98417060210474006</v>
      </c>
      <c r="R157" s="5">
        <v>1.45356217320883</v>
      </c>
      <c r="S157" s="11" t="s">
        <v>55</v>
      </c>
      <c r="T157" t="s">
        <v>48</v>
      </c>
      <c r="U157" t="s">
        <v>49</v>
      </c>
      <c r="V157" t="s">
        <v>48</v>
      </c>
      <c r="W157" t="s">
        <v>49</v>
      </c>
      <c r="X157" t="s">
        <v>48</v>
      </c>
      <c r="Y157" s="7">
        <f>ABS(Quintile_Data[[#This Row],[AE_Amt_Overall]]-MAX(Quintile_Data[[#This Row],[AE_Amt_Q1]:[AE_Amt_Q5]]))</f>
        <v>0.69247102070835997</v>
      </c>
      <c r="Z157" s="6">
        <f>ABS(MIN(Quintile_Data[[#This Row],[AE_Amt_Q1]:[AE_Amt_Q5]])-Quintile_Data[[#This Row],[AE_Amt_Overall]])</f>
        <v>0.31677820572081705</v>
      </c>
      <c r="AA157" s="19" t="str">
        <f>VLOOKUP(Quintile_Data[[#This Row],[Deaths_Q1]],Mapping!$A$2:$B$8,2,FALSE)</f>
        <v>N/A</v>
      </c>
      <c r="AB157" s="8">
        <f>VLOOKUP(Quintile_Data[[#This Row],[Deaths_Q2]],Mapping!$A$2:$B$8,2,FALSE)</f>
        <v>50</v>
      </c>
      <c r="AC157" s="8">
        <f>VLOOKUP(Quintile_Data[[#This Row],[Deaths_Q3]],Mapping!$A$2:$B$8,2,FALSE)</f>
        <v>25</v>
      </c>
      <c r="AD157" s="8">
        <f>VLOOKUP(Quintile_Data[[#This Row],[Deaths_Q4]],Mapping!$A$2:$B$8,2,FALSE)</f>
        <v>50</v>
      </c>
      <c r="AE157" s="8">
        <f>VLOOKUP(Quintile_Data[[#This Row],[Deaths_Q5]],Mapping!$A$2:$B$8,2,FALSE)</f>
        <v>25</v>
      </c>
      <c r="AF157" s="8">
        <f>VLOOKUP(Quintile_Data[[#This Row],[Deaths_Overall]],Mapping!$A$2:$B$8,2,FALSE)</f>
        <v>50</v>
      </c>
    </row>
    <row r="158" spans="1:32" x14ac:dyDescent="0.25">
      <c r="A158" t="s">
        <v>59</v>
      </c>
      <c r="B158" t="s">
        <v>27</v>
      </c>
      <c r="C158" t="s">
        <v>9</v>
      </c>
      <c r="D158" t="s">
        <v>17</v>
      </c>
      <c r="E158" t="s">
        <v>62</v>
      </c>
      <c r="F158" t="s">
        <v>7</v>
      </c>
      <c r="G158" s="10">
        <v>1.52645474173503</v>
      </c>
      <c r="H158" s="5">
        <v>1.00464435329561</v>
      </c>
      <c r="I158" s="5">
        <v>0.87806340363419999</v>
      </c>
      <c r="J158" s="5">
        <v>0.73302437413658295</v>
      </c>
      <c r="K158" s="5">
        <v>0.50440327837754895</v>
      </c>
      <c r="L158" s="5">
        <v>0.85812438201540298</v>
      </c>
      <c r="M158" s="10">
        <v>1.43454883980744</v>
      </c>
      <c r="N158" s="5">
        <v>1.02598005207418</v>
      </c>
      <c r="O158" s="5">
        <v>0.93241898466452999</v>
      </c>
      <c r="P158" s="5">
        <v>0.800412252651585</v>
      </c>
      <c r="Q158" s="5">
        <v>0.67118912381164697</v>
      </c>
      <c r="R158" s="5">
        <v>0.91168861077635099</v>
      </c>
      <c r="S158" s="11" t="s">
        <v>49</v>
      </c>
      <c r="T158" t="s">
        <v>48</v>
      </c>
      <c r="U158" t="s">
        <v>48</v>
      </c>
      <c r="V158" t="s">
        <v>48</v>
      </c>
      <c r="W158" t="s">
        <v>53</v>
      </c>
      <c r="X158" t="s">
        <v>50</v>
      </c>
      <c r="Y158" s="7">
        <f>ABS(Quintile_Data[[#This Row],[AE_Amt_Overall]]-MAX(Quintile_Data[[#This Row],[AE_Amt_Q1]:[AE_Amt_Q5]]))</f>
        <v>0.66833035971962707</v>
      </c>
      <c r="Z158" s="6">
        <f>ABS(MIN(Quintile_Data[[#This Row],[AE_Amt_Q1]:[AE_Amt_Q5]])-Quintile_Data[[#This Row],[AE_Amt_Overall]])</f>
        <v>0.35372110363785403</v>
      </c>
      <c r="AA158" s="19">
        <f>VLOOKUP(Quintile_Data[[#This Row],[Deaths_Q1]],Mapping!$A$2:$B$8,2,FALSE)</f>
        <v>25</v>
      </c>
      <c r="AB158" s="8">
        <f>VLOOKUP(Quintile_Data[[#This Row],[Deaths_Q2]],Mapping!$A$2:$B$8,2,FALSE)</f>
        <v>50</v>
      </c>
      <c r="AC158" s="8">
        <f>VLOOKUP(Quintile_Data[[#This Row],[Deaths_Q3]],Mapping!$A$2:$B$8,2,FALSE)</f>
        <v>50</v>
      </c>
      <c r="AD158" s="8">
        <f>VLOOKUP(Quintile_Data[[#This Row],[Deaths_Q4]],Mapping!$A$2:$B$8,2,FALSE)</f>
        <v>50</v>
      </c>
      <c r="AE158" s="8">
        <f>VLOOKUP(Quintile_Data[[#This Row],[Deaths_Q5]],Mapping!$A$2:$B$8,2,FALSE)</f>
        <v>12</v>
      </c>
      <c r="AF158" s="8">
        <f>VLOOKUP(Quintile_Data[[#This Row],[Deaths_Overall]],Mapping!$A$2:$B$8,2,FALSE)</f>
        <v>100</v>
      </c>
    </row>
    <row r="159" spans="1:32" x14ac:dyDescent="0.25">
      <c r="A159" t="s">
        <v>59</v>
      </c>
      <c r="B159" t="s">
        <v>27</v>
      </c>
      <c r="C159" t="s">
        <v>9</v>
      </c>
      <c r="D159" t="s">
        <v>17</v>
      </c>
      <c r="E159" t="s">
        <v>62</v>
      </c>
      <c r="F159" t="s">
        <v>57</v>
      </c>
      <c r="G159" s="10">
        <v>1.63304620003354</v>
      </c>
      <c r="H159" s="5">
        <v>1.0146935689809999</v>
      </c>
      <c r="I159" s="5">
        <v>0.906067971597599</v>
      </c>
      <c r="J159" s="5">
        <v>0.75624277499649195</v>
      </c>
      <c r="K159" s="5">
        <v>0.52085481534156297</v>
      </c>
      <c r="L159" s="5">
        <v>0.87746555519466096</v>
      </c>
      <c r="M159" s="10">
        <v>2.0408171198281599</v>
      </c>
      <c r="N159" s="5">
        <v>1.07453569471112</v>
      </c>
      <c r="O159" s="5">
        <v>0.98303849130510901</v>
      </c>
      <c r="P159" s="5">
        <v>0.85862475219161005</v>
      </c>
      <c r="Q159" s="5">
        <v>0.73695438010041403</v>
      </c>
      <c r="R159" s="5">
        <v>1.0362224969260401</v>
      </c>
      <c r="S159" s="11" t="s">
        <v>48</v>
      </c>
      <c r="T159" t="s">
        <v>48</v>
      </c>
      <c r="U159" t="s">
        <v>48</v>
      </c>
      <c r="V159" t="s">
        <v>48</v>
      </c>
      <c r="W159" t="s">
        <v>53</v>
      </c>
      <c r="X159" t="s">
        <v>50</v>
      </c>
      <c r="Y159" s="7">
        <f>ABS(Quintile_Data[[#This Row],[AE_Amt_Overall]]-MAX(Quintile_Data[[#This Row],[AE_Amt_Q1]:[AE_Amt_Q5]]))</f>
        <v>0.75558064483887899</v>
      </c>
      <c r="Z159" s="6">
        <f>ABS(MIN(Quintile_Data[[#This Row],[AE_Amt_Q1]:[AE_Amt_Q5]])-Quintile_Data[[#This Row],[AE_Amt_Overall]])</f>
        <v>0.35661073985309799</v>
      </c>
      <c r="AA159" s="19">
        <f>VLOOKUP(Quintile_Data[[#This Row],[Deaths_Q1]],Mapping!$A$2:$B$8,2,FALSE)</f>
        <v>50</v>
      </c>
      <c r="AB159" s="8">
        <f>VLOOKUP(Quintile_Data[[#This Row],[Deaths_Q2]],Mapping!$A$2:$B$8,2,FALSE)</f>
        <v>50</v>
      </c>
      <c r="AC159" s="8">
        <f>VLOOKUP(Quintile_Data[[#This Row],[Deaths_Q3]],Mapping!$A$2:$B$8,2,FALSE)</f>
        <v>50</v>
      </c>
      <c r="AD159" s="8">
        <f>VLOOKUP(Quintile_Data[[#This Row],[Deaths_Q4]],Mapping!$A$2:$B$8,2,FALSE)</f>
        <v>50</v>
      </c>
      <c r="AE159" s="8">
        <f>VLOOKUP(Quintile_Data[[#This Row],[Deaths_Q5]],Mapping!$A$2:$B$8,2,FALSE)</f>
        <v>12</v>
      </c>
      <c r="AF159" s="8">
        <f>VLOOKUP(Quintile_Data[[#This Row],[Deaths_Overall]],Mapping!$A$2:$B$8,2,FALSE)</f>
        <v>100</v>
      </c>
    </row>
    <row r="160" spans="1:32" x14ac:dyDescent="0.25">
      <c r="A160" t="s">
        <v>59</v>
      </c>
      <c r="B160" t="s">
        <v>27</v>
      </c>
      <c r="C160" t="s">
        <v>9</v>
      </c>
      <c r="D160" t="s">
        <v>17</v>
      </c>
      <c r="E160" t="s">
        <v>11</v>
      </c>
      <c r="F160" t="s">
        <v>16</v>
      </c>
      <c r="G160" s="10" t="s">
        <v>54</v>
      </c>
      <c r="H160" s="5">
        <v>2.1808526001156898</v>
      </c>
      <c r="I160" s="5">
        <v>1.5396825880293501</v>
      </c>
      <c r="J160" s="5">
        <v>1.2549584524622901</v>
      </c>
      <c r="K160" s="5">
        <v>1.0246026252081999</v>
      </c>
      <c r="L160" s="5">
        <v>1.54042277543277</v>
      </c>
      <c r="M160" s="10" t="s">
        <v>54</v>
      </c>
      <c r="N160" s="5">
        <v>2.4737869193806401</v>
      </c>
      <c r="O160" s="5">
        <v>1.5647315977430001</v>
      </c>
      <c r="P160" s="5">
        <v>1.2627219207342999</v>
      </c>
      <c r="Q160" s="5">
        <v>1.0260072012185499</v>
      </c>
      <c r="R160" s="5">
        <v>1.8399798366690201</v>
      </c>
      <c r="S160" s="11" t="s">
        <v>55</v>
      </c>
      <c r="T160" t="s">
        <v>48</v>
      </c>
      <c r="U160" t="s">
        <v>49</v>
      </c>
      <c r="V160" t="s">
        <v>49</v>
      </c>
      <c r="W160" t="s">
        <v>49</v>
      </c>
      <c r="X160" t="s">
        <v>48</v>
      </c>
      <c r="Y160" s="7">
        <f>ABS(Quintile_Data[[#This Row],[AE_Amt_Overall]]-MAX(Quintile_Data[[#This Row],[AE_Amt_Q1]:[AE_Amt_Q5]]))</f>
        <v>0.64042982468291987</v>
      </c>
      <c r="Z160" s="6">
        <f>ABS(MIN(Quintile_Data[[#This Row],[AE_Amt_Q1]:[AE_Amt_Q5]])-Quintile_Data[[#This Row],[AE_Amt_Overall]])</f>
        <v>0.51582015022457006</v>
      </c>
      <c r="AA160" s="19" t="str">
        <f>VLOOKUP(Quintile_Data[[#This Row],[Deaths_Q1]],Mapping!$A$2:$B$8,2,FALSE)</f>
        <v>N/A</v>
      </c>
      <c r="AB160" s="8">
        <f>VLOOKUP(Quintile_Data[[#This Row],[Deaths_Q2]],Mapping!$A$2:$B$8,2,FALSE)</f>
        <v>50</v>
      </c>
      <c r="AC160" s="8">
        <f>VLOOKUP(Quintile_Data[[#This Row],[Deaths_Q3]],Mapping!$A$2:$B$8,2,FALSE)</f>
        <v>25</v>
      </c>
      <c r="AD160" s="8">
        <f>VLOOKUP(Quintile_Data[[#This Row],[Deaths_Q4]],Mapping!$A$2:$B$8,2,FALSE)</f>
        <v>25</v>
      </c>
      <c r="AE160" s="8">
        <f>VLOOKUP(Quintile_Data[[#This Row],[Deaths_Q5]],Mapping!$A$2:$B$8,2,FALSE)</f>
        <v>25</v>
      </c>
      <c r="AF160" s="8">
        <f>VLOOKUP(Quintile_Data[[#This Row],[Deaths_Overall]],Mapping!$A$2:$B$8,2,FALSE)</f>
        <v>50</v>
      </c>
    </row>
    <row r="161" spans="1:32" x14ac:dyDescent="0.25">
      <c r="A161" t="s">
        <v>59</v>
      </c>
      <c r="B161" t="s">
        <v>27</v>
      </c>
      <c r="C161" t="s">
        <v>9</v>
      </c>
      <c r="D161" t="s">
        <v>17</v>
      </c>
      <c r="E161" t="s">
        <v>11</v>
      </c>
      <c r="F161" t="s">
        <v>7</v>
      </c>
      <c r="G161" s="10">
        <v>1.62366740439543</v>
      </c>
      <c r="H161" s="5">
        <v>1.0988019421541899</v>
      </c>
      <c r="I161" s="5">
        <v>0.87674459224047996</v>
      </c>
      <c r="J161" s="5">
        <v>0.70652963420861703</v>
      </c>
      <c r="K161" s="5">
        <v>0.55936007866517501</v>
      </c>
      <c r="L161" s="5">
        <v>0.83027582447180603</v>
      </c>
      <c r="M161" s="10">
        <v>1.6096765214939599</v>
      </c>
      <c r="N161" s="5">
        <v>1.0178297105059599</v>
      </c>
      <c r="O161" s="5">
        <v>0.94440794268557005</v>
      </c>
      <c r="P161" s="5">
        <v>0.82383058148502697</v>
      </c>
      <c r="Q161" s="5">
        <v>0.67041469105607798</v>
      </c>
      <c r="R161" s="5">
        <v>0.91386157684524205</v>
      </c>
      <c r="S161" s="11" t="s">
        <v>49</v>
      </c>
      <c r="T161" t="s">
        <v>49</v>
      </c>
      <c r="U161" t="s">
        <v>48</v>
      </c>
      <c r="V161" t="s">
        <v>48</v>
      </c>
      <c r="W161" t="s">
        <v>49</v>
      </c>
      <c r="X161" t="s">
        <v>48</v>
      </c>
      <c r="Y161" s="7">
        <f>ABS(Quintile_Data[[#This Row],[AE_Amt_Overall]]-MAX(Quintile_Data[[#This Row],[AE_Amt_Q1]:[AE_Amt_Q5]]))</f>
        <v>0.79339157992362397</v>
      </c>
      <c r="Z161" s="6">
        <f>ABS(MIN(Quintile_Data[[#This Row],[AE_Amt_Q1]:[AE_Amt_Q5]])-Quintile_Data[[#This Row],[AE_Amt_Overall]])</f>
        <v>0.27091574580663103</v>
      </c>
      <c r="AA161" s="19">
        <f>VLOOKUP(Quintile_Data[[#This Row],[Deaths_Q1]],Mapping!$A$2:$B$8,2,FALSE)</f>
        <v>25</v>
      </c>
      <c r="AB161" s="8">
        <f>VLOOKUP(Quintile_Data[[#This Row],[Deaths_Q2]],Mapping!$A$2:$B$8,2,FALSE)</f>
        <v>25</v>
      </c>
      <c r="AC161" s="8">
        <f>VLOOKUP(Quintile_Data[[#This Row],[Deaths_Q3]],Mapping!$A$2:$B$8,2,FALSE)</f>
        <v>50</v>
      </c>
      <c r="AD161" s="8">
        <f>VLOOKUP(Quintile_Data[[#This Row],[Deaths_Q4]],Mapping!$A$2:$B$8,2,FALSE)</f>
        <v>50</v>
      </c>
      <c r="AE161" s="8">
        <f>VLOOKUP(Quintile_Data[[#This Row],[Deaths_Q5]],Mapping!$A$2:$B$8,2,FALSE)</f>
        <v>25</v>
      </c>
      <c r="AF161" s="8">
        <f>VLOOKUP(Quintile_Data[[#This Row],[Deaths_Overall]],Mapping!$A$2:$B$8,2,FALSE)</f>
        <v>50</v>
      </c>
    </row>
    <row r="162" spans="1:32" x14ac:dyDescent="0.25">
      <c r="A162" t="s">
        <v>59</v>
      </c>
      <c r="B162" t="s">
        <v>27</v>
      </c>
      <c r="C162" t="s">
        <v>9</v>
      </c>
      <c r="D162" t="s">
        <v>17</v>
      </c>
      <c r="E162" t="s">
        <v>11</v>
      </c>
      <c r="F162" t="s">
        <v>57</v>
      </c>
      <c r="G162" s="10">
        <v>1.7829038442101299</v>
      </c>
      <c r="H162" s="5">
        <v>1.1031981079031199</v>
      </c>
      <c r="I162" s="5">
        <v>0.88729217899809198</v>
      </c>
      <c r="J162" s="5">
        <v>0.71130122729912704</v>
      </c>
      <c r="K162" s="5">
        <v>0.56136470154755302</v>
      </c>
      <c r="L162" s="5">
        <v>0.85158432734568501</v>
      </c>
      <c r="M162" s="10">
        <v>2.21247922467338</v>
      </c>
      <c r="N162" s="5">
        <v>1.0586042192832399</v>
      </c>
      <c r="O162" s="5">
        <v>0.99240753857722896</v>
      </c>
      <c r="P162" s="5">
        <v>0.83780097890814598</v>
      </c>
      <c r="Q162" s="5">
        <v>0.683680934676971</v>
      </c>
      <c r="R162" s="5">
        <v>1.1097088514465201</v>
      </c>
      <c r="S162" s="11" t="s">
        <v>48</v>
      </c>
      <c r="T162" t="s">
        <v>49</v>
      </c>
      <c r="U162" t="s">
        <v>48</v>
      </c>
      <c r="V162" t="s">
        <v>48</v>
      </c>
      <c r="W162" t="s">
        <v>49</v>
      </c>
      <c r="X162" t="s">
        <v>50</v>
      </c>
      <c r="Y162" s="7">
        <f>ABS(Quintile_Data[[#This Row],[AE_Amt_Overall]]-MAX(Quintile_Data[[#This Row],[AE_Amt_Q1]:[AE_Amt_Q5]]))</f>
        <v>0.93131951686444492</v>
      </c>
      <c r="Z162" s="6">
        <f>ABS(MIN(Quintile_Data[[#This Row],[AE_Amt_Q1]:[AE_Amt_Q5]])-Quintile_Data[[#This Row],[AE_Amt_Overall]])</f>
        <v>0.29021962579813199</v>
      </c>
      <c r="AA162" s="19">
        <f>VLOOKUP(Quintile_Data[[#This Row],[Deaths_Q1]],Mapping!$A$2:$B$8,2,FALSE)</f>
        <v>50</v>
      </c>
      <c r="AB162" s="8">
        <f>VLOOKUP(Quintile_Data[[#This Row],[Deaths_Q2]],Mapping!$A$2:$B$8,2,FALSE)</f>
        <v>25</v>
      </c>
      <c r="AC162" s="8">
        <f>VLOOKUP(Quintile_Data[[#This Row],[Deaths_Q3]],Mapping!$A$2:$B$8,2,FALSE)</f>
        <v>50</v>
      </c>
      <c r="AD162" s="8">
        <f>VLOOKUP(Quintile_Data[[#This Row],[Deaths_Q4]],Mapping!$A$2:$B$8,2,FALSE)</f>
        <v>50</v>
      </c>
      <c r="AE162" s="8">
        <f>VLOOKUP(Quintile_Data[[#This Row],[Deaths_Q5]],Mapping!$A$2:$B$8,2,FALSE)</f>
        <v>25</v>
      </c>
      <c r="AF162" s="8">
        <f>VLOOKUP(Quintile_Data[[#This Row],[Deaths_Overall]],Mapping!$A$2:$B$8,2,FALSE)</f>
        <v>100</v>
      </c>
    </row>
    <row r="163" spans="1:32" x14ac:dyDescent="0.25">
      <c r="A163" t="s">
        <v>59</v>
      </c>
      <c r="B163" t="s">
        <v>27</v>
      </c>
      <c r="C163" t="s">
        <v>9</v>
      </c>
      <c r="D163" t="s">
        <v>17</v>
      </c>
      <c r="E163" t="s">
        <v>58</v>
      </c>
      <c r="F163" t="s">
        <v>16</v>
      </c>
      <c r="G163" s="10" t="s">
        <v>54</v>
      </c>
      <c r="H163" s="5">
        <v>2.0339988907981699</v>
      </c>
      <c r="I163" s="5">
        <v>1.4970029215693701</v>
      </c>
      <c r="J163" s="5">
        <v>1.14237096242779</v>
      </c>
      <c r="K163" s="5">
        <v>0.94292500068944296</v>
      </c>
      <c r="L163" s="5">
        <v>1.2890853573635499</v>
      </c>
      <c r="M163" s="10" t="s">
        <v>54</v>
      </c>
      <c r="N163" s="5">
        <v>2.2498534335774201</v>
      </c>
      <c r="O163" s="5">
        <v>1.5283917786236401</v>
      </c>
      <c r="P163" s="5">
        <v>1.1862766169655901</v>
      </c>
      <c r="Q163" s="5">
        <v>0.97761274993755298</v>
      </c>
      <c r="R163" s="5">
        <v>1.4848478702319601</v>
      </c>
      <c r="S163" s="11" t="s">
        <v>55</v>
      </c>
      <c r="T163" t="s">
        <v>48</v>
      </c>
      <c r="U163" t="s">
        <v>48</v>
      </c>
      <c r="V163" t="s">
        <v>48</v>
      </c>
      <c r="W163" t="s">
        <v>48</v>
      </c>
      <c r="X163" t="s">
        <v>50</v>
      </c>
      <c r="Y163" s="7">
        <f>ABS(Quintile_Data[[#This Row],[AE_Amt_Overall]]-MAX(Quintile_Data[[#This Row],[AE_Amt_Q1]:[AE_Amt_Q5]]))</f>
        <v>0.74491353343461997</v>
      </c>
      <c r="Z163" s="6">
        <f>ABS(MIN(Quintile_Data[[#This Row],[AE_Amt_Q1]:[AE_Amt_Q5]])-Quintile_Data[[#This Row],[AE_Amt_Overall]])</f>
        <v>0.34616035667410694</v>
      </c>
      <c r="AA163" s="19" t="str">
        <f>VLOOKUP(Quintile_Data[[#This Row],[Deaths_Q1]],Mapping!$A$2:$B$8,2,FALSE)</f>
        <v>N/A</v>
      </c>
      <c r="AB163" s="8">
        <f>VLOOKUP(Quintile_Data[[#This Row],[Deaths_Q2]],Mapping!$A$2:$B$8,2,FALSE)</f>
        <v>50</v>
      </c>
      <c r="AC163" s="8">
        <f>VLOOKUP(Quintile_Data[[#This Row],[Deaths_Q3]],Mapping!$A$2:$B$8,2,FALSE)</f>
        <v>50</v>
      </c>
      <c r="AD163" s="8">
        <f>VLOOKUP(Quintile_Data[[#This Row],[Deaths_Q4]],Mapping!$A$2:$B$8,2,FALSE)</f>
        <v>50</v>
      </c>
      <c r="AE163" s="8">
        <f>VLOOKUP(Quintile_Data[[#This Row],[Deaths_Q5]],Mapping!$A$2:$B$8,2,FALSE)</f>
        <v>50</v>
      </c>
      <c r="AF163" s="8">
        <f>VLOOKUP(Quintile_Data[[#This Row],[Deaths_Overall]],Mapping!$A$2:$B$8,2,FALSE)</f>
        <v>100</v>
      </c>
    </row>
    <row r="164" spans="1:32" x14ac:dyDescent="0.25">
      <c r="A164" t="s">
        <v>59</v>
      </c>
      <c r="B164" t="s">
        <v>27</v>
      </c>
      <c r="C164" t="s">
        <v>9</v>
      </c>
      <c r="D164" t="s">
        <v>17</v>
      </c>
      <c r="E164" t="s">
        <v>58</v>
      </c>
      <c r="F164" t="s">
        <v>7</v>
      </c>
      <c r="G164" s="10">
        <v>1.4332800276403199</v>
      </c>
      <c r="H164" s="5">
        <v>1.0364749665542501</v>
      </c>
      <c r="I164" s="5">
        <v>0.89738739286896396</v>
      </c>
      <c r="J164" s="5">
        <v>0.74862340984995301</v>
      </c>
      <c r="K164" s="5">
        <v>0.54994661616380902</v>
      </c>
      <c r="L164" s="5">
        <v>0.84718165641881604</v>
      </c>
      <c r="M164" s="10">
        <v>1.4646741851329801</v>
      </c>
      <c r="N164" s="5">
        <v>1.0175145614244401</v>
      </c>
      <c r="O164" s="5">
        <v>0.93698330045892397</v>
      </c>
      <c r="P164" s="5">
        <v>0.80981264294500499</v>
      </c>
      <c r="Q164" s="5">
        <v>0.71388351894614999</v>
      </c>
      <c r="R164" s="5">
        <v>0.90211625166780895</v>
      </c>
      <c r="S164" s="11" t="s">
        <v>49</v>
      </c>
      <c r="T164" t="s">
        <v>48</v>
      </c>
      <c r="U164" t="s">
        <v>50</v>
      </c>
      <c r="V164" t="s">
        <v>48</v>
      </c>
      <c r="W164" t="s">
        <v>49</v>
      </c>
      <c r="X164" t="s">
        <v>50</v>
      </c>
      <c r="Y164" s="7">
        <f>ABS(Quintile_Data[[#This Row],[AE_Amt_Overall]]-MAX(Quintile_Data[[#This Row],[AE_Amt_Q1]:[AE_Amt_Q5]]))</f>
        <v>0.58609837122150388</v>
      </c>
      <c r="Z164" s="6">
        <f>ABS(MIN(Quintile_Data[[#This Row],[AE_Amt_Q1]:[AE_Amt_Q5]])-Quintile_Data[[#This Row],[AE_Amt_Overall]])</f>
        <v>0.29723504025500702</v>
      </c>
      <c r="AA164" s="19">
        <f>VLOOKUP(Quintile_Data[[#This Row],[Deaths_Q1]],Mapping!$A$2:$B$8,2,FALSE)</f>
        <v>25</v>
      </c>
      <c r="AB164" s="8">
        <f>VLOOKUP(Quintile_Data[[#This Row],[Deaths_Q2]],Mapping!$A$2:$B$8,2,FALSE)</f>
        <v>50</v>
      </c>
      <c r="AC164" s="8">
        <f>VLOOKUP(Quintile_Data[[#This Row],[Deaths_Q3]],Mapping!$A$2:$B$8,2,FALSE)</f>
        <v>100</v>
      </c>
      <c r="AD164" s="8">
        <f>VLOOKUP(Quintile_Data[[#This Row],[Deaths_Q4]],Mapping!$A$2:$B$8,2,FALSE)</f>
        <v>50</v>
      </c>
      <c r="AE164" s="8">
        <f>VLOOKUP(Quintile_Data[[#This Row],[Deaths_Q5]],Mapping!$A$2:$B$8,2,FALSE)</f>
        <v>25</v>
      </c>
      <c r="AF164" s="8">
        <f>VLOOKUP(Quintile_Data[[#This Row],[Deaths_Overall]],Mapping!$A$2:$B$8,2,FALSE)</f>
        <v>100</v>
      </c>
    </row>
    <row r="165" spans="1:32" x14ac:dyDescent="0.25">
      <c r="A165" t="s">
        <v>59</v>
      </c>
      <c r="B165" t="s">
        <v>27</v>
      </c>
      <c r="C165" t="s">
        <v>9</v>
      </c>
      <c r="D165" t="s">
        <v>17</v>
      </c>
      <c r="E165" t="s">
        <v>58</v>
      </c>
      <c r="F165" t="s">
        <v>57</v>
      </c>
      <c r="G165" s="10">
        <v>1.70323887138279</v>
      </c>
      <c r="H165" s="5">
        <v>1.0607757592011</v>
      </c>
      <c r="I165" s="5">
        <v>0.92036601100955795</v>
      </c>
      <c r="J165" s="5">
        <v>0.76384631348904497</v>
      </c>
      <c r="K165" s="5">
        <v>0.55131763749214602</v>
      </c>
      <c r="L165" s="5">
        <v>0.86510601519697805</v>
      </c>
      <c r="M165" s="10">
        <v>2.1318263606897601</v>
      </c>
      <c r="N165" s="5">
        <v>1.08021623466385</v>
      </c>
      <c r="O165" s="5">
        <v>0.98554939887721305</v>
      </c>
      <c r="P165" s="5">
        <v>0.86669552400233596</v>
      </c>
      <c r="Q165" s="5">
        <v>0.72342333615551502</v>
      </c>
      <c r="R165" s="5">
        <v>1.03808345908099</v>
      </c>
      <c r="S165" s="11" t="s">
        <v>48</v>
      </c>
      <c r="T165" t="s">
        <v>48</v>
      </c>
      <c r="U165" t="s">
        <v>50</v>
      </c>
      <c r="V165" t="s">
        <v>50</v>
      </c>
      <c r="W165" t="s">
        <v>49</v>
      </c>
      <c r="X165" t="s">
        <v>50</v>
      </c>
      <c r="Y165" s="7">
        <f>ABS(Quintile_Data[[#This Row],[AE_Amt_Overall]]-MAX(Quintile_Data[[#This Row],[AE_Amt_Q1]:[AE_Amt_Q5]]))</f>
        <v>0.8381328561858119</v>
      </c>
      <c r="Z165" s="6">
        <f>ABS(MIN(Quintile_Data[[#This Row],[AE_Amt_Q1]:[AE_Amt_Q5]])-Quintile_Data[[#This Row],[AE_Amt_Overall]])</f>
        <v>0.31378837770483203</v>
      </c>
      <c r="AA165" s="19">
        <f>VLOOKUP(Quintile_Data[[#This Row],[Deaths_Q1]],Mapping!$A$2:$B$8,2,FALSE)</f>
        <v>50</v>
      </c>
      <c r="AB165" s="8">
        <f>VLOOKUP(Quintile_Data[[#This Row],[Deaths_Q2]],Mapping!$A$2:$B$8,2,FALSE)</f>
        <v>50</v>
      </c>
      <c r="AC165" s="8">
        <f>VLOOKUP(Quintile_Data[[#This Row],[Deaths_Q3]],Mapping!$A$2:$B$8,2,FALSE)</f>
        <v>100</v>
      </c>
      <c r="AD165" s="8">
        <f>VLOOKUP(Quintile_Data[[#This Row],[Deaths_Q4]],Mapping!$A$2:$B$8,2,FALSE)</f>
        <v>100</v>
      </c>
      <c r="AE165" s="8">
        <f>VLOOKUP(Quintile_Data[[#This Row],[Deaths_Q5]],Mapping!$A$2:$B$8,2,FALSE)</f>
        <v>25</v>
      </c>
      <c r="AF165" s="8">
        <f>VLOOKUP(Quintile_Data[[#This Row],[Deaths_Overall]],Mapping!$A$2:$B$8,2,FALSE)</f>
        <v>100</v>
      </c>
    </row>
    <row r="166" spans="1:32" x14ac:dyDescent="0.25">
      <c r="A166" t="s">
        <v>59</v>
      </c>
      <c r="B166" t="s">
        <v>27</v>
      </c>
      <c r="C166" t="s">
        <v>9</v>
      </c>
      <c r="D166" t="s">
        <v>29</v>
      </c>
      <c r="E166" t="s">
        <v>60</v>
      </c>
      <c r="F166" t="s">
        <v>16</v>
      </c>
      <c r="G166" s="10" t="s">
        <v>54</v>
      </c>
      <c r="H166" s="5">
        <v>2.0601042376274998</v>
      </c>
      <c r="I166" s="5" t="s">
        <v>54</v>
      </c>
      <c r="J166" s="5">
        <v>0.958329861484711</v>
      </c>
      <c r="K166" s="5">
        <v>0.71273819137288197</v>
      </c>
      <c r="L166" s="5">
        <v>1.0044039441286401</v>
      </c>
      <c r="M166" s="10" t="s">
        <v>54</v>
      </c>
      <c r="N166" s="5">
        <v>2.2568508362266502</v>
      </c>
      <c r="O166" s="5" t="s">
        <v>54</v>
      </c>
      <c r="P166" s="5">
        <v>1.0337128624673999</v>
      </c>
      <c r="Q166" s="5">
        <v>1.1636253184890999</v>
      </c>
      <c r="R166" s="5">
        <v>1.22891026867583</v>
      </c>
      <c r="S166" s="11" t="s">
        <v>55</v>
      </c>
      <c r="T166" t="s">
        <v>51</v>
      </c>
      <c r="U166" t="s">
        <v>55</v>
      </c>
      <c r="V166" t="s">
        <v>53</v>
      </c>
      <c r="W166" t="s">
        <v>53</v>
      </c>
      <c r="X166" t="s">
        <v>49</v>
      </c>
      <c r="Y166" s="7">
        <f>ABS(Quintile_Data[[#This Row],[AE_Amt_Overall]]-MAX(Quintile_Data[[#This Row],[AE_Amt_Q1]:[AE_Amt_Q5]]))</f>
        <v>1.0557002934988597</v>
      </c>
      <c r="Z166" s="6">
        <f>ABS(MIN(Quintile_Data[[#This Row],[AE_Amt_Q1]:[AE_Amt_Q5]])-Quintile_Data[[#This Row],[AE_Amt_Overall]])</f>
        <v>0.29166575275575812</v>
      </c>
      <c r="AA166" s="19" t="str">
        <f>VLOOKUP(Quintile_Data[[#This Row],[Deaths_Q1]],Mapping!$A$2:$B$8,2,FALSE)</f>
        <v>N/A</v>
      </c>
      <c r="AB166" s="8">
        <f>VLOOKUP(Quintile_Data[[#This Row],[Deaths_Q2]],Mapping!$A$2:$B$8,2,FALSE)</f>
        <v>6</v>
      </c>
      <c r="AC166" s="8" t="str">
        <f>VLOOKUP(Quintile_Data[[#This Row],[Deaths_Q3]],Mapping!$A$2:$B$8,2,FALSE)</f>
        <v>N/A</v>
      </c>
      <c r="AD166" s="8">
        <f>VLOOKUP(Quintile_Data[[#This Row],[Deaths_Q4]],Mapping!$A$2:$B$8,2,FALSE)</f>
        <v>12</v>
      </c>
      <c r="AE166" s="8">
        <f>VLOOKUP(Quintile_Data[[#This Row],[Deaths_Q5]],Mapping!$A$2:$B$8,2,FALSE)</f>
        <v>12</v>
      </c>
      <c r="AF166" s="8">
        <f>VLOOKUP(Quintile_Data[[#This Row],[Deaths_Overall]],Mapping!$A$2:$B$8,2,FALSE)</f>
        <v>25</v>
      </c>
    </row>
    <row r="167" spans="1:32" x14ac:dyDescent="0.25">
      <c r="A167" t="s">
        <v>59</v>
      </c>
      <c r="B167" t="s">
        <v>27</v>
      </c>
      <c r="C167" t="s">
        <v>9</v>
      </c>
      <c r="D167" t="s">
        <v>29</v>
      </c>
      <c r="E167" t="s">
        <v>60</v>
      </c>
      <c r="F167" t="s">
        <v>7</v>
      </c>
      <c r="G167" s="10" t="s">
        <v>54</v>
      </c>
      <c r="H167" s="5" t="s">
        <v>54</v>
      </c>
      <c r="I167" s="5" t="s">
        <v>54</v>
      </c>
      <c r="J167" s="5" t="s">
        <v>54</v>
      </c>
      <c r="K167" s="5" t="s">
        <v>54</v>
      </c>
      <c r="L167" s="5" t="s">
        <v>54</v>
      </c>
      <c r="M167" s="10" t="s">
        <v>54</v>
      </c>
      <c r="N167" s="5" t="s">
        <v>54</v>
      </c>
      <c r="O167" s="5" t="s">
        <v>54</v>
      </c>
      <c r="P167" s="5" t="s">
        <v>54</v>
      </c>
      <c r="Q167" s="5" t="s">
        <v>54</v>
      </c>
      <c r="R167" s="5" t="s">
        <v>54</v>
      </c>
      <c r="S167" s="11" t="s">
        <v>55</v>
      </c>
      <c r="T167" t="s">
        <v>55</v>
      </c>
      <c r="U167" t="s">
        <v>55</v>
      </c>
      <c r="V167" t="s">
        <v>55</v>
      </c>
      <c r="W167" t="s">
        <v>55</v>
      </c>
      <c r="X167" t="s">
        <v>55</v>
      </c>
      <c r="Y167" s="7" t="e">
        <f>ABS(Quintile_Data[[#This Row],[AE_Amt_Overall]]-MAX(Quintile_Data[[#This Row],[AE_Amt_Q1]:[AE_Amt_Q5]]))</f>
        <v>#VALUE!</v>
      </c>
      <c r="Z167" s="6" t="e">
        <f>ABS(MIN(Quintile_Data[[#This Row],[AE_Amt_Q1]:[AE_Amt_Q5]])-Quintile_Data[[#This Row],[AE_Amt_Overall]])</f>
        <v>#VALUE!</v>
      </c>
      <c r="AA167" s="19" t="str">
        <f>VLOOKUP(Quintile_Data[[#This Row],[Deaths_Q1]],Mapping!$A$2:$B$8,2,FALSE)</f>
        <v>N/A</v>
      </c>
      <c r="AB167" s="8" t="str">
        <f>VLOOKUP(Quintile_Data[[#This Row],[Deaths_Q2]],Mapping!$A$2:$B$8,2,FALSE)</f>
        <v>N/A</v>
      </c>
      <c r="AC167" s="8" t="str">
        <f>VLOOKUP(Quintile_Data[[#This Row],[Deaths_Q3]],Mapping!$A$2:$B$8,2,FALSE)</f>
        <v>N/A</v>
      </c>
      <c r="AD167" s="8" t="str">
        <f>VLOOKUP(Quintile_Data[[#This Row],[Deaths_Q4]],Mapping!$A$2:$B$8,2,FALSE)</f>
        <v>N/A</v>
      </c>
      <c r="AE167" s="8" t="str">
        <f>VLOOKUP(Quintile_Data[[#This Row],[Deaths_Q5]],Mapping!$A$2:$B$8,2,FALSE)</f>
        <v>N/A</v>
      </c>
      <c r="AF167" s="8" t="str">
        <f>VLOOKUP(Quintile_Data[[#This Row],[Deaths_Overall]],Mapping!$A$2:$B$8,2,FALSE)</f>
        <v>N/A</v>
      </c>
    </row>
    <row r="168" spans="1:32" x14ac:dyDescent="0.25">
      <c r="A168" t="s">
        <v>59</v>
      </c>
      <c r="B168" t="s">
        <v>27</v>
      </c>
      <c r="C168" t="s">
        <v>9</v>
      </c>
      <c r="D168" t="s">
        <v>29</v>
      </c>
      <c r="E168" t="s">
        <v>60</v>
      </c>
      <c r="F168" t="s">
        <v>57</v>
      </c>
      <c r="G168" s="10" t="s">
        <v>54</v>
      </c>
      <c r="H168" s="5" t="s">
        <v>54</v>
      </c>
      <c r="I168" s="5">
        <v>1.48944448224996</v>
      </c>
      <c r="J168" s="5">
        <v>1.02760466791212</v>
      </c>
      <c r="K168" s="5">
        <v>0.60898140204351803</v>
      </c>
      <c r="L168" s="5">
        <v>1.08101589347446</v>
      </c>
      <c r="M168" s="10" t="s">
        <v>54</v>
      </c>
      <c r="N168" s="5" t="s">
        <v>54</v>
      </c>
      <c r="O168" s="5">
        <v>1.6935628249611201</v>
      </c>
      <c r="P168" s="5">
        <v>1.03765539410023</v>
      </c>
      <c r="Q168" s="5">
        <v>1.10691317607294</v>
      </c>
      <c r="R168" s="5">
        <v>1.2384267029923099</v>
      </c>
      <c r="S168" s="11" t="s">
        <v>55</v>
      </c>
      <c r="T168" t="s">
        <v>55</v>
      </c>
      <c r="U168" t="s">
        <v>51</v>
      </c>
      <c r="V168" t="s">
        <v>53</v>
      </c>
      <c r="W168" t="s">
        <v>53</v>
      </c>
      <c r="X168" t="s">
        <v>49</v>
      </c>
      <c r="Y168" s="7">
        <f>ABS(Quintile_Data[[#This Row],[AE_Amt_Overall]]-MAX(Quintile_Data[[#This Row],[AE_Amt_Q1]:[AE_Amt_Q5]]))</f>
        <v>0.40842858877549992</v>
      </c>
      <c r="Z168" s="6">
        <f>ABS(MIN(Quintile_Data[[#This Row],[AE_Amt_Q1]:[AE_Amt_Q5]])-Quintile_Data[[#This Row],[AE_Amt_Overall]])</f>
        <v>0.472034491430942</v>
      </c>
      <c r="AA168" s="19" t="str">
        <f>VLOOKUP(Quintile_Data[[#This Row],[Deaths_Q1]],Mapping!$A$2:$B$8,2,FALSE)</f>
        <v>N/A</v>
      </c>
      <c r="AB168" s="8" t="str">
        <f>VLOOKUP(Quintile_Data[[#This Row],[Deaths_Q2]],Mapping!$A$2:$B$8,2,FALSE)</f>
        <v>N/A</v>
      </c>
      <c r="AC168" s="8">
        <f>VLOOKUP(Quintile_Data[[#This Row],[Deaths_Q3]],Mapping!$A$2:$B$8,2,FALSE)</f>
        <v>6</v>
      </c>
      <c r="AD168" s="8">
        <f>VLOOKUP(Quintile_Data[[#This Row],[Deaths_Q4]],Mapping!$A$2:$B$8,2,FALSE)</f>
        <v>12</v>
      </c>
      <c r="AE168" s="8">
        <f>VLOOKUP(Quintile_Data[[#This Row],[Deaths_Q5]],Mapping!$A$2:$B$8,2,FALSE)</f>
        <v>12</v>
      </c>
      <c r="AF168" s="8">
        <f>VLOOKUP(Quintile_Data[[#This Row],[Deaths_Overall]],Mapping!$A$2:$B$8,2,FALSE)</f>
        <v>25</v>
      </c>
    </row>
    <row r="169" spans="1:32" x14ac:dyDescent="0.25">
      <c r="A169" t="s">
        <v>59</v>
      </c>
      <c r="B169" t="s">
        <v>27</v>
      </c>
      <c r="C169" t="s">
        <v>9</v>
      </c>
      <c r="D169" t="s">
        <v>29</v>
      </c>
      <c r="E169" t="s">
        <v>61</v>
      </c>
      <c r="F169" t="s">
        <v>16</v>
      </c>
      <c r="G169" s="10">
        <v>4.0267210359402101</v>
      </c>
      <c r="H169" s="5">
        <v>2.20973296611055</v>
      </c>
      <c r="I169" s="5">
        <v>1.39517155351524</v>
      </c>
      <c r="J169" s="5">
        <v>1.07122540849514</v>
      </c>
      <c r="K169" s="5">
        <v>0.87056450872453495</v>
      </c>
      <c r="L169" s="5">
        <v>1.35916905756713</v>
      </c>
      <c r="M169" s="10">
        <v>3.3161272809314299</v>
      </c>
      <c r="N169" s="5">
        <v>2.39562238191612</v>
      </c>
      <c r="O169" s="5">
        <v>1.42545906706981</v>
      </c>
      <c r="P169" s="5">
        <v>1.10587611159807</v>
      </c>
      <c r="Q169" s="5">
        <v>0.98634690320537</v>
      </c>
      <c r="R169" s="5">
        <v>1.5383394869175</v>
      </c>
      <c r="S169" s="11" t="s">
        <v>51</v>
      </c>
      <c r="T169" t="s">
        <v>48</v>
      </c>
      <c r="U169" t="s">
        <v>48</v>
      </c>
      <c r="V169" t="s">
        <v>48</v>
      </c>
      <c r="W169" t="s">
        <v>48</v>
      </c>
      <c r="X169" t="s">
        <v>50</v>
      </c>
      <c r="Y169" s="7">
        <f>ABS(Quintile_Data[[#This Row],[AE_Amt_Overall]]-MAX(Quintile_Data[[#This Row],[AE_Amt_Q1]:[AE_Amt_Q5]]))</f>
        <v>2.6675519783730799</v>
      </c>
      <c r="Z169" s="6">
        <f>ABS(MIN(Quintile_Data[[#This Row],[AE_Amt_Q1]:[AE_Amt_Q5]])-Quintile_Data[[#This Row],[AE_Amt_Overall]])</f>
        <v>0.48860454884259508</v>
      </c>
      <c r="AA169" s="19">
        <f>VLOOKUP(Quintile_Data[[#This Row],[Deaths_Q1]],Mapping!$A$2:$B$8,2,FALSE)</f>
        <v>6</v>
      </c>
      <c r="AB169" s="8">
        <f>VLOOKUP(Quintile_Data[[#This Row],[Deaths_Q2]],Mapping!$A$2:$B$8,2,FALSE)</f>
        <v>50</v>
      </c>
      <c r="AC169" s="8">
        <f>VLOOKUP(Quintile_Data[[#This Row],[Deaths_Q3]],Mapping!$A$2:$B$8,2,FALSE)</f>
        <v>50</v>
      </c>
      <c r="AD169" s="8">
        <f>VLOOKUP(Quintile_Data[[#This Row],[Deaths_Q4]],Mapping!$A$2:$B$8,2,FALSE)</f>
        <v>50</v>
      </c>
      <c r="AE169" s="8">
        <f>VLOOKUP(Quintile_Data[[#This Row],[Deaths_Q5]],Mapping!$A$2:$B$8,2,FALSE)</f>
        <v>50</v>
      </c>
      <c r="AF169" s="8">
        <f>VLOOKUP(Quintile_Data[[#This Row],[Deaths_Overall]],Mapping!$A$2:$B$8,2,FALSE)</f>
        <v>100</v>
      </c>
    </row>
    <row r="170" spans="1:32" x14ac:dyDescent="0.25">
      <c r="A170" t="s">
        <v>59</v>
      </c>
      <c r="B170" t="s">
        <v>27</v>
      </c>
      <c r="C170" t="s">
        <v>9</v>
      </c>
      <c r="D170" t="s">
        <v>29</v>
      </c>
      <c r="E170" t="s">
        <v>61</v>
      </c>
      <c r="F170" t="s">
        <v>7</v>
      </c>
      <c r="G170" s="10">
        <v>1.39490144295241</v>
      </c>
      <c r="H170" s="5">
        <v>0.98831630749053501</v>
      </c>
      <c r="I170" s="5">
        <v>0.86707385303151996</v>
      </c>
      <c r="J170" s="5">
        <v>0.71832270425132905</v>
      </c>
      <c r="K170" s="5">
        <v>0.565233813755595</v>
      </c>
      <c r="L170" s="5">
        <v>0.80234253072544104</v>
      </c>
      <c r="M170" s="10">
        <v>1.8325698394969401</v>
      </c>
      <c r="N170" s="5">
        <v>1.0712921048149899</v>
      </c>
      <c r="O170" s="5">
        <v>0.873119979339949</v>
      </c>
      <c r="P170" s="5">
        <v>0.75352144602995497</v>
      </c>
      <c r="Q170" s="5">
        <v>0.66688095573870798</v>
      </c>
      <c r="R170" s="5">
        <v>0.87924695363275096</v>
      </c>
      <c r="S170" s="11" t="s">
        <v>48</v>
      </c>
      <c r="T170" t="s">
        <v>48</v>
      </c>
      <c r="U170" t="s">
        <v>50</v>
      </c>
      <c r="V170" t="s">
        <v>50</v>
      </c>
      <c r="W170" t="s">
        <v>49</v>
      </c>
      <c r="X170" t="s">
        <v>50</v>
      </c>
      <c r="Y170" s="7">
        <f>ABS(Quintile_Data[[#This Row],[AE_Amt_Overall]]-MAX(Quintile_Data[[#This Row],[AE_Amt_Q1]:[AE_Amt_Q5]]))</f>
        <v>0.59255891222696899</v>
      </c>
      <c r="Z170" s="6">
        <f>ABS(MIN(Quintile_Data[[#This Row],[AE_Amt_Q1]:[AE_Amt_Q5]])-Quintile_Data[[#This Row],[AE_Amt_Overall]])</f>
        <v>0.23710871696984603</v>
      </c>
      <c r="AA170" s="19">
        <f>VLOOKUP(Quintile_Data[[#This Row],[Deaths_Q1]],Mapping!$A$2:$B$8,2,FALSE)</f>
        <v>50</v>
      </c>
      <c r="AB170" s="8">
        <f>VLOOKUP(Quintile_Data[[#This Row],[Deaths_Q2]],Mapping!$A$2:$B$8,2,FALSE)</f>
        <v>50</v>
      </c>
      <c r="AC170" s="8">
        <f>VLOOKUP(Quintile_Data[[#This Row],[Deaths_Q3]],Mapping!$A$2:$B$8,2,FALSE)</f>
        <v>100</v>
      </c>
      <c r="AD170" s="8">
        <f>VLOOKUP(Quintile_Data[[#This Row],[Deaths_Q4]],Mapping!$A$2:$B$8,2,FALSE)</f>
        <v>100</v>
      </c>
      <c r="AE170" s="8">
        <f>VLOOKUP(Quintile_Data[[#This Row],[Deaths_Q5]],Mapping!$A$2:$B$8,2,FALSE)</f>
        <v>25</v>
      </c>
      <c r="AF170" s="8">
        <f>VLOOKUP(Quintile_Data[[#This Row],[Deaths_Overall]],Mapping!$A$2:$B$8,2,FALSE)</f>
        <v>100</v>
      </c>
    </row>
    <row r="171" spans="1:32" x14ac:dyDescent="0.25">
      <c r="A171" t="s">
        <v>59</v>
      </c>
      <c r="B171" t="s">
        <v>27</v>
      </c>
      <c r="C171" t="s">
        <v>9</v>
      </c>
      <c r="D171" t="s">
        <v>29</v>
      </c>
      <c r="E171" t="s">
        <v>61</v>
      </c>
      <c r="F171" t="s">
        <v>57</v>
      </c>
      <c r="G171" s="10">
        <v>1.4939613340893001</v>
      </c>
      <c r="H171" s="5">
        <v>1.0368556874672099</v>
      </c>
      <c r="I171" s="5">
        <v>0.87481605902260595</v>
      </c>
      <c r="J171" s="5">
        <v>0.72244031063108305</v>
      </c>
      <c r="K171" s="5">
        <v>0.57382341097742795</v>
      </c>
      <c r="L171" s="5">
        <v>0.81767963020277501</v>
      </c>
      <c r="M171" s="10">
        <v>2.2009503184830801</v>
      </c>
      <c r="N171" s="5">
        <v>1.2177000567643299</v>
      </c>
      <c r="O171" s="5">
        <v>0.941732498473424</v>
      </c>
      <c r="P171" s="5">
        <v>0.77471912989723002</v>
      </c>
      <c r="Q171" s="5">
        <v>0.70260269283846</v>
      </c>
      <c r="R171" s="5">
        <v>0.99190093416176495</v>
      </c>
      <c r="S171" s="11" t="s">
        <v>48</v>
      </c>
      <c r="T171" t="s">
        <v>48</v>
      </c>
      <c r="U171" t="s">
        <v>50</v>
      </c>
      <c r="V171" t="s">
        <v>50</v>
      </c>
      <c r="W171" t="s">
        <v>49</v>
      </c>
      <c r="X171" t="s">
        <v>50</v>
      </c>
      <c r="Y171" s="7">
        <f>ABS(Quintile_Data[[#This Row],[AE_Amt_Overall]]-MAX(Quintile_Data[[#This Row],[AE_Amt_Q1]:[AE_Amt_Q5]]))</f>
        <v>0.67628170388652509</v>
      </c>
      <c r="Z171" s="6">
        <f>ABS(MIN(Quintile_Data[[#This Row],[AE_Amt_Q1]:[AE_Amt_Q5]])-Quintile_Data[[#This Row],[AE_Amt_Overall]])</f>
        <v>0.24385621922534706</v>
      </c>
      <c r="AA171" s="19">
        <f>VLOOKUP(Quintile_Data[[#This Row],[Deaths_Q1]],Mapping!$A$2:$B$8,2,FALSE)</f>
        <v>50</v>
      </c>
      <c r="AB171" s="8">
        <f>VLOOKUP(Quintile_Data[[#This Row],[Deaths_Q2]],Mapping!$A$2:$B$8,2,FALSE)</f>
        <v>50</v>
      </c>
      <c r="AC171" s="8">
        <f>VLOOKUP(Quintile_Data[[#This Row],[Deaths_Q3]],Mapping!$A$2:$B$8,2,FALSE)</f>
        <v>100</v>
      </c>
      <c r="AD171" s="8">
        <f>VLOOKUP(Quintile_Data[[#This Row],[Deaths_Q4]],Mapping!$A$2:$B$8,2,FALSE)</f>
        <v>100</v>
      </c>
      <c r="AE171" s="8">
        <f>VLOOKUP(Quintile_Data[[#This Row],[Deaths_Q5]],Mapping!$A$2:$B$8,2,FALSE)</f>
        <v>25</v>
      </c>
      <c r="AF171" s="8">
        <f>VLOOKUP(Quintile_Data[[#This Row],[Deaths_Overall]],Mapping!$A$2:$B$8,2,FALSE)</f>
        <v>100</v>
      </c>
    </row>
    <row r="172" spans="1:32" x14ac:dyDescent="0.25">
      <c r="A172" t="s">
        <v>59</v>
      </c>
      <c r="B172" t="s">
        <v>27</v>
      </c>
      <c r="C172" t="s">
        <v>9</v>
      </c>
      <c r="D172" t="s">
        <v>29</v>
      </c>
      <c r="E172" t="s">
        <v>62</v>
      </c>
      <c r="F172" t="s">
        <v>16</v>
      </c>
      <c r="G172" s="10" t="s">
        <v>54</v>
      </c>
      <c r="H172" s="5">
        <v>2.37534998668488</v>
      </c>
      <c r="I172" s="5">
        <v>1.9597723425136599</v>
      </c>
      <c r="J172" s="5">
        <v>1.2926616182289901</v>
      </c>
      <c r="K172" s="5">
        <v>1.0453585293374501</v>
      </c>
      <c r="L172" s="5">
        <v>1.3749295634991801</v>
      </c>
      <c r="M172" s="10" t="s">
        <v>54</v>
      </c>
      <c r="N172" s="5">
        <v>2.33370700287057</v>
      </c>
      <c r="O172" s="5">
        <v>2.29511148341098</v>
      </c>
      <c r="P172" s="5">
        <v>1.3345023146597099</v>
      </c>
      <c r="Q172" s="5">
        <v>1.06714365235963</v>
      </c>
      <c r="R172" s="5">
        <v>1.5857849917023801</v>
      </c>
      <c r="S172" s="11" t="s">
        <v>55</v>
      </c>
      <c r="T172" t="s">
        <v>53</v>
      </c>
      <c r="U172" t="s">
        <v>48</v>
      </c>
      <c r="V172" t="s">
        <v>48</v>
      </c>
      <c r="W172" t="s">
        <v>48</v>
      </c>
      <c r="X172" t="s">
        <v>50</v>
      </c>
      <c r="Y172" s="7">
        <f>ABS(Quintile_Data[[#This Row],[AE_Amt_Overall]]-MAX(Quintile_Data[[#This Row],[AE_Amt_Q1]:[AE_Amt_Q5]]))</f>
        <v>1.0004204231856999</v>
      </c>
      <c r="Z172" s="6">
        <f>ABS(MIN(Quintile_Data[[#This Row],[AE_Amt_Q1]:[AE_Amt_Q5]])-Quintile_Data[[#This Row],[AE_Amt_Overall]])</f>
        <v>0.32957103416172995</v>
      </c>
      <c r="AA172" s="19" t="str">
        <f>VLOOKUP(Quintile_Data[[#This Row],[Deaths_Q1]],Mapping!$A$2:$B$8,2,FALSE)</f>
        <v>N/A</v>
      </c>
      <c r="AB172" s="8">
        <f>VLOOKUP(Quintile_Data[[#This Row],[Deaths_Q2]],Mapping!$A$2:$B$8,2,FALSE)</f>
        <v>12</v>
      </c>
      <c r="AC172" s="8">
        <f>VLOOKUP(Quintile_Data[[#This Row],[Deaths_Q3]],Mapping!$A$2:$B$8,2,FALSE)</f>
        <v>50</v>
      </c>
      <c r="AD172" s="8">
        <f>VLOOKUP(Quintile_Data[[#This Row],[Deaths_Q4]],Mapping!$A$2:$B$8,2,FALSE)</f>
        <v>50</v>
      </c>
      <c r="AE172" s="8">
        <f>VLOOKUP(Quintile_Data[[#This Row],[Deaths_Q5]],Mapping!$A$2:$B$8,2,FALSE)</f>
        <v>50</v>
      </c>
      <c r="AF172" s="8">
        <f>VLOOKUP(Quintile_Data[[#This Row],[Deaths_Overall]],Mapping!$A$2:$B$8,2,FALSE)</f>
        <v>100</v>
      </c>
    </row>
    <row r="173" spans="1:32" x14ac:dyDescent="0.25">
      <c r="A173" t="s">
        <v>59</v>
      </c>
      <c r="B173" t="s">
        <v>27</v>
      </c>
      <c r="C173" t="s">
        <v>9</v>
      </c>
      <c r="D173" t="s">
        <v>29</v>
      </c>
      <c r="E173" t="s">
        <v>62</v>
      </c>
      <c r="F173" t="s">
        <v>7</v>
      </c>
      <c r="G173" s="10">
        <v>1.1399088643838899</v>
      </c>
      <c r="H173" s="5">
        <v>0.89609123587570505</v>
      </c>
      <c r="I173" s="5">
        <v>0.82483147687774605</v>
      </c>
      <c r="J173" s="5">
        <v>0.72491786641384504</v>
      </c>
      <c r="K173" s="5">
        <v>0.62250431420669605</v>
      </c>
      <c r="L173" s="5">
        <v>0.804980588261482</v>
      </c>
      <c r="M173" s="10">
        <v>1.4039354226382099</v>
      </c>
      <c r="N173" s="5">
        <v>0.92256493412698004</v>
      </c>
      <c r="O173" s="5">
        <v>0.87461496894468105</v>
      </c>
      <c r="P173" s="5">
        <v>0.77213369109503005</v>
      </c>
      <c r="Q173" s="5">
        <v>0.65280140173725898</v>
      </c>
      <c r="R173" s="5">
        <v>0.88064755249407101</v>
      </c>
      <c r="S173" s="11" t="s">
        <v>48</v>
      </c>
      <c r="T173" t="s">
        <v>50</v>
      </c>
      <c r="U173" t="s">
        <v>50</v>
      </c>
      <c r="V173" t="s">
        <v>50</v>
      </c>
      <c r="W173" t="s">
        <v>48</v>
      </c>
      <c r="X173" t="s">
        <v>50</v>
      </c>
      <c r="Y173" s="7">
        <f>ABS(Quintile_Data[[#This Row],[AE_Amt_Overall]]-MAX(Quintile_Data[[#This Row],[AE_Amt_Q1]:[AE_Amt_Q5]]))</f>
        <v>0.33492827612240794</v>
      </c>
      <c r="Z173" s="6">
        <f>ABS(MIN(Quintile_Data[[#This Row],[AE_Amt_Q1]:[AE_Amt_Q5]])-Quintile_Data[[#This Row],[AE_Amt_Overall]])</f>
        <v>0.18247627405478595</v>
      </c>
      <c r="AA173" s="19">
        <f>VLOOKUP(Quintile_Data[[#This Row],[Deaths_Q1]],Mapping!$A$2:$B$8,2,FALSE)</f>
        <v>50</v>
      </c>
      <c r="AB173" s="8">
        <f>VLOOKUP(Quintile_Data[[#This Row],[Deaths_Q2]],Mapping!$A$2:$B$8,2,FALSE)</f>
        <v>100</v>
      </c>
      <c r="AC173" s="8">
        <f>VLOOKUP(Quintile_Data[[#This Row],[Deaths_Q3]],Mapping!$A$2:$B$8,2,FALSE)</f>
        <v>100</v>
      </c>
      <c r="AD173" s="8">
        <f>VLOOKUP(Quintile_Data[[#This Row],[Deaths_Q4]],Mapping!$A$2:$B$8,2,FALSE)</f>
        <v>100</v>
      </c>
      <c r="AE173" s="8">
        <f>VLOOKUP(Quintile_Data[[#This Row],[Deaths_Q5]],Mapping!$A$2:$B$8,2,FALSE)</f>
        <v>50</v>
      </c>
      <c r="AF173" s="8">
        <f>VLOOKUP(Quintile_Data[[#This Row],[Deaths_Overall]],Mapping!$A$2:$B$8,2,FALSE)</f>
        <v>100</v>
      </c>
    </row>
    <row r="174" spans="1:32" x14ac:dyDescent="0.25">
      <c r="A174" t="s">
        <v>59</v>
      </c>
      <c r="B174" t="s">
        <v>27</v>
      </c>
      <c r="C174" t="s">
        <v>9</v>
      </c>
      <c r="D174" t="s">
        <v>29</v>
      </c>
      <c r="E174" t="s">
        <v>62</v>
      </c>
      <c r="F174" t="s">
        <v>57</v>
      </c>
      <c r="G174" s="10">
        <v>1.2190178487977399</v>
      </c>
      <c r="H174" s="5">
        <v>0.90539829489458901</v>
      </c>
      <c r="I174" s="5">
        <v>0.83169835794984404</v>
      </c>
      <c r="J174" s="5">
        <v>0.72873302714521804</v>
      </c>
      <c r="K174" s="5">
        <v>0.62319214389259303</v>
      </c>
      <c r="L174" s="5">
        <v>0.812771461028714</v>
      </c>
      <c r="M174" s="10">
        <v>1.75528748897374</v>
      </c>
      <c r="N174" s="5">
        <v>0.95611284327569701</v>
      </c>
      <c r="O174" s="5">
        <v>0.906436596658028</v>
      </c>
      <c r="P174" s="5">
        <v>0.78575263297213405</v>
      </c>
      <c r="Q174" s="5">
        <v>0.65856866888768095</v>
      </c>
      <c r="R174" s="5">
        <v>0.94890757964786998</v>
      </c>
      <c r="S174" s="11" t="s">
        <v>50</v>
      </c>
      <c r="T174" t="s">
        <v>50</v>
      </c>
      <c r="U174" t="s">
        <v>50</v>
      </c>
      <c r="V174" t="s">
        <v>50</v>
      </c>
      <c r="W174" t="s">
        <v>48</v>
      </c>
      <c r="X174" t="s">
        <v>50</v>
      </c>
      <c r="Y174" s="7">
        <f>ABS(Quintile_Data[[#This Row],[AE_Amt_Overall]]-MAX(Quintile_Data[[#This Row],[AE_Amt_Q1]:[AE_Amt_Q5]]))</f>
        <v>0.40624638776902589</v>
      </c>
      <c r="Z174" s="6">
        <f>ABS(MIN(Quintile_Data[[#This Row],[AE_Amt_Q1]:[AE_Amt_Q5]])-Quintile_Data[[#This Row],[AE_Amt_Overall]])</f>
        <v>0.18957931713612097</v>
      </c>
      <c r="AA174" s="19">
        <f>VLOOKUP(Quintile_Data[[#This Row],[Deaths_Q1]],Mapping!$A$2:$B$8,2,FALSE)</f>
        <v>100</v>
      </c>
      <c r="AB174" s="8">
        <f>VLOOKUP(Quintile_Data[[#This Row],[Deaths_Q2]],Mapping!$A$2:$B$8,2,FALSE)</f>
        <v>100</v>
      </c>
      <c r="AC174" s="8">
        <f>VLOOKUP(Quintile_Data[[#This Row],[Deaths_Q3]],Mapping!$A$2:$B$8,2,FALSE)</f>
        <v>100</v>
      </c>
      <c r="AD174" s="8">
        <f>VLOOKUP(Quintile_Data[[#This Row],[Deaths_Q4]],Mapping!$A$2:$B$8,2,FALSE)</f>
        <v>100</v>
      </c>
      <c r="AE174" s="8">
        <f>VLOOKUP(Quintile_Data[[#This Row],[Deaths_Q5]],Mapping!$A$2:$B$8,2,FALSE)</f>
        <v>50</v>
      </c>
      <c r="AF174" s="8">
        <f>VLOOKUP(Quintile_Data[[#This Row],[Deaths_Overall]],Mapping!$A$2:$B$8,2,FALSE)</f>
        <v>100</v>
      </c>
    </row>
    <row r="175" spans="1:32" x14ac:dyDescent="0.25">
      <c r="A175" t="s">
        <v>59</v>
      </c>
      <c r="B175" t="s">
        <v>27</v>
      </c>
      <c r="C175" t="s">
        <v>9</v>
      </c>
      <c r="D175" t="s">
        <v>29</v>
      </c>
      <c r="E175" t="s">
        <v>11</v>
      </c>
      <c r="F175" t="s">
        <v>16</v>
      </c>
      <c r="G175" s="10">
        <v>6.76403598764864</v>
      </c>
      <c r="H175" s="5">
        <v>2.2181728424579199</v>
      </c>
      <c r="I175" s="5">
        <v>1.93726958767121</v>
      </c>
      <c r="J175" s="5">
        <v>1.3976599789241999</v>
      </c>
      <c r="K175" s="5">
        <v>0.96202282541970097</v>
      </c>
      <c r="L175" s="5">
        <v>1.8237612962527601</v>
      </c>
      <c r="M175" s="10">
        <v>6.5500887298010104</v>
      </c>
      <c r="N175" s="5">
        <v>2.6273041112620401</v>
      </c>
      <c r="O175" s="5">
        <v>1.8943420490762799</v>
      </c>
      <c r="P175" s="5">
        <v>1.50929001338643</v>
      </c>
      <c r="Q175" s="5">
        <v>0.96609597839741301</v>
      </c>
      <c r="R175" s="5">
        <v>2.1286838878629801</v>
      </c>
      <c r="S175" s="11" t="s">
        <v>51</v>
      </c>
      <c r="T175" t="s">
        <v>50</v>
      </c>
      <c r="U175" t="s">
        <v>48</v>
      </c>
      <c r="V175" t="s">
        <v>48</v>
      </c>
      <c r="W175" t="s">
        <v>48</v>
      </c>
      <c r="X175" t="s">
        <v>50</v>
      </c>
      <c r="Y175" s="7">
        <f>ABS(Quintile_Data[[#This Row],[AE_Amt_Overall]]-MAX(Quintile_Data[[#This Row],[AE_Amt_Q1]:[AE_Amt_Q5]]))</f>
        <v>4.9402746913958797</v>
      </c>
      <c r="Z175" s="6">
        <f>ABS(MIN(Quintile_Data[[#This Row],[AE_Amt_Q1]:[AE_Amt_Q5]])-Quintile_Data[[#This Row],[AE_Amt_Overall]])</f>
        <v>0.8617384708330591</v>
      </c>
      <c r="AA175" s="19">
        <f>VLOOKUP(Quintile_Data[[#This Row],[Deaths_Q1]],Mapping!$A$2:$B$8,2,FALSE)</f>
        <v>6</v>
      </c>
      <c r="AB175" s="8">
        <f>VLOOKUP(Quintile_Data[[#This Row],[Deaths_Q2]],Mapping!$A$2:$B$8,2,FALSE)</f>
        <v>100</v>
      </c>
      <c r="AC175" s="8">
        <f>VLOOKUP(Quintile_Data[[#This Row],[Deaths_Q3]],Mapping!$A$2:$B$8,2,FALSE)</f>
        <v>50</v>
      </c>
      <c r="AD175" s="8">
        <f>VLOOKUP(Quintile_Data[[#This Row],[Deaths_Q4]],Mapping!$A$2:$B$8,2,FALSE)</f>
        <v>50</v>
      </c>
      <c r="AE175" s="8">
        <f>VLOOKUP(Quintile_Data[[#This Row],[Deaths_Q5]],Mapping!$A$2:$B$8,2,FALSE)</f>
        <v>50</v>
      </c>
      <c r="AF175" s="8">
        <f>VLOOKUP(Quintile_Data[[#This Row],[Deaths_Overall]],Mapping!$A$2:$B$8,2,FALSE)</f>
        <v>100</v>
      </c>
    </row>
    <row r="176" spans="1:32" x14ac:dyDescent="0.25">
      <c r="A176" t="s">
        <v>59</v>
      </c>
      <c r="B176" t="s">
        <v>27</v>
      </c>
      <c r="C176" t="s">
        <v>9</v>
      </c>
      <c r="D176" t="s">
        <v>29</v>
      </c>
      <c r="E176" t="s">
        <v>11</v>
      </c>
      <c r="F176" t="s">
        <v>7</v>
      </c>
      <c r="G176" s="10">
        <v>1.2371485441469301</v>
      </c>
      <c r="H176" s="5">
        <v>0.939466206186099</v>
      </c>
      <c r="I176" s="5">
        <v>0.83477026178802305</v>
      </c>
      <c r="J176" s="5">
        <v>0.740543496205887</v>
      </c>
      <c r="K176" s="5">
        <v>0.64210378906651999</v>
      </c>
      <c r="L176" s="5">
        <v>0.82238224131173898</v>
      </c>
      <c r="M176" s="10">
        <v>1.6370390317149299</v>
      </c>
      <c r="N176" s="5">
        <v>1.0077539013125001</v>
      </c>
      <c r="O176" s="5">
        <v>0.88652528647436801</v>
      </c>
      <c r="P176" s="5">
        <v>0.78094886453794599</v>
      </c>
      <c r="Q176" s="5">
        <v>0.70491961668957404</v>
      </c>
      <c r="R176" s="5">
        <v>0.92753331636241798</v>
      </c>
      <c r="S176" s="11" t="s">
        <v>50</v>
      </c>
      <c r="T176" t="s">
        <v>50</v>
      </c>
      <c r="U176" t="s">
        <v>50</v>
      </c>
      <c r="V176" t="s">
        <v>50</v>
      </c>
      <c r="W176" t="s">
        <v>48</v>
      </c>
      <c r="X176" t="s">
        <v>50</v>
      </c>
      <c r="Y176" s="7">
        <f>ABS(Quintile_Data[[#This Row],[AE_Amt_Overall]]-MAX(Quintile_Data[[#This Row],[AE_Amt_Q1]:[AE_Amt_Q5]]))</f>
        <v>0.41476630283519111</v>
      </c>
      <c r="Z176" s="6">
        <f>ABS(MIN(Quintile_Data[[#This Row],[AE_Amt_Q1]:[AE_Amt_Q5]])-Quintile_Data[[#This Row],[AE_Amt_Overall]])</f>
        <v>0.18027845224521899</v>
      </c>
      <c r="AA176" s="19">
        <f>VLOOKUP(Quintile_Data[[#This Row],[Deaths_Q1]],Mapping!$A$2:$B$8,2,FALSE)</f>
        <v>100</v>
      </c>
      <c r="AB176" s="8">
        <f>VLOOKUP(Quintile_Data[[#This Row],[Deaths_Q2]],Mapping!$A$2:$B$8,2,FALSE)</f>
        <v>100</v>
      </c>
      <c r="AC176" s="8">
        <f>VLOOKUP(Quintile_Data[[#This Row],[Deaths_Q3]],Mapping!$A$2:$B$8,2,FALSE)</f>
        <v>100</v>
      </c>
      <c r="AD176" s="8">
        <f>VLOOKUP(Quintile_Data[[#This Row],[Deaths_Q4]],Mapping!$A$2:$B$8,2,FALSE)</f>
        <v>100</v>
      </c>
      <c r="AE176" s="8">
        <f>VLOOKUP(Quintile_Data[[#This Row],[Deaths_Q5]],Mapping!$A$2:$B$8,2,FALSE)</f>
        <v>50</v>
      </c>
      <c r="AF176" s="8">
        <f>VLOOKUP(Quintile_Data[[#This Row],[Deaths_Overall]],Mapping!$A$2:$B$8,2,FALSE)</f>
        <v>100</v>
      </c>
    </row>
    <row r="177" spans="1:32" x14ac:dyDescent="0.25">
      <c r="A177" t="s">
        <v>59</v>
      </c>
      <c r="B177" t="s">
        <v>27</v>
      </c>
      <c r="C177" t="s">
        <v>9</v>
      </c>
      <c r="D177" t="s">
        <v>29</v>
      </c>
      <c r="E177" t="s">
        <v>11</v>
      </c>
      <c r="F177" t="s">
        <v>57</v>
      </c>
      <c r="G177" s="10">
        <v>1.3153713878957201</v>
      </c>
      <c r="H177" s="5">
        <v>0.94876837703125805</v>
      </c>
      <c r="I177" s="5">
        <v>0.83750684987766999</v>
      </c>
      <c r="J177" s="5">
        <v>0.741562502840587</v>
      </c>
      <c r="K177" s="5">
        <v>0.64253739457186498</v>
      </c>
      <c r="L177" s="5">
        <v>0.83108441728402105</v>
      </c>
      <c r="M177" s="10">
        <v>2.00772831217953</v>
      </c>
      <c r="N177" s="5">
        <v>1.06394281247602</v>
      </c>
      <c r="O177" s="5">
        <v>0.91273085875320303</v>
      </c>
      <c r="P177" s="5">
        <v>0.78926500422884505</v>
      </c>
      <c r="Q177" s="5">
        <v>0.70886611876101302</v>
      </c>
      <c r="R177" s="5">
        <v>1.0314318079567699</v>
      </c>
      <c r="S177" s="11" t="s">
        <v>50</v>
      </c>
      <c r="T177" t="s">
        <v>50</v>
      </c>
      <c r="U177" t="s">
        <v>50</v>
      </c>
      <c r="V177" t="s">
        <v>50</v>
      </c>
      <c r="W177" t="s">
        <v>48</v>
      </c>
      <c r="X177" t="s">
        <v>50</v>
      </c>
      <c r="Y177" s="7">
        <f>ABS(Quintile_Data[[#This Row],[AE_Amt_Overall]]-MAX(Quintile_Data[[#This Row],[AE_Amt_Q1]:[AE_Amt_Q5]]))</f>
        <v>0.48428697061169901</v>
      </c>
      <c r="Z177" s="6">
        <f>ABS(MIN(Quintile_Data[[#This Row],[AE_Amt_Q1]:[AE_Amt_Q5]])-Quintile_Data[[#This Row],[AE_Amt_Overall]])</f>
        <v>0.18854702271215606</v>
      </c>
      <c r="AA177" s="19">
        <f>VLOOKUP(Quintile_Data[[#This Row],[Deaths_Q1]],Mapping!$A$2:$B$8,2,FALSE)</f>
        <v>100</v>
      </c>
      <c r="AB177" s="8">
        <f>VLOOKUP(Quintile_Data[[#This Row],[Deaths_Q2]],Mapping!$A$2:$B$8,2,FALSE)</f>
        <v>100</v>
      </c>
      <c r="AC177" s="8">
        <f>VLOOKUP(Quintile_Data[[#This Row],[Deaths_Q3]],Mapping!$A$2:$B$8,2,FALSE)</f>
        <v>100</v>
      </c>
      <c r="AD177" s="8">
        <f>VLOOKUP(Quintile_Data[[#This Row],[Deaths_Q4]],Mapping!$A$2:$B$8,2,FALSE)</f>
        <v>100</v>
      </c>
      <c r="AE177" s="8">
        <f>VLOOKUP(Quintile_Data[[#This Row],[Deaths_Q5]],Mapping!$A$2:$B$8,2,FALSE)</f>
        <v>50</v>
      </c>
      <c r="AF177" s="8">
        <f>VLOOKUP(Quintile_Data[[#This Row],[Deaths_Overall]],Mapping!$A$2:$B$8,2,FALSE)</f>
        <v>100</v>
      </c>
    </row>
    <row r="178" spans="1:32" x14ac:dyDescent="0.25">
      <c r="A178" t="s">
        <v>59</v>
      </c>
      <c r="B178" t="s">
        <v>27</v>
      </c>
      <c r="C178" t="s">
        <v>9</v>
      </c>
      <c r="D178" t="s">
        <v>29</v>
      </c>
      <c r="E178" t="s">
        <v>58</v>
      </c>
      <c r="F178" t="s">
        <v>16</v>
      </c>
      <c r="G178" s="10">
        <v>10.176862612790901</v>
      </c>
      <c r="H178" s="5">
        <v>2.1473860154810001</v>
      </c>
      <c r="I178" s="5">
        <v>1.66131599976083</v>
      </c>
      <c r="J178" s="5">
        <v>1.33345618492332</v>
      </c>
      <c r="K178" s="5">
        <v>1.0260791679281001</v>
      </c>
      <c r="L178" s="5">
        <v>1.5164305112209799</v>
      </c>
      <c r="M178" s="10">
        <v>9.0923549981723504</v>
      </c>
      <c r="N178" s="5">
        <v>2.5000352589197199</v>
      </c>
      <c r="O178" s="5">
        <v>1.7025061697567001</v>
      </c>
      <c r="P178" s="5">
        <v>1.44232143113176</v>
      </c>
      <c r="Q178" s="5">
        <v>1.0317157618624799</v>
      </c>
      <c r="R178" s="5">
        <v>1.7484582308447001</v>
      </c>
      <c r="S178" s="11" t="s">
        <v>51</v>
      </c>
      <c r="T178" t="s">
        <v>50</v>
      </c>
      <c r="U178" t="s">
        <v>48</v>
      </c>
      <c r="V178" t="s">
        <v>48</v>
      </c>
      <c r="W178" t="s">
        <v>48</v>
      </c>
      <c r="X178" t="s">
        <v>50</v>
      </c>
      <c r="Y178" s="7">
        <f>ABS(Quintile_Data[[#This Row],[AE_Amt_Overall]]-MAX(Quintile_Data[[#This Row],[AE_Amt_Q1]:[AE_Amt_Q5]]))</f>
        <v>8.6604321015699206</v>
      </c>
      <c r="Z178" s="6">
        <f>ABS(MIN(Quintile_Data[[#This Row],[AE_Amt_Q1]:[AE_Amt_Q5]])-Quintile_Data[[#This Row],[AE_Amt_Overall]])</f>
        <v>0.49035134329287988</v>
      </c>
      <c r="AA178" s="19">
        <f>VLOOKUP(Quintile_Data[[#This Row],[Deaths_Q1]],Mapping!$A$2:$B$8,2,FALSE)</f>
        <v>6</v>
      </c>
      <c r="AB178" s="8">
        <f>VLOOKUP(Quintile_Data[[#This Row],[Deaths_Q2]],Mapping!$A$2:$B$8,2,FALSE)</f>
        <v>100</v>
      </c>
      <c r="AC178" s="8">
        <f>VLOOKUP(Quintile_Data[[#This Row],[Deaths_Q3]],Mapping!$A$2:$B$8,2,FALSE)</f>
        <v>50</v>
      </c>
      <c r="AD178" s="8">
        <f>VLOOKUP(Quintile_Data[[#This Row],[Deaths_Q4]],Mapping!$A$2:$B$8,2,FALSE)</f>
        <v>50</v>
      </c>
      <c r="AE178" s="8">
        <f>VLOOKUP(Quintile_Data[[#This Row],[Deaths_Q5]],Mapping!$A$2:$B$8,2,FALSE)</f>
        <v>50</v>
      </c>
      <c r="AF178" s="8">
        <f>VLOOKUP(Quintile_Data[[#This Row],[Deaths_Overall]],Mapping!$A$2:$B$8,2,FALSE)</f>
        <v>100</v>
      </c>
    </row>
    <row r="179" spans="1:32" x14ac:dyDescent="0.25">
      <c r="A179" t="s">
        <v>59</v>
      </c>
      <c r="B179" t="s">
        <v>27</v>
      </c>
      <c r="C179" t="s">
        <v>9</v>
      </c>
      <c r="D179" t="s">
        <v>29</v>
      </c>
      <c r="E179" t="s">
        <v>58</v>
      </c>
      <c r="F179" t="s">
        <v>7</v>
      </c>
      <c r="G179" s="10">
        <v>1.1966583616083799</v>
      </c>
      <c r="H179" s="5">
        <v>0.90752496523412196</v>
      </c>
      <c r="I179" s="5">
        <v>0.82335588562808404</v>
      </c>
      <c r="J179" s="5">
        <v>0.71890254671334397</v>
      </c>
      <c r="K179" s="5">
        <v>0.63437235415791604</v>
      </c>
      <c r="L179" s="5">
        <v>0.81352935698402695</v>
      </c>
      <c r="M179" s="10">
        <v>1.5495969361159501</v>
      </c>
      <c r="N179" s="5">
        <v>0.96585927346235501</v>
      </c>
      <c r="O179" s="5">
        <v>0.86917304787181204</v>
      </c>
      <c r="P179" s="5">
        <v>0.755997901523353</v>
      </c>
      <c r="Q179" s="5">
        <v>0.67019958748133301</v>
      </c>
      <c r="R179" s="5">
        <v>0.90075289814262804</v>
      </c>
      <c r="S179" s="11" t="s">
        <v>50</v>
      </c>
      <c r="T179" t="s">
        <v>50</v>
      </c>
      <c r="U179" t="s">
        <v>50</v>
      </c>
      <c r="V179" t="s">
        <v>50</v>
      </c>
      <c r="W179" t="s">
        <v>48</v>
      </c>
      <c r="X179" t="s">
        <v>52</v>
      </c>
      <c r="Y179" s="7">
        <f>ABS(Quintile_Data[[#This Row],[AE_Amt_Overall]]-MAX(Quintile_Data[[#This Row],[AE_Amt_Q1]:[AE_Amt_Q5]]))</f>
        <v>0.38312900462435295</v>
      </c>
      <c r="Z179" s="6">
        <f>ABS(MIN(Quintile_Data[[#This Row],[AE_Amt_Q1]:[AE_Amt_Q5]])-Quintile_Data[[#This Row],[AE_Amt_Overall]])</f>
        <v>0.17915700282611091</v>
      </c>
      <c r="AA179" s="19">
        <f>VLOOKUP(Quintile_Data[[#This Row],[Deaths_Q1]],Mapping!$A$2:$B$8,2,FALSE)</f>
        <v>100</v>
      </c>
      <c r="AB179" s="8">
        <f>VLOOKUP(Quintile_Data[[#This Row],[Deaths_Q2]],Mapping!$A$2:$B$8,2,FALSE)</f>
        <v>100</v>
      </c>
      <c r="AC179" s="8">
        <f>VLOOKUP(Quintile_Data[[#This Row],[Deaths_Q3]],Mapping!$A$2:$B$8,2,FALSE)</f>
        <v>100</v>
      </c>
      <c r="AD179" s="8">
        <f>VLOOKUP(Quintile_Data[[#This Row],[Deaths_Q4]],Mapping!$A$2:$B$8,2,FALSE)</f>
        <v>100</v>
      </c>
      <c r="AE179" s="8">
        <f>VLOOKUP(Quintile_Data[[#This Row],[Deaths_Q5]],Mapping!$A$2:$B$8,2,FALSE)</f>
        <v>50</v>
      </c>
      <c r="AF179" s="8">
        <f>VLOOKUP(Quintile_Data[[#This Row],[Deaths_Overall]],Mapping!$A$2:$B$8,2,FALSE)</f>
        <v>200</v>
      </c>
    </row>
    <row r="180" spans="1:32" x14ac:dyDescent="0.25">
      <c r="A180" t="s">
        <v>59</v>
      </c>
      <c r="B180" t="s">
        <v>27</v>
      </c>
      <c r="C180" t="s">
        <v>28</v>
      </c>
      <c r="D180" t="s">
        <v>29</v>
      </c>
      <c r="E180" t="s">
        <v>58</v>
      </c>
      <c r="F180" t="s">
        <v>57</v>
      </c>
      <c r="G180" s="10">
        <v>1.1909584627466101</v>
      </c>
      <c r="H180" s="5">
        <v>0.98645660614647301</v>
      </c>
      <c r="I180" s="5">
        <v>0.92136470922068903</v>
      </c>
      <c r="J180" s="5">
        <v>0.84560014821693696</v>
      </c>
      <c r="K180" s="5">
        <v>0.73680870933577802</v>
      </c>
      <c r="L180" s="5">
        <v>0.87560298480265197</v>
      </c>
      <c r="M180" s="10">
        <v>1.4879938490503599</v>
      </c>
      <c r="N180" s="5">
        <v>1.18230179287409</v>
      </c>
      <c r="O180" s="5">
        <v>1.0805522222023101</v>
      </c>
      <c r="P180" s="5">
        <v>1.0234172766338701</v>
      </c>
      <c r="Q180" s="5">
        <v>0.84740790524957899</v>
      </c>
      <c r="R180" s="5">
        <v>1.11335420803643</v>
      </c>
      <c r="S180" s="11" t="s">
        <v>52</v>
      </c>
      <c r="T180" t="s">
        <v>52</v>
      </c>
      <c r="U180" t="s">
        <v>52</v>
      </c>
      <c r="V180" t="s">
        <v>52</v>
      </c>
      <c r="W180" t="s">
        <v>50</v>
      </c>
      <c r="X180" t="s">
        <v>52</v>
      </c>
      <c r="Y180" s="7">
        <f>ABS(Quintile_Data[[#This Row],[AE_Amt_Overall]]-MAX(Quintile_Data[[#This Row],[AE_Amt_Q1]:[AE_Amt_Q5]]))</f>
        <v>0.31535547794395813</v>
      </c>
      <c r="Z180" s="6">
        <f>ABS(MIN(Quintile_Data[[#This Row],[AE_Amt_Q1]:[AE_Amt_Q5]])-Quintile_Data[[#This Row],[AE_Amt_Overall]])</f>
        <v>0.13879427546687395</v>
      </c>
      <c r="AA180" s="19">
        <f>VLOOKUP(Quintile_Data[[#This Row],[Deaths_Q1]],Mapping!$A$2:$B$8,2,FALSE)</f>
        <v>200</v>
      </c>
      <c r="AB180" s="8">
        <f>VLOOKUP(Quintile_Data[[#This Row],[Deaths_Q2]],Mapping!$A$2:$B$8,2,FALSE)</f>
        <v>200</v>
      </c>
      <c r="AC180" s="8">
        <f>VLOOKUP(Quintile_Data[[#This Row],[Deaths_Q3]],Mapping!$A$2:$B$8,2,FALSE)</f>
        <v>200</v>
      </c>
      <c r="AD180" s="8">
        <f>VLOOKUP(Quintile_Data[[#This Row],[Deaths_Q4]],Mapping!$A$2:$B$8,2,FALSE)</f>
        <v>200</v>
      </c>
      <c r="AE180" s="8">
        <f>VLOOKUP(Quintile_Data[[#This Row],[Deaths_Q5]],Mapping!$A$2:$B$8,2,FALSE)</f>
        <v>100</v>
      </c>
      <c r="AF180" s="8">
        <f>VLOOKUP(Quintile_Data[[#This Row],[Deaths_Overall]],Mapping!$A$2:$B$8,2,FALSE)</f>
        <v>200</v>
      </c>
    </row>
    <row r="181" spans="1:32" x14ac:dyDescent="0.25">
      <c r="A181" t="s">
        <v>59</v>
      </c>
      <c r="B181" t="s">
        <v>15</v>
      </c>
      <c r="C181" t="s">
        <v>28</v>
      </c>
      <c r="D181" t="s">
        <v>10</v>
      </c>
      <c r="E181" t="s">
        <v>60</v>
      </c>
      <c r="F181" t="s">
        <v>16</v>
      </c>
      <c r="G181" s="10" t="s">
        <v>54</v>
      </c>
      <c r="H181" s="5" t="s">
        <v>54</v>
      </c>
      <c r="I181" s="5" t="s">
        <v>54</v>
      </c>
      <c r="J181" s="5" t="s">
        <v>54</v>
      </c>
      <c r="K181" s="5" t="s">
        <v>54</v>
      </c>
      <c r="L181" s="5" t="s">
        <v>54</v>
      </c>
      <c r="M181" s="10" t="s">
        <v>54</v>
      </c>
      <c r="N181" s="5" t="s">
        <v>54</v>
      </c>
      <c r="O181" s="5" t="s">
        <v>54</v>
      </c>
      <c r="P181" s="5" t="s">
        <v>54</v>
      </c>
      <c r="Q181" s="5" t="s">
        <v>54</v>
      </c>
      <c r="R181" s="5" t="s">
        <v>54</v>
      </c>
      <c r="S181" s="11" t="s">
        <v>55</v>
      </c>
      <c r="T181" t="s">
        <v>55</v>
      </c>
      <c r="U181" t="s">
        <v>55</v>
      </c>
      <c r="V181" t="s">
        <v>55</v>
      </c>
      <c r="W181" t="s">
        <v>55</v>
      </c>
      <c r="X181" t="s">
        <v>55</v>
      </c>
      <c r="Y181" s="7" t="e">
        <f>ABS(Quintile_Data[[#This Row],[AE_Amt_Overall]]-MAX(Quintile_Data[[#This Row],[AE_Amt_Q1]:[AE_Amt_Q5]]))</f>
        <v>#VALUE!</v>
      </c>
      <c r="Z181" s="6" t="e">
        <f>ABS(MIN(Quintile_Data[[#This Row],[AE_Amt_Q1]:[AE_Amt_Q5]])-Quintile_Data[[#This Row],[AE_Amt_Overall]])</f>
        <v>#VALUE!</v>
      </c>
      <c r="AA181" s="19" t="str">
        <f>VLOOKUP(Quintile_Data[[#This Row],[Deaths_Q1]],Mapping!$A$2:$B$8,2,FALSE)</f>
        <v>N/A</v>
      </c>
      <c r="AB181" s="8" t="str">
        <f>VLOOKUP(Quintile_Data[[#This Row],[Deaths_Q2]],Mapping!$A$2:$B$8,2,FALSE)</f>
        <v>N/A</v>
      </c>
      <c r="AC181" s="8" t="str">
        <f>VLOOKUP(Quintile_Data[[#This Row],[Deaths_Q3]],Mapping!$A$2:$B$8,2,FALSE)</f>
        <v>N/A</v>
      </c>
      <c r="AD181" s="8" t="str">
        <f>VLOOKUP(Quintile_Data[[#This Row],[Deaths_Q4]],Mapping!$A$2:$B$8,2,FALSE)</f>
        <v>N/A</v>
      </c>
      <c r="AE181" s="8" t="str">
        <f>VLOOKUP(Quintile_Data[[#This Row],[Deaths_Q5]],Mapping!$A$2:$B$8,2,FALSE)</f>
        <v>N/A</v>
      </c>
      <c r="AF181" s="8" t="str">
        <f>VLOOKUP(Quintile_Data[[#This Row],[Deaths_Overall]],Mapping!$A$2:$B$8,2,FALSE)</f>
        <v>N/A</v>
      </c>
    </row>
    <row r="182" spans="1:32" x14ac:dyDescent="0.25">
      <c r="A182" t="s">
        <v>59</v>
      </c>
      <c r="B182" t="s">
        <v>15</v>
      </c>
      <c r="C182" t="s">
        <v>28</v>
      </c>
      <c r="D182" t="s">
        <v>10</v>
      </c>
      <c r="E182" t="s">
        <v>60</v>
      </c>
      <c r="F182" t="s">
        <v>57</v>
      </c>
      <c r="G182" s="10" t="s">
        <v>54</v>
      </c>
      <c r="H182" s="5" t="s">
        <v>54</v>
      </c>
      <c r="I182" s="5" t="s">
        <v>54</v>
      </c>
      <c r="J182" s="5" t="s">
        <v>54</v>
      </c>
      <c r="K182" s="5" t="s">
        <v>54</v>
      </c>
      <c r="L182" s="5" t="s">
        <v>54</v>
      </c>
      <c r="M182" s="10" t="s">
        <v>54</v>
      </c>
      <c r="N182" s="5" t="s">
        <v>54</v>
      </c>
      <c r="O182" s="5" t="s">
        <v>54</v>
      </c>
      <c r="P182" s="5" t="s">
        <v>54</v>
      </c>
      <c r="Q182" s="5" t="s">
        <v>54</v>
      </c>
      <c r="R182" s="5" t="s">
        <v>54</v>
      </c>
      <c r="S182" s="11" t="s">
        <v>55</v>
      </c>
      <c r="T182" t="s">
        <v>55</v>
      </c>
      <c r="U182" t="s">
        <v>55</v>
      </c>
      <c r="V182" t="s">
        <v>55</v>
      </c>
      <c r="W182" t="s">
        <v>55</v>
      </c>
      <c r="X182" t="s">
        <v>55</v>
      </c>
      <c r="Y182" s="7" t="e">
        <f>ABS(Quintile_Data[[#This Row],[AE_Amt_Overall]]-MAX(Quintile_Data[[#This Row],[AE_Amt_Q1]:[AE_Amt_Q5]]))</f>
        <v>#VALUE!</v>
      </c>
      <c r="Z182" s="6" t="e">
        <f>ABS(MIN(Quintile_Data[[#This Row],[AE_Amt_Q1]:[AE_Amt_Q5]])-Quintile_Data[[#This Row],[AE_Amt_Overall]])</f>
        <v>#VALUE!</v>
      </c>
      <c r="AA182" s="19" t="str">
        <f>VLOOKUP(Quintile_Data[[#This Row],[Deaths_Q1]],Mapping!$A$2:$B$8,2,FALSE)</f>
        <v>N/A</v>
      </c>
      <c r="AB182" s="8" t="str">
        <f>VLOOKUP(Quintile_Data[[#This Row],[Deaths_Q2]],Mapping!$A$2:$B$8,2,FALSE)</f>
        <v>N/A</v>
      </c>
      <c r="AC182" s="8" t="str">
        <f>VLOOKUP(Quintile_Data[[#This Row],[Deaths_Q3]],Mapping!$A$2:$B$8,2,FALSE)</f>
        <v>N/A</v>
      </c>
      <c r="AD182" s="8" t="str">
        <f>VLOOKUP(Quintile_Data[[#This Row],[Deaths_Q4]],Mapping!$A$2:$B$8,2,FALSE)</f>
        <v>N/A</v>
      </c>
      <c r="AE182" s="8" t="str">
        <f>VLOOKUP(Quintile_Data[[#This Row],[Deaths_Q5]],Mapping!$A$2:$B$8,2,FALSE)</f>
        <v>N/A</v>
      </c>
      <c r="AF182" s="8" t="str">
        <f>VLOOKUP(Quintile_Data[[#This Row],[Deaths_Overall]],Mapping!$A$2:$B$8,2,FALSE)</f>
        <v>N/A</v>
      </c>
    </row>
    <row r="183" spans="1:32" x14ac:dyDescent="0.25">
      <c r="A183" t="s">
        <v>59</v>
      </c>
      <c r="B183" t="s">
        <v>15</v>
      </c>
      <c r="C183" t="s">
        <v>28</v>
      </c>
      <c r="D183" t="s">
        <v>10</v>
      </c>
      <c r="E183" t="s">
        <v>61</v>
      </c>
      <c r="F183" t="s">
        <v>16</v>
      </c>
      <c r="G183" s="10">
        <v>3.4036670396922299</v>
      </c>
      <c r="H183" s="5">
        <v>2.1152443247516199</v>
      </c>
      <c r="I183" s="5">
        <v>1.5172460054872701</v>
      </c>
      <c r="J183" s="5">
        <v>1.22240082087574</v>
      </c>
      <c r="K183" s="5">
        <v>0.75676296506678997</v>
      </c>
      <c r="L183" s="5">
        <v>1.20304965968692</v>
      </c>
      <c r="M183" s="10">
        <v>3.1437048672922798</v>
      </c>
      <c r="N183" s="5">
        <v>2.21498777676634</v>
      </c>
      <c r="O183" s="5">
        <v>1.59130750415858</v>
      </c>
      <c r="P183" s="5">
        <v>1.39536864160079</v>
      </c>
      <c r="Q183" s="5">
        <v>0.84085505843844999</v>
      </c>
      <c r="R183" s="5">
        <v>1.3081532438474599</v>
      </c>
      <c r="S183" s="11" t="s">
        <v>51</v>
      </c>
      <c r="T183" t="s">
        <v>53</v>
      </c>
      <c r="U183" t="s">
        <v>53</v>
      </c>
      <c r="V183" t="s">
        <v>49</v>
      </c>
      <c r="W183" t="s">
        <v>49</v>
      </c>
      <c r="X183" t="s">
        <v>48</v>
      </c>
      <c r="Y183" s="7">
        <f>ABS(Quintile_Data[[#This Row],[AE_Amt_Overall]]-MAX(Quintile_Data[[#This Row],[AE_Amt_Q1]:[AE_Amt_Q5]]))</f>
        <v>2.2006173800053102</v>
      </c>
      <c r="Z183" s="6">
        <f>ABS(MIN(Quintile_Data[[#This Row],[AE_Amt_Q1]:[AE_Amt_Q5]])-Quintile_Data[[#This Row],[AE_Amt_Overall]])</f>
        <v>0.44628669462013004</v>
      </c>
      <c r="AA183" s="19">
        <f>VLOOKUP(Quintile_Data[[#This Row],[Deaths_Q1]],Mapping!$A$2:$B$8,2,FALSE)</f>
        <v>6</v>
      </c>
      <c r="AB183" s="8">
        <f>VLOOKUP(Quintile_Data[[#This Row],[Deaths_Q2]],Mapping!$A$2:$B$8,2,FALSE)</f>
        <v>12</v>
      </c>
      <c r="AC183" s="8">
        <f>VLOOKUP(Quintile_Data[[#This Row],[Deaths_Q3]],Mapping!$A$2:$B$8,2,FALSE)</f>
        <v>12</v>
      </c>
      <c r="AD183" s="8">
        <f>VLOOKUP(Quintile_Data[[#This Row],[Deaths_Q4]],Mapping!$A$2:$B$8,2,FALSE)</f>
        <v>25</v>
      </c>
      <c r="AE183" s="8">
        <f>VLOOKUP(Quintile_Data[[#This Row],[Deaths_Q5]],Mapping!$A$2:$B$8,2,FALSE)</f>
        <v>25</v>
      </c>
      <c r="AF183" s="8">
        <f>VLOOKUP(Quintile_Data[[#This Row],[Deaths_Overall]],Mapping!$A$2:$B$8,2,FALSE)</f>
        <v>50</v>
      </c>
    </row>
    <row r="184" spans="1:32" x14ac:dyDescent="0.25">
      <c r="A184" t="s">
        <v>59</v>
      </c>
      <c r="B184" t="s">
        <v>15</v>
      </c>
      <c r="C184" t="s">
        <v>28</v>
      </c>
      <c r="D184" t="s">
        <v>10</v>
      </c>
      <c r="E184" t="s">
        <v>61</v>
      </c>
      <c r="F184" t="s">
        <v>7</v>
      </c>
      <c r="G184" s="10" t="s">
        <v>54</v>
      </c>
      <c r="H184" s="5">
        <v>1.2513516087408401</v>
      </c>
      <c r="I184" s="5">
        <v>0.99738363416925502</v>
      </c>
      <c r="J184" s="5">
        <v>0.70352720677703895</v>
      </c>
      <c r="K184" s="5">
        <v>0.40574740968128298</v>
      </c>
      <c r="L184" s="5">
        <v>0.86653086759136699</v>
      </c>
      <c r="M184" s="10" t="s">
        <v>54</v>
      </c>
      <c r="N184" s="5">
        <v>1.2486850422011899</v>
      </c>
      <c r="O184" s="5">
        <v>1.26929488184974</v>
      </c>
      <c r="P184" s="5">
        <v>0.88315371423393596</v>
      </c>
      <c r="Q184" s="5">
        <v>0.60573434936370796</v>
      </c>
      <c r="R184" s="5">
        <v>1.0547423631967701</v>
      </c>
      <c r="S184" s="11" t="s">
        <v>55</v>
      </c>
      <c r="T184" t="s">
        <v>53</v>
      </c>
      <c r="U184" t="s">
        <v>51</v>
      </c>
      <c r="V184" t="s">
        <v>51</v>
      </c>
      <c r="W184" t="s">
        <v>51</v>
      </c>
      <c r="X184" t="s">
        <v>49</v>
      </c>
      <c r="Y184" s="7">
        <f>ABS(Quintile_Data[[#This Row],[AE_Amt_Overall]]-MAX(Quintile_Data[[#This Row],[AE_Amt_Q1]:[AE_Amt_Q5]]))</f>
        <v>0.38482074114947307</v>
      </c>
      <c r="Z184" s="6">
        <f>ABS(MIN(Quintile_Data[[#This Row],[AE_Amt_Q1]:[AE_Amt_Q5]])-Quintile_Data[[#This Row],[AE_Amt_Overall]])</f>
        <v>0.46078345791008402</v>
      </c>
      <c r="AA184" s="19" t="str">
        <f>VLOOKUP(Quintile_Data[[#This Row],[Deaths_Q1]],Mapping!$A$2:$B$8,2,FALSE)</f>
        <v>N/A</v>
      </c>
      <c r="AB184" s="8">
        <f>VLOOKUP(Quintile_Data[[#This Row],[Deaths_Q2]],Mapping!$A$2:$B$8,2,FALSE)</f>
        <v>12</v>
      </c>
      <c r="AC184" s="8">
        <f>VLOOKUP(Quintile_Data[[#This Row],[Deaths_Q3]],Mapping!$A$2:$B$8,2,FALSE)</f>
        <v>6</v>
      </c>
      <c r="AD184" s="8">
        <f>VLOOKUP(Quintile_Data[[#This Row],[Deaths_Q4]],Mapping!$A$2:$B$8,2,FALSE)</f>
        <v>6</v>
      </c>
      <c r="AE184" s="8">
        <f>VLOOKUP(Quintile_Data[[#This Row],[Deaths_Q5]],Mapping!$A$2:$B$8,2,FALSE)</f>
        <v>6</v>
      </c>
      <c r="AF184" s="8">
        <f>VLOOKUP(Quintile_Data[[#This Row],[Deaths_Overall]],Mapping!$A$2:$B$8,2,FALSE)</f>
        <v>25</v>
      </c>
    </row>
    <row r="185" spans="1:32" x14ac:dyDescent="0.25">
      <c r="A185" t="s">
        <v>59</v>
      </c>
      <c r="B185" t="s">
        <v>15</v>
      </c>
      <c r="C185" t="s">
        <v>28</v>
      </c>
      <c r="D185" t="s">
        <v>10</v>
      </c>
      <c r="E185" t="s">
        <v>61</v>
      </c>
      <c r="F185" t="s">
        <v>57</v>
      </c>
      <c r="G185" s="10">
        <v>3.1094029428355698</v>
      </c>
      <c r="H185" s="5">
        <v>1.5726967132849099</v>
      </c>
      <c r="I185" s="5">
        <v>1.17442484630749</v>
      </c>
      <c r="J185" s="5">
        <v>0.89609969675324297</v>
      </c>
      <c r="K185" s="5">
        <v>0.53089141683183305</v>
      </c>
      <c r="L185" s="5">
        <v>1.00559769707368</v>
      </c>
      <c r="M185" s="10">
        <v>2.63842997384462</v>
      </c>
      <c r="N185" s="5">
        <v>1.84889958595431</v>
      </c>
      <c r="O185" s="5">
        <v>1.4030160165237999</v>
      </c>
      <c r="P185" s="5">
        <v>1.0962039011093001</v>
      </c>
      <c r="Q185" s="5">
        <v>0.76056371635297504</v>
      </c>
      <c r="R185" s="5">
        <v>1.2526826261175901</v>
      </c>
      <c r="S185" s="11" t="s">
        <v>53</v>
      </c>
      <c r="T185" t="s">
        <v>53</v>
      </c>
      <c r="U185" t="s">
        <v>48</v>
      </c>
      <c r="V185" t="s">
        <v>49</v>
      </c>
      <c r="W185" t="s">
        <v>53</v>
      </c>
      <c r="X185" t="s">
        <v>48</v>
      </c>
      <c r="Y185" s="7">
        <f>ABS(Quintile_Data[[#This Row],[AE_Amt_Overall]]-MAX(Quintile_Data[[#This Row],[AE_Amt_Q1]:[AE_Amt_Q5]]))</f>
        <v>2.1038052457618899</v>
      </c>
      <c r="Z185" s="6">
        <f>ABS(MIN(Quintile_Data[[#This Row],[AE_Amt_Q1]:[AE_Amt_Q5]])-Quintile_Data[[#This Row],[AE_Amt_Overall]])</f>
        <v>0.47470628024184691</v>
      </c>
      <c r="AA185" s="19">
        <f>VLOOKUP(Quintile_Data[[#This Row],[Deaths_Q1]],Mapping!$A$2:$B$8,2,FALSE)</f>
        <v>12</v>
      </c>
      <c r="AB185" s="8">
        <f>VLOOKUP(Quintile_Data[[#This Row],[Deaths_Q2]],Mapping!$A$2:$B$8,2,FALSE)</f>
        <v>12</v>
      </c>
      <c r="AC185" s="8">
        <f>VLOOKUP(Quintile_Data[[#This Row],[Deaths_Q3]],Mapping!$A$2:$B$8,2,FALSE)</f>
        <v>50</v>
      </c>
      <c r="AD185" s="8">
        <f>VLOOKUP(Quintile_Data[[#This Row],[Deaths_Q4]],Mapping!$A$2:$B$8,2,FALSE)</f>
        <v>25</v>
      </c>
      <c r="AE185" s="8">
        <f>VLOOKUP(Quintile_Data[[#This Row],[Deaths_Q5]],Mapping!$A$2:$B$8,2,FALSE)</f>
        <v>12</v>
      </c>
      <c r="AF185" s="8">
        <f>VLOOKUP(Quintile_Data[[#This Row],[Deaths_Overall]],Mapping!$A$2:$B$8,2,FALSE)</f>
        <v>50</v>
      </c>
    </row>
    <row r="186" spans="1:32" x14ac:dyDescent="0.25">
      <c r="A186" t="s">
        <v>59</v>
      </c>
      <c r="B186" t="s">
        <v>15</v>
      </c>
      <c r="C186" t="s">
        <v>28</v>
      </c>
      <c r="D186" t="s">
        <v>10</v>
      </c>
      <c r="E186" t="s">
        <v>62</v>
      </c>
      <c r="F186" t="s">
        <v>16</v>
      </c>
      <c r="G186" s="10">
        <v>5.3723446051050399</v>
      </c>
      <c r="H186" s="5">
        <v>2.92154409171359</v>
      </c>
      <c r="I186" s="5">
        <v>1.83160595049861</v>
      </c>
      <c r="J186" s="5">
        <v>1.2946526865921899</v>
      </c>
      <c r="K186" s="5">
        <v>0.851914935348977</v>
      </c>
      <c r="L186" s="5">
        <v>1.5659429445539499</v>
      </c>
      <c r="M186" s="10">
        <v>4.7170147081235401</v>
      </c>
      <c r="N186" s="5">
        <v>3.0959203057525899</v>
      </c>
      <c r="O186" s="5">
        <v>1.9023106092194999</v>
      </c>
      <c r="P186" s="5">
        <v>1.37388274143906</v>
      </c>
      <c r="Q186" s="5">
        <v>0.90587316541336105</v>
      </c>
      <c r="R186" s="5">
        <v>1.6088973922982499</v>
      </c>
      <c r="S186" s="11" t="s">
        <v>51</v>
      </c>
      <c r="T186" t="s">
        <v>53</v>
      </c>
      <c r="U186" t="s">
        <v>49</v>
      </c>
      <c r="V186" t="s">
        <v>49</v>
      </c>
      <c r="W186" t="s">
        <v>53</v>
      </c>
      <c r="X186" t="s">
        <v>48</v>
      </c>
      <c r="Y186" s="7">
        <f>ABS(Quintile_Data[[#This Row],[AE_Amt_Overall]]-MAX(Quintile_Data[[#This Row],[AE_Amt_Q1]:[AE_Amt_Q5]]))</f>
        <v>3.80640166055109</v>
      </c>
      <c r="Z186" s="6">
        <f>ABS(MIN(Quintile_Data[[#This Row],[AE_Amt_Q1]:[AE_Amt_Q5]])-Quintile_Data[[#This Row],[AE_Amt_Overall]])</f>
        <v>0.71402800920497289</v>
      </c>
      <c r="AA186" s="19">
        <f>VLOOKUP(Quintile_Data[[#This Row],[Deaths_Q1]],Mapping!$A$2:$B$8,2,FALSE)</f>
        <v>6</v>
      </c>
      <c r="AB186" s="8">
        <f>VLOOKUP(Quintile_Data[[#This Row],[Deaths_Q2]],Mapping!$A$2:$B$8,2,FALSE)</f>
        <v>12</v>
      </c>
      <c r="AC186" s="8">
        <f>VLOOKUP(Quintile_Data[[#This Row],[Deaths_Q3]],Mapping!$A$2:$B$8,2,FALSE)</f>
        <v>25</v>
      </c>
      <c r="AD186" s="8">
        <f>VLOOKUP(Quintile_Data[[#This Row],[Deaths_Q4]],Mapping!$A$2:$B$8,2,FALSE)</f>
        <v>25</v>
      </c>
      <c r="AE186" s="8">
        <f>VLOOKUP(Quintile_Data[[#This Row],[Deaths_Q5]],Mapping!$A$2:$B$8,2,FALSE)</f>
        <v>12</v>
      </c>
      <c r="AF186" s="8">
        <f>VLOOKUP(Quintile_Data[[#This Row],[Deaths_Overall]],Mapping!$A$2:$B$8,2,FALSE)</f>
        <v>50</v>
      </c>
    </row>
    <row r="187" spans="1:32" x14ac:dyDescent="0.25">
      <c r="A187" t="s">
        <v>59</v>
      </c>
      <c r="B187" t="s">
        <v>15</v>
      </c>
      <c r="C187" t="s">
        <v>28</v>
      </c>
      <c r="D187" t="s">
        <v>10</v>
      </c>
      <c r="E187" t="s">
        <v>62</v>
      </c>
      <c r="F187" t="s">
        <v>7</v>
      </c>
      <c r="G187" s="10">
        <v>2.3511700258574399</v>
      </c>
      <c r="H187" s="5">
        <v>1.1348066644049699</v>
      </c>
      <c r="I187" s="5">
        <v>0.847555063767779</v>
      </c>
      <c r="J187" s="5">
        <v>0.72061438401247702</v>
      </c>
      <c r="K187" s="5">
        <v>0.56471361344967497</v>
      </c>
      <c r="L187" s="5">
        <v>0.84129565457443001</v>
      </c>
      <c r="M187" s="10">
        <v>2.1001363682770302</v>
      </c>
      <c r="N187" s="5">
        <v>1.5478828096302499</v>
      </c>
      <c r="O187" s="5">
        <v>0.91325526815571401</v>
      </c>
      <c r="P187" s="5">
        <v>0.83589412685462705</v>
      </c>
      <c r="Q187" s="5">
        <v>0.67597648551798595</v>
      </c>
      <c r="R187" s="5">
        <v>0.98709682341509497</v>
      </c>
      <c r="S187" s="11" t="s">
        <v>51</v>
      </c>
      <c r="T187" t="s">
        <v>49</v>
      </c>
      <c r="U187" t="s">
        <v>49</v>
      </c>
      <c r="V187" t="s">
        <v>49</v>
      </c>
      <c r="W187" t="s">
        <v>53</v>
      </c>
      <c r="X187" t="s">
        <v>48</v>
      </c>
      <c r="Y187" s="7">
        <f>ABS(Quintile_Data[[#This Row],[AE_Amt_Overall]]-MAX(Quintile_Data[[#This Row],[AE_Amt_Q1]:[AE_Amt_Q5]]))</f>
        <v>1.5098743712830101</v>
      </c>
      <c r="Z187" s="6">
        <f>ABS(MIN(Quintile_Data[[#This Row],[AE_Amt_Q1]:[AE_Amt_Q5]])-Quintile_Data[[#This Row],[AE_Amt_Overall]])</f>
        <v>0.27658204112475504</v>
      </c>
      <c r="AA187" s="19">
        <f>VLOOKUP(Quintile_Data[[#This Row],[Deaths_Q1]],Mapping!$A$2:$B$8,2,FALSE)</f>
        <v>6</v>
      </c>
      <c r="AB187" s="8">
        <f>VLOOKUP(Quintile_Data[[#This Row],[Deaths_Q2]],Mapping!$A$2:$B$8,2,FALSE)</f>
        <v>25</v>
      </c>
      <c r="AC187" s="8">
        <f>VLOOKUP(Quintile_Data[[#This Row],[Deaths_Q3]],Mapping!$A$2:$B$8,2,FALSE)</f>
        <v>25</v>
      </c>
      <c r="AD187" s="8">
        <f>VLOOKUP(Quintile_Data[[#This Row],[Deaths_Q4]],Mapping!$A$2:$B$8,2,FALSE)</f>
        <v>25</v>
      </c>
      <c r="AE187" s="8">
        <f>VLOOKUP(Quintile_Data[[#This Row],[Deaths_Q5]],Mapping!$A$2:$B$8,2,FALSE)</f>
        <v>12</v>
      </c>
      <c r="AF187" s="8">
        <f>VLOOKUP(Quintile_Data[[#This Row],[Deaths_Overall]],Mapping!$A$2:$B$8,2,FALSE)</f>
        <v>50</v>
      </c>
    </row>
    <row r="188" spans="1:32" x14ac:dyDescent="0.25">
      <c r="A188" t="s">
        <v>59</v>
      </c>
      <c r="B188" t="s">
        <v>15</v>
      </c>
      <c r="C188" t="s">
        <v>28</v>
      </c>
      <c r="D188" t="s">
        <v>10</v>
      </c>
      <c r="E188" t="s">
        <v>62</v>
      </c>
      <c r="F188" t="s">
        <v>57</v>
      </c>
      <c r="G188" s="10">
        <v>2.6993835654650402</v>
      </c>
      <c r="H188" s="5">
        <v>1.2653943249314299</v>
      </c>
      <c r="I188" s="5">
        <v>0.92583554308690097</v>
      </c>
      <c r="J188" s="5">
        <v>0.78295928778486101</v>
      </c>
      <c r="K188" s="5">
        <v>0.62396036046022796</v>
      </c>
      <c r="L188" s="5">
        <v>0.90133708425425296</v>
      </c>
      <c r="M188" s="10">
        <v>3.1614549282039901</v>
      </c>
      <c r="N188" s="5">
        <v>1.9364433899573901</v>
      </c>
      <c r="O188" s="5">
        <v>1.1590521968451599</v>
      </c>
      <c r="P188" s="5">
        <v>1.02403243464891</v>
      </c>
      <c r="Q188" s="5">
        <v>0.79025453734034201</v>
      </c>
      <c r="R188" s="5">
        <v>1.21845031237767</v>
      </c>
      <c r="S188" s="11" t="s">
        <v>51</v>
      </c>
      <c r="T188" t="s">
        <v>49</v>
      </c>
      <c r="U188" t="s">
        <v>49</v>
      </c>
      <c r="V188" t="s">
        <v>49</v>
      </c>
      <c r="W188" t="s">
        <v>49</v>
      </c>
      <c r="X188" t="s">
        <v>48</v>
      </c>
      <c r="Y188" s="7">
        <f>ABS(Quintile_Data[[#This Row],[AE_Amt_Overall]]-MAX(Quintile_Data[[#This Row],[AE_Amt_Q1]:[AE_Amt_Q5]]))</f>
        <v>1.7980464812107873</v>
      </c>
      <c r="Z188" s="6">
        <f>ABS(MIN(Quintile_Data[[#This Row],[AE_Amt_Q1]:[AE_Amt_Q5]])-Quintile_Data[[#This Row],[AE_Amt_Overall]])</f>
        <v>0.277376723794025</v>
      </c>
      <c r="AA188" s="19">
        <f>VLOOKUP(Quintile_Data[[#This Row],[Deaths_Q1]],Mapping!$A$2:$B$8,2,FALSE)</f>
        <v>6</v>
      </c>
      <c r="AB188" s="8">
        <f>VLOOKUP(Quintile_Data[[#This Row],[Deaths_Q2]],Mapping!$A$2:$B$8,2,FALSE)</f>
        <v>25</v>
      </c>
      <c r="AC188" s="8">
        <f>VLOOKUP(Quintile_Data[[#This Row],[Deaths_Q3]],Mapping!$A$2:$B$8,2,FALSE)</f>
        <v>25</v>
      </c>
      <c r="AD188" s="8">
        <f>VLOOKUP(Quintile_Data[[#This Row],[Deaths_Q4]],Mapping!$A$2:$B$8,2,FALSE)</f>
        <v>25</v>
      </c>
      <c r="AE188" s="8">
        <f>VLOOKUP(Quintile_Data[[#This Row],[Deaths_Q5]],Mapping!$A$2:$B$8,2,FALSE)</f>
        <v>25</v>
      </c>
      <c r="AF188" s="8">
        <f>VLOOKUP(Quintile_Data[[#This Row],[Deaths_Overall]],Mapping!$A$2:$B$8,2,FALSE)</f>
        <v>50</v>
      </c>
    </row>
    <row r="189" spans="1:32" x14ac:dyDescent="0.25">
      <c r="A189" t="s">
        <v>59</v>
      </c>
      <c r="B189" t="s">
        <v>15</v>
      </c>
      <c r="C189" t="s">
        <v>28</v>
      </c>
      <c r="D189" t="s">
        <v>10</v>
      </c>
      <c r="E189" t="s">
        <v>11</v>
      </c>
      <c r="F189" t="s">
        <v>16</v>
      </c>
      <c r="G189" s="10">
        <v>5.1469838067815799</v>
      </c>
      <c r="H189" s="5">
        <v>2.8171909833556201</v>
      </c>
      <c r="I189" s="5">
        <v>1.9650294115093401</v>
      </c>
      <c r="J189" s="5">
        <v>1.59520310490132</v>
      </c>
      <c r="K189" s="5">
        <v>0.80912847889476602</v>
      </c>
      <c r="L189" s="5">
        <v>1.6782487530668799</v>
      </c>
      <c r="M189" s="10">
        <v>5.0067584264475498</v>
      </c>
      <c r="N189" s="5">
        <v>3.4173813842575398</v>
      </c>
      <c r="O189" s="5">
        <v>2.0504259570457801</v>
      </c>
      <c r="P189" s="5">
        <v>1.73196035760503</v>
      </c>
      <c r="Q189" s="5">
        <v>0.84576223961921504</v>
      </c>
      <c r="R189" s="5">
        <v>1.8500843784857699</v>
      </c>
      <c r="S189" s="11" t="s">
        <v>53</v>
      </c>
      <c r="T189" t="s">
        <v>49</v>
      </c>
      <c r="U189" t="s">
        <v>49</v>
      </c>
      <c r="V189" t="s">
        <v>49</v>
      </c>
      <c r="W189" t="s">
        <v>53</v>
      </c>
      <c r="X189" t="s">
        <v>48</v>
      </c>
      <c r="Y189" s="7">
        <f>ABS(Quintile_Data[[#This Row],[AE_Amt_Overall]]-MAX(Quintile_Data[[#This Row],[AE_Amt_Q1]:[AE_Amt_Q5]]))</f>
        <v>3.4687350537146999</v>
      </c>
      <c r="Z189" s="6">
        <f>ABS(MIN(Quintile_Data[[#This Row],[AE_Amt_Q1]:[AE_Amt_Q5]])-Quintile_Data[[#This Row],[AE_Amt_Overall]])</f>
        <v>0.8691202741721139</v>
      </c>
      <c r="AA189" s="19">
        <f>VLOOKUP(Quintile_Data[[#This Row],[Deaths_Q1]],Mapping!$A$2:$B$8,2,FALSE)</f>
        <v>12</v>
      </c>
      <c r="AB189" s="8">
        <f>VLOOKUP(Quintile_Data[[#This Row],[Deaths_Q2]],Mapping!$A$2:$B$8,2,FALSE)</f>
        <v>25</v>
      </c>
      <c r="AC189" s="8">
        <f>VLOOKUP(Quintile_Data[[#This Row],[Deaths_Q3]],Mapping!$A$2:$B$8,2,FALSE)</f>
        <v>25</v>
      </c>
      <c r="AD189" s="8">
        <f>VLOOKUP(Quintile_Data[[#This Row],[Deaths_Q4]],Mapping!$A$2:$B$8,2,FALSE)</f>
        <v>25</v>
      </c>
      <c r="AE189" s="8">
        <f>VLOOKUP(Quintile_Data[[#This Row],[Deaths_Q5]],Mapping!$A$2:$B$8,2,FALSE)</f>
        <v>12</v>
      </c>
      <c r="AF189" s="8">
        <f>VLOOKUP(Quintile_Data[[#This Row],[Deaths_Overall]],Mapping!$A$2:$B$8,2,FALSE)</f>
        <v>50</v>
      </c>
    </row>
    <row r="190" spans="1:32" x14ac:dyDescent="0.25">
      <c r="A190" t="s">
        <v>59</v>
      </c>
      <c r="B190" t="s">
        <v>15</v>
      </c>
      <c r="C190" t="s">
        <v>28</v>
      </c>
      <c r="D190" t="s">
        <v>10</v>
      </c>
      <c r="E190" t="s">
        <v>11</v>
      </c>
      <c r="F190" t="s">
        <v>7</v>
      </c>
      <c r="G190" s="10">
        <v>1.51459164952942</v>
      </c>
      <c r="H190" s="5">
        <v>0.93598710983607603</v>
      </c>
      <c r="I190" s="5">
        <v>0.75538223897513102</v>
      </c>
      <c r="J190" s="5">
        <v>0.62849805676759896</v>
      </c>
      <c r="K190" s="5">
        <v>0.47193168255651802</v>
      </c>
      <c r="L190" s="5">
        <v>0.76315889534469805</v>
      </c>
      <c r="M190" s="10">
        <v>1.62962463516792</v>
      </c>
      <c r="N190" s="5">
        <v>1.18092914859997</v>
      </c>
      <c r="O190" s="5">
        <v>0.81370838973649395</v>
      </c>
      <c r="P190" s="5">
        <v>0.72876138073713603</v>
      </c>
      <c r="Q190" s="5">
        <v>0.67712316212295998</v>
      </c>
      <c r="R190" s="5">
        <v>0.95025638801951295</v>
      </c>
      <c r="S190" s="11" t="s">
        <v>53</v>
      </c>
      <c r="T190" t="s">
        <v>48</v>
      </c>
      <c r="U190" t="s">
        <v>48</v>
      </c>
      <c r="V190" t="s">
        <v>49</v>
      </c>
      <c r="W190" t="s">
        <v>53</v>
      </c>
      <c r="X190" t="s">
        <v>48</v>
      </c>
      <c r="Y190" s="7">
        <f>ABS(Quintile_Data[[#This Row],[AE_Amt_Overall]]-MAX(Quintile_Data[[#This Row],[AE_Amt_Q1]:[AE_Amt_Q5]]))</f>
        <v>0.751432754184722</v>
      </c>
      <c r="Z190" s="6">
        <f>ABS(MIN(Quintile_Data[[#This Row],[AE_Amt_Q1]:[AE_Amt_Q5]])-Quintile_Data[[#This Row],[AE_Amt_Overall]])</f>
        <v>0.29122721278818003</v>
      </c>
      <c r="AA190" s="19">
        <f>VLOOKUP(Quintile_Data[[#This Row],[Deaths_Q1]],Mapping!$A$2:$B$8,2,FALSE)</f>
        <v>12</v>
      </c>
      <c r="AB190" s="8">
        <f>VLOOKUP(Quintile_Data[[#This Row],[Deaths_Q2]],Mapping!$A$2:$B$8,2,FALSE)</f>
        <v>50</v>
      </c>
      <c r="AC190" s="8">
        <f>VLOOKUP(Quintile_Data[[#This Row],[Deaths_Q3]],Mapping!$A$2:$B$8,2,FALSE)</f>
        <v>50</v>
      </c>
      <c r="AD190" s="8">
        <f>VLOOKUP(Quintile_Data[[#This Row],[Deaths_Q4]],Mapping!$A$2:$B$8,2,FALSE)</f>
        <v>25</v>
      </c>
      <c r="AE190" s="8">
        <f>VLOOKUP(Quintile_Data[[#This Row],[Deaths_Q5]],Mapping!$A$2:$B$8,2,FALSE)</f>
        <v>12</v>
      </c>
      <c r="AF190" s="8">
        <f>VLOOKUP(Quintile_Data[[#This Row],[Deaths_Overall]],Mapping!$A$2:$B$8,2,FALSE)</f>
        <v>50</v>
      </c>
    </row>
    <row r="191" spans="1:32" x14ac:dyDescent="0.25">
      <c r="A191" t="s">
        <v>59</v>
      </c>
      <c r="B191" t="s">
        <v>15</v>
      </c>
      <c r="C191" t="s">
        <v>28</v>
      </c>
      <c r="D191" t="s">
        <v>10</v>
      </c>
      <c r="E191" t="s">
        <v>11</v>
      </c>
      <c r="F191" t="s">
        <v>57</v>
      </c>
      <c r="G191" s="10">
        <v>1.66292267444766</v>
      </c>
      <c r="H191" s="5">
        <v>0.97756554359583503</v>
      </c>
      <c r="I191" s="5">
        <v>0.77590483826335499</v>
      </c>
      <c r="J191" s="5">
        <v>0.64738855144837604</v>
      </c>
      <c r="K191" s="5">
        <v>0.50698304909113101</v>
      </c>
      <c r="L191" s="5">
        <v>0.78794515985197999</v>
      </c>
      <c r="M191" s="10">
        <v>2.28044098671444</v>
      </c>
      <c r="N191" s="5">
        <v>1.3914374627489201</v>
      </c>
      <c r="O191" s="5">
        <v>0.93458022109079797</v>
      </c>
      <c r="P191" s="5">
        <v>0.86070451786561197</v>
      </c>
      <c r="Q191" s="5">
        <v>0.717108186027831</v>
      </c>
      <c r="R191" s="5">
        <v>1.1257011902671601</v>
      </c>
      <c r="S191" s="11" t="s">
        <v>49</v>
      </c>
      <c r="T191" t="s">
        <v>48</v>
      </c>
      <c r="U191" t="s">
        <v>48</v>
      </c>
      <c r="V191" t="s">
        <v>49</v>
      </c>
      <c r="W191" t="s">
        <v>49</v>
      </c>
      <c r="X191" t="s">
        <v>48</v>
      </c>
      <c r="Y191" s="7">
        <f>ABS(Quintile_Data[[#This Row],[AE_Amt_Overall]]-MAX(Quintile_Data[[#This Row],[AE_Amt_Q1]:[AE_Amt_Q5]]))</f>
        <v>0.87497751459567996</v>
      </c>
      <c r="Z191" s="6">
        <f>ABS(MIN(Quintile_Data[[#This Row],[AE_Amt_Q1]:[AE_Amt_Q5]])-Quintile_Data[[#This Row],[AE_Amt_Overall]])</f>
        <v>0.28096211076084898</v>
      </c>
      <c r="AA191" s="19">
        <f>VLOOKUP(Quintile_Data[[#This Row],[Deaths_Q1]],Mapping!$A$2:$B$8,2,FALSE)</f>
        <v>25</v>
      </c>
      <c r="AB191" s="8">
        <f>VLOOKUP(Quintile_Data[[#This Row],[Deaths_Q2]],Mapping!$A$2:$B$8,2,FALSE)</f>
        <v>50</v>
      </c>
      <c r="AC191" s="8">
        <f>VLOOKUP(Quintile_Data[[#This Row],[Deaths_Q3]],Mapping!$A$2:$B$8,2,FALSE)</f>
        <v>50</v>
      </c>
      <c r="AD191" s="8">
        <f>VLOOKUP(Quintile_Data[[#This Row],[Deaths_Q4]],Mapping!$A$2:$B$8,2,FALSE)</f>
        <v>25</v>
      </c>
      <c r="AE191" s="8">
        <f>VLOOKUP(Quintile_Data[[#This Row],[Deaths_Q5]],Mapping!$A$2:$B$8,2,FALSE)</f>
        <v>25</v>
      </c>
      <c r="AF191" s="8">
        <f>VLOOKUP(Quintile_Data[[#This Row],[Deaths_Overall]],Mapping!$A$2:$B$8,2,FALSE)</f>
        <v>50</v>
      </c>
    </row>
    <row r="192" spans="1:32" x14ac:dyDescent="0.25">
      <c r="A192" t="s">
        <v>59</v>
      </c>
      <c r="B192" t="s">
        <v>15</v>
      </c>
      <c r="C192" t="s">
        <v>28</v>
      </c>
      <c r="D192" t="s">
        <v>10</v>
      </c>
      <c r="E192" t="s">
        <v>58</v>
      </c>
      <c r="F192" t="s">
        <v>16</v>
      </c>
      <c r="G192" s="10">
        <v>4.7758748127532797</v>
      </c>
      <c r="H192" s="5">
        <v>2.8844527536169502</v>
      </c>
      <c r="I192" s="5">
        <v>1.91230933946049</v>
      </c>
      <c r="J192" s="5">
        <v>1.4679833766010699</v>
      </c>
      <c r="K192" s="5">
        <v>0.85435781947725198</v>
      </c>
      <c r="L192" s="5">
        <v>1.46735457094806</v>
      </c>
      <c r="M192" s="10">
        <v>4.5699296072220603</v>
      </c>
      <c r="N192" s="5">
        <v>3.3527548169547101</v>
      </c>
      <c r="O192" s="5">
        <v>2.0562521688640798</v>
      </c>
      <c r="P192" s="5">
        <v>1.5808059540867201</v>
      </c>
      <c r="Q192" s="5">
        <v>0.90305938926715501</v>
      </c>
      <c r="R192" s="5">
        <v>1.5630122132339801</v>
      </c>
      <c r="S192" s="11" t="s">
        <v>53</v>
      </c>
      <c r="T192" t="s">
        <v>49</v>
      </c>
      <c r="U192" t="s">
        <v>49</v>
      </c>
      <c r="V192" t="s">
        <v>48</v>
      </c>
      <c r="W192" t="s">
        <v>49</v>
      </c>
      <c r="X192" t="s">
        <v>48</v>
      </c>
      <c r="Y192" s="7">
        <f>ABS(Quintile_Data[[#This Row],[AE_Amt_Overall]]-MAX(Quintile_Data[[#This Row],[AE_Amt_Q1]:[AE_Amt_Q5]]))</f>
        <v>3.30852024180522</v>
      </c>
      <c r="Z192" s="6">
        <f>ABS(MIN(Quintile_Data[[#This Row],[AE_Amt_Q1]:[AE_Amt_Q5]])-Quintile_Data[[#This Row],[AE_Amt_Overall]])</f>
        <v>0.61299675147080801</v>
      </c>
      <c r="AA192" s="19">
        <f>VLOOKUP(Quintile_Data[[#This Row],[Deaths_Q1]],Mapping!$A$2:$B$8,2,FALSE)</f>
        <v>12</v>
      </c>
      <c r="AB192" s="8">
        <f>VLOOKUP(Quintile_Data[[#This Row],[Deaths_Q2]],Mapping!$A$2:$B$8,2,FALSE)</f>
        <v>25</v>
      </c>
      <c r="AC192" s="8">
        <f>VLOOKUP(Quintile_Data[[#This Row],[Deaths_Q3]],Mapping!$A$2:$B$8,2,FALSE)</f>
        <v>25</v>
      </c>
      <c r="AD192" s="8">
        <f>VLOOKUP(Quintile_Data[[#This Row],[Deaths_Q4]],Mapping!$A$2:$B$8,2,FALSE)</f>
        <v>50</v>
      </c>
      <c r="AE192" s="8">
        <f>VLOOKUP(Quintile_Data[[#This Row],[Deaths_Q5]],Mapping!$A$2:$B$8,2,FALSE)</f>
        <v>25</v>
      </c>
      <c r="AF192" s="8">
        <f>VLOOKUP(Quintile_Data[[#This Row],[Deaths_Overall]],Mapping!$A$2:$B$8,2,FALSE)</f>
        <v>50</v>
      </c>
    </row>
    <row r="193" spans="1:32" x14ac:dyDescent="0.25">
      <c r="A193" t="s">
        <v>59</v>
      </c>
      <c r="B193" t="s">
        <v>15</v>
      </c>
      <c r="C193" t="s">
        <v>28</v>
      </c>
      <c r="D193" t="s">
        <v>10</v>
      </c>
      <c r="E193" t="s">
        <v>58</v>
      </c>
      <c r="F193" t="s">
        <v>7</v>
      </c>
      <c r="G193" s="10">
        <v>1.69026651797278</v>
      </c>
      <c r="H193" s="5">
        <v>1.0424294261251801</v>
      </c>
      <c r="I193" s="5">
        <v>0.81131433852190404</v>
      </c>
      <c r="J193" s="5">
        <v>0.67889206362551402</v>
      </c>
      <c r="K193" s="5">
        <v>0.53870525033443095</v>
      </c>
      <c r="L193" s="5">
        <v>0.77929250737683997</v>
      </c>
      <c r="M193" s="10">
        <v>1.7751707590393899</v>
      </c>
      <c r="N193" s="5">
        <v>1.4848411791248901</v>
      </c>
      <c r="O193" s="5">
        <v>0.88524696374941303</v>
      </c>
      <c r="P193" s="5">
        <v>0.76963806033126902</v>
      </c>
      <c r="Q193" s="5">
        <v>0.74504325400268701</v>
      </c>
      <c r="R193" s="5">
        <v>0.96463638834744003</v>
      </c>
      <c r="S193" s="11" t="s">
        <v>53</v>
      </c>
      <c r="T193" t="s">
        <v>48</v>
      </c>
      <c r="U193" t="s">
        <v>48</v>
      </c>
      <c r="V193" t="s">
        <v>48</v>
      </c>
      <c r="W193" t="s">
        <v>49</v>
      </c>
      <c r="X193" t="s">
        <v>48</v>
      </c>
      <c r="Y193" s="7">
        <f>ABS(Quintile_Data[[#This Row],[AE_Amt_Overall]]-MAX(Quintile_Data[[#This Row],[AE_Amt_Q1]:[AE_Amt_Q5]]))</f>
        <v>0.91097401059594008</v>
      </c>
      <c r="Z193" s="6">
        <f>ABS(MIN(Quintile_Data[[#This Row],[AE_Amt_Q1]:[AE_Amt_Q5]])-Quintile_Data[[#This Row],[AE_Amt_Overall]])</f>
        <v>0.24058725704240902</v>
      </c>
      <c r="AA193" s="19">
        <f>VLOOKUP(Quintile_Data[[#This Row],[Deaths_Q1]],Mapping!$A$2:$B$8,2,FALSE)</f>
        <v>12</v>
      </c>
      <c r="AB193" s="8">
        <f>VLOOKUP(Quintile_Data[[#This Row],[Deaths_Q2]],Mapping!$A$2:$B$8,2,FALSE)</f>
        <v>50</v>
      </c>
      <c r="AC193" s="8">
        <f>VLOOKUP(Quintile_Data[[#This Row],[Deaths_Q3]],Mapping!$A$2:$B$8,2,FALSE)</f>
        <v>50</v>
      </c>
      <c r="AD193" s="8">
        <f>VLOOKUP(Quintile_Data[[#This Row],[Deaths_Q4]],Mapping!$A$2:$B$8,2,FALSE)</f>
        <v>50</v>
      </c>
      <c r="AE193" s="8">
        <f>VLOOKUP(Quintile_Data[[#This Row],[Deaths_Q5]],Mapping!$A$2:$B$8,2,FALSE)</f>
        <v>25</v>
      </c>
      <c r="AF193" s="8">
        <f>VLOOKUP(Quintile_Data[[#This Row],[Deaths_Overall]],Mapping!$A$2:$B$8,2,FALSE)</f>
        <v>50</v>
      </c>
    </row>
    <row r="194" spans="1:32" x14ac:dyDescent="0.25">
      <c r="A194" t="s">
        <v>59</v>
      </c>
      <c r="B194" t="s">
        <v>15</v>
      </c>
      <c r="C194" t="s">
        <v>28</v>
      </c>
      <c r="D194" t="s">
        <v>10</v>
      </c>
      <c r="E194" t="s">
        <v>58</v>
      </c>
      <c r="F194" t="s">
        <v>57</v>
      </c>
      <c r="G194" s="10">
        <v>1.8957767052697201</v>
      </c>
      <c r="H194" s="5">
        <v>1.16049028221012</v>
      </c>
      <c r="I194" s="5">
        <v>0.87156214282245603</v>
      </c>
      <c r="J194" s="5">
        <v>0.71759353566642303</v>
      </c>
      <c r="K194" s="5">
        <v>0.59352172953001903</v>
      </c>
      <c r="L194" s="5">
        <v>0.81845325168132099</v>
      </c>
      <c r="M194" s="10">
        <v>2.3212099547834599</v>
      </c>
      <c r="N194" s="5">
        <v>1.7746485736537001</v>
      </c>
      <c r="O194" s="5">
        <v>1.14535225772296</v>
      </c>
      <c r="P194" s="5">
        <v>0.91443890879054501</v>
      </c>
      <c r="Q194" s="5">
        <v>0.81824648613009499</v>
      </c>
      <c r="R194" s="5">
        <v>1.1704678080689499</v>
      </c>
      <c r="S194" s="11" t="s">
        <v>49</v>
      </c>
      <c r="T194" t="s">
        <v>48</v>
      </c>
      <c r="U194" t="s">
        <v>48</v>
      </c>
      <c r="V194" t="s">
        <v>48</v>
      </c>
      <c r="W194" t="s">
        <v>49</v>
      </c>
      <c r="X194" t="s">
        <v>48</v>
      </c>
      <c r="Y194" s="7">
        <f>ABS(Quintile_Data[[#This Row],[AE_Amt_Overall]]-MAX(Quintile_Data[[#This Row],[AE_Amt_Q1]:[AE_Amt_Q5]]))</f>
        <v>1.0773234535883991</v>
      </c>
      <c r="Z194" s="6">
        <f>ABS(MIN(Quintile_Data[[#This Row],[AE_Amt_Q1]:[AE_Amt_Q5]])-Quintile_Data[[#This Row],[AE_Amt_Overall]])</f>
        <v>0.22493152215130197</v>
      </c>
      <c r="AA194" s="19">
        <f>VLOOKUP(Quintile_Data[[#This Row],[Deaths_Q1]],Mapping!$A$2:$B$8,2,FALSE)</f>
        <v>25</v>
      </c>
      <c r="AB194" s="8">
        <f>VLOOKUP(Quintile_Data[[#This Row],[Deaths_Q2]],Mapping!$A$2:$B$8,2,FALSE)</f>
        <v>50</v>
      </c>
      <c r="AC194" s="8">
        <f>VLOOKUP(Quintile_Data[[#This Row],[Deaths_Q3]],Mapping!$A$2:$B$8,2,FALSE)</f>
        <v>50</v>
      </c>
      <c r="AD194" s="8">
        <f>VLOOKUP(Quintile_Data[[#This Row],[Deaths_Q4]],Mapping!$A$2:$B$8,2,FALSE)</f>
        <v>50</v>
      </c>
      <c r="AE194" s="8">
        <f>VLOOKUP(Quintile_Data[[#This Row],[Deaths_Q5]],Mapping!$A$2:$B$8,2,FALSE)</f>
        <v>25</v>
      </c>
      <c r="AF194" s="8">
        <f>VLOOKUP(Quintile_Data[[#This Row],[Deaths_Overall]],Mapping!$A$2:$B$8,2,FALSE)</f>
        <v>50</v>
      </c>
    </row>
    <row r="195" spans="1:32" x14ac:dyDescent="0.25">
      <c r="A195" t="s">
        <v>59</v>
      </c>
      <c r="B195" t="s">
        <v>15</v>
      </c>
      <c r="C195" t="s">
        <v>28</v>
      </c>
      <c r="D195" t="s">
        <v>14</v>
      </c>
      <c r="E195" t="s">
        <v>60</v>
      </c>
      <c r="F195" t="s">
        <v>16</v>
      </c>
      <c r="G195" s="10" t="s">
        <v>54</v>
      </c>
      <c r="H195" s="5" t="s">
        <v>54</v>
      </c>
      <c r="I195" s="5">
        <v>1.1064521256047499</v>
      </c>
      <c r="J195" s="5">
        <v>0.85735137600638101</v>
      </c>
      <c r="K195" s="5" t="s">
        <v>54</v>
      </c>
      <c r="L195" s="5">
        <v>1.07970055060273</v>
      </c>
      <c r="M195" s="10" t="s">
        <v>54</v>
      </c>
      <c r="N195" s="5" t="s">
        <v>54</v>
      </c>
      <c r="O195" s="5">
        <v>1.1670721870232701</v>
      </c>
      <c r="P195" s="5">
        <v>0.91030885801646699</v>
      </c>
      <c r="Q195" s="5" t="s">
        <v>54</v>
      </c>
      <c r="R195" s="5">
        <v>1.1450956434919299</v>
      </c>
      <c r="S195" s="11" t="s">
        <v>55</v>
      </c>
      <c r="T195" t="s">
        <v>55</v>
      </c>
      <c r="U195" t="s">
        <v>53</v>
      </c>
      <c r="V195" t="s">
        <v>51</v>
      </c>
      <c r="W195" t="s">
        <v>55</v>
      </c>
      <c r="X195" t="s">
        <v>53</v>
      </c>
      <c r="Y195" s="7">
        <f>ABS(Quintile_Data[[#This Row],[AE_Amt_Overall]]-MAX(Quintile_Data[[#This Row],[AE_Amt_Q1]:[AE_Amt_Q5]]))</f>
        <v>2.6751575002019967E-2</v>
      </c>
      <c r="Z195" s="6">
        <f>ABS(MIN(Quintile_Data[[#This Row],[AE_Amt_Q1]:[AE_Amt_Q5]])-Quintile_Data[[#This Row],[AE_Amt_Overall]])</f>
        <v>0.22234917459634895</v>
      </c>
      <c r="AA195" s="19" t="str">
        <f>VLOOKUP(Quintile_Data[[#This Row],[Deaths_Q1]],Mapping!$A$2:$B$8,2,FALSE)</f>
        <v>N/A</v>
      </c>
      <c r="AB195" s="8" t="str">
        <f>VLOOKUP(Quintile_Data[[#This Row],[Deaths_Q2]],Mapping!$A$2:$B$8,2,FALSE)</f>
        <v>N/A</v>
      </c>
      <c r="AC195" s="8">
        <f>VLOOKUP(Quintile_Data[[#This Row],[Deaths_Q3]],Mapping!$A$2:$B$8,2,FALSE)</f>
        <v>12</v>
      </c>
      <c r="AD195" s="8">
        <f>VLOOKUP(Quintile_Data[[#This Row],[Deaths_Q4]],Mapping!$A$2:$B$8,2,FALSE)</f>
        <v>6</v>
      </c>
      <c r="AE195" s="8" t="str">
        <f>VLOOKUP(Quintile_Data[[#This Row],[Deaths_Q5]],Mapping!$A$2:$B$8,2,FALSE)</f>
        <v>N/A</v>
      </c>
      <c r="AF195" s="8">
        <f>VLOOKUP(Quintile_Data[[#This Row],[Deaths_Overall]],Mapping!$A$2:$B$8,2,FALSE)</f>
        <v>12</v>
      </c>
    </row>
    <row r="196" spans="1:32" x14ac:dyDescent="0.25">
      <c r="A196" t="s">
        <v>59</v>
      </c>
      <c r="B196" t="s">
        <v>15</v>
      </c>
      <c r="C196" t="s">
        <v>28</v>
      </c>
      <c r="D196" t="s">
        <v>14</v>
      </c>
      <c r="E196" t="s">
        <v>60</v>
      </c>
      <c r="F196" t="s">
        <v>7</v>
      </c>
      <c r="G196" s="10" t="s">
        <v>54</v>
      </c>
      <c r="H196" s="5" t="s">
        <v>54</v>
      </c>
      <c r="I196" s="5" t="s">
        <v>54</v>
      </c>
      <c r="J196" s="5" t="s">
        <v>54</v>
      </c>
      <c r="K196" s="5" t="s">
        <v>54</v>
      </c>
      <c r="L196" s="5">
        <v>1.4098810484856801</v>
      </c>
      <c r="M196" s="10" t="s">
        <v>54</v>
      </c>
      <c r="N196" s="5" t="s">
        <v>54</v>
      </c>
      <c r="O196" s="5" t="s">
        <v>54</v>
      </c>
      <c r="P196" s="5" t="s">
        <v>54</v>
      </c>
      <c r="Q196" s="5" t="s">
        <v>54</v>
      </c>
      <c r="R196" s="5">
        <v>1.3987796083927599</v>
      </c>
      <c r="S196" s="11" t="s">
        <v>55</v>
      </c>
      <c r="T196" t="s">
        <v>55</v>
      </c>
      <c r="U196" t="s">
        <v>55</v>
      </c>
      <c r="V196" t="s">
        <v>55</v>
      </c>
      <c r="W196" t="s">
        <v>55</v>
      </c>
      <c r="X196" t="s">
        <v>51</v>
      </c>
      <c r="Y196" s="7">
        <f>ABS(Quintile_Data[[#This Row],[AE_Amt_Overall]]-MAX(Quintile_Data[[#This Row],[AE_Amt_Q1]:[AE_Amt_Q5]]))</f>
        <v>1.4098810484856801</v>
      </c>
      <c r="Z196" s="6">
        <f>ABS(MIN(Quintile_Data[[#This Row],[AE_Amt_Q1]:[AE_Amt_Q5]])-Quintile_Data[[#This Row],[AE_Amt_Overall]])</f>
        <v>1.4098810484856801</v>
      </c>
      <c r="AA196" s="19" t="str">
        <f>VLOOKUP(Quintile_Data[[#This Row],[Deaths_Q1]],Mapping!$A$2:$B$8,2,FALSE)</f>
        <v>N/A</v>
      </c>
      <c r="AB196" s="8" t="str">
        <f>VLOOKUP(Quintile_Data[[#This Row],[Deaths_Q2]],Mapping!$A$2:$B$8,2,FALSE)</f>
        <v>N/A</v>
      </c>
      <c r="AC196" s="8" t="str">
        <f>VLOOKUP(Quintile_Data[[#This Row],[Deaths_Q3]],Mapping!$A$2:$B$8,2,FALSE)</f>
        <v>N/A</v>
      </c>
      <c r="AD196" s="8" t="str">
        <f>VLOOKUP(Quintile_Data[[#This Row],[Deaths_Q4]],Mapping!$A$2:$B$8,2,FALSE)</f>
        <v>N/A</v>
      </c>
      <c r="AE196" s="8" t="str">
        <f>VLOOKUP(Quintile_Data[[#This Row],[Deaths_Q5]],Mapping!$A$2:$B$8,2,FALSE)</f>
        <v>N/A</v>
      </c>
      <c r="AF196" s="8">
        <f>VLOOKUP(Quintile_Data[[#This Row],[Deaths_Overall]],Mapping!$A$2:$B$8,2,FALSE)</f>
        <v>6</v>
      </c>
    </row>
    <row r="197" spans="1:32" x14ac:dyDescent="0.25">
      <c r="A197" t="s">
        <v>59</v>
      </c>
      <c r="B197" t="s">
        <v>15</v>
      </c>
      <c r="C197" t="s">
        <v>28</v>
      </c>
      <c r="D197" t="s">
        <v>14</v>
      </c>
      <c r="E197" t="s">
        <v>60</v>
      </c>
      <c r="F197" t="s">
        <v>57</v>
      </c>
      <c r="G197" s="10" t="s">
        <v>54</v>
      </c>
      <c r="H197" s="5" t="s">
        <v>54</v>
      </c>
      <c r="I197" s="5">
        <v>1.26591918376879</v>
      </c>
      <c r="J197" s="5">
        <v>0.93627708898557005</v>
      </c>
      <c r="K197" s="5" t="s">
        <v>54</v>
      </c>
      <c r="L197" s="5">
        <v>1.22841507891184</v>
      </c>
      <c r="M197" s="10" t="s">
        <v>54</v>
      </c>
      <c r="N197" s="5" t="s">
        <v>54</v>
      </c>
      <c r="O197" s="5">
        <v>1.1639173641476499</v>
      </c>
      <c r="P197" s="5">
        <v>0.97396514378043997</v>
      </c>
      <c r="Q197" s="5" t="s">
        <v>54</v>
      </c>
      <c r="R197" s="5">
        <v>1.1771652234046901</v>
      </c>
      <c r="S197" s="11" t="s">
        <v>55</v>
      </c>
      <c r="T197" t="s">
        <v>55</v>
      </c>
      <c r="U197" t="s">
        <v>53</v>
      </c>
      <c r="V197" t="s">
        <v>51</v>
      </c>
      <c r="W197" t="s">
        <v>55</v>
      </c>
      <c r="X197" t="s">
        <v>53</v>
      </c>
      <c r="Y197" s="7">
        <f>ABS(Quintile_Data[[#This Row],[AE_Amt_Overall]]-MAX(Quintile_Data[[#This Row],[AE_Amt_Q1]:[AE_Amt_Q5]]))</f>
        <v>3.7504104856949994E-2</v>
      </c>
      <c r="Z197" s="6">
        <f>ABS(MIN(Quintile_Data[[#This Row],[AE_Amt_Q1]:[AE_Amt_Q5]])-Quintile_Data[[#This Row],[AE_Amt_Overall]])</f>
        <v>0.29213798992626994</v>
      </c>
      <c r="AA197" s="19" t="str">
        <f>VLOOKUP(Quintile_Data[[#This Row],[Deaths_Q1]],Mapping!$A$2:$B$8,2,FALSE)</f>
        <v>N/A</v>
      </c>
      <c r="AB197" s="8" t="str">
        <f>VLOOKUP(Quintile_Data[[#This Row],[Deaths_Q2]],Mapping!$A$2:$B$8,2,FALSE)</f>
        <v>N/A</v>
      </c>
      <c r="AC197" s="8">
        <f>VLOOKUP(Quintile_Data[[#This Row],[Deaths_Q3]],Mapping!$A$2:$B$8,2,FALSE)</f>
        <v>12</v>
      </c>
      <c r="AD197" s="8">
        <f>VLOOKUP(Quintile_Data[[#This Row],[Deaths_Q4]],Mapping!$A$2:$B$8,2,FALSE)</f>
        <v>6</v>
      </c>
      <c r="AE197" s="8" t="str">
        <f>VLOOKUP(Quintile_Data[[#This Row],[Deaths_Q5]],Mapping!$A$2:$B$8,2,FALSE)</f>
        <v>N/A</v>
      </c>
      <c r="AF197" s="8">
        <f>VLOOKUP(Quintile_Data[[#This Row],[Deaths_Overall]],Mapping!$A$2:$B$8,2,FALSE)</f>
        <v>12</v>
      </c>
    </row>
    <row r="198" spans="1:32" x14ac:dyDescent="0.25">
      <c r="A198" t="s">
        <v>59</v>
      </c>
      <c r="B198" t="s">
        <v>15</v>
      </c>
      <c r="C198" t="s">
        <v>28</v>
      </c>
      <c r="D198" t="s">
        <v>14</v>
      </c>
      <c r="E198" t="s">
        <v>61</v>
      </c>
      <c r="F198" t="s">
        <v>16</v>
      </c>
      <c r="G198" s="10">
        <v>1.6671252997159101</v>
      </c>
      <c r="H198" s="5">
        <v>1.3839551661315199</v>
      </c>
      <c r="I198" s="5">
        <v>1.2124649118508799</v>
      </c>
      <c r="J198" s="5">
        <v>1.08704469850083</v>
      </c>
      <c r="K198" s="5">
        <v>0.89133820822741905</v>
      </c>
      <c r="L198" s="5">
        <v>1.21862284403639</v>
      </c>
      <c r="M198" s="10">
        <v>1.9901775537118001</v>
      </c>
      <c r="N198" s="5">
        <v>1.45098622661799</v>
      </c>
      <c r="O198" s="5">
        <v>1.2518900229527701</v>
      </c>
      <c r="P198" s="5">
        <v>1.2139399448752399</v>
      </c>
      <c r="Q198" s="5">
        <v>0.95595237995805604</v>
      </c>
      <c r="R198" s="5">
        <v>1.3480610358424501</v>
      </c>
      <c r="S198" s="11" t="s">
        <v>48</v>
      </c>
      <c r="T198" t="s">
        <v>48</v>
      </c>
      <c r="U198" t="s">
        <v>48</v>
      </c>
      <c r="V198" t="s">
        <v>48</v>
      </c>
      <c r="W198" t="s">
        <v>48</v>
      </c>
      <c r="X198" t="s">
        <v>50</v>
      </c>
      <c r="Y198" s="7">
        <f>ABS(Quintile_Data[[#This Row],[AE_Amt_Overall]]-MAX(Quintile_Data[[#This Row],[AE_Amt_Q1]:[AE_Amt_Q5]]))</f>
        <v>0.44850245567952007</v>
      </c>
      <c r="Z198" s="6">
        <f>ABS(MIN(Quintile_Data[[#This Row],[AE_Amt_Q1]:[AE_Amt_Q5]])-Quintile_Data[[#This Row],[AE_Amt_Overall]])</f>
        <v>0.32728463580897094</v>
      </c>
      <c r="AA198" s="19">
        <f>VLOOKUP(Quintile_Data[[#This Row],[Deaths_Q1]],Mapping!$A$2:$B$8,2,FALSE)</f>
        <v>50</v>
      </c>
      <c r="AB198" s="8">
        <f>VLOOKUP(Quintile_Data[[#This Row],[Deaths_Q2]],Mapping!$A$2:$B$8,2,FALSE)</f>
        <v>50</v>
      </c>
      <c r="AC198" s="8">
        <f>VLOOKUP(Quintile_Data[[#This Row],[Deaths_Q3]],Mapping!$A$2:$B$8,2,FALSE)</f>
        <v>50</v>
      </c>
      <c r="AD198" s="8">
        <f>VLOOKUP(Quintile_Data[[#This Row],[Deaths_Q4]],Mapping!$A$2:$B$8,2,FALSE)</f>
        <v>50</v>
      </c>
      <c r="AE198" s="8">
        <f>VLOOKUP(Quintile_Data[[#This Row],[Deaths_Q5]],Mapping!$A$2:$B$8,2,FALSE)</f>
        <v>50</v>
      </c>
      <c r="AF198" s="8">
        <f>VLOOKUP(Quintile_Data[[#This Row],[Deaths_Overall]],Mapping!$A$2:$B$8,2,FALSE)</f>
        <v>100</v>
      </c>
    </row>
    <row r="199" spans="1:32" x14ac:dyDescent="0.25">
      <c r="A199" t="s">
        <v>59</v>
      </c>
      <c r="B199" t="s">
        <v>15</v>
      </c>
      <c r="C199" t="s">
        <v>28</v>
      </c>
      <c r="D199" t="s">
        <v>14</v>
      </c>
      <c r="E199" t="s">
        <v>61</v>
      </c>
      <c r="F199" t="s">
        <v>7</v>
      </c>
      <c r="G199" s="10">
        <v>1.3579962000062999</v>
      </c>
      <c r="H199" s="5">
        <v>1.0145380098958099</v>
      </c>
      <c r="I199" s="5">
        <v>0.86039466531657105</v>
      </c>
      <c r="J199" s="5">
        <v>0.755471419274101</v>
      </c>
      <c r="K199" s="5">
        <v>0.66093275694605902</v>
      </c>
      <c r="L199" s="5">
        <v>0.83935466917705104</v>
      </c>
      <c r="M199" s="10">
        <v>1.9280152015234799</v>
      </c>
      <c r="N199" s="5">
        <v>0.95817613935752899</v>
      </c>
      <c r="O199" s="5">
        <v>0.90021951687375801</v>
      </c>
      <c r="P199" s="5">
        <v>0.77580980572771596</v>
      </c>
      <c r="Q199" s="5">
        <v>0.73021898348456404</v>
      </c>
      <c r="R199" s="5">
        <v>0.906849665375838</v>
      </c>
      <c r="S199" s="11" t="s">
        <v>48</v>
      </c>
      <c r="T199" t="s">
        <v>48</v>
      </c>
      <c r="U199" t="s">
        <v>48</v>
      </c>
      <c r="V199" t="s">
        <v>48</v>
      </c>
      <c r="W199" t="s">
        <v>48</v>
      </c>
      <c r="X199" t="s">
        <v>50</v>
      </c>
      <c r="Y199" s="7">
        <f>ABS(Quintile_Data[[#This Row],[AE_Amt_Overall]]-MAX(Quintile_Data[[#This Row],[AE_Amt_Q1]:[AE_Amt_Q5]]))</f>
        <v>0.51864153082924891</v>
      </c>
      <c r="Z199" s="6">
        <f>ABS(MIN(Quintile_Data[[#This Row],[AE_Amt_Q1]:[AE_Amt_Q5]])-Quintile_Data[[#This Row],[AE_Amt_Overall]])</f>
        <v>0.17842191223099202</v>
      </c>
      <c r="AA199" s="19">
        <f>VLOOKUP(Quintile_Data[[#This Row],[Deaths_Q1]],Mapping!$A$2:$B$8,2,FALSE)</f>
        <v>50</v>
      </c>
      <c r="AB199" s="8">
        <f>VLOOKUP(Quintile_Data[[#This Row],[Deaths_Q2]],Mapping!$A$2:$B$8,2,FALSE)</f>
        <v>50</v>
      </c>
      <c r="AC199" s="8">
        <f>VLOOKUP(Quintile_Data[[#This Row],[Deaths_Q3]],Mapping!$A$2:$B$8,2,FALSE)</f>
        <v>50</v>
      </c>
      <c r="AD199" s="8">
        <f>VLOOKUP(Quintile_Data[[#This Row],[Deaths_Q4]],Mapping!$A$2:$B$8,2,FALSE)</f>
        <v>50</v>
      </c>
      <c r="AE199" s="8">
        <f>VLOOKUP(Quintile_Data[[#This Row],[Deaths_Q5]],Mapping!$A$2:$B$8,2,FALSE)</f>
        <v>50</v>
      </c>
      <c r="AF199" s="8">
        <f>VLOOKUP(Quintile_Data[[#This Row],[Deaths_Overall]],Mapping!$A$2:$B$8,2,FALSE)</f>
        <v>100</v>
      </c>
    </row>
    <row r="200" spans="1:32" x14ac:dyDescent="0.25">
      <c r="A200" t="s">
        <v>59</v>
      </c>
      <c r="B200" t="s">
        <v>15</v>
      </c>
      <c r="C200" t="s">
        <v>28</v>
      </c>
      <c r="D200" t="s">
        <v>14</v>
      </c>
      <c r="E200" t="s">
        <v>61</v>
      </c>
      <c r="F200" t="s">
        <v>57</v>
      </c>
      <c r="G200" s="10">
        <v>1.4622230132713401</v>
      </c>
      <c r="H200" s="5">
        <v>1.10727781161218</v>
      </c>
      <c r="I200" s="5">
        <v>0.95911891982324704</v>
      </c>
      <c r="J200" s="5">
        <v>0.81812854608387497</v>
      </c>
      <c r="K200" s="5">
        <v>0.71059681489857895</v>
      </c>
      <c r="L200" s="5">
        <v>0.90408761839152896</v>
      </c>
      <c r="M200" s="10">
        <v>2.07745349431615</v>
      </c>
      <c r="N200" s="5">
        <v>1.20554979502312</v>
      </c>
      <c r="O200" s="5">
        <v>1.1569032428270101</v>
      </c>
      <c r="P200" s="5">
        <v>0.96117192160924503</v>
      </c>
      <c r="Q200" s="5">
        <v>0.86648360053947004</v>
      </c>
      <c r="R200" s="5">
        <v>1.14801510745639</v>
      </c>
      <c r="S200" s="11" t="s">
        <v>48</v>
      </c>
      <c r="T200" t="s">
        <v>48</v>
      </c>
      <c r="U200" t="s">
        <v>50</v>
      </c>
      <c r="V200" t="s">
        <v>48</v>
      </c>
      <c r="W200" t="s">
        <v>48</v>
      </c>
      <c r="X200" t="s">
        <v>50</v>
      </c>
      <c r="Y200" s="7">
        <f>ABS(Quintile_Data[[#This Row],[AE_Amt_Overall]]-MAX(Quintile_Data[[#This Row],[AE_Amt_Q1]:[AE_Amt_Q5]]))</f>
        <v>0.55813539487981112</v>
      </c>
      <c r="Z200" s="6">
        <f>ABS(MIN(Quintile_Data[[#This Row],[AE_Amt_Q1]:[AE_Amt_Q5]])-Quintile_Data[[#This Row],[AE_Amt_Overall]])</f>
        <v>0.19349080349295</v>
      </c>
      <c r="AA200" s="19">
        <f>VLOOKUP(Quintile_Data[[#This Row],[Deaths_Q1]],Mapping!$A$2:$B$8,2,FALSE)</f>
        <v>50</v>
      </c>
      <c r="AB200" s="8">
        <f>VLOOKUP(Quintile_Data[[#This Row],[Deaths_Q2]],Mapping!$A$2:$B$8,2,FALSE)</f>
        <v>50</v>
      </c>
      <c r="AC200" s="8">
        <f>VLOOKUP(Quintile_Data[[#This Row],[Deaths_Q3]],Mapping!$A$2:$B$8,2,FALSE)</f>
        <v>100</v>
      </c>
      <c r="AD200" s="8">
        <f>VLOOKUP(Quintile_Data[[#This Row],[Deaths_Q4]],Mapping!$A$2:$B$8,2,FALSE)</f>
        <v>50</v>
      </c>
      <c r="AE200" s="8">
        <f>VLOOKUP(Quintile_Data[[#This Row],[Deaths_Q5]],Mapping!$A$2:$B$8,2,FALSE)</f>
        <v>50</v>
      </c>
      <c r="AF200" s="8">
        <f>VLOOKUP(Quintile_Data[[#This Row],[Deaths_Overall]],Mapping!$A$2:$B$8,2,FALSE)</f>
        <v>100</v>
      </c>
    </row>
    <row r="201" spans="1:32" x14ac:dyDescent="0.25">
      <c r="A201" t="s">
        <v>59</v>
      </c>
      <c r="B201" t="s">
        <v>15</v>
      </c>
      <c r="C201" t="s">
        <v>28</v>
      </c>
      <c r="D201" t="s">
        <v>14</v>
      </c>
      <c r="E201" t="s">
        <v>62</v>
      </c>
      <c r="F201" t="s">
        <v>16</v>
      </c>
      <c r="G201" s="10">
        <v>1.7050535072331101</v>
      </c>
      <c r="H201" s="5">
        <v>1.45410849317437</v>
      </c>
      <c r="I201" s="5">
        <v>1.19012699180577</v>
      </c>
      <c r="J201" s="5">
        <v>1.0134490702507299</v>
      </c>
      <c r="K201" s="5">
        <v>0.88228646082071305</v>
      </c>
      <c r="L201" s="5">
        <v>1.2538232590454499</v>
      </c>
      <c r="M201" s="10">
        <v>2.1469948113147099</v>
      </c>
      <c r="N201" s="5">
        <v>1.5670733670933601</v>
      </c>
      <c r="O201" s="5">
        <v>1.2749973194686599</v>
      </c>
      <c r="P201" s="5">
        <v>1.0651777431493299</v>
      </c>
      <c r="Q201" s="5">
        <v>0.93146016317868796</v>
      </c>
      <c r="R201" s="5">
        <v>1.42274201253571</v>
      </c>
      <c r="S201" s="11" t="s">
        <v>48</v>
      </c>
      <c r="T201" t="s">
        <v>48</v>
      </c>
      <c r="U201" t="s">
        <v>48</v>
      </c>
      <c r="V201" t="s">
        <v>48</v>
      </c>
      <c r="W201" t="s">
        <v>48</v>
      </c>
      <c r="X201" t="s">
        <v>50</v>
      </c>
      <c r="Y201" s="7">
        <f>ABS(Quintile_Data[[#This Row],[AE_Amt_Overall]]-MAX(Quintile_Data[[#This Row],[AE_Amt_Q1]:[AE_Amt_Q5]]))</f>
        <v>0.45123024818766022</v>
      </c>
      <c r="Z201" s="6">
        <f>ABS(MIN(Quintile_Data[[#This Row],[AE_Amt_Q1]:[AE_Amt_Q5]])-Quintile_Data[[#This Row],[AE_Amt_Overall]])</f>
        <v>0.37153679822473684</v>
      </c>
      <c r="AA201" s="19">
        <f>VLOOKUP(Quintile_Data[[#This Row],[Deaths_Q1]],Mapping!$A$2:$B$8,2,FALSE)</f>
        <v>50</v>
      </c>
      <c r="AB201" s="8">
        <f>VLOOKUP(Quintile_Data[[#This Row],[Deaths_Q2]],Mapping!$A$2:$B$8,2,FALSE)</f>
        <v>50</v>
      </c>
      <c r="AC201" s="8">
        <f>VLOOKUP(Quintile_Data[[#This Row],[Deaths_Q3]],Mapping!$A$2:$B$8,2,FALSE)</f>
        <v>50</v>
      </c>
      <c r="AD201" s="8">
        <f>VLOOKUP(Quintile_Data[[#This Row],[Deaths_Q4]],Mapping!$A$2:$B$8,2,FALSE)</f>
        <v>50</v>
      </c>
      <c r="AE201" s="8">
        <f>VLOOKUP(Quintile_Data[[#This Row],[Deaths_Q5]],Mapping!$A$2:$B$8,2,FALSE)</f>
        <v>50</v>
      </c>
      <c r="AF201" s="8">
        <f>VLOOKUP(Quintile_Data[[#This Row],[Deaths_Overall]],Mapping!$A$2:$B$8,2,FALSE)</f>
        <v>100</v>
      </c>
    </row>
    <row r="202" spans="1:32" x14ac:dyDescent="0.25">
      <c r="A202" t="s">
        <v>59</v>
      </c>
      <c r="B202" t="s">
        <v>15</v>
      </c>
      <c r="C202" t="s">
        <v>28</v>
      </c>
      <c r="D202" t="s">
        <v>14</v>
      </c>
      <c r="E202" t="s">
        <v>62</v>
      </c>
      <c r="F202" t="s">
        <v>7</v>
      </c>
      <c r="G202" s="10">
        <v>1.1634264372576699</v>
      </c>
      <c r="H202" s="5">
        <v>0.87621950119365899</v>
      </c>
      <c r="I202" s="5">
        <v>0.78299355232452805</v>
      </c>
      <c r="J202" s="5">
        <v>0.69149932346535503</v>
      </c>
      <c r="K202" s="5">
        <v>0.53168461068837902</v>
      </c>
      <c r="L202" s="5">
        <v>0.79048463003478497</v>
      </c>
      <c r="M202" s="10">
        <v>1.53555100778813</v>
      </c>
      <c r="N202" s="5">
        <v>0.87923350396890698</v>
      </c>
      <c r="O202" s="5">
        <v>0.83055964677880401</v>
      </c>
      <c r="P202" s="5">
        <v>0.72553056520039605</v>
      </c>
      <c r="Q202" s="5">
        <v>0.729023327522209</v>
      </c>
      <c r="R202" s="5">
        <v>0.86461396436678295</v>
      </c>
      <c r="S202" s="11" t="s">
        <v>48</v>
      </c>
      <c r="T202" t="s">
        <v>48</v>
      </c>
      <c r="U202" t="s">
        <v>48</v>
      </c>
      <c r="V202" t="s">
        <v>48</v>
      </c>
      <c r="W202" t="s">
        <v>49</v>
      </c>
      <c r="X202" t="s">
        <v>50</v>
      </c>
      <c r="Y202" s="7">
        <f>ABS(Quintile_Data[[#This Row],[AE_Amt_Overall]]-MAX(Quintile_Data[[#This Row],[AE_Amt_Q1]:[AE_Amt_Q5]]))</f>
        <v>0.37294180722288495</v>
      </c>
      <c r="Z202" s="6">
        <f>ABS(MIN(Quintile_Data[[#This Row],[AE_Amt_Q1]:[AE_Amt_Q5]])-Quintile_Data[[#This Row],[AE_Amt_Overall]])</f>
        <v>0.25880001934640595</v>
      </c>
      <c r="AA202" s="19">
        <f>VLOOKUP(Quintile_Data[[#This Row],[Deaths_Q1]],Mapping!$A$2:$B$8,2,FALSE)</f>
        <v>50</v>
      </c>
      <c r="AB202" s="8">
        <f>VLOOKUP(Quintile_Data[[#This Row],[Deaths_Q2]],Mapping!$A$2:$B$8,2,FALSE)</f>
        <v>50</v>
      </c>
      <c r="AC202" s="8">
        <f>VLOOKUP(Quintile_Data[[#This Row],[Deaths_Q3]],Mapping!$A$2:$B$8,2,FALSE)</f>
        <v>50</v>
      </c>
      <c r="AD202" s="8">
        <f>VLOOKUP(Quintile_Data[[#This Row],[Deaths_Q4]],Mapping!$A$2:$B$8,2,FALSE)</f>
        <v>50</v>
      </c>
      <c r="AE202" s="8">
        <f>VLOOKUP(Quintile_Data[[#This Row],[Deaths_Q5]],Mapping!$A$2:$B$8,2,FALSE)</f>
        <v>25</v>
      </c>
      <c r="AF202" s="8">
        <f>VLOOKUP(Quintile_Data[[#This Row],[Deaths_Overall]],Mapping!$A$2:$B$8,2,FALSE)</f>
        <v>100</v>
      </c>
    </row>
    <row r="203" spans="1:32" x14ac:dyDescent="0.25">
      <c r="A203" t="s">
        <v>59</v>
      </c>
      <c r="B203" t="s">
        <v>15</v>
      </c>
      <c r="C203" t="s">
        <v>28</v>
      </c>
      <c r="D203" t="s">
        <v>14</v>
      </c>
      <c r="E203" t="s">
        <v>62</v>
      </c>
      <c r="F203" t="s">
        <v>57</v>
      </c>
      <c r="G203" s="10">
        <v>1.2334476968884101</v>
      </c>
      <c r="H203" s="5">
        <v>0.909664739243493</v>
      </c>
      <c r="I203" s="5">
        <v>0.80194738907447305</v>
      </c>
      <c r="J203" s="5">
        <v>0.70342242700086899</v>
      </c>
      <c r="K203" s="5">
        <v>0.56741417958723495</v>
      </c>
      <c r="L203" s="5">
        <v>0.812627041546651</v>
      </c>
      <c r="M203" s="10">
        <v>1.83823703935726</v>
      </c>
      <c r="N203" s="5">
        <v>1.03746914290954</v>
      </c>
      <c r="O203" s="5">
        <v>0.93899700588897606</v>
      </c>
      <c r="P203" s="5">
        <v>0.77666276005421098</v>
      </c>
      <c r="Q203" s="5">
        <v>0.78503705066078799</v>
      </c>
      <c r="R203" s="5">
        <v>1.0100100915329</v>
      </c>
      <c r="S203" s="11" t="s">
        <v>48</v>
      </c>
      <c r="T203" t="s">
        <v>48</v>
      </c>
      <c r="U203" t="s">
        <v>48</v>
      </c>
      <c r="V203" t="s">
        <v>48</v>
      </c>
      <c r="W203" t="s">
        <v>48</v>
      </c>
      <c r="X203" t="s">
        <v>50</v>
      </c>
      <c r="Y203" s="7">
        <f>ABS(Quintile_Data[[#This Row],[AE_Amt_Overall]]-MAX(Quintile_Data[[#This Row],[AE_Amt_Q1]:[AE_Amt_Q5]]))</f>
        <v>0.42082065534175905</v>
      </c>
      <c r="Z203" s="6">
        <f>ABS(MIN(Quintile_Data[[#This Row],[AE_Amt_Q1]:[AE_Amt_Q5]])-Quintile_Data[[#This Row],[AE_Amt_Overall]])</f>
        <v>0.24521286195941605</v>
      </c>
      <c r="AA203" s="19">
        <f>VLOOKUP(Quintile_Data[[#This Row],[Deaths_Q1]],Mapping!$A$2:$B$8,2,FALSE)</f>
        <v>50</v>
      </c>
      <c r="AB203" s="8">
        <f>VLOOKUP(Quintile_Data[[#This Row],[Deaths_Q2]],Mapping!$A$2:$B$8,2,FALSE)</f>
        <v>50</v>
      </c>
      <c r="AC203" s="8">
        <f>VLOOKUP(Quintile_Data[[#This Row],[Deaths_Q3]],Mapping!$A$2:$B$8,2,FALSE)</f>
        <v>50</v>
      </c>
      <c r="AD203" s="8">
        <f>VLOOKUP(Quintile_Data[[#This Row],[Deaths_Q4]],Mapping!$A$2:$B$8,2,FALSE)</f>
        <v>50</v>
      </c>
      <c r="AE203" s="8">
        <f>VLOOKUP(Quintile_Data[[#This Row],[Deaths_Q5]],Mapping!$A$2:$B$8,2,FALSE)</f>
        <v>50</v>
      </c>
      <c r="AF203" s="8">
        <f>VLOOKUP(Quintile_Data[[#This Row],[Deaths_Overall]],Mapping!$A$2:$B$8,2,FALSE)</f>
        <v>100</v>
      </c>
    </row>
    <row r="204" spans="1:32" x14ac:dyDescent="0.25">
      <c r="A204" t="s">
        <v>59</v>
      </c>
      <c r="B204" t="s">
        <v>15</v>
      </c>
      <c r="C204" t="s">
        <v>28</v>
      </c>
      <c r="D204" t="s">
        <v>14</v>
      </c>
      <c r="E204" t="s">
        <v>11</v>
      </c>
      <c r="F204" t="s">
        <v>16</v>
      </c>
      <c r="G204" s="10">
        <v>2.0814383372808201</v>
      </c>
      <c r="H204" s="5">
        <v>1.5347269941509201</v>
      </c>
      <c r="I204" s="5">
        <v>1.3036106718503799</v>
      </c>
      <c r="J204" s="5">
        <v>1.09821085594875</v>
      </c>
      <c r="K204" s="5">
        <v>0.81080877421795605</v>
      </c>
      <c r="L204" s="5">
        <v>1.40509145445044</v>
      </c>
      <c r="M204" s="10">
        <v>2.7986324463513998</v>
      </c>
      <c r="N204" s="5">
        <v>1.64309578235347</v>
      </c>
      <c r="O204" s="5">
        <v>1.4510708474060301</v>
      </c>
      <c r="P204" s="5">
        <v>1.1538409939132099</v>
      </c>
      <c r="Q204" s="5">
        <v>0.85034290728431094</v>
      </c>
      <c r="R204" s="5">
        <v>1.6426382676035001</v>
      </c>
      <c r="S204" s="11" t="s">
        <v>48</v>
      </c>
      <c r="T204" t="s">
        <v>48</v>
      </c>
      <c r="U204" t="s">
        <v>48</v>
      </c>
      <c r="V204" t="s">
        <v>48</v>
      </c>
      <c r="W204" t="s">
        <v>48</v>
      </c>
      <c r="X204" t="s">
        <v>50</v>
      </c>
      <c r="Y204" s="7">
        <f>ABS(Quintile_Data[[#This Row],[AE_Amt_Overall]]-MAX(Quintile_Data[[#This Row],[AE_Amt_Q1]:[AE_Amt_Q5]]))</f>
        <v>0.67634688283038003</v>
      </c>
      <c r="Z204" s="6">
        <f>ABS(MIN(Quintile_Data[[#This Row],[AE_Amt_Q1]:[AE_Amt_Q5]])-Quintile_Data[[#This Row],[AE_Amt_Overall]])</f>
        <v>0.59428268023248398</v>
      </c>
      <c r="AA204" s="19">
        <f>VLOOKUP(Quintile_Data[[#This Row],[Deaths_Q1]],Mapping!$A$2:$B$8,2,FALSE)</f>
        <v>50</v>
      </c>
      <c r="AB204" s="8">
        <f>VLOOKUP(Quintile_Data[[#This Row],[Deaths_Q2]],Mapping!$A$2:$B$8,2,FALSE)</f>
        <v>50</v>
      </c>
      <c r="AC204" s="8">
        <f>VLOOKUP(Quintile_Data[[#This Row],[Deaths_Q3]],Mapping!$A$2:$B$8,2,FALSE)</f>
        <v>50</v>
      </c>
      <c r="AD204" s="8">
        <f>VLOOKUP(Quintile_Data[[#This Row],[Deaths_Q4]],Mapping!$A$2:$B$8,2,FALSE)</f>
        <v>50</v>
      </c>
      <c r="AE204" s="8">
        <f>VLOOKUP(Quintile_Data[[#This Row],[Deaths_Q5]],Mapping!$A$2:$B$8,2,FALSE)</f>
        <v>50</v>
      </c>
      <c r="AF204" s="8">
        <f>VLOOKUP(Quintile_Data[[#This Row],[Deaths_Overall]],Mapping!$A$2:$B$8,2,FALSE)</f>
        <v>100</v>
      </c>
    </row>
    <row r="205" spans="1:32" x14ac:dyDescent="0.25">
      <c r="A205" t="s">
        <v>59</v>
      </c>
      <c r="B205" t="s">
        <v>15</v>
      </c>
      <c r="C205" t="s">
        <v>28</v>
      </c>
      <c r="D205" t="s">
        <v>14</v>
      </c>
      <c r="E205" t="s">
        <v>11</v>
      </c>
      <c r="F205" t="s">
        <v>7</v>
      </c>
      <c r="G205" s="10">
        <v>1.1038932546603599</v>
      </c>
      <c r="H205" s="5">
        <v>0.84579501774517696</v>
      </c>
      <c r="I205" s="5">
        <v>0.74160895917186898</v>
      </c>
      <c r="J205" s="5">
        <v>0.65889625140311803</v>
      </c>
      <c r="K205" s="5">
        <v>0.50652466687575304</v>
      </c>
      <c r="L205" s="5">
        <v>0.76671248226635103</v>
      </c>
      <c r="M205" s="10">
        <v>1.5130917918565601</v>
      </c>
      <c r="N205" s="5">
        <v>0.89721045729591298</v>
      </c>
      <c r="O205" s="5">
        <v>0.78307337170024804</v>
      </c>
      <c r="P205" s="5">
        <v>0.75591698837504095</v>
      </c>
      <c r="Q205" s="5">
        <v>0.60093422828335996</v>
      </c>
      <c r="R205" s="5">
        <v>0.88693236750759397</v>
      </c>
      <c r="S205" s="11" t="s">
        <v>48</v>
      </c>
      <c r="T205" t="s">
        <v>48</v>
      </c>
      <c r="U205" t="s">
        <v>48</v>
      </c>
      <c r="V205" t="s">
        <v>48</v>
      </c>
      <c r="W205" t="s">
        <v>48</v>
      </c>
      <c r="X205" t="s">
        <v>50</v>
      </c>
      <c r="Y205" s="7">
        <f>ABS(Quintile_Data[[#This Row],[AE_Amt_Overall]]-MAX(Quintile_Data[[#This Row],[AE_Amt_Q1]:[AE_Amt_Q5]]))</f>
        <v>0.3371807723940089</v>
      </c>
      <c r="Z205" s="6">
        <f>ABS(MIN(Quintile_Data[[#This Row],[AE_Amt_Q1]:[AE_Amt_Q5]])-Quintile_Data[[#This Row],[AE_Amt_Overall]])</f>
        <v>0.26018781539059799</v>
      </c>
      <c r="AA205" s="19">
        <f>VLOOKUP(Quintile_Data[[#This Row],[Deaths_Q1]],Mapping!$A$2:$B$8,2,FALSE)</f>
        <v>50</v>
      </c>
      <c r="AB205" s="8">
        <f>VLOOKUP(Quintile_Data[[#This Row],[Deaths_Q2]],Mapping!$A$2:$B$8,2,FALSE)</f>
        <v>50</v>
      </c>
      <c r="AC205" s="8">
        <f>VLOOKUP(Quintile_Data[[#This Row],[Deaths_Q3]],Mapping!$A$2:$B$8,2,FALSE)</f>
        <v>50</v>
      </c>
      <c r="AD205" s="8">
        <f>VLOOKUP(Quintile_Data[[#This Row],[Deaths_Q4]],Mapping!$A$2:$B$8,2,FALSE)</f>
        <v>50</v>
      </c>
      <c r="AE205" s="8">
        <f>VLOOKUP(Quintile_Data[[#This Row],[Deaths_Q5]],Mapping!$A$2:$B$8,2,FALSE)</f>
        <v>50</v>
      </c>
      <c r="AF205" s="8">
        <f>VLOOKUP(Quintile_Data[[#This Row],[Deaths_Overall]],Mapping!$A$2:$B$8,2,FALSE)</f>
        <v>100</v>
      </c>
    </row>
    <row r="206" spans="1:32" x14ac:dyDescent="0.25">
      <c r="A206" t="s">
        <v>59</v>
      </c>
      <c r="B206" t="s">
        <v>15</v>
      </c>
      <c r="C206" t="s">
        <v>28</v>
      </c>
      <c r="D206" t="s">
        <v>14</v>
      </c>
      <c r="E206" t="s">
        <v>11</v>
      </c>
      <c r="F206" t="s">
        <v>57</v>
      </c>
      <c r="G206" s="10">
        <v>1.3126007777052</v>
      </c>
      <c r="H206" s="5">
        <v>0.89505321629237899</v>
      </c>
      <c r="I206" s="5">
        <v>0.75725937812206201</v>
      </c>
      <c r="J206" s="5">
        <v>0.68014685774716399</v>
      </c>
      <c r="K206" s="5">
        <v>0.51731668299655897</v>
      </c>
      <c r="L206" s="5">
        <v>0.78993865734078805</v>
      </c>
      <c r="M206" s="10">
        <v>2.07430288259153</v>
      </c>
      <c r="N206" s="5">
        <v>1.1293414386812901</v>
      </c>
      <c r="O206" s="5">
        <v>0.84837026085664402</v>
      </c>
      <c r="P206" s="5">
        <v>0.83388532187136299</v>
      </c>
      <c r="Q206" s="5">
        <v>0.68059358648220902</v>
      </c>
      <c r="R206" s="5">
        <v>1.0748858567133499</v>
      </c>
      <c r="S206" s="11" t="s">
        <v>48</v>
      </c>
      <c r="T206" t="s">
        <v>50</v>
      </c>
      <c r="U206" t="s">
        <v>48</v>
      </c>
      <c r="V206" t="s">
        <v>48</v>
      </c>
      <c r="W206" t="s">
        <v>48</v>
      </c>
      <c r="X206" t="s">
        <v>50</v>
      </c>
      <c r="Y206" s="7">
        <f>ABS(Quintile_Data[[#This Row],[AE_Amt_Overall]]-MAX(Quintile_Data[[#This Row],[AE_Amt_Q1]:[AE_Amt_Q5]]))</f>
        <v>0.52266212036441195</v>
      </c>
      <c r="Z206" s="6">
        <f>ABS(MIN(Quintile_Data[[#This Row],[AE_Amt_Q1]:[AE_Amt_Q5]])-Quintile_Data[[#This Row],[AE_Amt_Overall]])</f>
        <v>0.27262197434422908</v>
      </c>
      <c r="AA206" s="19">
        <f>VLOOKUP(Quintile_Data[[#This Row],[Deaths_Q1]],Mapping!$A$2:$B$8,2,FALSE)</f>
        <v>50</v>
      </c>
      <c r="AB206" s="8">
        <f>VLOOKUP(Quintile_Data[[#This Row],[Deaths_Q2]],Mapping!$A$2:$B$8,2,FALSE)</f>
        <v>100</v>
      </c>
      <c r="AC206" s="8">
        <f>VLOOKUP(Quintile_Data[[#This Row],[Deaths_Q3]],Mapping!$A$2:$B$8,2,FALSE)</f>
        <v>50</v>
      </c>
      <c r="AD206" s="8">
        <f>VLOOKUP(Quintile_Data[[#This Row],[Deaths_Q4]],Mapping!$A$2:$B$8,2,FALSE)</f>
        <v>50</v>
      </c>
      <c r="AE206" s="8">
        <f>VLOOKUP(Quintile_Data[[#This Row],[Deaths_Q5]],Mapping!$A$2:$B$8,2,FALSE)</f>
        <v>50</v>
      </c>
      <c r="AF206" s="8">
        <f>VLOOKUP(Quintile_Data[[#This Row],[Deaths_Overall]],Mapping!$A$2:$B$8,2,FALSE)</f>
        <v>100</v>
      </c>
    </row>
    <row r="207" spans="1:32" x14ac:dyDescent="0.25">
      <c r="A207" t="s">
        <v>59</v>
      </c>
      <c r="B207" t="s">
        <v>15</v>
      </c>
      <c r="C207" t="s">
        <v>28</v>
      </c>
      <c r="D207" t="s">
        <v>14</v>
      </c>
      <c r="E207" t="s">
        <v>58</v>
      </c>
      <c r="F207" t="s">
        <v>16</v>
      </c>
      <c r="G207" s="10">
        <v>1.7747962849224601</v>
      </c>
      <c r="H207" s="5">
        <v>1.4279046350001701</v>
      </c>
      <c r="I207" s="5">
        <v>1.22551521842477</v>
      </c>
      <c r="J207" s="5">
        <v>1.12389083358915</v>
      </c>
      <c r="K207" s="5">
        <v>0.90701196694057995</v>
      </c>
      <c r="L207" s="5">
        <v>1.2758145048840199</v>
      </c>
      <c r="M207" s="10">
        <v>2.2682937062719501</v>
      </c>
      <c r="N207" s="5">
        <v>1.5534808755429499</v>
      </c>
      <c r="O207" s="5">
        <v>1.30723263980122</v>
      </c>
      <c r="P207" s="5">
        <v>1.2186701789241901</v>
      </c>
      <c r="Q207" s="5">
        <v>0.96708705080763802</v>
      </c>
      <c r="R207" s="5">
        <v>1.43880337903206</v>
      </c>
      <c r="S207" s="11" t="s">
        <v>50</v>
      </c>
      <c r="T207" t="s">
        <v>50</v>
      </c>
      <c r="U207" t="s">
        <v>48</v>
      </c>
      <c r="V207" t="s">
        <v>50</v>
      </c>
      <c r="W207" t="s">
        <v>48</v>
      </c>
      <c r="X207" t="s">
        <v>50</v>
      </c>
      <c r="Y207" s="7">
        <f>ABS(Quintile_Data[[#This Row],[AE_Amt_Overall]]-MAX(Quintile_Data[[#This Row],[AE_Amt_Q1]:[AE_Amt_Q5]]))</f>
        <v>0.49898178003844018</v>
      </c>
      <c r="Z207" s="6">
        <f>ABS(MIN(Quintile_Data[[#This Row],[AE_Amt_Q1]:[AE_Amt_Q5]])-Quintile_Data[[#This Row],[AE_Amt_Overall]])</f>
        <v>0.36880253794343998</v>
      </c>
      <c r="AA207" s="19">
        <f>VLOOKUP(Quintile_Data[[#This Row],[Deaths_Q1]],Mapping!$A$2:$B$8,2,FALSE)</f>
        <v>100</v>
      </c>
      <c r="AB207" s="8">
        <f>VLOOKUP(Quintile_Data[[#This Row],[Deaths_Q2]],Mapping!$A$2:$B$8,2,FALSE)</f>
        <v>100</v>
      </c>
      <c r="AC207" s="8">
        <f>VLOOKUP(Quintile_Data[[#This Row],[Deaths_Q3]],Mapping!$A$2:$B$8,2,FALSE)</f>
        <v>50</v>
      </c>
      <c r="AD207" s="8">
        <f>VLOOKUP(Quintile_Data[[#This Row],[Deaths_Q4]],Mapping!$A$2:$B$8,2,FALSE)</f>
        <v>100</v>
      </c>
      <c r="AE207" s="8">
        <f>VLOOKUP(Quintile_Data[[#This Row],[Deaths_Q5]],Mapping!$A$2:$B$8,2,FALSE)</f>
        <v>50</v>
      </c>
      <c r="AF207" s="8">
        <f>VLOOKUP(Quintile_Data[[#This Row],[Deaths_Overall]],Mapping!$A$2:$B$8,2,FALSE)</f>
        <v>100</v>
      </c>
    </row>
    <row r="208" spans="1:32" x14ac:dyDescent="0.25">
      <c r="A208" t="s">
        <v>59</v>
      </c>
      <c r="B208" t="s">
        <v>15</v>
      </c>
      <c r="C208" t="s">
        <v>28</v>
      </c>
      <c r="D208" t="s">
        <v>14</v>
      </c>
      <c r="E208" t="s">
        <v>58</v>
      </c>
      <c r="F208" t="s">
        <v>7</v>
      </c>
      <c r="G208" s="10">
        <v>1.1400640337408601</v>
      </c>
      <c r="H208" s="5">
        <v>0.88628680229072498</v>
      </c>
      <c r="I208" s="5">
        <v>0.78660441053653696</v>
      </c>
      <c r="J208" s="5">
        <v>0.69493395262213997</v>
      </c>
      <c r="K208" s="5">
        <v>0.59334876282637405</v>
      </c>
      <c r="L208" s="5">
        <v>0.78716072387786695</v>
      </c>
      <c r="M208" s="10">
        <v>1.7332316915552299</v>
      </c>
      <c r="N208" s="5">
        <v>0.91621758131130004</v>
      </c>
      <c r="O208" s="5">
        <v>0.82038153312334805</v>
      </c>
      <c r="P208" s="5">
        <v>0.749724999916353</v>
      </c>
      <c r="Q208" s="5">
        <v>0.67239224962431898</v>
      </c>
      <c r="R208" s="5">
        <v>0.88419885213084304</v>
      </c>
      <c r="S208" s="11" t="s">
        <v>48</v>
      </c>
      <c r="T208" t="s">
        <v>50</v>
      </c>
      <c r="U208" t="s">
        <v>50</v>
      </c>
      <c r="V208" t="s">
        <v>50</v>
      </c>
      <c r="W208" t="s">
        <v>48</v>
      </c>
      <c r="X208" t="s">
        <v>50</v>
      </c>
      <c r="Y208" s="7">
        <f>ABS(Quintile_Data[[#This Row],[AE_Amt_Overall]]-MAX(Quintile_Data[[#This Row],[AE_Amt_Q1]:[AE_Amt_Q5]]))</f>
        <v>0.35290330986299312</v>
      </c>
      <c r="Z208" s="6">
        <f>ABS(MIN(Quintile_Data[[#This Row],[AE_Amt_Q1]:[AE_Amt_Q5]])-Quintile_Data[[#This Row],[AE_Amt_Overall]])</f>
        <v>0.1938119610514929</v>
      </c>
      <c r="AA208" s="19">
        <f>VLOOKUP(Quintile_Data[[#This Row],[Deaths_Q1]],Mapping!$A$2:$B$8,2,FALSE)</f>
        <v>50</v>
      </c>
      <c r="AB208" s="8">
        <f>VLOOKUP(Quintile_Data[[#This Row],[Deaths_Q2]],Mapping!$A$2:$B$8,2,FALSE)</f>
        <v>100</v>
      </c>
      <c r="AC208" s="8">
        <f>VLOOKUP(Quintile_Data[[#This Row],[Deaths_Q3]],Mapping!$A$2:$B$8,2,FALSE)</f>
        <v>100</v>
      </c>
      <c r="AD208" s="8">
        <f>VLOOKUP(Quintile_Data[[#This Row],[Deaths_Q4]],Mapping!$A$2:$B$8,2,FALSE)</f>
        <v>100</v>
      </c>
      <c r="AE208" s="8">
        <f>VLOOKUP(Quintile_Data[[#This Row],[Deaths_Q5]],Mapping!$A$2:$B$8,2,FALSE)</f>
        <v>50</v>
      </c>
      <c r="AF208" s="8">
        <f>VLOOKUP(Quintile_Data[[#This Row],[Deaths_Overall]],Mapping!$A$2:$B$8,2,FALSE)</f>
        <v>100</v>
      </c>
    </row>
    <row r="209" spans="1:32" x14ac:dyDescent="0.25">
      <c r="A209" t="s">
        <v>59</v>
      </c>
      <c r="B209" t="s">
        <v>15</v>
      </c>
      <c r="C209" t="s">
        <v>28</v>
      </c>
      <c r="D209" t="s">
        <v>14</v>
      </c>
      <c r="E209" t="s">
        <v>58</v>
      </c>
      <c r="F209" t="s">
        <v>57</v>
      </c>
      <c r="G209" s="10">
        <v>1.2457162684338901</v>
      </c>
      <c r="H209" s="5">
        <v>0.943141154780894</v>
      </c>
      <c r="I209" s="5">
        <v>0.80939993771567398</v>
      </c>
      <c r="J209" s="5">
        <v>0.72745310167397403</v>
      </c>
      <c r="K209" s="5">
        <v>0.63765554426105497</v>
      </c>
      <c r="L209" s="5">
        <v>0.81968102332478898</v>
      </c>
      <c r="M209" s="10">
        <v>1.98404701857426</v>
      </c>
      <c r="N209" s="5">
        <v>1.1348146959270899</v>
      </c>
      <c r="O209" s="5">
        <v>0.96857331270248004</v>
      </c>
      <c r="P209" s="5">
        <v>0.87515594821781095</v>
      </c>
      <c r="Q209" s="5">
        <v>0.74883601161793201</v>
      </c>
      <c r="R209" s="5">
        <v>1.08032575282848</v>
      </c>
      <c r="S209" s="11" t="s">
        <v>50</v>
      </c>
      <c r="T209" t="s">
        <v>50</v>
      </c>
      <c r="U209" t="s">
        <v>50</v>
      </c>
      <c r="V209" t="s">
        <v>50</v>
      </c>
      <c r="W209" t="s">
        <v>48</v>
      </c>
      <c r="X209" t="s">
        <v>52</v>
      </c>
      <c r="Y209" s="7">
        <f>ABS(Quintile_Data[[#This Row],[AE_Amt_Overall]]-MAX(Quintile_Data[[#This Row],[AE_Amt_Q1]:[AE_Amt_Q5]]))</f>
        <v>0.42603524510910107</v>
      </c>
      <c r="Z209" s="6">
        <f>ABS(MIN(Quintile_Data[[#This Row],[AE_Amt_Q1]:[AE_Amt_Q5]])-Quintile_Data[[#This Row],[AE_Amt_Overall]])</f>
        <v>0.18202547906373401</v>
      </c>
      <c r="AA209" s="19">
        <f>VLOOKUP(Quintile_Data[[#This Row],[Deaths_Q1]],Mapping!$A$2:$B$8,2,FALSE)</f>
        <v>100</v>
      </c>
      <c r="AB209" s="8">
        <f>VLOOKUP(Quintile_Data[[#This Row],[Deaths_Q2]],Mapping!$A$2:$B$8,2,FALSE)</f>
        <v>100</v>
      </c>
      <c r="AC209" s="8">
        <f>VLOOKUP(Quintile_Data[[#This Row],[Deaths_Q3]],Mapping!$A$2:$B$8,2,FALSE)</f>
        <v>100</v>
      </c>
      <c r="AD209" s="8">
        <f>VLOOKUP(Quintile_Data[[#This Row],[Deaths_Q4]],Mapping!$A$2:$B$8,2,FALSE)</f>
        <v>100</v>
      </c>
      <c r="AE209" s="8">
        <f>VLOOKUP(Quintile_Data[[#This Row],[Deaths_Q5]],Mapping!$A$2:$B$8,2,FALSE)</f>
        <v>50</v>
      </c>
      <c r="AF209" s="8">
        <f>VLOOKUP(Quintile_Data[[#This Row],[Deaths_Overall]],Mapping!$A$2:$B$8,2,FALSE)</f>
        <v>200</v>
      </c>
    </row>
    <row r="210" spans="1:32" x14ac:dyDescent="0.25">
      <c r="A210" t="s">
        <v>59</v>
      </c>
      <c r="B210" t="s">
        <v>15</v>
      </c>
      <c r="C210" t="s">
        <v>28</v>
      </c>
      <c r="D210" t="s">
        <v>17</v>
      </c>
      <c r="E210" t="s">
        <v>60</v>
      </c>
      <c r="F210" t="s">
        <v>16</v>
      </c>
      <c r="G210" s="10" t="s">
        <v>54</v>
      </c>
      <c r="H210" s="5" t="s">
        <v>54</v>
      </c>
      <c r="I210" s="5">
        <v>0.988279078945693</v>
      </c>
      <c r="J210" s="5" t="s">
        <v>54</v>
      </c>
      <c r="K210" s="5" t="s">
        <v>54</v>
      </c>
      <c r="L210" s="5">
        <v>0.98419865517149796</v>
      </c>
      <c r="M210" s="10" t="s">
        <v>54</v>
      </c>
      <c r="N210" s="5" t="s">
        <v>54</v>
      </c>
      <c r="O210" s="5">
        <v>1.0914537885740301</v>
      </c>
      <c r="P210" s="5" t="s">
        <v>54</v>
      </c>
      <c r="Q210" s="5" t="s">
        <v>54</v>
      </c>
      <c r="R210" s="5">
        <v>1.1058963193290301</v>
      </c>
      <c r="S210" s="11" t="s">
        <v>55</v>
      </c>
      <c r="T210" t="s">
        <v>55</v>
      </c>
      <c r="U210" t="s">
        <v>51</v>
      </c>
      <c r="V210" t="s">
        <v>55</v>
      </c>
      <c r="W210" t="s">
        <v>55</v>
      </c>
      <c r="X210" t="s">
        <v>51</v>
      </c>
      <c r="Y210" s="7">
        <f>ABS(Quintile_Data[[#This Row],[AE_Amt_Overall]]-MAX(Quintile_Data[[#This Row],[AE_Amt_Q1]:[AE_Amt_Q5]]))</f>
        <v>4.0804237741950411E-3</v>
      </c>
      <c r="Z210" s="6">
        <f>ABS(MIN(Quintile_Data[[#This Row],[AE_Amt_Q1]:[AE_Amt_Q5]])-Quintile_Data[[#This Row],[AE_Amt_Overall]])</f>
        <v>4.0804237741950411E-3</v>
      </c>
      <c r="AA210" s="19" t="str">
        <f>VLOOKUP(Quintile_Data[[#This Row],[Deaths_Q1]],Mapping!$A$2:$B$8,2,FALSE)</f>
        <v>N/A</v>
      </c>
      <c r="AB210" s="8" t="str">
        <f>VLOOKUP(Quintile_Data[[#This Row],[Deaths_Q2]],Mapping!$A$2:$B$8,2,FALSE)</f>
        <v>N/A</v>
      </c>
      <c r="AC210" s="8">
        <f>VLOOKUP(Quintile_Data[[#This Row],[Deaths_Q3]],Mapping!$A$2:$B$8,2,FALSE)</f>
        <v>6</v>
      </c>
      <c r="AD210" s="8" t="str">
        <f>VLOOKUP(Quintile_Data[[#This Row],[Deaths_Q4]],Mapping!$A$2:$B$8,2,FALSE)</f>
        <v>N/A</v>
      </c>
      <c r="AE210" s="8" t="str">
        <f>VLOOKUP(Quintile_Data[[#This Row],[Deaths_Q5]],Mapping!$A$2:$B$8,2,FALSE)</f>
        <v>N/A</v>
      </c>
      <c r="AF210" s="8">
        <f>VLOOKUP(Quintile_Data[[#This Row],[Deaths_Overall]],Mapping!$A$2:$B$8,2,FALSE)</f>
        <v>6</v>
      </c>
    </row>
    <row r="211" spans="1:32" x14ac:dyDescent="0.25">
      <c r="A211" t="s">
        <v>59</v>
      </c>
      <c r="B211" t="s">
        <v>15</v>
      </c>
      <c r="C211" t="s">
        <v>28</v>
      </c>
      <c r="D211" t="s">
        <v>17</v>
      </c>
      <c r="E211" t="s">
        <v>60</v>
      </c>
      <c r="F211" t="s">
        <v>7</v>
      </c>
      <c r="G211" s="10" t="s">
        <v>54</v>
      </c>
      <c r="H211" s="5" t="s">
        <v>54</v>
      </c>
      <c r="I211" s="5" t="s">
        <v>54</v>
      </c>
      <c r="J211" s="5" t="s">
        <v>54</v>
      </c>
      <c r="K211" s="5" t="s">
        <v>54</v>
      </c>
      <c r="L211" s="5" t="s">
        <v>54</v>
      </c>
      <c r="M211" s="10" t="s">
        <v>54</v>
      </c>
      <c r="N211" s="5" t="s">
        <v>54</v>
      </c>
      <c r="O211" s="5" t="s">
        <v>54</v>
      </c>
      <c r="P211" s="5" t="s">
        <v>54</v>
      </c>
      <c r="Q211" s="5" t="s">
        <v>54</v>
      </c>
      <c r="R211" s="5" t="s">
        <v>54</v>
      </c>
      <c r="S211" s="11" t="s">
        <v>55</v>
      </c>
      <c r="T211" t="s">
        <v>55</v>
      </c>
      <c r="U211" t="s">
        <v>55</v>
      </c>
      <c r="V211" t="s">
        <v>55</v>
      </c>
      <c r="W211" t="s">
        <v>55</v>
      </c>
      <c r="X211" t="s">
        <v>55</v>
      </c>
      <c r="Y211" s="7" t="e">
        <f>ABS(Quintile_Data[[#This Row],[AE_Amt_Overall]]-MAX(Quintile_Data[[#This Row],[AE_Amt_Q1]:[AE_Amt_Q5]]))</f>
        <v>#VALUE!</v>
      </c>
      <c r="Z211" s="6" t="e">
        <f>ABS(MIN(Quintile_Data[[#This Row],[AE_Amt_Q1]:[AE_Amt_Q5]])-Quintile_Data[[#This Row],[AE_Amt_Overall]])</f>
        <v>#VALUE!</v>
      </c>
      <c r="AA211" s="19" t="str">
        <f>VLOOKUP(Quintile_Data[[#This Row],[Deaths_Q1]],Mapping!$A$2:$B$8,2,FALSE)</f>
        <v>N/A</v>
      </c>
      <c r="AB211" s="8" t="str">
        <f>VLOOKUP(Quintile_Data[[#This Row],[Deaths_Q2]],Mapping!$A$2:$B$8,2,FALSE)</f>
        <v>N/A</v>
      </c>
      <c r="AC211" s="8" t="str">
        <f>VLOOKUP(Quintile_Data[[#This Row],[Deaths_Q3]],Mapping!$A$2:$B$8,2,FALSE)</f>
        <v>N/A</v>
      </c>
      <c r="AD211" s="8" t="str">
        <f>VLOOKUP(Quintile_Data[[#This Row],[Deaths_Q4]],Mapping!$A$2:$B$8,2,FALSE)</f>
        <v>N/A</v>
      </c>
      <c r="AE211" s="8" t="str">
        <f>VLOOKUP(Quintile_Data[[#This Row],[Deaths_Q5]],Mapping!$A$2:$B$8,2,FALSE)</f>
        <v>N/A</v>
      </c>
      <c r="AF211" s="8" t="str">
        <f>VLOOKUP(Quintile_Data[[#This Row],[Deaths_Overall]],Mapping!$A$2:$B$8,2,FALSE)</f>
        <v>N/A</v>
      </c>
    </row>
    <row r="212" spans="1:32" x14ac:dyDescent="0.25">
      <c r="A212" t="s">
        <v>59</v>
      </c>
      <c r="B212" t="s">
        <v>15</v>
      </c>
      <c r="C212" t="s">
        <v>28</v>
      </c>
      <c r="D212" t="s">
        <v>17</v>
      </c>
      <c r="E212" t="s">
        <v>60</v>
      </c>
      <c r="F212" t="s">
        <v>57</v>
      </c>
      <c r="G212" s="10" t="s">
        <v>54</v>
      </c>
      <c r="H212" s="5" t="s">
        <v>54</v>
      </c>
      <c r="I212" s="5" t="s">
        <v>54</v>
      </c>
      <c r="J212" s="5">
        <v>1.0211564654404801</v>
      </c>
      <c r="K212" s="5" t="s">
        <v>54</v>
      </c>
      <c r="L212" s="5">
        <v>1.4001677574164699</v>
      </c>
      <c r="M212" s="10" t="s">
        <v>54</v>
      </c>
      <c r="N212" s="5" t="s">
        <v>54</v>
      </c>
      <c r="O212" s="5" t="s">
        <v>54</v>
      </c>
      <c r="P212" s="5">
        <v>1.09672217541645</v>
      </c>
      <c r="Q212" s="5" t="s">
        <v>54</v>
      </c>
      <c r="R212" s="5">
        <v>1.2073638167477601</v>
      </c>
      <c r="S212" s="11" t="s">
        <v>55</v>
      </c>
      <c r="T212" t="s">
        <v>55</v>
      </c>
      <c r="U212" t="s">
        <v>55</v>
      </c>
      <c r="V212" t="s">
        <v>51</v>
      </c>
      <c r="W212" t="s">
        <v>55</v>
      </c>
      <c r="X212" t="s">
        <v>51</v>
      </c>
      <c r="Y212" s="7">
        <f>ABS(Quintile_Data[[#This Row],[AE_Amt_Overall]]-MAX(Quintile_Data[[#This Row],[AE_Amt_Q1]:[AE_Amt_Q5]]))</f>
        <v>0.37901129197598982</v>
      </c>
      <c r="Z212" s="6">
        <f>ABS(MIN(Quintile_Data[[#This Row],[AE_Amt_Q1]:[AE_Amt_Q5]])-Quintile_Data[[#This Row],[AE_Amt_Overall]])</f>
        <v>0.37901129197598982</v>
      </c>
      <c r="AA212" s="19" t="str">
        <f>VLOOKUP(Quintile_Data[[#This Row],[Deaths_Q1]],Mapping!$A$2:$B$8,2,FALSE)</f>
        <v>N/A</v>
      </c>
      <c r="AB212" s="8" t="str">
        <f>VLOOKUP(Quintile_Data[[#This Row],[Deaths_Q2]],Mapping!$A$2:$B$8,2,FALSE)</f>
        <v>N/A</v>
      </c>
      <c r="AC212" s="8" t="str">
        <f>VLOOKUP(Quintile_Data[[#This Row],[Deaths_Q3]],Mapping!$A$2:$B$8,2,FALSE)</f>
        <v>N/A</v>
      </c>
      <c r="AD212" s="8">
        <f>VLOOKUP(Quintile_Data[[#This Row],[Deaths_Q4]],Mapping!$A$2:$B$8,2,FALSE)</f>
        <v>6</v>
      </c>
      <c r="AE212" s="8" t="str">
        <f>VLOOKUP(Quintile_Data[[#This Row],[Deaths_Q5]],Mapping!$A$2:$B$8,2,FALSE)</f>
        <v>N/A</v>
      </c>
      <c r="AF212" s="8">
        <f>VLOOKUP(Quintile_Data[[#This Row],[Deaths_Overall]],Mapping!$A$2:$B$8,2,FALSE)</f>
        <v>6</v>
      </c>
    </row>
    <row r="213" spans="1:32" x14ac:dyDescent="0.25">
      <c r="A213" t="s">
        <v>59</v>
      </c>
      <c r="B213" t="s">
        <v>15</v>
      </c>
      <c r="C213" t="s">
        <v>28</v>
      </c>
      <c r="D213" t="s">
        <v>17</v>
      </c>
      <c r="E213" t="s">
        <v>61</v>
      </c>
      <c r="F213" t="s">
        <v>16</v>
      </c>
      <c r="G213" s="10">
        <v>1.42832614813925</v>
      </c>
      <c r="H213" s="5">
        <v>1.2196389339698299</v>
      </c>
      <c r="I213" s="5">
        <v>1.0931183926308099</v>
      </c>
      <c r="J213" s="5">
        <v>0.98560021024790501</v>
      </c>
      <c r="K213" s="5">
        <v>0.82365722881359504</v>
      </c>
      <c r="L213" s="5">
        <v>1.1064856293023</v>
      </c>
      <c r="M213" s="10">
        <v>1.5837141124873499</v>
      </c>
      <c r="N213" s="5">
        <v>1.2724927258496499</v>
      </c>
      <c r="O213" s="5">
        <v>1.1849303364857799</v>
      </c>
      <c r="P213" s="5">
        <v>1.0106658484214399</v>
      </c>
      <c r="Q213" s="5">
        <v>0.84441597408298197</v>
      </c>
      <c r="R213" s="5">
        <v>1.20079116119803</v>
      </c>
      <c r="S213" s="11" t="s">
        <v>48</v>
      </c>
      <c r="T213" t="s">
        <v>50</v>
      </c>
      <c r="U213" t="s">
        <v>48</v>
      </c>
      <c r="V213" t="s">
        <v>48</v>
      </c>
      <c r="W213" t="s">
        <v>48</v>
      </c>
      <c r="X213" t="s">
        <v>50</v>
      </c>
      <c r="Y213" s="7">
        <f>ABS(Quintile_Data[[#This Row],[AE_Amt_Overall]]-MAX(Quintile_Data[[#This Row],[AE_Amt_Q1]:[AE_Amt_Q5]]))</f>
        <v>0.32184051883694997</v>
      </c>
      <c r="Z213" s="6">
        <f>ABS(MIN(Quintile_Data[[#This Row],[AE_Amt_Q1]:[AE_Amt_Q5]])-Quintile_Data[[#This Row],[AE_Amt_Overall]])</f>
        <v>0.28282840048870495</v>
      </c>
      <c r="AA213" s="19">
        <f>VLOOKUP(Quintile_Data[[#This Row],[Deaths_Q1]],Mapping!$A$2:$B$8,2,FALSE)</f>
        <v>50</v>
      </c>
      <c r="AB213" s="8">
        <f>VLOOKUP(Quintile_Data[[#This Row],[Deaths_Q2]],Mapping!$A$2:$B$8,2,FALSE)</f>
        <v>100</v>
      </c>
      <c r="AC213" s="8">
        <f>VLOOKUP(Quintile_Data[[#This Row],[Deaths_Q3]],Mapping!$A$2:$B$8,2,FALSE)</f>
        <v>50</v>
      </c>
      <c r="AD213" s="8">
        <f>VLOOKUP(Quintile_Data[[#This Row],[Deaths_Q4]],Mapping!$A$2:$B$8,2,FALSE)</f>
        <v>50</v>
      </c>
      <c r="AE213" s="8">
        <f>VLOOKUP(Quintile_Data[[#This Row],[Deaths_Q5]],Mapping!$A$2:$B$8,2,FALSE)</f>
        <v>50</v>
      </c>
      <c r="AF213" s="8">
        <f>VLOOKUP(Quintile_Data[[#This Row],[Deaths_Overall]],Mapping!$A$2:$B$8,2,FALSE)</f>
        <v>100</v>
      </c>
    </row>
    <row r="214" spans="1:32" x14ac:dyDescent="0.25">
      <c r="A214" t="s">
        <v>59</v>
      </c>
      <c r="B214" t="s">
        <v>15</v>
      </c>
      <c r="C214" t="s">
        <v>28</v>
      </c>
      <c r="D214" t="s">
        <v>17</v>
      </c>
      <c r="E214" t="s">
        <v>61</v>
      </c>
      <c r="F214" t="s">
        <v>7</v>
      </c>
      <c r="G214" s="10">
        <v>1.9174153707068899</v>
      </c>
      <c r="H214" s="5">
        <v>1.1976529521694601</v>
      </c>
      <c r="I214" s="5">
        <v>1.0142545054894501</v>
      </c>
      <c r="J214" s="5">
        <v>0.87289905440139903</v>
      </c>
      <c r="K214" s="5">
        <v>0.59252051981936704</v>
      </c>
      <c r="L214" s="5">
        <v>1.0128312517526199</v>
      </c>
      <c r="M214" s="10">
        <v>1.23189704873397</v>
      </c>
      <c r="N214" s="5">
        <v>1.04625534747563</v>
      </c>
      <c r="O214" s="5">
        <v>0.96998654225756598</v>
      </c>
      <c r="P214" s="5">
        <v>0.87078584749791899</v>
      </c>
      <c r="Q214" s="5">
        <v>0.80176837945177104</v>
      </c>
      <c r="R214" s="5">
        <v>0.95361660324727004</v>
      </c>
      <c r="S214" s="11" t="s">
        <v>49</v>
      </c>
      <c r="T214" t="s">
        <v>48</v>
      </c>
      <c r="U214" t="s">
        <v>48</v>
      </c>
      <c r="V214" t="s">
        <v>48</v>
      </c>
      <c r="W214" t="s">
        <v>49</v>
      </c>
      <c r="X214" t="s">
        <v>48</v>
      </c>
      <c r="Y214" s="7">
        <f>ABS(Quintile_Data[[#This Row],[AE_Amt_Overall]]-MAX(Quintile_Data[[#This Row],[AE_Amt_Q1]:[AE_Amt_Q5]]))</f>
        <v>0.90458411895427004</v>
      </c>
      <c r="Z214" s="6">
        <f>ABS(MIN(Quintile_Data[[#This Row],[AE_Amt_Q1]:[AE_Amt_Q5]])-Quintile_Data[[#This Row],[AE_Amt_Overall]])</f>
        <v>0.42031073193325286</v>
      </c>
      <c r="AA214" s="19">
        <f>VLOOKUP(Quintile_Data[[#This Row],[Deaths_Q1]],Mapping!$A$2:$B$8,2,FALSE)</f>
        <v>25</v>
      </c>
      <c r="AB214" s="8">
        <f>VLOOKUP(Quintile_Data[[#This Row],[Deaths_Q2]],Mapping!$A$2:$B$8,2,FALSE)</f>
        <v>50</v>
      </c>
      <c r="AC214" s="8">
        <f>VLOOKUP(Quintile_Data[[#This Row],[Deaths_Q3]],Mapping!$A$2:$B$8,2,FALSE)</f>
        <v>50</v>
      </c>
      <c r="AD214" s="8">
        <f>VLOOKUP(Quintile_Data[[#This Row],[Deaths_Q4]],Mapping!$A$2:$B$8,2,FALSE)</f>
        <v>50</v>
      </c>
      <c r="AE214" s="8">
        <f>VLOOKUP(Quintile_Data[[#This Row],[Deaths_Q5]],Mapping!$A$2:$B$8,2,FALSE)</f>
        <v>25</v>
      </c>
      <c r="AF214" s="8">
        <f>VLOOKUP(Quintile_Data[[#This Row],[Deaths_Overall]],Mapping!$A$2:$B$8,2,FALSE)</f>
        <v>50</v>
      </c>
    </row>
    <row r="215" spans="1:32" x14ac:dyDescent="0.25">
      <c r="A215" t="s">
        <v>59</v>
      </c>
      <c r="B215" t="s">
        <v>15</v>
      </c>
      <c r="C215" t="s">
        <v>28</v>
      </c>
      <c r="D215" t="s">
        <v>17</v>
      </c>
      <c r="E215" t="s">
        <v>61</v>
      </c>
      <c r="F215" t="s">
        <v>57</v>
      </c>
      <c r="G215" s="10">
        <v>1.5088130949041301</v>
      </c>
      <c r="H215" s="5">
        <v>1.17881873385722</v>
      </c>
      <c r="I215" s="5">
        <v>1.0327856398430999</v>
      </c>
      <c r="J215" s="5">
        <v>0.91580488116048298</v>
      </c>
      <c r="K215" s="5">
        <v>0.76616198373001598</v>
      </c>
      <c r="L215" s="5">
        <v>1.03202950211853</v>
      </c>
      <c r="M215" s="10">
        <v>1.2814285270663099</v>
      </c>
      <c r="N215" s="5">
        <v>1.2312148169152899</v>
      </c>
      <c r="O215" s="5">
        <v>1.1922472704349001</v>
      </c>
      <c r="P215" s="5">
        <v>0.98917189354958301</v>
      </c>
      <c r="Q215" s="5">
        <v>0.98895333045845002</v>
      </c>
      <c r="R215" s="5">
        <v>1.1511111554636499</v>
      </c>
      <c r="S215" s="11" t="s">
        <v>48</v>
      </c>
      <c r="T215" t="s">
        <v>48</v>
      </c>
      <c r="U215" t="s">
        <v>50</v>
      </c>
      <c r="V215" t="s">
        <v>48</v>
      </c>
      <c r="W215" t="s">
        <v>48</v>
      </c>
      <c r="X215" t="s">
        <v>50</v>
      </c>
      <c r="Y215" s="7">
        <f>ABS(Quintile_Data[[#This Row],[AE_Amt_Overall]]-MAX(Quintile_Data[[#This Row],[AE_Amt_Q1]:[AE_Amt_Q5]]))</f>
        <v>0.47678359278560012</v>
      </c>
      <c r="Z215" s="6">
        <f>ABS(MIN(Quintile_Data[[#This Row],[AE_Amt_Q1]:[AE_Amt_Q5]])-Quintile_Data[[#This Row],[AE_Amt_Overall]])</f>
        <v>0.26586751838851397</v>
      </c>
      <c r="AA215" s="19">
        <f>VLOOKUP(Quintile_Data[[#This Row],[Deaths_Q1]],Mapping!$A$2:$B$8,2,FALSE)</f>
        <v>50</v>
      </c>
      <c r="AB215" s="8">
        <f>VLOOKUP(Quintile_Data[[#This Row],[Deaths_Q2]],Mapping!$A$2:$B$8,2,FALSE)</f>
        <v>50</v>
      </c>
      <c r="AC215" s="8">
        <f>VLOOKUP(Quintile_Data[[#This Row],[Deaths_Q3]],Mapping!$A$2:$B$8,2,FALSE)</f>
        <v>100</v>
      </c>
      <c r="AD215" s="8">
        <f>VLOOKUP(Quintile_Data[[#This Row],[Deaths_Q4]],Mapping!$A$2:$B$8,2,FALSE)</f>
        <v>50</v>
      </c>
      <c r="AE215" s="8">
        <f>VLOOKUP(Quintile_Data[[#This Row],[Deaths_Q5]],Mapping!$A$2:$B$8,2,FALSE)</f>
        <v>50</v>
      </c>
      <c r="AF215" s="8">
        <f>VLOOKUP(Quintile_Data[[#This Row],[Deaths_Overall]],Mapping!$A$2:$B$8,2,FALSE)</f>
        <v>100</v>
      </c>
    </row>
    <row r="216" spans="1:32" x14ac:dyDescent="0.25">
      <c r="A216" t="s">
        <v>59</v>
      </c>
      <c r="B216" t="s">
        <v>15</v>
      </c>
      <c r="C216" t="s">
        <v>28</v>
      </c>
      <c r="D216" t="s">
        <v>17</v>
      </c>
      <c r="E216" t="s">
        <v>62</v>
      </c>
      <c r="F216" t="s">
        <v>16</v>
      </c>
      <c r="G216" s="10">
        <v>1.6335265767168701</v>
      </c>
      <c r="H216" s="5">
        <v>1.2478264402113299</v>
      </c>
      <c r="I216" s="5">
        <v>1.0962625294999999</v>
      </c>
      <c r="J216" s="5">
        <v>0.96123873591044795</v>
      </c>
      <c r="K216" s="5">
        <v>0.82933475014895996</v>
      </c>
      <c r="L216" s="5">
        <v>1.08188129226009</v>
      </c>
      <c r="M216" s="10">
        <v>1.93569236941786</v>
      </c>
      <c r="N216" s="5">
        <v>1.2968712791053401</v>
      </c>
      <c r="O216" s="5">
        <v>1.1531552084043</v>
      </c>
      <c r="P216" s="5">
        <v>1.0253731087020499</v>
      </c>
      <c r="Q216" s="5">
        <v>0.92723218557154496</v>
      </c>
      <c r="R216" s="5">
        <v>1.18049297423621</v>
      </c>
      <c r="S216" s="11" t="s">
        <v>48</v>
      </c>
      <c r="T216" t="s">
        <v>48</v>
      </c>
      <c r="U216" t="s">
        <v>48</v>
      </c>
      <c r="V216" t="s">
        <v>48</v>
      </c>
      <c r="W216" t="s">
        <v>48</v>
      </c>
      <c r="X216" t="s">
        <v>50</v>
      </c>
      <c r="Y216" s="7">
        <f>ABS(Quintile_Data[[#This Row],[AE_Amt_Overall]]-MAX(Quintile_Data[[#This Row],[AE_Amt_Q1]:[AE_Amt_Q5]]))</f>
        <v>0.55164528445678007</v>
      </c>
      <c r="Z216" s="6">
        <f>ABS(MIN(Quintile_Data[[#This Row],[AE_Amt_Q1]:[AE_Amt_Q5]])-Quintile_Data[[#This Row],[AE_Amt_Overall]])</f>
        <v>0.25254654211113003</v>
      </c>
      <c r="AA216" s="19">
        <f>VLOOKUP(Quintile_Data[[#This Row],[Deaths_Q1]],Mapping!$A$2:$B$8,2,FALSE)</f>
        <v>50</v>
      </c>
      <c r="AB216" s="8">
        <f>VLOOKUP(Quintile_Data[[#This Row],[Deaths_Q2]],Mapping!$A$2:$B$8,2,FALSE)</f>
        <v>50</v>
      </c>
      <c r="AC216" s="8">
        <f>VLOOKUP(Quintile_Data[[#This Row],[Deaths_Q3]],Mapping!$A$2:$B$8,2,FALSE)</f>
        <v>50</v>
      </c>
      <c r="AD216" s="8">
        <f>VLOOKUP(Quintile_Data[[#This Row],[Deaths_Q4]],Mapping!$A$2:$B$8,2,FALSE)</f>
        <v>50</v>
      </c>
      <c r="AE216" s="8">
        <f>VLOOKUP(Quintile_Data[[#This Row],[Deaths_Q5]],Mapping!$A$2:$B$8,2,FALSE)</f>
        <v>50</v>
      </c>
      <c r="AF216" s="8">
        <f>VLOOKUP(Quintile_Data[[#This Row],[Deaths_Overall]],Mapping!$A$2:$B$8,2,FALSE)</f>
        <v>100</v>
      </c>
    </row>
    <row r="217" spans="1:32" x14ac:dyDescent="0.25">
      <c r="A217" t="s">
        <v>59</v>
      </c>
      <c r="B217" t="s">
        <v>15</v>
      </c>
      <c r="C217" t="s">
        <v>28</v>
      </c>
      <c r="D217" t="s">
        <v>17</v>
      </c>
      <c r="E217" t="s">
        <v>62</v>
      </c>
      <c r="F217" t="s">
        <v>7</v>
      </c>
      <c r="G217" s="10">
        <v>1.6386555656478199</v>
      </c>
      <c r="H217" s="5">
        <v>1.1358514845768299</v>
      </c>
      <c r="I217" s="5">
        <v>0.92849954881615804</v>
      </c>
      <c r="J217" s="5">
        <v>0.81942662188135096</v>
      </c>
      <c r="K217" s="5">
        <v>0.64003664857142695</v>
      </c>
      <c r="L217" s="5">
        <v>0.93020668106309401</v>
      </c>
      <c r="M217" s="10">
        <v>1.23595207811017</v>
      </c>
      <c r="N217" s="5">
        <v>1.0082810109646501</v>
      </c>
      <c r="O217" s="5">
        <v>0.94719356934325105</v>
      </c>
      <c r="P217" s="5">
        <v>0.91688457121559996</v>
      </c>
      <c r="Q217" s="5">
        <v>0.80778773249136304</v>
      </c>
      <c r="R217" s="5">
        <v>0.94824010704441897</v>
      </c>
      <c r="S217" s="11" t="s">
        <v>53</v>
      </c>
      <c r="T217" t="s">
        <v>48</v>
      </c>
      <c r="U217" t="s">
        <v>48</v>
      </c>
      <c r="V217" t="s">
        <v>48</v>
      </c>
      <c r="W217" t="s">
        <v>49</v>
      </c>
      <c r="X217" t="s">
        <v>50</v>
      </c>
      <c r="Y217" s="7">
        <f>ABS(Quintile_Data[[#This Row],[AE_Amt_Overall]]-MAX(Quintile_Data[[#This Row],[AE_Amt_Q1]:[AE_Amt_Q5]]))</f>
        <v>0.70844888458472588</v>
      </c>
      <c r="Z217" s="6">
        <f>ABS(MIN(Quintile_Data[[#This Row],[AE_Amt_Q1]:[AE_Amt_Q5]])-Quintile_Data[[#This Row],[AE_Amt_Overall]])</f>
        <v>0.29017003249166706</v>
      </c>
      <c r="AA217" s="19">
        <f>VLOOKUP(Quintile_Data[[#This Row],[Deaths_Q1]],Mapping!$A$2:$B$8,2,FALSE)</f>
        <v>12</v>
      </c>
      <c r="AB217" s="8">
        <f>VLOOKUP(Quintile_Data[[#This Row],[Deaths_Q2]],Mapping!$A$2:$B$8,2,FALSE)</f>
        <v>50</v>
      </c>
      <c r="AC217" s="8">
        <f>VLOOKUP(Quintile_Data[[#This Row],[Deaths_Q3]],Mapping!$A$2:$B$8,2,FALSE)</f>
        <v>50</v>
      </c>
      <c r="AD217" s="8">
        <f>VLOOKUP(Quintile_Data[[#This Row],[Deaths_Q4]],Mapping!$A$2:$B$8,2,FALSE)</f>
        <v>50</v>
      </c>
      <c r="AE217" s="8">
        <f>VLOOKUP(Quintile_Data[[#This Row],[Deaths_Q5]],Mapping!$A$2:$B$8,2,FALSE)</f>
        <v>25</v>
      </c>
      <c r="AF217" s="8">
        <f>VLOOKUP(Quintile_Data[[#This Row],[Deaths_Overall]],Mapping!$A$2:$B$8,2,FALSE)</f>
        <v>100</v>
      </c>
    </row>
    <row r="218" spans="1:32" x14ac:dyDescent="0.25">
      <c r="A218" t="s">
        <v>59</v>
      </c>
      <c r="B218" t="s">
        <v>15</v>
      </c>
      <c r="C218" t="s">
        <v>28</v>
      </c>
      <c r="D218" t="s">
        <v>17</v>
      </c>
      <c r="E218" t="s">
        <v>62</v>
      </c>
      <c r="F218" t="s">
        <v>57</v>
      </c>
      <c r="G218" s="10">
        <v>1.5623641492420499</v>
      </c>
      <c r="H218" s="5">
        <v>1.1363540216664201</v>
      </c>
      <c r="I218" s="5">
        <v>0.95282938529860495</v>
      </c>
      <c r="J218" s="5">
        <v>0.85150982371330497</v>
      </c>
      <c r="K218" s="5">
        <v>0.72963398791631895</v>
      </c>
      <c r="L218" s="5">
        <v>0.93949415676700598</v>
      </c>
      <c r="M218" s="10">
        <v>1.8248591648193899</v>
      </c>
      <c r="N218" s="5">
        <v>1.10721851218145</v>
      </c>
      <c r="O218" s="5">
        <v>1.0725804153243601</v>
      </c>
      <c r="P218" s="5">
        <v>1.0291372099184699</v>
      </c>
      <c r="Q218" s="5">
        <v>0.90471052495912596</v>
      </c>
      <c r="R218" s="5">
        <v>1.0762737848378701</v>
      </c>
      <c r="S218" s="11" t="s">
        <v>48</v>
      </c>
      <c r="T218" t="s">
        <v>48</v>
      </c>
      <c r="U218" t="s">
        <v>48</v>
      </c>
      <c r="V218" t="s">
        <v>48</v>
      </c>
      <c r="W218" t="s">
        <v>48</v>
      </c>
      <c r="X218" t="s">
        <v>50</v>
      </c>
      <c r="Y218" s="7">
        <f>ABS(Quintile_Data[[#This Row],[AE_Amt_Overall]]-MAX(Quintile_Data[[#This Row],[AE_Amt_Q1]:[AE_Amt_Q5]]))</f>
        <v>0.62286999247504393</v>
      </c>
      <c r="Z218" s="6">
        <f>ABS(MIN(Quintile_Data[[#This Row],[AE_Amt_Q1]:[AE_Amt_Q5]])-Quintile_Data[[#This Row],[AE_Amt_Overall]])</f>
        <v>0.20986016885068703</v>
      </c>
      <c r="AA218" s="19">
        <f>VLOOKUP(Quintile_Data[[#This Row],[Deaths_Q1]],Mapping!$A$2:$B$8,2,FALSE)</f>
        <v>50</v>
      </c>
      <c r="AB218" s="8">
        <f>VLOOKUP(Quintile_Data[[#This Row],[Deaths_Q2]],Mapping!$A$2:$B$8,2,FALSE)</f>
        <v>50</v>
      </c>
      <c r="AC218" s="8">
        <f>VLOOKUP(Quintile_Data[[#This Row],[Deaths_Q3]],Mapping!$A$2:$B$8,2,FALSE)</f>
        <v>50</v>
      </c>
      <c r="AD218" s="8">
        <f>VLOOKUP(Quintile_Data[[#This Row],[Deaths_Q4]],Mapping!$A$2:$B$8,2,FALSE)</f>
        <v>50</v>
      </c>
      <c r="AE218" s="8">
        <f>VLOOKUP(Quintile_Data[[#This Row],[Deaths_Q5]],Mapping!$A$2:$B$8,2,FALSE)</f>
        <v>50</v>
      </c>
      <c r="AF218" s="8">
        <f>VLOOKUP(Quintile_Data[[#This Row],[Deaths_Overall]],Mapping!$A$2:$B$8,2,FALSE)</f>
        <v>100</v>
      </c>
    </row>
    <row r="219" spans="1:32" x14ac:dyDescent="0.25">
      <c r="A219" t="s">
        <v>59</v>
      </c>
      <c r="B219" t="s">
        <v>15</v>
      </c>
      <c r="C219" t="s">
        <v>28</v>
      </c>
      <c r="D219" t="s">
        <v>17</v>
      </c>
      <c r="E219" t="s">
        <v>11</v>
      </c>
      <c r="F219" t="s">
        <v>16</v>
      </c>
      <c r="G219" s="10">
        <v>2.0748240237870998</v>
      </c>
      <c r="H219" s="5">
        <v>1.49557851786012</v>
      </c>
      <c r="I219" s="5">
        <v>1.2503275172681001</v>
      </c>
      <c r="J219" s="5">
        <v>1.04879258021167</v>
      </c>
      <c r="K219" s="5">
        <v>0.88608211135356296</v>
      </c>
      <c r="L219" s="5">
        <v>1.19521720192612</v>
      </c>
      <c r="M219" s="10">
        <v>2.5809130737527601</v>
      </c>
      <c r="N219" s="5">
        <v>1.52977518973953</v>
      </c>
      <c r="O219" s="5">
        <v>1.3037185980786099</v>
      </c>
      <c r="P219" s="5">
        <v>1.14533543334762</v>
      </c>
      <c r="Q219" s="5">
        <v>0.94409662967086705</v>
      </c>
      <c r="R219" s="5">
        <v>1.3361734864366499</v>
      </c>
      <c r="S219" s="11" t="s">
        <v>48</v>
      </c>
      <c r="T219" t="s">
        <v>48</v>
      </c>
      <c r="U219" t="s">
        <v>48</v>
      </c>
      <c r="V219" t="s">
        <v>48</v>
      </c>
      <c r="W219" t="s">
        <v>48</v>
      </c>
      <c r="X219" t="s">
        <v>50</v>
      </c>
      <c r="Y219" s="7">
        <f>ABS(Quintile_Data[[#This Row],[AE_Amt_Overall]]-MAX(Quintile_Data[[#This Row],[AE_Amt_Q1]:[AE_Amt_Q5]]))</f>
        <v>0.87960682186097983</v>
      </c>
      <c r="Z219" s="6">
        <f>ABS(MIN(Quintile_Data[[#This Row],[AE_Amt_Q1]:[AE_Amt_Q5]])-Quintile_Data[[#This Row],[AE_Amt_Overall]])</f>
        <v>0.30913509057255706</v>
      </c>
      <c r="AA219" s="19">
        <f>VLOOKUP(Quintile_Data[[#This Row],[Deaths_Q1]],Mapping!$A$2:$B$8,2,FALSE)</f>
        <v>50</v>
      </c>
      <c r="AB219" s="8">
        <f>VLOOKUP(Quintile_Data[[#This Row],[Deaths_Q2]],Mapping!$A$2:$B$8,2,FALSE)</f>
        <v>50</v>
      </c>
      <c r="AC219" s="8">
        <f>VLOOKUP(Quintile_Data[[#This Row],[Deaths_Q3]],Mapping!$A$2:$B$8,2,FALSE)</f>
        <v>50</v>
      </c>
      <c r="AD219" s="8">
        <f>VLOOKUP(Quintile_Data[[#This Row],[Deaths_Q4]],Mapping!$A$2:$B$8,2,FALSE)</f>
        <v>50</v>
      </c>
      <c r="AE219" s="8">
        <f>VLOOKUP(Quintile_Data[[#This Row],[Deaths_Q5]],Mapping!$A$2:$B$8,2,FALSE)</f>
        <v>50</v>
      </c>
      <c r="AF219" s="8">
        <f>VLOOKUP(Quintile_Data[[#This Row],[Deaths_Overall]],Mapping!$A$2:$B$8,2,FALSE)</f>
        <v>100</v>
      </c>
    </row>
    <row r="220" spans="1:32" x14ac:dyDescent="0.25">
      <c r="A220" t="s">
        <v>59</v>
      </c>
      <c r="B220" t="s">
        <v>15</v>
      </c>
      <c r="C220" t="s">
        <v>28</v>
      </c>
      <c r="D220" t="s">
        <v>17</v>
      </c>
      <c r="E220" t="s">
        <v>11</v>
      </c>
      <c r="F220" t="s">
        <v>7</v>
      </c>
      <c r="G220" s="10">
        <v>1.4954239322268801</v>
      </c>
      <c r="H220" s="5">
        <v>1.11109835544948</v>
      </c>
      <c r="I220" s="5">
        <v>0.87466256191769798</v>
      </c>
      <c r="J220" s="5">
        <v>0.76691496309664398</v>
      </c>
      <c r="K220" s="5">
        <v>0.56823597992104802</v>
      </c>
      <c r="L220" s="5">
        <v>0.84173588595123905</v>
      </c>
      <c r="M220" s="10">
        <v>1.3131867603145899</v>
      </c>
      <c r="N220" s="5">
        <v>1.0347916080411299</v>
      </c>
      <c r="O220" s="5">
        <v>0.87585411647751998</v>
      </c>
      <c r="P220" s="5">
        <v>0.87979866218097502</v>
      </c>
      <c r="Q220" s="5">
        <v>0.79103382408915501</v>
      </c>
      <c r="R220" s="5">
        <v>0.90835609550852903</v>
      </c>
      <c r="S220" s="11" t="s">
        <v>49</v>
      </c>
      <c r="T220" t="s">
        <v>48</v>
      </c>
      <c r="U220" t="s">
        <v>48</v>
      </c>
      <c r="V220" t="s">
        <v>48</v>
      </c>
      <c r="W220" t="s">
        <v>49</v>
      </c>
      <c r="X220" t="s">
        <v>50</v>
      </c>
      <c r="Y220" s="7">
        <f>ABS(Quintile_Data[[#This Row],[AE_Amt_Overall]]-MAX(Quintile_Data[[#This Row],[AE_Amt_Q1]:[AE_Amt_Q5]]))</f>
        <v>0.65368804627564103</v>
      </c>
      <c r="Z220" s="6">
        <f>ABS(MIN(Quintile_Data[[#This Row],[AE_Amt_Q1]:[AE_Amt_Q5]])-Quintile_Data[[#This Row],[AE_Amt_Overall]])</f>
        <v>0.27349990603019103</v>
      </c>
      <c r="AA220" s="19">
        <f>VLOOKUP(Quintile_Data[[#This Row],[Deaths_Q1]],Mapping!$A$2:$B$8,2,FALSE)</f>
        <v>25</v>
      </c>
      <c r="AB220" s="8">
        <f>VLOOKUP(Quintile_Data[[#This Row],[Deaths_Q2]],Mapping!$A$2:$B$8,2,FALSE)</f>
        <v>50</v>
      </c>
      <c r="AC220" s="8">
        <f>VLOOKUP(Quintile_Data[[#This Row],[Deaths_Q3]],Mapping!$A$2:$B$8,2,FALSE)</f>
        <v>50</v>
      </c>
      <c r="AD220" s="8">
        <f>VLOOKUP(Quintile_Data[[#This Row],[Deaths_Q4]],Mapping!$A$2:$B$8,2,FALSE)</f>
        <v>50</v>
      </c>
      <c r="AE220" s="8">
        <f>VLOOKUP(Quintile_Data[[#This Row],[Deaths_Q5]],Mapping!$A$2:$B$8,2,FALSE)</f>
        <v>25</v>
      </c>
      <c r="AF220" s="8">
        <f>VLOOKUP(Quintile_Data[[#This Row],[Deaths_Overall]],Mapping!$A$2:$B$8,2,FALSE)</f>
        <v>100</v>
      </c>
    </row>
    <row r="221" spans="1:32" x14ac:dyDescent="0.25">
      <c r="A221" t="s">
        <v>59</v>
      </c>
      <c r="B221" t="s">
        <v>15</v>
      </c>
      <c r="C221" t="s">
        <v>28</v>
      </c>
      <c r="D221" t="s">
        <v>17</v>
      </c>
      <c r="E221" t="s">
        <v>11</v>
      </c>
      <c r="F221" t="s">
        <v>57</v>
      </c>
      <c r="G221" s="10">
        <v>1.55640000473109</v>
      </c>
      <c r="H221" s="5">
        <v>1.15218499812625</v>
      </c>
      <c r="I221" s="5">
        <v>0.94260990353511398</v>
      </c>
      <c r="J221" s="5">
        <v>0.80156081569758497</v>
      </c>
      <c r="K221" s="5">
        <v>0.60383991890841204</v>
      </c>
      <c r="L221" s="5">
        <v>0.85271851574204005</v>
      </c>
      <c r="M221" s="10">
        <v>1.71595164213758</v>
      </c>
      <c r="N221" s="5">
        <v>1.2478515712834899</v>
      </c>
      <c r="O221" s="5">
        <v>1.05616532831179</v>
      </c>
      <c r="P221" s="5">
        <v>0.93415799306981095</v>
      </c>
      <c r="Q221" s="5">
        <v>0.99449388977228204</v>
      </c>
      <c r="R221" s="5">
        <v>1.1067454960499601</v>
      </c>
      <c r="S221" s="11" t="s">
        <v>48</v>
      </c>
      <c r="T221" t="s">
        <v>48</v>
      </c>
      <c r="U221" t="s">
        <v>48</v>
      </c>
      <c r="V221" t="s">
        <v>48</v>
      </c>
      <c r="W221" t="s">
        <v>48</v>
      </c>
      <c r="X221" t="s">
        <v>50</v>
      </c>
      <c r="Y221" s="7">
        <f>ABS(Quintile_Data[[#This Row],[AE_Amt_Overall]]-MAX(Quintile_Data[[#This Row],[AE_Amt_Q1]:[AE_Amt_Q5]]))</f>
        <v>0.70368148898904992</v>
      </c>
      <c r="Z221" s="6">
        <f>ABS(MIN(Quintile_Data[[#This Row],[AE_Amt_Q1]:[AE_Amt_Q5]])-Quintile_Data[[#This Row],[AE_Amt_Overall]])</f>
        <v>0.24887859683362801</v>
      </c>
      <c r="AA221" s="19">
        <f>VLOOKUP(Quintile_Data[[#This Row],[Deaths_Q1]],Mapping!$A$2:$B$8,2,FALSE)</f>
        <v>50</v>
      </c>
      <c r="AB221" s="8">
        <f>VLOOKUP(Quintile_Data[[#This Row],[Deaths_Q2]],Mapping!$A$2:$B$8,2,FALSE)</f>
        <v>50</v>
      </c>
      <c r="AC221" s="8">
        <f>VLOOKUP(Quintile_Data[[#This Row],[Deaths_Q3]],Mapping!$A$2:$B$8,2,FALSE)</f>
        <v>50</v>
      </c>
      <c r="AD221" s="8">
        <f>VLOOKUP(Quintile_Data[[#This Row],[Deaths_Q4]],Mapping!$A$2:$B$8,2,FALSE)</f>
        <v>50</v>
      </c>
      <c r="AE221" s="8">
        <f>VLOOKUP(Quintile_Data[[#This Row],[Deaths_Q5]],Mapping!$A$2:$B$8,2,FALSE)</f>
        <v>50</v>
      </c>
      <c r="AF221" s="8">
        <f>VLOOKUP(Quintile_Data[[#This Row],[Deaths_Overall]],Mapping!$A$2:$B$8,2,FALSE)</f>
        <v>100</v>
      </c>
    </row>
    <row r="222" spans="1:32" x14ac:dyDescent="0.25">
      <c r="A222" t="s">
        <v>59</v>
      </c>
      <c r="B222" t="s">
        <v>15</v>
      </c>
      <c r="C222" t="s">
        <v>28</v>
      </c>
      <c r="D222" t="s">
        <v>17</v>
      </c>
      <c r="E222" t="s">
        <v>58</v>
      </c>
      <c r="F222" t="s">
        <v>16</v>
      </c>
      <c r="G222" s="10">
        <v>1.5551501166712201</v>
      </c>
      <c r="H222" s="5">
        <v>1.25719624553898</v>
      </c>
      <c r="I222" s="5">
        <v>1.16007023887209</v>
      </c>
      <c r="J222" s="5">
        <v>1.05265206865169</v>
      </c>
      <c r="K222" s="5">
        <v>0.94564040949769201</v>
      </c>
      <c r="L222" s="5">
        <v>1.12342313000268</v>
      </c>
      <c r="M222" s="10">
        <v>1.73878167496862</v>
      </c>
      <c r="N222" s="5">
        <v>1.39331189989117</v>
      </c>
      <c r="O222" s="5">
        <v>1.2247792619248301</v>
      </c>
      <c r="P222" s="5">
        <v>1.0781849818182301</v>
      </c>
      <c r="Q222" s="5">
        <v>1.03342657041535</v>
      </c>
      <c r="R222" s="5">
        <v>1.2248501190890999</v>
      </c>
      <c r="S222" s="11" t="s">
        <v>48</v>
      </c>
      <c r="T222" t="s">
        <v>48</v>
      </c>
      <c r="U222" t="s">
        <v>50</v>
      </c>
      <c r="V222" t="s">
        <v>50</v>
      </c>
      <c r="W222" t="s">
        <v>50</v>
      </c>
      <c r="X222" t="s">
        <v>50</v>
      </c>
      <c r="Y222" s="7">
        <f>ABS(Quintile_Data[[#This Row],[AE_Amt_Overall]]-MAX(Quintile_Data[[#This Row],[AE_Amt_Q1]:[AE_Amt_Q5]]))</f>
        <v>0.43172698666854004</v>
      </c>
      <c r="Z222" s="6">
        <f>ABS(MIN(Quintile_Data[[#This Row],[AE_Amt_Q1]:[AE_Amt_Q5]])-Quintile_Data[[#This Row],[AE_Amt_Overall]])</f>
        <v>0.177782720504988</v>
      </c>
      <c r="AA222" s="19">
        <f>VLOOKUP(Quintile_Data[[#This Row],[Deaths_Q1]],Mapping!$A$2:$B$8,2,FALSE)</f>
        <v>50</v>
      </c>
      <c r="AB222" s="8">
        <f>VLOOKUP(Quintile_Data[[#This Row],[Deaths_Q2]],Mapping!$A$2:$B$8,2,FALSE)</f>
        <v>50</v>
      </c>
      <c r="AC222" s="8">
        <f>VLOOKUP(Quintile_Data[[#This Row],[Deaths_Q3]],Mapping!$A$2:$B$8,2,FALSE)</f>
        <v>100</v>
      </c>
      <c r="AD222" s="8">
        <f>VLOOKUP(Quintile_Data[[#This Row],[Deaths_Q4]],Mapping!$A$2:$B$8,2,FALSE)</f>
        <v>100</v>
      </c>
      <c r="AE222" s="8">
        <f>VLOOKUP(Quintile_Data[[#This Row],[Deaths_Q5]],Mapping!$A$2:$B$8,2,FALSE)</f>
        <v>100</v>
      </c>
      <c r="AF222" s="8">
        <f>VLOOKUP(Quintile_Data[[#This Row],[Deaths_Overall]],Mapping!$A$2:$B$8,2,FALSE)</f>
        <v>100</v>
      </c>
    </row>
    <row r="223" spans="1:32" x14ac:dyDescent="0.25">
      <c r="A223" t="s">
        <v>59</v>
      </c>
      <c r="B223" t="s">
        <v>15</v>
      </c>
      <c r="C223" t="s">
        <v>28</v>
      </c>
      <c r="D223" t="s">
        <v>17</v>
      </c>
      <c r="E223" t="s">
        <v>58</v>
      </c>
      <c r="F223" t="s">
        <v>7</v>
      </c>
      <c r="G223" s="10">
        <v>1.6208732576586</v>
      </c>
      <c r="H223" s="5">
        <v>1.0775597120485401</v>
      </c>
      <c r="I223" s="5">
        <v>0.95135523820140999</v>
      </c>
      <c r="J223" s="5">
        <v>0.82436763530324797</v>
      </c>
      <c r="K223" s="5">
        <v>0.70379700353099806</v>
      </c>
      <c r="L223" s="5">
        <v>0.88759714235044695</v>
      </c>
      <c r="M223" s="10">
        <v>1.28927031154326</v>
      </c>
      <c r="N223" s="5">
        <v>1.0123247249881699</v>
      </c>
      <c r="O223" s="5">
        <v>0.95564418095759396</v>
      </c>
      <c r="P223" s="5">
        <v>0.90170675270549505</v>
      </c>
      <c r="Q223" s="5">
        <v>0.82277437822347599</v>
      </c>
      <c r="R223" s="5">
        <v>0.93285168826098697</v>
      </c>
      <c r="S223" s="11" t="s">
        <v>49</v>
      </c>
      <c r="T223" t="s">
        <v>48</v>
      </c>
      <c r="U223" t="s">
        <v>50</v>
      </c>
      <c r="V223" t="s">
        <v>50</v>
      </c>
      <c r="W223" t="s">
        <v>48</v>
      </c>
      <c r="X223" t="s">
        <v>50</v>
      </c>
      <c r="Y223" s="7">
        <f>ABS(Quintile_Data[[#This Row],[AE_Amt_Overall]]-MAX(Quintile_Data[[#This Row],[AE_Amt_Q1]:[AE_Amt_Q5]]))</f>
        <v>0.73327611530815306</v>
      </c>
      <c r="Z223" s="6">
        <f>ABS(MIN(Quintile_Data[[#This Row],[AE_Amt_Q1]:[AE_Amt_Q5]])-Quintile_Data[[#This Row],[AE_Amt_Overall]])</f>
        <v>0.1838001388194489</v>
      </c>
      <c r="AA223" s="19">
        <f>VLOOKUP(Quintile_Data[[#This Row],[Deaths_Q1]],Mapping!$A$2:$B$8,2,FALSE)</f>
        <v>25</v>
      </c>
      <c r="AB223" s="8">
        <f>VLOOKUP(Quintile_Data[[#This Row],[Deaths_Q2]],Mapping!$A$2:$B$8,2,FALSE)</f>
        <v>50</v>
      </c>
      <c r="AC223" s="8">
        <f>VLOOKUP(Quintile_Data[[#This Row],[Deaths_Q3]],Mapping!$A$2:$B$8,2,FALSE)</f>
        <v>100</v>
      </c>
      <c r="AD223" s="8">
        <f>VLOOKUP(Quintile_Data[[#This Row],[Deaths_Q4]],Mapping!$A$2:$B$8,2,FALSE)</f>
        <v>100</v>
      </c>
      <c r="AE223" s="8">
        <f>VLOOKUP(Quintile_Data[[#This Row],[Deaths_Q5]],Mapping!$A$2:$B$8,2,FALSE)</f>
        <v>50</v>
      </c>
      <c r="AF223" s="8">
        <f>VLOOKUP(Quintile_Data[[#This Row],[Deaths_Overall]],Mapping!$A$2:$B$8,2,FALSE)</f>
        <v>100</v>
      </c>
    </row>
    <row r="224" spans="1:32" x14ac:dyDescent="0.25">
      <c r="A224" t="s">
        <v>59</v>
      </c>
      <c r="B224" t="s">
        <v>15</v>
      </c>
      <c r="C224" t="s">
        <v>28</v>
      </c>
      <c r="D224" t="s">
        <v>17</v>
      </c>
      <c r="E224" t="s">
        <v>58</v>
      </c>
      <c r="F224" t="s">
        <v>57</v>
      </c>
      <c r="G224" s="10">
        <v>1.47256027704598</v>
      </c>
      <c r="H224" s="5">
        <v>1.14390300607574</v>
      </c>
      <c r="I224" s="5">
        <v>0.97326288217166701</v>
      </c>
      <c r="J224" s="5">
        <v>0.85053407777730305</v>
      </c>
      <c r="K224" s="5">
        <v>0.75381374396267198</v>
      </c>
      <c r="L224" s="5">
        <v>0.90206709396374096</v>
      </c>
      <c r="M224" s="10">
        <v>1.4283377538595601</v>
      </c>
      <c r="N224" s="5">
        <v>1.26401524606784</v>
      </c>
      <c r="O224" s="5">
        <v>1.04930149461353</v>
      </c>
      <c r="P224" s="5">
        <v>1.0297121336978099</v>
      </c>
      <c r="Q224" s="5">
        <v>1.0105134683716399</v>
      </c>
      <c r="R224" s="5">
        <v>1.1138031185603401</v>
      </c>
      <c r="S224" s="11" t="s">
        <v>50</v>
      </c>
      <c r="T224" t="s">
        <v>50</v>
      </c>
      <c r="U224" t="s">
        <v>50</v>
      </c>
      <c r="V224" t="s">
        <v>50</v>
      </c>
      <c r="W224" t="s">
        <v>50</v>
      </c>
      <c r="X224" t="s">
        <v>50</v>
      </c>
      <c r="Y224" s="7">
        <f>ABS(Quintile_Data[[#This Row],[AE_Amt_Overall]]-MAX(Quintile_Data[[#This Row],[AE_Amt_Q1]:[AE_Amt_Q5]]))</f>
        <v>0.57049318308223906</v>
      </c>
      <c r="Z224" s="6">
        <f>ABS(MIN(Quintile_Data[[#This Row],[AE_Amt_Q1]:[AE_Amt_Q5]])-Quintile_Data[[#This Row],[AE_Amt_Overall]])</f>
        <v>0.14825335000106898</v>
      </c>
      <c r="AA224" s="19">
        <f>VLOOKUP(Quintile_Data[[#This Row],[Deaths_Q1]],Mapping!$A$2:$B$8,2,FALSE)</f>
        <v>100</v>
      </c>
      <c r="AB224" s="8">
        <f>VLOOKUP(Quintile_Data[[#This Row],[Deaths_Q2]],Mapping!$A$2:$B$8,2,FALSE)</f>
        <v>100</v>
      </c>
      <c r="AC224" s="8">
        <f>VLOOKUP(Quintile_Data[[#This Row],[Deaths_Q3]],Mapping!$A$2:$B$8,2,FALSE)</f>
        <v>100</v>
      </c>
      <c r="AD224" s="8">
        <f>VLOOKUP(Quintile_Data[[#This Row],[Deaths_Q4]],Mapping!$A$2:$B$8,2,FALSE)</f>
        <v>100</v>
      </c>
      <c r="AE224" s="8">
        <f>VLOOKUP(Quintile_Data[[#This Row],[Deaths_Q5]],Mapping!$A$2:$B$8,2,FALSE)</f>
        <v>100</v>
      </c>
      <c r="AF224" s="8">
        <f>VLOOKUP(Quintile_Data[[#This Row],[Deaths_Overall]],Mapping!$A$2:$B$8,2,FALSE)</f>
        <v>100</v>
      </c>
    </row>
    <row r="225" spans="1:32" x14ac:dyDescent="0.25">
      <c r="A225" t="s">
        <v>59</v>
      </c>
      <c r="B225" t="s">
        <v>15</v>
      </c>
      <c r="C225" t="s">
        <v>28</v>
      </c>
      <c r="D225" t="s">
        <v>29</v>
      </c>
      <c r="E225" t="s">
        <v>60</v>
      </c>
      <c r="F225" t="s">
        <v>16</v>
      </c>
      <c r="G225" s="10" t="s">
        <v>54</v>
      </c>
      <c r="H225" s="5" t="s">
        <v>54</v>
      </c>
      <c r="I225" s="5">
        <v>1.1115245728094101</v>
      </c>
      <c r="J225" s="5">
        <v>0.88228057422318196</v>
      </c>
      <c r="K225" s="5" t="s">
        <v>54</v>
      </c>
      <c r="L225" s="5">
        <v>1.05937514271392</v>
      </c>
      <c r="M225" s="10" t="s">
        <v>54</v>
      </c>
      <c r="N225" s="5" t="s">
        <v>54</v>
      </c>
      <c r="O225" s="5">
        <v>1.2021725283175899</v>
      </c>
      <c r="P225" s="5">
        <v>0.94951321090251495</v>
      </c>
      <c r="Q225" s="5" t="s">
        <v>54</v>
      </c>
      <c r="R225" s="5">
        <v>1.1496313654602399</v>
      </c>
      <c r="S225" s="11" t="s">
        <v>55</v>
      </c>
      <c r="T225" t="s">
        <v>55</v>
      </c>
      <c r="U225" t="s">
        <v>53</v>
      </c>
      <c r="V225" t="s">
        <v>51</v>
      </c>
      <c r="W225" t="s">
        <v>55</v>
      </c>
      <c r="X225" t="s">
        <v>49</v>
      </c>
      <c r="Y225" s="7">
        <f>ABS(Quintile_Data[[#This Row],[AE_Amt_Overall]]-MAX(Quintile_Data[[#This Row],[AE_Amt_Q1]:[AE_Amt_Q5]]))</f>
        <v>5.2149430095490112E-2</v>
      </c>
      <c r="Z225" s="6">
        <f>ABS(MIN(Quintile_Data[[#This Row],[AE_Amt_Q1]:[AE_Amt_Q5]])-Quintile_Data[[#This Row],[AE_Amt_Overall]])</f>
        <v>0.17709456849073801</v>
      </c>
      <c r="AA225" s="19" t="str">
        <f>VLOOKUP(Quintile_Data[[#This Row],[Deaths_Q1]],Mapping!$A$2:$B$8,2,FALSE)</f>
        <v>N/A</v>
      </c>
      <c r="AB225" s="8" t="str">
        <f>VLOOKUP(Quintile_Data[[#This Row],[Deaths_Q2]],Mapping!$A$2:$B$8,2,FALSE)</f>
        <v>N/A</v>
      </c>
      <c r="AC225" s="8">
        <f>VLOOKUP(Quintile_Data[[#This Row],[Deaths_Q3]],Mapping!$A$2:$B$8,2,FALSE)</f>
        <v>12</v>
      </c>
      <c r="AD225" s="8">
        <f>VLOOKUP(Quintile_Data[[#This Row],[Deaths_Q4]],Mapping!$A$2:$B$8,2,FALSE)</f>
        <v>6</v>
      </c>
      <c r="AE225" s="8" t="str">
        <f>VLOOKUP(Quintile_Data[[#This Row],[Deaths_Q5]],Mapping!$A$2:$B$8,2,FALSE)</f>
        <v>N/A</v>
      </c>
      <c r="AF225" s="8">
        <f>VLOOKUP(Quintile_Data[[#This Row],[Deaths_Overall]],Mapping!$A$2:$B$8,2,FALSE)</f>
        <v>25</v>
      </c>
    </row>
    <row r="226" spans="1:32" x14ac:dyDescent="0.25">
      <c r="A226" t="s">
        <v>59</v>
      </c>
      <c r="B226" t="s">
        <v>15</v>
      </c>
      <c r="C226" t="s">
        <v>28</v>
      </c>
      <c r="D226" t="s">
        <v>29</v>
      </c>
      <c r="E226" t="s">
        <v>60</v>
      </c>
      <c r="F226" t="s">
        <v>7</v>
      </c>
      <c r="G226" s="10" t="s">
        <v>54</v>
      </c>
      <c r="H226" s="5" t="s">
        <v>54</v>
      </c>
      <c r="I226" s="5" t="s">
        <v>54</v>
      </c>
      <c r="J226" s="5" t="s">
        <v>54</v>
      </c>
      <c r="K226" s="5" t="s">
        <v>54</v>
      </c>
      <c r="L226" s="5">
        <v>1.4991332337712</v>
      </c>
      <c r="M226" s="10" t="s">
        <v>54</v>
      </c>
      <c r="N226" s="5" t="s">
        <v>54</v>
      </c>
      <c r="O226" s="5" t="s">
        <v>54</v>
      </c>
      <c r="P226" s="5" t="s">
        <v>54</v>
      </c>
      <c r="Q226" s="5" t="s">
        <v>54</v>
      </c>
      <c r="R226" s="5">
        <v>1.5918711582563101</v>
      </c>
      <c r="S226" s="11" t="s">
        <v>55</v>
      </c>
      <c r="T226" t="s">
        <v>55</v>
      </c>
      <c r="U226" t="s">
        <v>55</v>
      </c>
      <c r="V226" t="s">
        <v>55</v>
      </c>
      <c r="W226" t="s">
        <v>55</v>
      </c>
      <c r="X226" t="s">
        <v>51</v>
      </c>
      <c r="Y226" s="7">
        <f>ABS(Quintile_Data[[#This Row],[AE_Amt_Overall]]-MAX(Quintile_Data[[#This Row],[AE_Amt_Q1]:[AE_Amt_Q5]]))</f>
        <v>1.4991332337712</v>
      </c>
      <c r="Z226" s="6">
        <f>ABS(MIN(Quintile_Data[[#This Row],[AE_Amt_Q1]:[AE_Amt_Q5]])-Quintile_Data[[#This Row],[AE_Amt_Overall]])</f>
        <v>1.4991332337712</v>
      </c>
      <c r="AA226" s="19" t="str">
        <f>VLOOKUP(Quintile_Data[[#This Row],[Deaths_Q1]],Mapping!$A$2:$B$8,2,FALSE)</f>
        <v>N/A</v>
      </c>
      <c r="AB226" s="8" t="str">
        <f>VLOOKUP(Quintile_Data[[#This Row],[Deaths_Q2]],Mapping!$A$2:$B$8,2,FALSE)</f>
        <v>N/A</v>
      </c>
      <c r="AC226" s="8" t="str">
        <f>VLOOKUP(Quintile_Data[[#This Row],[Deaths_Q3]],Mapping!$A$2:$B$8,2,FALSE)</f>
        <v>N/A</v>
      </c>
      <c r="AD226" s="8" t="str">
        <f>VLOOKUP(Quintile_Data[[#This Row],[Deaths_Q4]],Mapping!$A$2:$B$8,2,FALSE)</f>
        <v>N/A</v>
      </c>
      <c r="AE226" s="8" t="str">
        <f>VLOOKUP(Quintile_Data[[#This Row],[Deaths_Q5]],Mapping!$A$2:$B$8,2,FALSE)</f>
        <v>N/A</v>
      </c>
      <c r="AF226" s="8">
        <f>VLOOKUP(Quintile_Data[[#This Row],[Deaths_Overall]],Mapping!$A$2:$B$8,2,FALSE)</f>
        <v>6</v>
      </c>
    </row>
    <row r="227" spans="1:32" x14ac:dyDescent="0.25">
      <c r="A227" t="s">
        <v>59</v>
      </c>
      <c r="B227" t="s">
        <v>15</v>
      </c>
      <c r="C227" t="s">
        <v>28</v>
      </c>
      <c r="D227" t="s">
        <v>29</v>
      </c>
      <c r="E227" t="s">
        <v>60</v>
      </c>
      <c r="F227" t="s">
        <v>57</v>
      </c>
      <c r="G227" s="10" t="s">
        <v>54</v>
      </c>
      <c r="H227" s="5" t="s">
        <v>54</v>
      </c>
      <c r="I227" s="5">
        <v>1.4419569996469901</v>
      </c>
      <c r="J227" s="5">
        <v>1.1113360519891</v>
      </c>
      <c r="K227" s="5" t="s">
        <v>54</v>
      </c>
      <c r="L227" s="5">
        <v>1.24519495304931</v>
      </c>
      <c r="M227" s="10" t="s">
        <v>54</v>
      </c>
      <c r="N227" s="5" t="s">
        <v>54</v>
      </c>
      <c r="O227" s="5">
        <v>1.43259073013501</v>
      </c>
      <c r="P227" s="5">
        <v>1.1239183181438499</v>
      </c>
      <c r="Q227" s="5" t="s">
        <v>54</v>
      </c>
      <c r="R227" s="5">
        <v>1.19524896168357</v>
      </c>
      <c r="S227" s="11" t="s">
        <v>55</v>
      </c>
      <c r="T227" t="s">
        <v>55</v>
      </c>
      <c r="U227" t="s">
        <v>51</v>
      </c>
      <c r="V227" t="s">
        <v>53</v>
      </c>
      <c r="W227" t="s">
        <v>55</v>
      </c>
      <c r="X227" t="s">
        <v>49</v>
      </c>
      <c r="Y227" s="7">
        <f>ABS(Quintile_Data[[#This Row],[AE_Amt_Overall]]-MAX(Quintile_Data[[#This Row],[AE_Amt_Q1]:[AE_Amt_Q5]]))</f>
        <v>0.19676204659768004</v>
      </c>
      <c r="Z227" s="6">
        <f>ABS(MIN(Quintile_Data[[#This Row],[AE_Amt_Q1]:[AE_Amt_Q5]])-Quintile_Data[[#This Row],[AE_Amt_Overall]])</f>
        <v>0.13385890106021003</v>
      </c>
      <c r="AA227" s="19" t="str">
        <f>VLOOKUP(Quintile_Data[[#This Row],[Deaths_Q1]],Mapping!$A$2:$B$8,2,FALSE)</f>
        <v>N/A</v>
      </c>
      <c r="AB227" s="8" t="str">
        <f>VLOOKUP(Quintile_Data[[#This Row],[Deaths_Q2]],Mapping!$A$2:$B$8,2,FALSE)</f>
        <v>N/A</v>
      </c>
      <c r="AC227" s="8">
        <f>VLOOKUP(Quintile_Data[[#This Row],[Deaths_Q3]],Mapping!$A$2:$B$8,2,FALSE)</f>
        <v>6</v>
      </c>
      <c r="AD227" s="8">
        <f>VLOOKUP(Quintile_Data[[#This Row],[Deaths_Q4]],Mapping!$A$2:$B$8,2,FALSE)</f>
        <v>12</v>
      </c>
      <c r="AE227" s="8" t="str">
        <f>VLOOKUP(Quintile_Data[[#This Row],[Deaths_Q5]],Mapping!$A$2:$B$8,2,FALSE)</f>
        <v>N/A</v>
      </c>
      <c r="AF227" s="8">
        <f>VLOOKUP(Quintile_Data[[#This Row],[Deaths_Overall]],Mapping!$A$2:$B$8,2,FALSE)</f>
        <v>25</v>
      </c>
    </row>
    <row r="228" spans="1:32" x14ac:dyDescent="0.25">
      <c r="A228" t="s">
        <v>59</v>
      </c>
      <c r="B228" t="s">
        <v>15</v>
      </c>
      <c r="C228" t="s">
        <v>28</v>
      </c>
      <c r="D228" t="s">
        <v>29</v>
      </c>
      <c r="E228" t="s">
        <v>61</v>
      </c>
      <c r="F228" t="s">
        <v>16</v>
      </c>
      <c r="G228" s="10">
        <v>1.5724302724919299</v>
      </c>
      <c r="H228" s="5">
        <v>1.3096009692756201</v>
      </c>
      <c r="I228" s="5">
        <v>1.14166476638378</v>
      </c>
      <c r="J228" s="5">
        <v>1.0270179939866599</v>
      </c>
      <c r="K228" s="5">
        <v>0.90344075896449405</v>
      </c>
      <c r="L228" s="5">
        <v>1.1695928318770901</v>
      </c>
      <c r="M228" s="10">
        <v>1.78759209763328</v>
      </c>
      <c r="N228" s="5">
        <v>1.34366264299703</v>
      </c>
      <c r="O228" s="5">
        <v>1.2320855882233599</v>
      </c>
      <c r="P228" s="5">
        <v>1.0967160647779399</v>
      </c>
      <c r="Q228" s="5">
        <v>0.94343596989033096</v>
      </c>
      <c r="R228" s="5">
        <v>1.2652714408274299</v>
      </c>
      <c r="S228" s="11" t="s">
        <v>50</v>
      </c>
      <c r="T228" t="s">
        <v>48</v>
      </c>
      <c r="U228" t="s">
        <v>50</v>
      </c>
      <c r="V228" t="s">
        <v>48</v>
      </c>
      <c r="W228" t="s">
        <v>48</v>
      </c>
      <c r="X228" t="s">
        <v>50</v>
      </c>
      <c r="Y228" s="7">
        <f>ABS(Quintile_Data[[#This Row],[AE_Amt_Overall]]-MAX(Quintile_Data[[#This Row],[AE_Amt_Q1]:[AE_Amt_Q5]]))</f>
        <v>0.40283744061483984</v>
      </c>
      <c r="Z228" s="6">
        <f>ABS(MIN(Quintile_Data[[#This Row],[AE_Amt_Q1]:[AE_Amt_Q5]])-Quintile_Data[[#This Row],[AE_Amt_Overall]])</f>
        <v>0.26615207291259602</v>
      </c>
      <c r="AA228" s="19">
        <f>VLOOKUP(Quintile_Data[[#This Row],[Deaths_Q1]],Mapping!$A$2:$B$8,2,FALSE)</f>
        <v>100</v>
      </c>
      <c r="AB228" s="8">
        <f>VLOOKUP(Quintile_Data[[#This Row],[Deaths_Q2]],Mapping!$A$2:$B$8,2,FALSE)</f>
        <v>50</v>
      </c>
      <c r="AC228" s="8">
        <f>VLOOKUP(Quintile_Data[[#This Row],[Deaths_Q3]],Mapping!$A$2:$B$8,2,FALSE)</f>
        <v>100</v>
      </c>
      <c r="AD228" s="8">
        <f>VLOOKUP(Quintile_Data[[#This Row],[Deaths_Q4]],Mapping!$A$2:$B$8,2,FALSE)</f>
        <v>50</v>
      </c>
      <c r="AE228" s="8">
        <f>VLOOKUP(Quintile_Data[[#This Row],[Deaths_Q5]],Mapping!$A$2:$B$8,2,FALSE)</f>
        <v>50</v>
      </c>
      <c r="AF228" s="8">
        <f>VLOOKUP(Quintile_Data[[#This Row],[Deaths_Overall]],Mapping!$A$2:$B$8,2,FALSE)</f>
        <v>100</v>
      </c>
    </row>
    <row r="229" spans="1:32" x14ac:dyDescent="0.25">
      <c r="A229" t="s">
        <v>59</v>
      </c>
      <c r="B229" t="s">
        <v>15</v>
      </c>
      <c r="C229" t="s">
        <v>28</v>
      </c>
      <c r="D229" t="s">
        <v>29</v>
      </c>
      <c r="E229" t="s">
        <v>61</v>
      </c>
      <c r="F229" t="s">
        <v>7</v>
      </c>
      <c r="G229" s="10">
        <v>1.4746054150694401</v>
      </c>
      <c r="H229" s="5">
        <v>1.11357618831323</v>
      </c>
      <c r="I229" s="5">
        <v>0.93914201528768104</v>
      </c>
      <c r="J229" s="5">
        <v>0.853133782266708</v>
      </c>
      <c r="K229" s="5">
        <v>0.74656354981680595</v>
      </c>
      <c r="L229" s="5">
        <v>0.90692676848845599</v>
      </c>
      <c r="M229" s="10">
        <v>2.0148312217626598</v>
      </c>
      <c r="N229" s="5">
        <v>0.995853638453431</v>
      </c>
      <c r="O229" s="5">
        <v>0.92864817627437801</v>
      </c>
      <c r="P229" s="5">
        <v>0.85743388820536104</v>
      </c>
      <c r="Q229" s="5">
        <v>0.75119144516254599</v>
      </c>
      <c r="R229" s="5">
        <v>0.92215763484785895</v>
      </c>
      <c r="S229" s="11" t="s">
        <v>48</v>
      </c>
      <c r="T229" t="s">
        <v>48</v>
      </c>
      <c r="U229" t="s">
        <v>48</v>
      </c>
      <c r="V229" t="s">
        <v>48</v>
      </c>
      <c r="W229" t="s">
        <v>48</v>
      </c>
      <c r="X229" t="s">
        <v>50</v>
      </c>
      <c r="Y229" s="7">
        <f>ABS(Quintile_Data[[#This Row],[AE_Amt_Overall]]-MAX(Quintile_Data[[#This Row],[AE_Amt_Q1]:[AE_Amt_Q5]]))</f>
        <v>0.5676786465809841</v>
      </c>
      <c r="Z229" s="6">
        <f>ABS(MIN(Quintile_Data[[#This Row],[AE_Amt_Q1]:[AE_Amt_Q5]])-Quintile_Data[[#This Row],[AE_Amt_Overall]])</f>
        <v>0.16036321867165004</v>
      </c>
      <c r="AA229" s="19">
        <f>VLOOKUP(Quintile_Data[[#This Row],[Deaths_Q1]],Mapping!$A$2:$B$8,2,FALSE)</f>
        <v>50</v>
      </c>
      <c r="AB229" s="8">
        <f>VLOOKUP(Quintile_Data[[#This Row],[Deaths_Q2]],Mapping!$A$2:$B$8,2,FALSE)</f>
        <v>50</v>
      </c>
      <c r="AC229" s="8">
        <f>VLOOKUP(Quintile_Data[[#This Row],[Deaths_Q3]],Mapping!$A$2:$B$8,2,FALSE)</f>
        <v>50</v>
      </c>
      <c r="AD229" s="8">
        <f>VLOOKUP(Quintile_Data[[#This Row],[Deaths_Q4]],Mapping!$A$2:$B$8,2,FALSE)</f>
        <v>50</v>
      </c>
      <c r="AE229" s="8">
        <f>VLOOKUP(Quintile_Data[[#This Row],[Deaths_Q5]],Mapping!$A$2:$B$8,2,FALSE)</f>
        <v>50</v>
      </c>
      <c r="AF229" s="8">
        <f>VLOOKUP(Quintile_Data[[#This Row],[Deaths_Overall]],Mapping!$A$2:$B$8,2,FALSE)</f>
        <v>100</v>
      </c>
    </row>
    <row r="230" spans="1:32" x14ac:dyDescent="0.25">
      <c r="A230" t="s">
        <v>59</v>
      </c>
      <c r="B230" t="s">
        <v>15</v>
      </c>
      <c r="C230" t="s">
        <v>28</v>
      </c>
      <c r="D230" t="s">
        <v>29</v>
      </c>
      <c r="E230" t="s">
        <v>61</v>
      </c>
      <c r="F230" t="s">
        <v>57</v>
      </c>
      <c r="G230" s="10">
        <v>1.50011287265242</v>
      </c>
      <c r="H230" s="5">
        <v>1.14747816853468</v>
      </c>
      <c r="I230" s="5">
        <v>1.0128973605821801</v>
      </c>
      <c r="J230" s="5">
        <v>0.90523610088027995</v>
      </c>
      <c r="K230" s="5">
        <v>0.79179558274528306</v>
      </c>
      <c r="L230" s="5">
        <v>0.95622290584188796</v>
      </c>
      <c r="M230" s="10">
        <v>1.81955805494768</v>
      </c>
      <c r="N230" s="5">
        <v>1.2428197501664899</v>
      </c>
      <c r="O230" s="5">
        <v>1.15123444377044</v>
      </c>
      <c r="P230" s="5">
        <v>1.00516825164611</v>
      </c>
      <c r="Q230" s="5">
        <v>0.95583885573512395</v>
      </c>
      <c r="R230" s="5">
        <v>1.15170452044311</v>
      </c>
      <c r="S230" s="11" t="s">
        <v>48</v>
      </c>
      <c r="T230" t="s">
        <v>50</v>
      </c>
      <c r="U230" t="s">
        <v>50</v>
      </c>
      <c r="V230" t="s">
        <v>50</v>
      </c>
      <c r="W230" t="s">
        <v>50</v>
      </c>
      <c r="X230" t="s">
        <v>50</v>
      </c>
      <c r="Y230" s="7">
        <f>ABS(Quintile_Data[[#This Row],[AE_Amt_Overall]]-MAX(Quintile_Data[[#This Row],[AE_Amt_Q1]:[AE_Amt_Q5]]))</f>
        <v>0.54388996681053203</v>
      </c>
      <c r="Z230" s="6">
        <f>ABS(MIN(Quintile_Data[[#This Row],[AE_Amt_Q1]:[AE_Amt_Q5]])-Quintile_Data[[#This Row],[AE_Amt_Overall]])</f>
        <v>0.1644273230966049</v>
      </c>
      <c r="AA230" s="19">
        <f>VLOOKUP(Quintile_Data[[#This Row],[Deaths_Q1]],Mapping!$A$2:$B$8,2,FALSE)</f>
        <v>50</v>
      </c>
      <c r="AB230" s="8">
        <f>VLOOKUP(Quintile_Data[[#This Row],[Deaths_Q2]],Mapping!$A$2:$B$8,2,FALSE)</f>
        <v>100</v>
      </c>
      <c r="AC230" s="8">
        <f>VLOOKUP(Quintile_Data[[#This Row],[Deaths_Q3]],Mapping!$A$2:$B$8,2,FALSE)</f>
        <v>100</v>
      </c>
      <c r="AD230" s="8">
        <f>VLOOKUP(Quintile_Data[[#This Row],[Deaths_Q4]],Mapping!$A$2:$B$8,2,FALSE)</f>
        <v>100</v>
      </c>
      <c r="AE230" s="8">
        <f>VLOOKUP(Quintile_Data[[#This Row],[Deaths_Q5]],Mapping!$A$2:$B$8,2,FALSE)</f>
        <v>100</v>
      </c>
      <c r="AF230" s="8">
        <f>VLOOKUP(Quintile_Data[[#This Row],[Deaths_Overall]],Mapping!$A$2:$B$8,2,FALSE)</f>
        <v>100</v>
      </c>
    </row>
    <row r="231" spans="1:32" x14ac:dyDescent="0.25">
      <c r="A231" t="s">
        <v>59</v>
      </c>
      <c r="B231" t="s">
        <v>15</v>
      </c>
      <c r="C231" t="s">
        <v>28</v>
      </c>
      <c r="D231" t="s">
        <v>29</v>
      </c>
      <c r="E231" t="s">
        <v>62</v>
      </c>
      <c r="F231" t="s">
        <v>16</v>
      </c>
      <c r="G231" s="10">
        <v>1.6537731671964799</v>
      </c>
      <c r="H231" s="5">
        <v>1.3146295206954901</v>
      </c>
      <c r="I231" s="5">
        <v>1.15751869281959</v>
      </c>
      <c r="J231" s="5">
        <v>1.02696923780848</v>
      </c>
      <c r="K231" s="5">
        <v>0.89255589539463698</v>
      </c>
      <c r="L231" s="5">
        <v>1.1642348900678601</v>
      </c>
      <c r="M231" s="10">
        <v>1.9098485724346601</v>
      </c>
      <c r="N231" s="5">
        <v>1.41638096727087</v>
      </c>
      <c r="O231" s="5">
        <v>1.2284391880593399</v>
      </c>
      <c r="P231" s="5">
        <v>1.08659754548766</v>
      </c>
      <c r="Q231" s="5">
        <v>0.930164510215301</v>
      </c>
      <c r="R231" s="5">
        <v>1.27536780162321</v>
      </c>
      <c r="S231" s="11" t="s">
        <v>48</v>
      </c>
      <c r="T231" t="s">
        <v>48</v>
      </c>
      <c r="U231" t="s">
        <v>48</v>
      </c>
      <c r="V231" t="s">
        <v>48</v>
      </c>
      <c r="W231" t="s">
        <v>48</v>
      </c>
      <c r="X231" t="s">
        <v>50</v>
      </c>
      <c r="Y231" s="7">
        <f>ABS(Quintile_Data[[#This Row],[AE_Amt_Overall]]-MAX(Quintile_Data[[#This Row],[AE_Amt_Q1]:[AE_Amt_Q5]]))</f>
        <v>0.48953827712861986</v>
      </c>
      <c r="Z231" s="6">
        <f>ABS(MIN(Quintile_Data[[#This Row],[AE_Amt_Q1]:[AE_Amt_Q5]])-Quintile_Data[[#This Row],[AE_Amt_Overall]])</f>
        <v>0.2716789946732231</v>
      </c>
      <c r="AA231" s="19">
        <f>VLOOKUP(Quintile_Data[[#This Row],[Deaths_Q1]],Mapping!$A$2:$B$8,2,FALSE)</f>
        <v>50</v>
      </c>
      <c r="AB231" s="8">
        <f>VLOOKUP(Quintile_Data[[#This Row],[Deaths_Q2]],Mapping!$A$2:$B$8,2,FALSE)</f>
        <v>50</v>
      </c>
      <c r="AC231" s="8">
        <f>VLOOKUP(Quintile_Data[[#This Row],[Deaths_Q3]],Mapping!$A$2:$B$8,2,FALSE)</f>
        <v>50</v>
      </c>
      <c r="AD231" s="8">
        <f>VLOOKUP(Quintile_Data[[#This Row],[Deaths_Q4]],Mapping!$A$2:$B$8,2,FALSE)</f>
        <v>50</v>
      </c>
      <c r="AE231" s="8">
        <f>VLOOKUP(Quintile_Data[[#This Row],[Deaths_Q5]],Mapping!$A$2:$B$8,2,FALSE)</f>
        <v>50</v>
      </c>
      <c r="AF231" s="8">
        <f>VLOOKUP(Quintile_Data[[#This Row],[Deaths_Overall]],Mapping!$A$2:$B$8,2,FALSE)</f>
        <v>100</v>
      </c>
    </row>
    <row r="232" spans="1:32" x14ac:dyDescent="0.25">
      <c r="A232" t="s">
        <v>59</v>
      </c>
      <c r="B232" t="s">
        <v>15</v>
      </c>
      <c r="C232" t="s">
        <v>28</v>
      </c>
      <c r="D232" t="s">
        <v>29</v>
      </c>
      <c r="E232" t="s">
        <v>62</v>
      </c>
      <c r="F232" t="s">
        <v>7</v>
      </c>
      <c r="G232" s="10">
        <v>1.1561454635495101</v>
      </c>
      <c r="H232" s="5">
        <v>0.99818711040853703</v>
      </c>
      <c r="I232" s="5">
        <v>0.85382741512721505</v>
      </c>
      <c r="J232" s="5">
        <v>0.77645155471889404</v>
      </c>
      <c r="K232" s="5">
        <v>0.66721572165727905</v>
      </c>
      <c r="L232" s="5">
        <v>0.86449528190646496</v>
      </c>
      <c r="M232" s="10">
        <v>1.4750173612311099</v>
      </c>
      <c r="N232" s="5">
        <v>0.92337709666893097</v>
      </c>
      <c r="O232" s="5">
        <v>0.884055633123638</v>
      </c>
      <c r="P232" s="5">
        <v>0.84590803284249005</v>
      </c>
      <c r="Q232" s="5">
        <v>0.71893299256333398</v>
      </c>
      <c r="R232" s="5">
        <v>0.89639419132558595</v>
      </c>
      <c r="S232" s="11" t="s">
        <v>48</v>
      </c>
      <c r="T232" t="s">
        <v>48</v>
      </c>
      <c r="U232" t="s">
        <v>50</v>
      </c>
      <c r="V232" t="s">
        <v>48</v>
      </c>
      <c r="W232" t="s">
        <v>48</v>
      </c>
      <c r="X232" t="s">
        <v>50</v>
      </c>
      <c r="Y232" s="7">
        <f>ABS(Quintile_Data[[#This Row],[AE_Amt_Overall]]-MAX(Quintile_Data[[#This Row],[AE_Amt_Q1]:[AE_Amt_Q5]]))</f>
        <v>0.29165018164304513</v>
      </c>
      <c r="Z232" s="6">
        <f>ABS(MIN(Quintile_Data[[#This Row],[AE_Amt_Q1]:[AE_Amt_Q5]])-Quintile_Data[[#This Row],[AE_Amt_Overall]])</f>
        <v>0.19727956024918591</v>
      </c>
      <c r="AA232" s="19">
        <f>VLOOKUP(Quintile_Data[[#This Row],[Deaths_Q1]],Mapping!$A$2:$B$8,2,FALSE)</f>
        <v>50</v>
      </c>
      <c r="AB232" s="8">
        <f>VLOOKUP(Quintile_Data[[#This Row],[Deaths_Q2]],Mapping!$A$2:$B$8,2,FALSE)</f>
        <v>50</v>
      </c>
      <c r="AC232" s="8">
        <f>VLOOKUP(Quintile_Data[[#This Row],[Deaths_Q3]],Mapping!$A$2:$B$8,2,FALSE)</f>
        <v>100</v>
      </c>
      <c r="AD232" s="8">
        <f>VLOOKUP(Quintile_Data[[#This Row],[Deaths_Q4]],Mapping!$A$2:$B$8,2,FALSE)</f>
        <v>50</v>
      </c>
      <c r="AE232" s="8">
        <f>VLOOKUP(Quintile_Data[[#This Row],[Deaths_Q5]],Mapping!$A$2:$B$8,2,FALSE)</f>
        <v>50</v>
      </c>
      <c r="AF232" s="8">
        <f>VLOOKUP(Quintile_Data[[#This Row],[Deaths_Overall]],Mapping!$A$2:$B$8,2,FALSE)</f>
        <v>100</v>
      </c>
    </row>
    <row r="233" spans="1:32" x14ac:dyDescent="0.25">
      <c r="A233" t="s">
        <v>59</v>
      </c>
      <c r="B233" t="s">
        <v>15</v>
      </c>
      <c r="C233" t="s">
        <v>28</v>
      </c>
      <c r="D233" t="s">
        <v>29</v>
      </c>
      <c r="E233" t="s">
        <v>62</v>
      </c>
      <c r="F233" t="s">
        <v>57</v>
      </c>
      <c r="G233" s="10">
        <v>1.2202709056930701</v>
      </c>
      <c r="H233" s="5">
        <v>1.0198551341023401</v>
      </c>
      <c r="I233" s="5">
        <v>0.88226006149382297</v>
      </c>
      <c r="J233" s="5">
        <v>0.79730335107679795</v>
      </c>
      <c r="K233" s="5">
        <v>0.68212168092050696</v>
      </c>
      <c r="L233" s="5">
        <v>0.88115993986630403</v>
      </c>
      <c r="M233" s="10">
        <v>1.8970589754443301</v>
      </c>
      <c r="N233" s="5">
        <v>1.0841802261959199</v>
      </c>
      <c r="O233" s="5">
        <v>1.0263188243397501</v>
      </c>
      <c r="P233" s="5">
        <v>0.93711644877609701</v>
      </c>
      <c r="Q233" s="5">
        <v>0.79107968850892596</v>
      </c>
      <c r="R233" s="5">
        <v>1.0461160336316899</v>
      </c>
      <c r="S233" s="11" t="s">
        <v>48</v>
      </c>
      <c r="T233" t="s">
        <v>50</v>
      </c>
      <c r="U233" t="s">
        <v>50</v>
      </c>
      <c r="V233" t="s">
        <v>50</v>
      </c>
      <c r="W233" t="s">
        <v>48</v>
      </c>
      <c r="X233" t="s">
        <v>50</v>
      </c>
      <c r="Y233" s="7">
        <f>ABS(Quintile_Data[[#This Row],[AE_Amt_Overall]]-MAX(Quintile_Data[[#This Row],[AE_Amt_Q1]:[AE_Amt_Q5]]))</f>
        <v>0.33911096582676603</v>
      </c>
      <c r="Z233" s="6">
        <f>ABS(MIN(Quintile_Data[[#This Row],[AE_Amt_Q1]:[AE_Amt_Q5]])-Quintile_Data[[#This Row],[AE_Amt_Overall]])</f>
        <v>0.19903825894579708</v>
      </c>
      <c r="AA233" s="19">
        <f>VLOOKUP(Quintile_Data[[#This Row],[Deaths_Q1]],Mapping!$A$2:$B$8,2,FALSE)</f>
        <v>50</v>
      </c>
      <c r="AB233" s="8">
        <f>VLOOKUP(Quintile_Data[[#This Row],[Deaths_Q2]],Mapping!$A$2:$B$8,2,FALSE)</f>
        <v>100</v>
      </c>
      <c r="AC233" s="8">
        <f>VLOOKUP(Quintile_Data[[#This Row],[Deaths_Q3]],Mapping!$A$2:$B$8,2,FALSE)</f>
        <v>100</v>
      </c>
      <c r="AD233" s="8">
        <f>VLOOKUP(Quintile_Data[[#This Row],[Deaths_Q4]],Mapping!$A$2:$B$8,2,FALSE)</f>
        <v>100</v>
      </c>
      <c r="AE233" s="8">
        <f>VLOOKUP(Quintile_Data[[#This Row],[Deaths_Q5]],Mapping!$A$2:$B$8,2,FALSE)</f>
        <v>50</v>
      </c>
      <c r="AF233" s="8">
        <f>VLOOKUP(Quintile_Data[[#This Row],[Deaths_Overall]],Mapping!$A$2:$B$8,2,FALSE)</f>
        <v>100</v>
      </c>
    </row>
    <row r="234" spans="1:32" x14ac:dyDescent="0.25">
      <c r="A234" t="s">
        <v>59</v>
      </c>
      <c r="B234" t="s">
        <v>15</v>
      </c>
      <c r="C234" t="s">
        <v>28</v>
      </c>
      <c r="D234" t="s">
        <v>29</v>
      </c>
      <c r="E234" t="s">
        <v>11</v>
      </c>
      <c r="F234" t="s">
        <v>16</v>
      </c>
      <c r="G234" s="10">
        <v>2.1037626000055498</v>
      </c>
      <c r="H234" s="5">
        <v>1.4860103219890299</v>
      </c>
      <c r="I234" s="5">
        <v>1.2685114647395299</v>
      </c>
      <c r="J234" s="5">
        <v>1.09180186144108</v>
      </c>
      <c r="K234" s="5">
        <v>0.85022982654304102</v>
      </c>
      <c r="L234" s="5">
        <v>1.3137201062238999</v>
      </c>
      <c r="M234" s="10">
        <v>2.7455506246755901</v>
      </c>
      <c r="N234" s="5">
        <v>1.5566743743498099</v>
      </c>
      <c r="O234" s="5">
        <v>1.3093273820752001</v>
      </c>
      <c r="P234" s="5">
        <v>1.2319267429602301</v>
      </c>
      <c r="Q234" s="5">
        <v>0.89015925375014704</v>
      </c>
      <c r="R234" s="5">
        <v>1.4899243728230001</v>
      </c>
      <c r="S234" s="11" t="s">
        <v>48</v>
      </c>
      <c r="T234" t="s">
        <v>48</v>
      </c>
      <c r="U234" t="s">
        <v>48</v>
      </c>
      <c r="V234" t="s">
        <v>48</v>
      </c>
      <c r="W234" t="s">
        <v>48</v>
      </c>
      <c r="X234" t="s">
        <v>50</v>
      </c>
      <c r="Y234" s="7">
        <f>ABS(Quintile_Data[[#This Row],[AE_Amt_Overall]]-MAX(Quintile_Data[[#This Row],[AE_Amt_Q1]:[AE_Amt_Q5]]))</f>
        <v>0.79004249378164992</v>
      </c>
      <c r="Z234" s="6">
        <f>ABS(MIN(Quintile_Data[[#This Row],[AE_Amt_Q1]:[AE_Amt_Q5]])-Quintile_Data[[#This Row],[AE_Amt_Overall]])</f>
        <v>0.46349027968085887</v>
      </c>
      <c r="AA234" s="19">
        <f>VLOOKUP(Quintile_Data[[#This Row],[Deaths_Q1]],Mapping!$A$2:$B$8,2,FALSE)</f>
        <v>50</v>
      </c>
      <c r="AB234" s="8">
        <f>VLOOKUP(Quintile_Data[[#This Row],[Deaths_Q2]],Mapping!$A$2:$B$8,2,FALSE)</f>
        <v>50</v>
      </c>
      <c r="AC234" s="8">
        <f>VLOOKUP(Quintile_Data[[#This Row],[Deaths_Q3]],Mapping!$A$2:$B$8,2,FALSE)</f>
        <v>50</v>
      </c>
      <c r="AD234" s="8">
        <f>VLOOKUP(Quintile_Data[[#This Row],[Deaths_Q4]],Mapping!$A$2:$B$8,2,FALSE)</f>
        <v>50</v>
      </c>
      <c r="AE234" s="8">
        <f>VLOOKUP(Quintile_Data[[#This Row],[Deaths_Q5]],Mapping!$A$2:$B$8,2,FALSE)</f>
        <v>50</v>
      </c>
      <c r="AF234" s="8">
        <f>VLOOKUP(Quintile_Data[[#This Row],[Deaths_Overall]],Mapping!$A$2:$B$8,2,FALSE)</f>
        <v>100</v>
      </c>
    </row>
    <row r="235" spans="1:32" x14ac:dyDescent="0.25">
      <c r="A235" t="s">
        <v>59</v>
      </c>
      <c r="B235" t="s">
        <v>15</v>
      </c>
      <c r="C235" t="s">
        <v>28</v>
      </c>
      <c r="D235" t="s">
        <v>29</v>
      </c>
      <c r="E235" t="s">
        <v>11</v>
      </c>
      <c r="F235" t="s">
        <v>7</v>
      </c>
      <c r="G235" s="10">
        <v>1.0991091516312499</v>
      </c>
      <c r="H235" s="5">
        <v>0.899687777128368</v>
      </c>
      <c r="I235" s="5">
        <v>0.80585453372118399</v>
      </c>
      <c r="J235" s="5">
        <v>0.73361496208354804</v>
      </c>
      <c r="K235" s="5">
        <v>0.59116830490803995</v>
      </c>
      <c r="L235" s="5">
        <v>0.80626487968540195</v>
      </c>
      <c r="M235" s="10">
        <v>1.4102164445277401</v>
      </c>
      <c r="N235" s="5">
        <v>0.94471446832520101</v>
      </c>
      <c r="O235" s="5">
        <v>0.857468079075277</v>
      </c>
      <c r="P235" s="5">
        <v>0.79790008127357603</v>
      </c>
      <c r="Q235" s="5">
        <v>0.68366510142208703</v>
      </c>
      <c r="R235" s="5">
        <v>0.89842481732314705</v>
      </c>
      <c r="S235" s="11" t="s">
        <v>48</v>
      </c>
      <c r="T235" t="s">
        <v>48</v>
      </c>
      <c r="U235" t="s">
        <v>50</v>
      </c>
      <c r="V235" t="s">
        <v>48</v>
      </c>
      <c r="W235" t="s">
        <v>48</v>
      </c>
      <c r="X235" t="s">
        <v>50</v>
      </c>
      <c r="Y235" s="7">
        <f>ABS(Quintile_Data[[#This Row],[AE_Amt_Overall]]-MAX(Quintile_Data[[#This Row],[AE_Amt_Q1]:[AE_Amt_Q5]]))</f>
        <v>0.29284427194584794</v>
      </c>
      <c r="Z235" s="6">
        <f>ABS(MIN(Quintile_Data[[#This Row],[AE_Amt_Q1]:[AE_Amt_Q5]])-Quintile_Data[[#This Row],[AE_Amt_Overall]])</f>
        <v>0.21509657477736199</v>
      </c>
      <c r="AA235" s="19">
        <f>VLOOKUP(Quintile_Data[[#This Row],[Deaths_Q1]],Mapping!$A$2:$B$8,2,FALSE)</f>
        <v>50</v>
      </c>
      <c r="AB235" s="8">
        <f>VLOOKUP(Quintile_Data[[#This Row],[Deaths_Q2]],Mapping!$A$2:$B$8,2,FALSE)</f>
        <v>50</v>
      </c>
      <c r="AC235" s="8">
        <f>VLOOKUP(Quintile_Data[[#This Row],[Deaths_Q3]],Mapping!$A$2:$B$8,2,FALSE)</f>
        <v>100</v>
      </c>
      <c r="AD235" s="8">
        <f>VLOOKUP(Quintile_Data[[#This Row],[Deaths_Q4]],Mapping!$A$2:$B$8,2,FALSE)</f>
        <v>50</v>
      </c>
      <c r="AE235" s="8">
        <f>VLOOKUP(Quintile_Data[[#This Row],[Deaths_Q5]],Mapping!$A$2:$B$8,2,FALSE)</f>
        <v>50</v>
      </c>
      <c r="AF235" s="8">
        <f>VLOOKUP(Quintile_Data[[#This Row],[Deaths_Overall]],Mapping!$A$2:$B$8,2,FALSE)</f>
        <v>100</v>
      </c>
    </row>
    <row r="236" spans="1:32" x14ac:dyDescent="0.25">
      <c r="A236" t="s">
        <v>59</v>
      </c>
      <c r="B236" t="s">
        <v>15</v>
      </c>
      <c r="C236" t="s">
        <v>28</v>
      </c>
      <c r="D236" t="s">
        <v>29</v>
      </c>
      <c r="E236" t="s">
        <v>11</v>
      </c>
      <c r="F236" t="s">
        <v>57</v>
      </c>
      <c r="G236" s="10">
        <v>1.19301207031891</v>
      </c>
      <c r="H236" s="5">
        <v>0.94354631413704204</v>
      </c>
      <c r="I236" s="5">
        <v>0.81708704788456699</v>
      </c>
      <c r="J236" s="5">
        <v>0.74288011447583202</v>
      </c>
      <c r="K236" s="5">
        <v>0.60346444034056201</v>
      </c>
      <c r="L236" s="5">
        <v>0.82302700257694605</v>
      </c>
      <c r="M236" s="10">
        <v>1.8837818413851899</v>
      </c>
      <c r="N236" s="5">
        <v>1.10392088570219</v>
      </c>
      <c r="O236" s="5">
        <v>0.97664517279093199</v>
      </c>
      <c r="P236" s="5">
        <v>0.92312640134783897</v>
      </c>
      <c r="Q236" s="5">
        <v>0.74060219108347802</v>
      </c>
      <c r="R236" s="5">
        <v>1.0901395105298</v>
      </c>
      <c r="S236" s="11" t="s">
        <v>50</v>
      </c>
      <c r="T236" t="s">
        <v>50</v>
      </c>
      <c r="U236" t="s">
        <v>50</v>
      </c>
      <c r="V236" t="s">
        <v>50</v>
      </c>
      <c r="W236" t="s">
        <v>48</v>
      </c>
      <c r="X236" t="s">
        <v>50</v>
      </c>
      <c r="Y236" s="7">
        <f>ABS(Quintile_Data[[#This Row],[AE_Amt_Overall]]-MAX(Quintile_Data[[#This Row],[AE_Amt_Q1]:[AE_Amt_Q5]]))</f>
        <v>0.36998506774196394</v>
      </c>
      <c r="Z236" s="6">
        <f>ABS(MIN(Quintile_Data[[#This Row],[AE_Amt_Q1]:[AE_Amt_Q5]])-Quintile_Data[[#This Row],[AE_Amt_Overall]])</f>
        <v>0.21956256223638404</v>
      </c>
      <c r="AA236" s="19">
        <f>VLOOKUP(Quintile_Data[[#This Row],[Deaths_Q1]],Mapping!$A$2:$B$8,2,FALSE)</f>
        <v>100</v>
      </c>
      <c r="AB236" s="8">
        <f>VLOOKUP(Quintile_Data[[#This Row],[Deaths_Q2]],Mapping!$A$2:$B$8,2,FALSE)</f>
        <v>100</v>
      </c>
      <c r="AC236" s="8">
        <f>VLOOKUP(Quintile_Data[[#This Row],[Deaths_Q3]],Mapping!$A$2:$B$8,2,FALSE)</f>
        <v>100</v>
      </c>
      <c r="AD236" s="8">
        <f>VLOOKUP(Quintile_Data[[#This Row],[Deaths_Q4]],Mapping!$A$2:$B$8,2,FALSE)</f>
        <v>100</v>
      </c>
      <c r="AE236" s="8">
        <f>VLOOKUP(Quintile_Data[[#This Row],[Deaths_Q5]],Mapping!$A$2:$B$8,2,FALSE)</f>
        <v>50</v>
      </c>
      <c r="AF236" s="8">
        <f>VLOOKUP(Quintile_Data[[#This Row],[Deaths_Overall]],Mapping!$A$2:$B$8,2,FALSE)</f>
        <v>100</v>
      </c>
    </row>
    <row r="237" spans="1:32" x14ac:dyDescent="0.25">
      <c r="A237" t="s">
        <v>59</v>
      </c>
      <c r="B237" t="s">
        <v>15</v>
      </c>
      <c r="C237" t="s">
        <v>28</v>
      </c>
      <c r="D237" t="s">
        <v>29</v>
      </c>
      <c r="E237" t="s">
        <v>58</v>
      </c>
      <c r="F237" t="s">
        <v>16</v>
      </c>
      <c r="G237" s="10">
        <v>1.7187700312946801</v>
      </c>
      <c r="H237" s="5">
        <v>1.3893181285740801</v>
      </c>
      <c r="I237" s="5">
        <v>1.2041872982100199</v>
      </c>
      <c r="J237" s="5">
        <v>1.08832887509106</v>
      </c>
      <c r="K237" s="5">
        <v>0.94629343880291605</v>
      </c>
      <c r="L237" s="5">
        <v>1.20793400372628</v>
      </c>
      <c r="M237" s="10">
        <v>2.0429602493027099</v>
      </c>
      <c r="N237" s="5">
        <v>1.5102667191830299</v>
      </c>
      <c r="O237" s="5">
        <v>1.26897655802321</v>
      </c>
      <c r="P237" s="5">
        <v>1.1668487300386901</v>
      </c>
      <c r="Q237" s="5">
        <v>0.99442483274833304</v>
      </c>
      <c r="R237" s="5">
        <v>1.3211979755760599</v>
      </c>
      <c r="S237" s="11" t="s">
        <v>50</v>
      </c>
      <c r="T237" t="s">
        <v>50</v>
      </c>
      <c r="U237" t="s">
        <v>50</v>
      </c>
      <c r="V237" t="s">
        <v>50</v>
      </c>
      <c r="W237" t="s">
        <v>50</v>
      </c>
      <c r="X237" t="s">
        <v>52</v>
      </c>
      <c r="Y237" s="7">
        <f>ABS(Quintile_Data[[#This Row],[AE_Amt_Overall]]-MAX(Quintile_Data[[#This Row],[AE_Amt_Q1]:[AE_Amt_Q5]]))</f>
        <v>0.51083602756840008</v>
      </c>
      <c r="Z237" s="6">
        <f>ABS(MIN(Quintile_Data[[#This Row],[AE_Amt_Q1]:[AE_Amt_Q5]])-Quintile_Data[[#This Row],[AE_Amt_Overall]])</f>
        <v>0.26164056492336396</v>
      </c>
      <c r="AA237" s="19">
        <f>VLOOKUP(Quintile_Data[[#This Row],[Deaths_Q1]],Mapping!$A$2:$B$8,2,FALSE)</f>
        <v>100</v>
      </c>
      <c r="AB237" s="8">
        <f>VLOOKUP(Quintile_Data[[#This Row],[Deaths_Q2]],Mapping!$A$2:$B$8,2,FALSE)</f>
        <v>100</v>
      </c>
      <c r="AC237" s="8">
        <f>VLOOKUP(Quintile_Data[[#This Row],[Deaths_Q3]],Mapping!$A$2:$B$8,2,FALSE)</f>
        <v>100</v>
      </c>
      <c r="AD237" s="8">
        <f>VLOOKUP(Quintile_Data[[#This Row],[Deaths_Q4]],Mapping!$A$2:$B$8,2,FALSE)</f>
        <v>100</v>
      </c>
      <c r="AE237" s="8">
        <f>VLOOKUP(Quintile_Data[[#This Row],[Deaths_Q5]],Mapping!$A$2:$B$8,2,FALSE)</f>
        <v>100</v>
      </c>
      <c r="AF237" s="8">
        <f>VLOOKUP(Quintile_Data[[#This Row],[Deaths_Overall]],Mapping!$A$2:$B$8,2,FALSE)</f>
        <v>200</v>
      </c>
    </row>
    <row r="238" spans="1:32" x14ac:dyDescent="0.25">
      <c r="A238" t="s">
        <v>59</v>
      </c>
      <c r="B238" t="s">
        <v>15</v>
      </c>
      <c r="C238" t="s">
        <v>28</v>
      </c>
      <c r="D238" t="s">
        <v>29</v>
      </c>
      <c r="E238" t="s">
        <v>58</v>
      </c>
      <c r="F238" t="s">
        <v>7</v>
      </c>
      <c r="G238" s="10">
        <v>1.1046362976692801</v>
      </c>
      <c r="H238" s="5">
        <v>0.945458371799619</v>
      </c>
      <c r="I238" s="5">
        <v>0.86195397559522702</v>
      </c>
      <c r="J238" s="5">
        <v>0.79744451700818897</v>
      </c>
      <c r="K238" s="5">
        <v>0.67987777224285795</v>
      </c>
      <c r="L238" s="5">
        <v>0.83795850419538398</v>
      </c>
      <c r="M238" s="10">
        <v>1.55952425767824</v>
      </c>
      <c r="N238" s="5">
        <v>0.93175218553920203</v>
      </c>
      <c r="O238" s="5">
        <v>0.89499052989979899</v>
      </c>
      <c r="P238" s="5">
        <v>0.84326916441162203</v>
      </c>
      <c r="Q238" s="5">
        <v>0.72528378132010896</v>
      </c>
      <c r="R238" s="5">
        <v>0.90303400453447302</v>
      </c>
      <c r="S238" s="11" t="s">
        <v>50</v>
      </c>
      <c r="T238" t="s">
        <v>50</v>
      </c>
      <c r="U238" t="s">
        <v>50</v>
      </c>
      <c r="V238" t="s">
        <v>50</v>
      </c>
      <c r="W238" t="s">
        <v>50</v>
      </c>
      <c r="X238" t="s">
        <v>50</v>
      </c>
      <c r="Y238" s="7">
        <f>ABS(Quintile_Data[[#This Row],[AE_Amt_Overall]]-MAX(Quintile_Data[[#This Row],[AE_Amt_Q1]:[AE_Amt_Q5]]))</f>
        <v>0.26667779347389609</v>
      </c>
      <c r="Z238" s="6">
        <f>ABS(MIN(Quintile_Data[[#This Row],[AE_Amt_Q1]:[AE_Amt_Q5]])-Quintile_Data[[#This Row],[AE_Amt_Overall]])</f>
        <v>0.15808073195252603</v>
      </c>
      <c r="AA238" s="19">
        <f>VLOOKUP(Quintile_Data[[#This Row],[Deaths_Q1]],Mapping!$A$2:$B$8,2,FALSE)</f>
        <v>100</v>
      </c>
      <c r="AB238" s="8">
        <f>VLOOKUP(Quintile_Data[[#This Row],[Deaths_Q2]],Mapping!$A$2:$B$8,2,FALSE)</f>
        <v>100</v>
      </c>
      <c r="AC238" s="8">
        <f>VLOOKUP(Quintile_Data[[#This Row],[Deaths_Q3]],Mapping!$A$2:$B$8,2,FALSE)</f>
        <v>100</v>
      </c>
      <c r="AD238" s="8">
        <f>VLOOKUP(Quintile_Data[[#This Row],[Deaths_Q4]],Mapping!$A$2:$B$8,2,FALSE)</f>
        <v>100</v>
      </c>
      <c r="AE238" s="8">
        <f>VLOOKUP(Quintile_Data[[#This Row],[Deaths_Q5]],Mapping!$A$2:$B$8,2,FALSE)</f>
        <v>100</v>
      </c>
      <c r="AF238" s="8">
        <f>VLOOKUP(Quintile_Data[[#This Row],[Deaths_Overall]],Mapping!$A$2:$B$8,2,FALSE)</f>
        <v>100</v>
      </c>
    </row>
    <row r="239" spans="1:32" x14ac:dyDescent="0.25">
      <c r="A239" t="s">
        <v>59</v>
      </c>
      <c r="B239" t="s">
        <v>15</v>
      </c>
      <c r="C239" t="s">
        <v>28</v>
      </c>
      <c r="D239" t="s">
        <v>29</v>
      </c>
      <c r="E239" t="s">
        <v>58</v>
      </c>
      <c r="F239" t="s">
        <v>57</v>
      </c>
      <c r="G239" s="10">
        <v>1.2316274047546201</v>
      </c>
      <c r="H239" s="5">
        <v>0.99437211509674195</v>
      </c>
      <c r="I239" s="5">
        <v>0.89588485488766101</v>
      </c>
      <c r="J239" s="5">
        <v>0.81276153741858803</v>
      </c>
      <c r="K239" s="5">
        <v>0.69637252839039598</v>
      </c>
      <c r="L239" s="5">
        <v>0.86146296451961801</v>
      </c>
      <c r="M239" s="10">
        <v>1.6055692113762301</v>
      </c>
      <c r="N239" s="5">
        <v>1.1714037430573101</v>
      </c>
      <c r="O239" s="5">
        <v>1.0489741137608399</v>
      </c>
      <c r="P239" s="5">
        <v>0.99480187961244704</v>
      </c>
      <c r="Q239" s="5">
        <v>0.79899022207968395</v>
      </c>
      <c r="R239" s="5">
        <v>1.0982770980801899</v>
      </c>
      <c r="S239" s="11" t="s">
        <v>50</v>
      </c>
      <c r="T239" t="s">
        <v>50</v>
      </c>
      <c r="U239" t="s">
        <v>50</v>
      </c>
      <c r="V239" t="s">
        <v>50</v>
      </c>
      <c r="W239" t="s">
        <v>50</v>
      </c>
      <c r="X239" t="s">
        <v>52</v>
      </c>
      <c r="Y239" s="7">
        <f>ABS(Quintile_Data[[#This Row],[AE_Amt_Overall]]-MAX(Quintile_Data[[#This Row],[AE_Amt_Q1]:[AE_Amt_Q5]]))</f>
        <v>0.37016444023500206</v>
      </c>
      <c r="Z239" s="6">
        <f>ABS(MIN(Quintile_Data[[#This Row],[AE_Amt_Q1]:[AE_Amt_Q5]])-Quintile_Data[[#This Row],[AE_Amt_Overall]])</f>
        <v>0.16509043612922203</v>
      </c>
      <c r="AA239" s="19">
        <f>VLOOKUP(Quintile_Data[[#This Row],[Deaths_Q1]],Mapping!$A$2:$B$8,2,FALSE)</f>
        <v>100</v>
      </c>
      <c r="AB239" s="8">
        <f>VLOOKUP(Quintile_Data[[#This Row],[Deaths_Q2]],Mapping!$A$2:$B$8,2,FALSE)</f>
        <v>100</v>
      </c>
      <c r="AC239" s="8">
        <f>VLOOKUP(Quintile_Data[[#This Row],[Deaths_Q3]],Mapping!$A$2:$B$8,2,FALSE)</f>
        <v>100</v>
      </c>
      <c r="AD239" s="8">
        <f>VLOOKUP(Quintile_Data[[#This Row],[Deaths_Q4]],Mapping!$A$2:$B$8,2,FALSE)</f>
        <v>100</v>
      </c>
      <c r="AE239" s="8">
        <f>VLOOKUP(Quintile_Data[[#This Row],[Deaths_Q5]],Mapping!$A$2:$B$8,2,FALSE)</f>
        <v>100</v>
      </c>
      <c r="AF239" s="8">
        <f>VLOOKUP(Quintile_Data[[#This Row],[Deaths_Overall]],Mapping!$A$2:$B$8,2,FALSE)</f>
        <v>200</v>
      </c>
    </row>
    <row r="240" spans="1:32" x14ac:dyDescent="0.25">
      <c r="A240" t="s">
        <v>59</v>
      </c>
      <c r="B240" t="s">
        <v>15</v>
      </c>
      <c r="C240" t="s">
        <v>6</v>
      </c>
      <c r="D240" t="s">
        <v>10</v>
      </c>
      <c r="E240" t="s">
        <v>60</v>
      </c>
      <c r="F240" t="s">
        <v>16</v>
      </c>
      <c r="G240" s="10" t="s">
        <v>54</v>
      </c>
      <c r="H240" s="5" t="s">
        <v>54</v>
      </c>
      <c r="I240" s="5" t="s">
        <v>54</v>
      </c>
      <c r="J240" s="5" t="s">
        <v>54</v>
      </c>
      <c r="K240" s="5" t="s">
        <v>54</v>
      </c>
      <c r="L240" s="5" t="s">
        <v>54</v>
      </c>
      <c r="M240" s="10" t="s">
        <v>54</v>
      </c>
      <c r="N240" s="5" t="s">
        <v>54</v>
      </c>
      <c r="O240" s="5" t="s">
        <v>54</v>
      </c>
      <c r="P240" s="5" t="s">
        <v>54</v>
      </c>
      <c r="Q240" s="5" t="s">
        <v>54</v>
      </c>
      <c r="R240" s="5" t="s">
        <v>54</v>
      </c>
      <c r="S240" s="11" t="s">
        <v>55</v>
      </c>
      <c r="T240" t="s">
        <v>55</v>
      </c>
      <c r="U240" t="s">
        <v>55</v>
      </c>
      <c r="V240" t="s">
        <v>55</v>
      </c>
      <c r="W240" t="s">
        <v>55</v>
      </c>
      <c r="X240" t="s">
        <v>55</v>
      </c>
      <c r="Y240" s="7" t="e">
        <f>ABS(Quintile_Data[[#This Row],[AE_Amt_Overall]]-MAX(Quintile_Data[[#This Row],[AE_Amt_Q1]:[AE_Amt_Q5]]))</f>
        <v>#VALUE!</v>
      </c>
      <c r="Z240" s="6" t="e">
        <f>ABS(MIN(Quintile_Data[[#This Row],[AE_Amt_Q1]:[AE_Amt_Q5]])-Quintile_Data[[#This Row],[AE_Amt_Overall]])</f>
        <v>#VALUE!</v>
      </c>
      <c r="AA240" s="19" t="str">
        <f>VLOOKUP(Quintile_Data[[#This Row],[Deaths_Q1]],Mapping!$A$2:$B$8,2,FALSE)</f>
        <v>N/A</v>
      </c>
      <c r="AB240" s="8" t="str">
        <f>VLOOKUP(Quintile_Data[[#This Row],[Deaths_Q2]],Mapping!$A$2:$B$8,2,FALSE)</f>
        <v>N/A</v>
      </c>
      <c r="AC240" s="8" t="str">
        <f>VLOOKUP(Quintile_Data[[#This Row],[Deaths_Q3]],Mapping!$A$2:$B$8,2,FALSE)</f>
        <v>N/A</v>
      </c>
      <c r="AD240" s="8" t="str">
        <f>VLOOKUP(Quintile_Data[[#This Row],[Deaths_Q4]],Mapping!$A$2:$B$8,2,FALSE)</f>
        <v>N/A</v>
      </c>
      <c r="AE240" s="8" t="str">
        <f>VLOOKUP(Quintile_Data[[#This Row],[Deaths_Q5]],Mapping!$A$2:$B$8,2,FALSE)</f>
        <v>N/A</v>
      </c>
      <c r="AF240" s="8" t="str">
        <f>VLOOKUP(Quintile_Data[[#This Row],[Deaths_Overall]],Mapping!$A$2:$B$8,2,FALSE)</f>
        <v>N/A</v>
      </c>
    </row>
    <row r="241" spans="1:32" x14ac:dyDescent="0.25">
      <c r="A241" t="s">
        <v>59</v>
      </c>
      <c r="B241" t="s">
        <v>15</v>
      </c>
      <c r="C241" t="s">
        <v>6</v>
      </c>
      <c r="D241" t="s">
        <v>10</v>
      </c>
      <c r="E241" t="s">
        <v>60</v>
      </c>
      <c r="F241" t="s">
        <v>57</v>
      </c>
      <c r="G241" s="10" t="s">
        <v>54</v>
      </c>
      <c r="H241" s="5" t="s">
        <v>54</v>
      </c>
      <c r="I241" s="5" t="s">
        <v>54</v>
      </c>
      <c r="J241" s="5" t="s">
        <v>54</v>
      </c>
      <c r="K241" s="5" t="s">
        <v>54</v>
      </c>
      <c r="L241" s="5" t="s">
        <v>54</v>
      </c>
      <c r="M241" s="10" t="s">
        <v>54</v>
      </c>
      <c r="N241" s="5" t="s">
        <v>54</v>
      </c>
      <c r="O241" s="5" t="s">
        <v>54</v>
      </c>
      <c r="P241" s="5" t="s">
        <v>54</v>
      </c>
      <c r="Q241" s="5" t="s">
        <v>54</v>
      </c>
      <c r="R241" s="5" t="s">
        <v>54</v>
      </c>
      <c r="S241" s="11" t="s">
        <v>55</v>
      </c>
      <c r="T241" t="s">
        <v>55</v>
      </c>
      <c r="U241" t="s">
        <v>55</v>
      </c>
      <c r="V241" t="s">
        <v>55</v>
      </c>
      <c r="W241" t="s">
        <v>55</v>
      </c>
      <c r="X241" t="s">
        <v>55</v>
      </c>
      <c r="Y241" s="7" t="e">
        <f>ABS(Quintile_Data[[#This Row],[AE_Amt_Overall]]-MAX(Quintile_Data[[#This Row],[AE_Amt_Q1]:[AE_Amt_Q5]]))</f>
        <v>#VALUE!</v>
      </c>
      <c r="Z241" s="6" t="e">
        <f>ABS(MIN(Quintile_Data[[#This Row],[AE_Amt_Q1]:[AE_Amt_Q5]])-Quintile_Data[[#This Row],[AE_Amt_Overall]])</f>
        <v>#VALUE!</v>
      </c>
      <c r="AA241" s="19" t="str">
        <f>VLOOKUP(Quintile_Data[[#This Row],[Deaths_Q1]],Mapping!$A$2:$B$8,2,FALSE)</f>
        <v>N/A</v>
      </c>
      <c r="AB241" s="8" t="str">
        <f>VLOOKUP(Quintile_Data[[#This Row],[Deaths_Q2]],Mapping!$A$2:$B$8,2,FALSE)</f>
        <v>N/A</v>
      </c>
      <c r="AC241" s="8" t="str">
        <f>VLOOKUP(Quintile_Data[[#This Row],[Deaths_Q3]],Mapping!$A$2:$B$8,2,FALSE)</f>
        <v>N/A</v>
      </c>
      <c r="AD241" s="8" t="str">
        <f>VLOOKUP(Quintile_Data[[#This Row],[Deaths_Q4]],Mapping!$A$2:$B$8,2,FALSE)</f>
        <v>N/A</v>
      </c>
      <c r="AE241" s="8" t="str">
        <f>VLOOKUP(Quintile_Data[[#This Row],[Deaths_Q5]],Mapping!$A$2:$B$8,2,FALSE)</f>
        <v>N/A</v>
      </c>
      <c r="AF241" s="8" t="str">
        <f>VLOOKUP(Quintile_Data[[#This Row],[Deaths_Overall]],Mapping!$A$2:$B$8,2,FALSE)</f>
        <v>N/A</v>
      </c>
    </row>
    <row r="242" spans="1:32" x14ac:dyDescent="0.25">
      <c r="A242" t="s">
        <v>59</v>
      </c>
      <c r="B242" t="s">
        <v>15</v>
      </c>
      <c r="C242" t="s">
        <v>6</v>
      </c>
      <c r="D242" t="s">
        <v>10</v>
      </c>
      <c r="E242" t="s">
        <v>61</v>
      </c>
      <c r="F242" t="s">
        <v>16</v>
      </c>
      <c r="G242" s="10">
        <v>3.43178404026916</v>
      </c>
      <c r="H242" s="5">
        <v>2.07876671613228</v>
      </c>
      <c r="I242" s="5">
        <v>1.4386945323298701</v>
      </c>
      <c r="J242" s="5">
        <v>1.2080220663455099</v>
      </c>
      <c r="K242" s="5">
        <v>0.75676296506678997</v>
      </c>
      <c r="L242" s="5">
        <v>1.1810518967758601</v>
      </c>
      <c r="M242" s="10">
        <v>3.1479369172899898</v>
      </c>
      <c r="N242" s="5">
        <v>2.0951704009221901</v>
      </c>
      <c r="O242" s="5">
        <v>1.5545428781239501</v>
      </c>
      <c r="P242" s="5">
        <v>1.37485219673952</v>
      </c>
      <c r="Q242" s="5">
        <v>0.84085505843844999</v>
      </c>
      <c r="R242" s="5">
        <v>1.28717166769116</v>
      </c>
      <c r="S242" s="11" t="s">
        <v>51</v>
      </c>
      <c r="T242" t="s">
        <v>53</v>
      </c>
      <c r="U242" t="s">
        <v>49</v>
      </c>
      <c r="V242" t="s">
        <v>49</v>
      </c>
      <c r="W242" t="s">
        <v>49</v>
      </c>
      <c r="X242" t="s">
        <v>48</v>
      </c>
      <c r="Y242" s="7">
        <f>ABS(Quintile_Data[[#This Row],[AE_Amt_Overall]]-MAX(Quintile_Data[[#This Row],[AE_Amt_Q1]:[AE_Amt_Q5]]))</f>
        <v>2.2507321434933001</v>
      </c>
      <c r="Z242" s="6">
        <f>ABS(MIN(Quintile_Data[[#This Row],[AE_Amt_Q1]:[AE_Amt_Q5]])-Quintile_Data[[#This Row],[AE_Amt_Overall]])</f>
        <v>0.42428893170907012</v>
      </c>
      <c r="AA242" s="19">
        <f>VLOOKUP(Quintile_Data[[#This Row],[Deaths_Q1]],Mapping!$A$2:$B$8,2,FALSE)</f>
        <v>6</v>
      </c>
      <c r="AB242" s="8">
        <f>VLOOKUP(Quintile_Data[[#This Row],[Deaths_Q2]],Mapping!$A$2:$B$8,2,FALSE)</f>
        <v>12</v>
      </c>
      <c r="AC242" s="8">
        <f>VLOOKUP(Quintile_Data[[#This Row],[Deaths_Q3]],Mapping!$A$2:$B$8,2,FALSE)</f>
        <v>25</v>
      </c>
      <c r="AD242" s="8">
        <f>VLOOKUP(Quintile_Data[[#This Row],[Deaths_Q4]],Mapping!$A$2:$B$8,2,FALSE)</f>
        <v>25</v>
      </c>
      <c r="AE242" s="8">
        <f>VLOOKUP(Quintile_Data[[#This Row],[Deaths_Q5]],Mapping!$A$2:$B$8,2,FALSE)</f>
        <v>25</v>
      </c>
      <c r="AF242" s="8">
        <f>VLOOKUP(Quintile_Data[[#This Row],[Deaths_Overall]],Mapping!$A$2:$B$8,2,FALSE)</f>
        <v>50</v>
      </c>
    </row>
    <row r="243" spans="1:32" x14ac:dyDescent="0.25">
      <c r="A243" t="s">
        <v>59</v>
      </c>
      <c r="B243" t="s">
        <v>15</v>
      </c>
      <c r="C243" t="s">
        <v>6</v>
      </c>
      <c r="D243" t="s">
        <v>10</v>
      </c>
      <c r="E243" t="s">
        <v>61</v>
      </c>
      <c r="F243" t="s">
        <v>7</v>
      </c>
      <c r="G243" s="10" t="s">
        <v>54</v>
      </c>
      <c r="H243" s="5">
        <v>1.40536591587037</v>
      </c>
      <c r="I243" s="5">
        <v>1.11177004732531</v>
      </c>
      <c r="J243" s="5">
        <v>0.738244809573674</v>
      </c>
      <c r="K243" s="5">
        <v>0.40086349397239801</v>
      </c>
      <c r="L243" s="5">
        <v>0.86368091874227704</v>
      </c>
      <c r="M243" s="10" t="s">
        <v>54</v>
      </c>
      <c r="N243" s="5">
        <v>1.17380512418452</v>
      </c>
      <c r="O243" s="5">
        <v>1.24642827374952</v>
      </c>
      <c r="P243" s="5">
        <v>0.95121245399235299</v>
      </c>
      <c r="Q243" s="5">
        <v>0.58107459638465897</v>
      </c>
      <c r="R243" s="5">
        <v>1.0305564395195901</v>
      </c>
      <c r="S243" s="11" t="s">
        <v>55</v>
      </c>
      <c r="T243" t="s">
        <v>51</v>
      </c>
      <c r="U243" t="s">
        <v>51</v>
      </c>
      <c r="V243" t="s">
        <v>51</v>
      </c>
      <c r="W243" t="s">
        <v>51</v>
      </c>
      <c r="X243" t="s">
        <v>53</v>
      </c>
      <c r="Y243" s="7">
        <f>ABS(Quintile_Data[[#This Row],[AE_Amt_Overall]]-MAX(Quintile_Data[[#This Row],[AE_Amt_Q1]:[AE_Amt_Q5]]))</f>
        <v>0.54168499712809293</v>
      </c>
      <c r="Z243" s="6">
        <f>ABS(MIN(Quintile_Data[[#This Row],[AE_Amt_Q1]:[AE_Amt_Q5]])-Quintile_Data[[#This Row],[AE_Amt_Overall]])</f>
        <v>0.46281742476987903</v>
      </c>
      <c r="AA243" s="19" t="str">
        <f>VLOOKUP(Quintile_Data[[#This Row],[Deaths_Q1]],Mapping!$A$2:$B$8,2,FALSE)</f>
        <v>N/A</v>
      </c>
      <c r="AB243" s="8">
        <f>VLOOKUP(Quintile_Data[[#This Row],[Deaths_Q2]],Mapping!$A$2:$B$8,2,FALSE)</f>
        <v>6</v>
      </c>
      <c r="AC243" s="8">
        <f>VLOOKUP(Quintile_Data[[#This Row],[Deaths_Q3]],Mapping!$A$2:$B$8,2,FALSE)</f>
        <v>6</v>
      </c>
      <c r="AD243" s="8">
        <f>VLOOKUP(Quintile_Data[[#This Row],[Deaths_Q4]],Mapping!$A$2:$B$8,2,FALSE)</f>
        <v>6</v>
      </c>
      <c r="AE243" s="8">
        <f>VLOOKUP(Quintile_Data[[#This Row],[Deaths_Q5]],Mapping!$A$2:$B$8,2,FALSE)</f>
        <v>6</v>
      </c>
      <c r="AF243" s="8">
        <f>VLOOKUP(Quintile_Data[[#This Row],[Deaths_Overall]],Mapping!$A$2:$B$8,2,FALSE)</f>
        <v>12</v>
      </c>
    </row>
    <row r="244" spans="1:32" x14ac:dyDescent="0.25">
      <c r="A244" t="s">
        <v>59</v>
      </c>
      <c r="B244" t="s">
        <v>15</v>
      </c>
      <c r="C244" t="s">
        <v>6</v>
      </c>
      <c r="D244" t="s">
        <v>10</v>
      </c>
      <c r="E244" t="s">
        <v>61</v>
      </c>
      <c r="F244" t="s">
        <v>57</v>
      </c>
      <c r="G244" s="10">
        <v>3.51283289274674</v>
      </c>
      <c r="H244" s="5">
        <v>2.3531919443868698</v>
      </c>
      <c r="I244" s="5">
        <v>1.32406350235782</v>
      </c>
      <c r="J244" s="5">
        <v>1.0312341196964601</v>
      </c>
      <c r="K244" s="5">
        <v>0.53544177999015996</v>
      </c>
      <c r="L244" s="5">
        <v>1.02090975107339</v>
      </c>
      <c r="M244" s="10">
        <v>3.3407787770878499</v>
      </c>
      <c r="N244" s="5">
        <v>2.11485088536213</v>
      </c>
      <c r="O244" s="5">
        <v>1.4388856471734599</v>
      </c>
      <c r="P244" s="5">
        <v>1.2260114101224799</v>
      </c>
      <c r="Q244" s="5">
        <v>0.75831434306382495</v>
      </c>
      <c r="R244" s="5">
        <v>1.24344519592571</v>
      </c>
      <c r="S244" s="11" t="s">
        <v>51</v>
      </c>
      <c r="T244" t="s">
        <v>53</v>
      </c>
      <c r="U244" t="s">
        <v>49</v>
      </c>
      <c r="V244" t="s">
        <v>49</v>
      </c>
      <c r="W244" t="s">
        <v>53</v>
      </c>
      <c r="X244" t="s">
        <v>48</v>
      </c>
      <c r="Y244" s="7">
        <f>ABS(Quintile_Data[[#This Row],[AE_Amt_Overall]]-MAX(Quintile_Data[[#This Row],[AE_Amt_Q1]:[AE_Amt_Q5]]))</f>
        <v>2.4919231416733503</v>
      </c>
      <c r="Z244" s="6">
        <f>ABS(MIN(Quintile_Data[[#This Row],[AE_Amt_Q1]:[AE_Amt_Q5]])-Quintile_Data[[#This Row],[AE_Amt_Overall]])</f>
        <v>0.48546797108323003</v>
      </c>
      <c r="AA244" s="19">
        <f>VLOOKUP(Quintile_Data[[#This Row],[Deaths_Q1]],Mapping!$A$2:$B$8,2,FALSE)</f>
        <v>6</v>
      </c>
      <c r="AB244" s="8">
        <f>VLOOKUP(Quintile_Data[[#This Row],[Deaths_Q2]],Mapping!$A$2:$B$8,2,FALSE)</f>
        <v>12</v>
      </c>
      <c r="AC244" s="8">
        <f>VLOOKUP(Quintile_Data[[#This Row],[Deaths_Q3]],Mapping!$A$2:$B$8,2,FALSE)</f>
        <v>25</v>
      </c>
      <c r="AD244" s="8">
        <f>VLOOKUP(Quintile_Data[[#This Row],[Deaths_Q4]],Mapping!$A$2:$B$8,2,FALSE)</f>
        <v>25</v>
      </c>
      <c r="AE244" s="8">
        <f>VLOOKUP(Quintile_Data[[#This Row],[Deaths_Q5]],Mapping!$A$2:$B$8,2,FALSE)</f>
        <v>12</v>
      </c>
      <c r="AF244" s="8">
        <f>VLOOKUP(Quintile_Data[[#This Row],[Deaths_Overall]],Mapping!$A$2:$B$8,2,FALSE)</f>
        <v>50</v>
      </c>
    </row>
    <row r="245" spans="1:32" x14ac:dyDescent="0.25">
      <c r="A245" t="s">
        <v>59</v>
      </c>
      <c r="B245" t="s">
        <v>15</v>
      </c>
      <c r="C245" t="s">
        <v>6</v>
      </c>
      <c r="D245" t="s">
        <v>10</v>
      </c>
      <c r="E245" t="s">
        <v>62</v>
      </c>
      <c r="F245" t="s">
        <v>16</v>
      </c>
      <c r="G245" s="10">
        <v>5.0217675868573304</v>
      </c>
      <c r="H245" s="5">
        <v>2.6824366922773302</v>
      </c>
      <c r="I245" s="5">
        <v>1.84788252557856</v>
      </c>
      <c r="J245" s="5">
        <v>1.25626783808705</v>
      </c>
      <c r="K245" s="5">
        <v>0.81116662152102204</v>
      </c>
      <c r="L245" s="5">
        <v>1.4356830164212999</v>
      </c>
      <c r="M245" s="10">
        <v>4.4972629548777903</v>
      </c>
      <c r="N245" s="5">
        <v>3.00151014060001</v>
      </c>
      <c r="O245" s="5">
        <v>1.9229173592970701</v>
      </c>
      <c r="P245" s="5">
        <v>1.3261498037696</v>
      </c>
      <c r="Q245" s="5">
        <v>0.88483019094226001</v>
      </c>
      <c r="R245" s="5">
        <v>1.5005822396214901</v>
      </c>
      <c r="S245" s="11" t="s">
        <v>51</v>
      </c>
      <c r="T245" t="s">
        <v>53</v>
      </c>
      <c r="U245" t="s">
        <v>49</v>
      </c>
      <c r="V245" t="s">
        <v>49</v>
      </c>
      <c r="W245" t="s">
        <v>53</v>
      </c>
      <c r="X245" t="s">
        <v>49</v>
      </c>
      <c r="Y245" s="7">
        <f>ABS(Quintile_Data[[#This Row],[AE_Amt_Overall]]-MAX(Quintile_Data[[#This Row],[AE_Amt_Q1]:[AE_Amt_Q5]]))</f>
        <v>3.5860845704360305</v>
      </c>
      <c r="Z245" s="6">
        <f>ABS(MIN(Quintile_Data[[#This Row],[AE_Amt_Q1]:[AE_Amt_Q5]])-Quintile_Data[[#This Row],[AE_Amt_Overall]])</f>
        <v>0.62451639490027788</v>
      </c>
      <c r="AA245" s="19">
        <f>VLOOKUP(Quintile_Data[[#This Row],[Deaths_Q1]],Mapping!$A$2:$B$8,2,FALSE)</f>
        <v>6</v>
      </c>
      <c r="AB245" s="8">
        <f>VLOOKUP(Quintile_Data[[#This Row],[Deaths_Q2]],Mapping!$A$2:$B$8,2,FALSE)</f>
        <v>12</v>
      </c>
      <c r="AC245" s="8">
        <f>VLOOKUP(Quintile_Data[[#This Row],[Deaths_Q3]],Mapping!$A$2:$B$8,2,FALSE)</f>
        <v>25</v>
      </c>
      <c r="AD245" s="8">
        <f>VLOOKUP(Quintile_Data[[#This Row],[Deaths_Q4]],Mapping!$A$2:$B$8,2,FALSE)</f>
        <v>25</v>
      </c>
      <c r="AE245" s="8">
        <f>VLOOKUP(Quintile_Data[[#This Row],[Deaths_Q5]],Mapping!$A$2:$B$8,2,FALSE)</f>
        <v>12</v>
      </c>
      <c r="AF245" s="8">
        <f>VLOOKUP(Quintile_Data[[#This Row],[Deaths_Overall]],Mapping!$A$2:$B$8,2,FALSE)</f>
        <v>25</v>
      </c>
    </row>
    <row r="246" spans="1:32" x14ac:dyDescent="0.25">
      <c r="A246" t="s">
        <v>59</v>
      </c>
      <c r="B246" t="s">
        <v>15</v>
      </c>
      <c r="C246" t="s">
        <v>6</v>
      </c>
      <c r="D246" t="s">
        <v>10</v>
      </c>
      <c r="E246" t="s">
        <v>62</v>
      </c>
      <c r="F246" t="s">
        <v>7</v>
      </c>
      <c r="G246" s="10">
        <v>3.3666748686110601</v>
      </c>
      <c r="H246" s="5">
        <v>1.44488270540528</v>
      </c>
      <c r="I246" s="5">
        <v>1.1726084310985201</v>
      </c>
      <c r="J246" s="5">
        <v>0.80539587362752396</v>
      </c>
      <c r="K246" s="5">
        <v>0.41577821713572699</v>
      </c>
      <c r="L246" s="5">
        <v>0.92029191308657599</v>
      </c>
      <c r="M246" s="10">
        <v>2.6772970467642998</v>
      </c>
      <c r="N246" s="5">
        <v>1.5709949757039701</v>
      </c>
      <c r="O246" s="5">
        <v>1.14902440383439</v>
      </c>
      <c r="P246" s="5">
        <v>0.90497084650052595</v>
      </c>
      <c r="Q246" s="5">
        <v>0.56382612085630501</v>
      </c>
      <c r="R246" s="5">
        <v>0.99829229179906198</v>
      </c>
      <c r="S246" s="11" t="s">
        <v>51</v>
      </c>
      <c r="T246" t="s">
        <v>51</v>
      </c>
      <c r="U246" t="s">
        <v>51</v>
      </c>
      <c r="V246" t="s">
        <v>53</v>
      </c>
      <c r="W246" t="s">
        <v>51</v>
      </c>
      <c r="X246" t="s">
        <v>49</v>
      </c>
      <c r="Y246" s="7">
        <f>ABS(Quintile_Data[[#This Row],[AE_Amt_Overall]]-MAX(Quintile_Data[[#This Row],[AE_Amt_Q1]:[AE_Amt_Q5]]))</f>
        <v>2.4463829555244843</v>
      </c>
      <c r="Z246" s="6">
        <f>ABS(MIN(Quintile_Data[[#This Row],[AE_Amt_Q1]:[AE_Amt_Q5]])-Quintile_Data[[#This Row],[AE_Amt_Overall]])</f>
        <v>0.50451369595084894</v>
      </c>
      <c r="AA246" s="19">
        <f>VLOOKUP(Quintile_Data[[#This Row],[Deaths_Q1]],Mapping!$A$2:$B$8,2,FALSE)</f>
        <v>6</v>
      </c>
      <c r="AB246" s="8">
        <f>VLOOKUP(Quintile_Data[[#This Row],[Deaths_Q2]],Mapping!$A$2:$B$8,2,FALSE)</f>
        <v>6</v>
      </c>
      <c r="AC246" s="8">
        <f>VLOOKUP(Quintile_Data[[#This Row],[Deaths_Q3]],Mapping!$A$2:$B$8,2,FALSE)</f>
        <v>6</v>
      </c>
      <c r="AD246" s="8">
        <f>VLOOKUP(Quintile_Data[[#This Row],[Deaths_Q4]],Mapping!$A$2:$B$8,2,FALSE)</f>
        <v>12</v>
      </c>
      <c r="AE246" s="8">
        <f>VLOOKUP(Quintile_Data[[#This Row],[Deaths_Q5]],Mapping!$A$2:$B$8,2,FALSE)</f>
        <v>6</v>
      </c>
      <c r="AF246" s="8">
        <f>VLOOKUP(Quintile_Data[[#This Row],[Deaths_Overall]],Mapping!$A$2:$B$8,2,FALSE)</f>
        <v>25</v>
      </c>
    </row>
    <row r="247" spans="1:32" x14ac:dyDescent="0.25">
      <c r="A247" t="s">
        <v>59</v>
      </c>
      <c r="B247" t="s">
        <v>15</v>
      </c>
      <c r="C247" t="s">
        <v>6</v>
      </c>
      <c r="D247" t="s">
        <v>10</v>
      </c>
      <c r="E247" t="s">
        <v>62</v>
      </c>
      <c r="F247" t="s">
        <v>57</v>
      </c>
      <c r="G247" s="10">
        <v>4.1783249704081298</v>
      </c>
      <c r="H247" s="5">
        <v>1.9557751879004499</v>
      </c>
      <c r="I247" s="5">
        <v>1.2901248766292599</v>
      </c>
      <c r="J247" s="5">
        <v>0.94803799096278396</v>
      </c>
      <c r="K247" s="5">
        <v>0.61965115384259295</v>
      </c>
      <c r="L247" s="5">
        <v>1.0339167131687399</v>
      </c>
      <c r="M247" s="10">
        <v>3.3948694141884901</v>
      </c>
      <c r="N247" s="5">
        <v>2.0135287872361798</v>
      </c>
      <c r="O247" s="5">
        <v>1.57885180078293</v>
      </c>
      <c r="P247" s="5">
        <v>1.1318636507814599</v>
      </c>
      <c r="Q247" s="5">
        <v>0.90219884209331502</v>
      </c>
      <c r="R247" s="5">
        <v>1.3058037303862999</v>
      </c>
      <c r="S247" s="11" t="s">
        <v>51</v>
      </c>
      <c r="T247" t="s">
        <v>53</v>
      </c>
      <c r="U247" t="s">
        <v>49</v>
      </c>
      <c r="V247" t="s">
        <v>49</v>
      </c>
      <c r="W247" t="s">
        <v>53</v>
      </c>
      <c r="X247" t="s">
        <v>48</v>
      </c>
      <c r="Y247" s="7">
        <f>ABS(Quintile_Data[[#This Row],[AE_Amt_Overall]]-MAX(Quintile_Data[[#This Row],[AE_Amt_Q1]:[AE_Amt_Q5]]))</f>
        <v>3.1444082572393901</v>
      </c>
      <c r="Z247" s="6">
        <f>ABS(MIN(Quintile_Data[[#This Row],[AE_Amt_Q1]:[AE_Amt_Q5]])-Quintile_Data[[#This Row],[AE_Amt_Overall]])</f>
        <v>0.41426555932614695</v>
      </c>
      <c r="AA247" s="19">
        <f>VLOOKUP(Quintile_Data[[#This Row],[Deaths_Q1]],Mapping!$A$2:$B$8,2,FALSE)</f>
        <v>6</v>
      </c>
      <c r="AB247" s="8">
        <f>VLOOKUP(Quintile_Data[[#This Row],[Deaths_Q2]],Mapping!$A$2:$B$8,2,FALSE)</f>
        <v>12</v>
      </c>
      <c r="AC247" s="8">
        <f>VLOOKUP(Quintile_Data[[#This Row],[Deaths_Q3]],Mapping!$A$2:$B$8,2,FALSE)</f>
        <v>25</v>
      </c>
      <c r="AD247" s="8">
        <f>VLOOKUP(Quintile_Data[[#This Row],[Deaths_Q4]],Mapping!$A$2:$B$8,2,FALSE)</f>
        <v>25</v>
      </c>
      <c r="AE247" s="8">
        <f>VLOOKUP(Quintile_Data[[#This Row],[Deaths_Q5]],Mapping!$A$2:$B$8,2,FALSE)</f>
        <v>12</v>
      </c>
      <c r="AF247" s="8">
        <f>VLOOKUP(Quintile_Data[[#This Row],[Deaths_Overall]],Mapping!$A$2:$B$8,2,FALSE)</f>
        <v>50</v>
      </c>
    </row>
    <row r="248" spans="1:32" x14ac:dyDescent="0.25">
      <c r="A248" t="s">
        <v>59</v>
      </c>
      <c r="B248" t="s">
        <v>15</v>
      </c>
      <c r="C248" t="s">
        <v>6</v>
      </c>
      <c r="D248" t="s">
        <v>10</v>
      </c>
      <c r="E248" t="s">
        <v>11</v>
      </c>
      <c r="F248" t="s">
        <v>16</v>
      </c>
      <c r="G248" s="10">
        <v>6.0761699059975403</v>
      </c>
      <c r="H248" s="5">
        <v>2.4874067653160798</v>
      </c>
      <c r="I248" s="5">
        <v>1.8853112406216399</v>
      </c>
      <c r="J248" s="5">
        <v>1.50035515844792</v>
      </c>
      <c r="K248" s="5">
        <v>0.76478855405420798</v>
      </c>
      <c r="L248" s="5">
        <v>1.5211864782134401</v>
      </c>
      <c r="M248" s="10">
        <v>5.7143451763057502</v>
      </c>
      <c r="N248" s="5">
        <v>2.55873932013637</v>
      </c>
      <c r="O248" s="5">
        <v>1.9918202529864999</v>
      </c>
      <c r="P248" s="5">
        <v>1.6453852180419399</v>
      </c>
      <c r="Q248" s="5">
        <v>0.82293058422126397</v>
      </c>
      <c r="R248" s="5">
        <v>1.6919680803762001</v>
      </c>
      <c r="S248" s="11" t="s">
        <v>53</v>
      </c>
      <c r="T248" t="s">
        <v>53</v>
      </c>
      <c r="U248" t="s">
        <v>53</v>
      </c>
      <c r="V248" t="s">
        <v>49</v>
      </c>
      <c r="W248" t="s">
        <v>53</v>
      </c>
      <c r="X248" t="s">
        <v>48</v>
      </c>
      <c r="Y248" s="7">
        <f>ABS(Quintile_Data[[#This Row],[AE_Amt_Overall]]-MAX(Quintile_Data[[#This Row],[AE_Amt_Q1]:[AE_Amt_Q5]]))</f>
        <v>4.5549834277840997</v>
      </c>
      <c r="Z248" s="6">
        <f>ABS(MIN(Quintile_Data[[#This Row],[AE_Amt_Q1]:[AE_Amt_Q5]])-Quintile_Data[[#This Row],[AE_Amt_Overall]])</f>
        <v>0.75639792415923213</v>
      </c>
      <c r="AA248" s="19">
        <f>VLOOKUP(Quintile_Data[[#This Row],[Deaths_Q1]],Mapping!$A$2:$B$8,2,FALSE)</f>
        <v>12</v>
      </c>
      <c r="AB248" s="8">
        <f>VLOOKUP(Quintile_Data[[#This Row],[Deaths_Q2]],Mapping!$A$2:$B$8,2,FALSE)</f>
        <v>12</v>
      </c>
      <c r="AC248" s="8">
        <f>VLOOKUP(Quintile_Data[[#This Row],[Deaths_Q3]],Mapping!$A$2:$B$8,2,FALSE)</f>
        <v>12</v>
      </c>
      <c r="AD248" s="8">
        <f>VLOOKUP(Quintile_Data[[#This Row],[Deaths_Q4]],Mapping!$A$2:$B$8,2,FALSE)</f>
        <v>25</v>
      </c>
      <c r="AE248" s="8">
        <f>VLOOKUP(Quintile_Data[[#This Row],[Deaths_Q5]],Mapping!$A$2:$B$8,2,FALSE)</f>
        <v>12</v>
      </c>
      <c r="AF248" s="8">
        <f>VLOOKUP(Quintile_Data[[#This Row],[Deaths_Overall]],Mapping!$A$2:$B$8,2,FALSE)</f>
        <v>50</v>
      </c>
    </row>
    <row r="249" spans="1:32" x14ac:dyDescent="0.25">
      <c r="A249" t="s">
        <v>59</v>
      </c>
      <c r="B249" t="s">
        <v>15</v>
      </c>
      <c r="C249" t="s">
        <v>6</v>
      </c>
      <c r="D249" t="s">
        <v>10</v>
      </c>
      <c r="E249" t="s">
        <v>11</v>
      </c>
      <c r="F249" t="s">
        <v>7</v>
      </c>
      <c r="G249" s="10">
        <v>2.31782075405832</v>
      </c>
      <c r="H249" s="5">
        <v>1.22255972951795</v>
      </c>
      <c r="I249" s="5">
        <v>0.86125612212338198</v>
      </c>
      <c r="J249" s="5">
        <v>0.659409880573954</v>
      </c>
      <c r="K249" s="5">
        <v>0.39173604189273198</v>
      </c>
      <c r="L249" s="5">
        <v>0.86479615758342099</v>
      </c>
      <c r="M249" s="10">
        <v>1.32389375761839</v>
      </c>
      <c r="N249" s="5">
        <v>1.22173841498874</v>
      </c>
      <c r="O249" s="5">
        <v>0.84356914409654205</v>
      </c>
      <c r="P249" s="5">
        <v>0.812296766919825</v>
      </c>
      <c r="Q249" s="5">
        <v>0.71167479720291504</v>
      </c>
      <c r="R249" s="5">
        <v>0.931394091100476</v>
      </c>
      <c r="S249" s="11" t="s">
        <v>51</v>
      </c>
      <c r="T249" t="s">
        <v>49</v>
      </c>
      <c r="U249" t="s">
        <v>49</v>
      </c>
      <c r="V249" t="s">
        <v>53</v>
      </c>
      <c r="W249" t="s">
        <v>51</v>
      </c>
      <c r="X249" t="s">
        <v>49</v>
      </c>
      <c r="Y249" s="7">
        <f>ABS(Quintile_Data[[#This Row],[AE_Amt_Overall]]-MAX(Quintile_Data[[#This Row],[AE_Amt_Q1]:[AE_Amt_Q5]]))</f>
        <v>1.4530245964748989</v>
      </c>
      <c r="Z249" s="6">
        <f>ABS(MIN(Quintile_Data[[#This Row],[AE_Amt_Q1]:[AE_Amt_Q5]])-Quintile_Data[[#This Row],[AE_Amt_Overall]])</f>
        <v>0.47306011569068901</v>
      </c>
      <c r="AA249" s="19">
        <f>VLOOKUP(Quintile_Data[[#This Row],[Deaths_Q1]],Mapping!$A$2:$B$8,2,FALSE)</f>
        <v>6</v>
      </c>
      <c r="AB249" s="8">
        <f>VLOOKUP(Quintile_Data[[#This Row],[Deaths_Q2]],Mapping!$A$2:$B$8,2,FALSE)</f>
        <v>25</v>
      </c>
      <c r="AC249" s="8">
        <f>VLOOKUP(Quintile_Data[[#This Row],[Deaths_Q3]],Mapping!$A$2:$B$8,2,FALSE)</f>
        <v>25</v>
      </c>
      <c r="AD249" s="8">
        <f>VLOOKUP(Quintile_Data[[#This Row],[Deaths_Q4]],Mapping!$A$2:$B$8,2,FALSE)</f>
        <v>12</v>
      </c>
      <c r="AE249" s="8">
        <f>VLOOKUP(Quintile_Data[[#This Row],[Deaths_Q5]],Mapping!$A$2:$B$8,2,FALSE)</f>
        <v>6</v>
      </c>
      <c r="AF249" s="8">
        <f>VLOOKUP(Quintile_Data[[#This Row],[Deaths_Overall]],Mapping!$A$2:$B$8,2,FALSE)</f>
        <v>25</v>
      </c>
    </row>
    <row r="250" spans="1:32" x14ac:dyDescent="0.25">
      <c r="A250" t="s">
        <v>59</v>
      </c>
      <c r="B250" t="s">
        <v>15</v>
      </c>
      <c r="C250" t="s">
        <v>6</v>
      </c>
      <c r="D250" t="s">
        <v>10</v>
      </c>
      <c r="E250" t="s">
        <v>11</v>
      </c>
      <c r="F250" t="s">
        <v>57</v>
      </c>
      <c r="G250" s="10">
        <v>3.1569758753436599</v>
      </c>
      <c r="H250" s="5">
        <v>1.47348837224894</v>
      </c>
      <c r="I250" s="5">
        <v>1.06040659517817</v>
      </c>
      <c r="J250" s="5">
        <v>0.75250798742398195</v>
      </c>
      <c r="K250" s="5">
        <v>0.447750704736947</v>
      </c>
      <c r="L250" s="5">
        <v>0.93099487139666803</v>
      </c>
      <c r="M250" s="10">
        <v>3.37486036353872</v>
      </c>
      <c r="N250" s="5">
        <v>1.88232466359156</v>
      </c>
      <c r="O250" s="5">
        <v>1.3913331305816701</v>
      </c>
      <c r="P250" s="5">
        <v>0.83451839616906598</v>
      </c>
      <c r="Q250" s="5">
        <v>0.93519569924278201</v>
      </c>
      <c r="R250" s="5">
        <v>1.26753876865268</v>
      </c>
      <c r="S250" s="11" t="s">
        <v>51</v>
      </c>
      <c r="T250" t="s">
        <v>49</v>
      </c>
      <c r="U250" t="s">
        <v>49</v>
      </c>
      <c r="V250" t="s">
        <v>49</v>
      </c>
      <c r="W250" t="s">
        <v>53</v>
      </c>
      <c r="X250" t="s">
        <v>48</v>
      </c>
      <c r="Y250" s="7">
        <f>ABS(Quintile_Data[[#This Row],[AE_Amt_Overall]]-MAX(Quintile_Data[[#This Row],[AE_Amt_Q1]:[AE_Amt_Q5]]))</f>
        <v>2.2259810039469921</v>
      </c>
      <c r="Z250" s="6">
        <f>ABS(MIN(Quintile_Data[[#This Row],[AE_Amt_Q1]:[AE_Amt_Q5]])-Quintile_Data[[#This Row],[AE_Amt_Overall]])</f>
        <v>0.48324416665972103</v>
      </c>
      <c r="AA250" s="19">
        <f>VLOOKUP(Quintile_Data[[#This Row],[Deaths_Q1]],Mapping!$A$2:$B$8,2,FALSE)</f>
        <v>6</v>
      </c>
      <c r="AB250" s="8">
        <f>VLOOKUP(Quintile_Data[[#This Row],[Deaths_Q2]],Mapping!$A$2:$B$8,2,FALSE)</f>
        <v>25</v>
      </c>
      <c r="AC250" s="8">
        <f>VLOOKUP(Quintile_Data[[#This Row],[Deaths_Q3]],Mapping!$A$2:$B$8,2,FALSE)</f>
        <v>25</v>
      </c>
      <c r="AD250" s="8">
        <f>VLOOKUP(Quintile_Data[[#This Row],[Deaths_Q4]],Mapping!$A$2:$B$8,2,FALSE)</f>
        <v>25</v>
      </c>
      <c r="AE250" s="8">
        <f>VLOOKUP(Quintile_Data[[#This Row],[Deaths_Q5]],Mapping!$A$2:$B$8,2,FALSE)</f>
        <v>12</v>
      </c>
      <c r="AF250" s="8">
        <f>VLOOKUP(Quintile_Data[[#This Row],[Deaths_Overall]],Mapping!$A$2:$B$8,2,FALSE)</f>
        <v>50</v>
      </c>
    </row>
    <row r="251" spans="1:32" x14ac:dyDescent="0.25">
      <c r="A251" t="s">
        <v>59</v>
      </c>
      <c r="B251" t="s">
        <v>15</v>
      </c>
      <c r="C251" t="s">
        <v>6</v>
      </c>
      <c r="D251" t="s">
        <v>10</v>
      </c>
      <c r="E251" t="s">
        <v>58</v>
      </c>
      <c r="F251" t="s">
        <v>16</v>
      </c>
      <c r="G251" s="10">
        <v>5.2737735536573398</v>
      </c>
      <c r="H251" s="5">
        <v>2.6299605525180998</v>
      </c>
      <c r="I251" s="5">
        <v>1.84058312036983</v>
      </c>
      <c r="J251" s="5">
        <v>1.4569509541980801</v>
      </c>
      <c r="K251" s="5">
        <v>0.97350367610894495</v>
      </c>
      <c r="L251" s="5">
        <v>1.35580599604611</v>
      </c>
      <c r="M251" s="10">
        <v>4.90260060184269</v>
      </c>
      <c r="N251" s="5">
        <v>2.9231280652434899</v>
      </c>
      <c r="O251" s="5">
        <v>1.98959599875476</v>
      </c>
      <c r="P251" s="5">
        <v>1.59123852813846</v>
      </c>
      <c r="Q251" s="5">
        <v>1.01188082216668</v>
      </c>
      <c r="R251" s="5">
        <v>1.4621274226322001</v>
      </c>
      <c r="S251" s="11" t="s">
        <v>53</v>
      </c>
      <c r="T251" t="s">
        <v>49</v>
      </c>
      <c r="U251" t="s">
        <v>49</v>
      </c>
      <c r="V251" t="s">
        <v>48</v>
      </c>
      <c r="W251" t="s">
        <v>48</v>
      </c>
      <c r="X251" t="s">
        <v>48</v>
      </c>
      <c r="Y251" s="7">
        <f>ABS(Quintile_Data[[#This Row],[AE_Amt_Overall]]-MAX(Quintile_Data[[#This Row],[AE_Amt_Q1]:[AE_Amt_Q5]]))</f>
        <v>3.9179675576112301</v>
      </c>
      <c r="Z251" s="6">
        <f>ABS(MIN(Quintile_Data[[#This Row],[AE_Amt_Q1]:[AE_Amt_Q5]])-Quintile_Data[[#This Row],[AE_Amt_Overall]])</f>
        <v>0.38230231993716501</v>
      </c>
      <c r="AA251" s="19">
        <f>VLOOKUP(Quintile_Data[[#This Row],[Deaths_Q1]],Mapping!$A$2:$B$8,2,FALSE)</f>
        <v>12</v>
      </c>
      <c r="AB251" s="8">
        <f>VLOOKUP(Quintile_Data[[#This Row],[Deaths_Q2]],Mapping!$A$2:$B$8,2,FALSE)</f>
        <v>25</v>
      </c>
      <c r="AC251" s="8">
        <f>VLOOKUP(Quintile_Data[[#This Row],[Deaths_Q3]],Mapping!$A$2:$B$8,2,FALSE)</f>
        <v>25</v>
      </c>
      <c r="AD251" s="8">
        <f>VLOOKUP(Quintile_Data[[#This Row],[Deaths_Q4]],Mapping!$A$2:$B$8,2,FALSE)</f>
        <v>50</v>
      </c>
      <c r="AE251" s="8">
        <f>VLOOKUP(Quintile_Data[[#This Row],[Deaths_Q5]],Mapping!$A$2:$B$8,2,FALSE)</f>
        <v>50</v>
      </c>
      <c r="AF251" s="8">
        <f>VLOOKUP(Quintile_Data[[#This Row],[Deaths_Overall]],Mapping!$A$2:$B$8,2,FALSE)</f>
        <v>50</v>
      </c>
    </row>
    <row r="252" spans="1:32" x14ac:dyDescent="0.25">
      <c r="A252" t="s">
        <v>59</v>
      </c>
      <c r="B252" t="s">
        <v>15</v>
      </c>
      <c r="C252" t="s">
        <v>6</v>
      </c>
      <c r="D252" t="s">
        <v>10</v>
      </c>
      <c r="E252" t="s">
        <v>58</v>
      </c>
      <c r="F252" t="s">
        <v>7</v>
      </c>
      <c r="G252" s="10">
        <v>3.3356854897608299</v>
      </c>
      <c r="H252" s="5">
        <v>1.4185638166727801</v>
      </c>
      <c r="I252" s="5">
        <v>0.99600026329826197</v>
      </c>
      <c r="J252" s="5">
        <v>0.758322618882458</v>
      </c>
      <c r="K252" s="5">
        <v>0.55781597444728004</v>
      </c>
      <c r="L252" s="5">
        <v>0.87617018470999897</v>
      </c>
      <c r="M252" s="10">
        <v>2.83836284592119</v>
      </c>
      <c r="N252" s="5">
        <v>1.3213316010204601</v>
      </c>
      <c r="O252" s="5">
        <v>1.03677721851826</v>
      </c>
      <c r="P252" s="5">
        <v>0.836279871316298</v>
      </c>
      <c r="Q252" s="5">
        <v>0.82984051249373603</v>
      </c>
      <c r="R252" s="5">
        <v>0.96262295307063295</v>
      </c>
      <c r="S252" s="11" t="s">
        <v>51</v>
      </c>
      <c r="T252" t="s">
        <v>53</v>
      </c>
      <c r="U252" t="s">
        <v>49</v>
      </c>
      <c r="V252" t="s">
        <v>49</v>
      </c>
      <c r="W252" t="s">
        <v>53</v>
      </c>
      <c r="X252" t="s">
        <v>48</v>
      </c>
      <c r="Y252" s="7">
        <f>ABS(Quintile_Data[[#This Row],[AE_Amt_Overall]]-MAX(Quintile_Data[[#This Row],[AE_Amt_Q1]:[AE_Amt_Q5]]))</f>
        <v>2.4595153050508309</v>
      </c>
      <c r="Z252" s="6">
        <f>ABS(MIN(Quintile_Data[[#This Row],[AE_Amt_Q1]:[AE_Amt_Q5]])-Quintile_Data[[#This Row],[AE_Amt_Overall]])</f>
        <v>0.31835421026271893</v>
      </c>
      <c r="AA252" s="19">
        <f>VLOOKUP(Quintile_Data[[#This Row],[Deaths_Q1]],Mapping!$A$2:$B$8,2,FALSE)</f>
        <v>6</v>
      </c>
      <c r="AB252" s="8">
        <f>VLOOKUP(Quintile_Data[[#This Row],[Deaths_Q2]],Mapping!$A$2:$B$8,2,FALSE)</f>
        <v>12</v>
      </c>
      <c r="AC252" s="8">
        <f>VLOOKUP(Quintile_Data[[#This Row],[Deaths_Q3]],Mapping!$A$2:$B$8,2,FALSE)</f>
        <v>25</v>
      </c>
      <c r="AD252" s="8">
        <f>VLOOKUP(Quintile_Data[[#This Row],[Deaths_Q4]],Mapping!$A$2:$B$8,2,FALSE)</f>
        <v>25</v>
      </c>
      <c r="AE252" s="8">
        <f>VLOOKUP(Quintile_Data[[#This Row],[Deaths_Q5]],Mapping!$A$2:$B$8,2,FALSE)</f>
        <v>12</v>
      </c>
      <c r="AF252" s="8">
        <f>VLOOKUP(Quintile_Data[[#This Row],[Deaths_Overall]],Mapping!$A$2:$B$8,2,FALSE)</f>
        <v>50</v>
      </c>
    </row>
    <row r="253" spans="1:32" x14ac:dyDescent="0.25">
      <c r="A253" t="s">
        <v>59</v>
      </c>
      <c r="B253" t="s">
        <v>15</v>
      </c>
      <c r="C253" t="s">
        <v>6</v>
      </c>
      <c r="D253" t="s">
        <v>10</v>
      </c>
      <c r="E253" t="s">
        <v>58</v>
      </c>
      <c r="F253" t="s">
        <v>57</v>
      </c>
      <c r="G253" s="10">
        <v>3.3093693703975098</v>
      </c>
      <c r="H253" s="5">
        <v>1.6135950127737799</v>
      </c>
      <c r="I253" s="5">
        <v>1.2166626273087799</v>
      </c>
      <c r="J253" s="5">
        <v>0.87117534592192003</v>
      </c>
      <c r="K253" s="5">
        <v>0.655656950771906</v>
      </c>
      <c r="L253" s="5">
        <v>0.96763917277989397</v>
      </c>
      <c r="M253" s="10">
        <v>2.97720739009702</v>
      </c>
      <c r="N253" s="5">
        <v>2.41607382484051</v>
      </c>
      <c r="O253" s="5">
        <v>1.4544277803707999</v>
      </c>
      <c r="P253" s="5">
        <v>1.0301610652442901</v>
      </c>
      <c r="Q253" s="5">
        <v>0.93171793071171505</v>
      </c>
      <c r="R253" s="5">
        <v>1.2694965241418601</v>
      </c>
      <c r="S253" s="11" t="s">
        <v>53</v>
      </c>
      <c r="T253" t="s">
        <v>49</v>
      </c>
      <c r="U253" t="s">
        <v>48</v>
      </c>
      <c r="V253" t="s">
        <v>48</v>
      </c>
      <c r="W253" t="s">
        <v>49</v>
      </c>
      <c r="X253" t="s">
        <v>48</v>
      </c>
      <c r="Y253" s="7">
        <f>ABS(Quintile_Data[[#This Row],[AE_Amt_Overall]]-MAX(Quintile_Data[[#This Row],[AE_Amt_Q1]:[AE_Amt_Q5]]))</f>
        <v>2.3417301976176157</v>
      </c>
      <c r="Z253" s="6">
        <f>ABS(MIN(Quintile_Data[[#This Row],[AE_Amt_Q1]:[AE_Amt_Q5]])-Quintile_Data[[#This Row],[AE_Amt_Overall]])</f>
        <v>0.31198222200798797</v>
      </c>
      <c r="AA253" s="19">
        <f>VLOOKUP(Quintile_Data[[#This Row],[Deaths_Q1]],Mapping!$A$2:$B$8,2,FALSE)</f>
        <v>12</v>
      </c>
      <c r="AB253" s="8">
        <f>VLOOKUP(Quintile_Data[[#This Row],[Deaths_Q2]],Mapping!$A$2:$B$8,2,FALSE)</f>
        <v>25</v>
      </c>
      <c r="AC253" s="8">
        <f>VLOOKUP(Quintile_Data[[#This Row],[Deaths_Q3]],Mapping!$A$2:$B$8,2,FALSE)</f>
        <v>50</v>
      </c>
      <c r="AD253" s="8">
        <f>VLOOKUP(Quintile_Data[[#This Row],[Deaths_Q4]],Mapping!$A$2:$B$8,2,FALSE)</f>
        <v>50</v>
      </c>
      <c r="AE253" s="8">
        <f>VLOOKUP(Quintile_Data[[#This Row],[Deaths_Q5]],Mapping!$A$2:$B$8,2,FALSE)</f>
        <v>25</v>
      </c>
      <c r="AF253" s="8">
        <f>VLOOKUP(Quintile_Data[[#This Row],[Deaths_Overall]],Mapping!$A$2:$B$8,2,FALSE)</f>
        <v>50</v>
      </c>
    </row>
    <row r="254" spans="1:32" x14ac:dyDescent="0.25">
      <c r="A254" t="s">
        <v>59</v>
      </c>
      <c r="B254" t="s">
        <v>15</v>
      </c>
      <c r="C254" t="s">
        <v>6</v>
      </c>
      <c r="D254" t="s">
        <v>14</v>
      </c>
      <c r="E254" t="s">
        <v>60</v>
      </c>
      <c r="F254" t="s">
        <v>16</v>
      </c>
      <c r="G254" s="10" t="s">
        <v>54</v>
      </c>
      <c r="H254" s="5" t="s">
        <v>54</v>
      </c>
      <c r="I254" s="5">
        <v>1.1064521256047499</v>
      </c>
      <c r="J254" s="5">
        <v>0.85874400393134698</v>
      </c>
      <c r="K254" s="5" t="s">
        <v>54</v>
      </c>
      <c r="L254" s="5">
        <v>1.0813107599907199</v>
      </c>
      <c r="M254" s="10" t="s">
        <v>54</v>
      </c>
      <c r="N254" s="5" t="s">
        <v>54</v>
      </c>
      <c r="O254" s="5">
        <v>1.1670721870232701</v>
      </c>
      <c r="P254" s="5">
        <v>0.90047635223548705</v>
      </c>
      <c r="Q254" s="5" t="s">
        <v>54</v>
      </c>
      <c r="R254" s="5">
        <v>1.14276727131348</v>
      </c>
      <c r="S254" s="11" t="s">
        <v>55</v>
      </c>
      <c r="T254" t="s">
        <v>55</v>
      </c>
      <c r="U254" t="s">
        <v>53</v>
      </c>
      <c r="V254" t="s">
        <v>51</v>
      </c>
      <c r="W254" t="s">
        <v>55</v>
      </c>
      <c r="X254" t="s">
        <v>53</v>
      </c>
      <c r="Y254" s="7">
        <f>ABS(Quintile_Data[[#This Row],[AE_Amt_Overall]]-MAX(Quintile_Data[[#This Row],[AE_Amt_Q1]:[AE_Amt_Q5]]))</f>
        <v>2.514136561403002E-2</v>
      </c>
      <c r="Z254" s="6">
        <f>ABS(MIN(Quintile_Data[[#This Row],[AE_Amt_Q1]:[AE_Amt_Q5]])-Quintile_Data[[#This Row],[AE_Amt_Overall]])</f>
        <v>0.22256675605937293</v>
      </c>
      <c r="AA254" s="19" t="str">
        <f>VLOOKUP(Quintile_Data[[#This Row],[Deaths_Q1]],Mapping!$A$2:$B$8,2,FALSE)</f>
        <v>N/A</v>
      </c>
      <c r="AB254" s="8" t="str">
        <f>VLOOKUP(Quintile_Data[[#This Row],[Deaths_Q2]],Mapping!$A$2:$B$8,2,FALSE)</f>
        <v>N/A</v>
      </c>
      <c r="AC254" s="8">
        <f>VLOOKUP(Quintile_Data[[#This Row],[Deaths_Q3]],Mapping!$A$2:$B$8,2,FALSE)</f>
        <v>12</v>
      </c>
      <c r="AD254" s="8">
        <f>VLOOKUP(Quintile_Data[[#This Row],[Deaths_Q4]],Mapping!$A$2:$B$8,2,FALSE)</f>
        <v>6</v>
      </c>
      <c r="AE254" s="8" t="str">
        <f>VLOOKUP(Quintile_Data[[#This Row],[Deaths_Q5]],Mapping!$A$2:$B$8,2,FALSE)</f>
        <v>N/A</v>
      </c>
      <c r="AF254" s="8">
        <f>VLOOKUP(Quintile_Data[[#This Row],[Deaths_Overall]],Mapping!$A$2:$B$8,2,FALSE)</f>
        <v>12</v>
      </c>
    </row>
    <row r="255" spans="1:32" x14ac:dyDescent="0.25">
      <c r="A255" t="s">
        <v>59</v>
      </c>
      <c r="B255" t="s">
        <v>15</v>
      </c>
      <c r="C255" t="s">
        <v>6</v>
      </c>
      <c r="D255" t="s">
        <v>14</v>
      </c>
      <c r="E255" t="s">
        <v>60</v>
      </c>
      <c r="F255" t="s">
        <v>7</v>
      </c>
      <c r="G255" s="10" t="s">
        <v>54</v>
      </c>
      <c r="H255" s="5" t="s">
        <v>54</v>
      </c>
      <c r="I255" s="5" t="s">
        <v>54</v>
      </c>
      <c r="J255" s="5" t="s">
        <v>54</v>
      </c>
      <c r="K255" s="5" t="s">
        <v>54</v>
      </c>
      <c r="L255" s="5">
        <v>1.4098810484856801</v>
      </c>
      <c r="M255" s="10" t="s">
        <v>54</v>
      </c>
      <c r="N255" s="5" t="s">
        <v>54</v>
      </c>
      <c r="O255" s="5" t="s">
        <v>54</v>
      </c>
      <c r="P255" s="5" t="s">
        <v>54</v>
      </c>
      <c r="Q255" s="5" t="s">
        <v>54</v>
      </c>
      <c r="R255" s="5">
        <v>1.3987796083927599</v>
      </c>
      <c r="S255" s="11" t="s">
        <v>55</v>
      </c>
      <c r="T255" t="s">
        <v>55</v>
      </c>
      <c r="U255" t="s">
        <v>55</v>
      </c>
      <c r="V255" t="s">
        <v>55</v>
      </c>
      <c r="W255" t="s">
        <v>55</v>
      </c>
      <c r="X255" t="s">
        <v>51</v>
      </c>
      <c r="Y255" s="7">
        <f>ABS(Quintile_Data[[#This Row],[AE_Amt_Overall]]-MAX(Quintile_Data[[#This Row],[AE_Amt_Q1]:[AE_Amt_Q5]]))</f>
        <v>1.4098810484856801</v>
      </c>
      <c r="Z255" s="6">
        <f>ABS(MIN(Quintile_Data[[#This Row],[AE_Amt_Q1]:[AE_Amt_Q5]])-Quintile_Data[[#This Row],[AE_Amt_Overall]])</f>
        <v>1.4098810484856801</v>
      </c>
      <c r="AA255" s="19" t="str">
        <f>VLOOKUP(Quintile_Data[[#This Row],[Deaths_Q1]],Mapping!$A$2:$B$8,2,FALSE)</f>
        <v>N/A</v>
      </c>
      <c r="AB255" s="8" t="str">
        <f>VLOOKUP(Quintile_Data[[#This Row],[Deaths_Q2]],Mapping!$A$2:$B$8,2,FALSE)</f>
        <v>N/A</v>
      </c>
      <c r="AC255" s="8" t="str">
        <f>VLOOKUP(Quintile_Data[[#This Row],[Deaths_Q3]],Mapping!$A$2:$B$8,2,FALSE)</f>
        <v>N/A</v>
      </c>
      <c r="AD255" s="8" t="str">
        <f>VLOOKUP(Quintile_Data[[#This Row],[Deaths_Q4]],Mapping!$A$2:$B$8,2,FALSE)</f>
        <v>N/A</v>
      </c>
      <c r="AE255" s="8" t="str">
        <f>VLOOKUP(Quintile_Data[[#This Row],[Deaths_Q5]],Mapping!$A$2:$B$8,2,FALSE)</f>
        <v>N/A</v>
      </c>
      <c r="AF255" s="8">
        <f>VLOOKUP(Quintile_Data[[#This Row],[Deaths_Overall]],Mapping!$A$2:$B$8,2,FALSE)</f>
        <v>6</v>
      </c>
    </row>
    <row r="256" spans="1:32" x14ac:dyDescent="0.25">
      <c r="A256" t="s">
        <v>59</v>
      </c>
      <c r="B256" t="s">
        <v>15</v>
      </c>
      <c r="C256" t="s">
        <v>6</v>
      </c>
      <c r="D256" t="s">
        <v>14</v>
      </c>
      <c r="E256" t="s">
        <v>60</v>
      </c>
      <c r="F256" t="s">
        <v>57</v>
      </c>
      <c r="G256" s="10" t="s">
        <v>54</v>
      </c>
      <c r="H256" s="5" t="s">
        <v>54</v>
      </c>
      <c r="I256" s="5">
        <v>1.26591918376879</v>
      </c>
      <c r="J256" s="5">
        <v>0.93820607564046499</v>
      </c>
      <c r="K256" s="5" t="s">
        <v>54</v>
      </c>
      <c r="L256" s="5">
        <v>1.2297121291236299</v>
      </c>
      <c r="M256" s="10" t="s">
        <v>54</v>
      </c>
      <c r="N256" s="5" t="s">
        <v>54</v>
      </c>
      <c r="O256" s="5">
        <v>1.1639173641476499</v>
      </c>
      <c r="P256" s="5">
        <v>0.96485752595168806</v>
      </c>
      <c r="Q256" s="5" t="s">
        <v>54</v>
      </c>
      <c r="R256" s="5">
        <v>1.1752168967476699</v>
      </c>
      <c r="S256" s="11" t="s">
        <v>55</v>
      </c>
      <c r="T256" t="s">
        <v>55</v>
      </c>
      <c r="U256" t="s">
        <v>53</v>
      </c>
      <c r="V256" t="s">
        <v>51</v>
      </c>
      <c r="W256" t="s">
        <v>55</v>
      </c>
      <c r="X256" t="s">
        <v>53</v>
      </c>
      <c r="Y256" s="7">
        <f>ABS(Quintile_Data[[#This Row],[AE_Amt_Overall]]-MAX(Quintile_Data[[#This Row],[AE_Amt_Q1]:[AE_Amt_Q5]]))</f>
        <v>3.6207054645160053E-2</v>
      </c>
      <c r="Z256" s="6">
        <f>ABS(MIN(Quintile_Data[[#This Row],[AE_Amt_Q1]:[AE_Amt_Q5]])-Quintile_Data[[#This Row],[AE_Amt_Overall]])</f>
        <v>0.29150605348316494</v>
      </c>
      <c r="AA256" s="19" t="str">
        <f>VLOOKUP(Quintile_Data[[#This Row],[Deaths_Q1]],Mapping!$A$2:$B$8,2,FALSE)</f>
        <v>N/A</v>
      </c>
      <c r="AB256" s="8" t="str">
        <f>VLOOKUP(Quintile_Data[[#This Row],[Deaths_Q2]],Mapping!$A$2:$B$8,2,FALSE)</f>
        <v>N/A</v>
      </c>
      <c r="AC256" s="8">
        <f>VLOOKUP(Quintile_Data[[#This Row],[Deaths_Q3]],Mapping!$A$2:$B$8,2,FALSE)</f>
        <v>12</v>
      </c>
      <c r="AD256" s="8">
        <f>VLOOKUP(Quintile_Data[[#This Row],[Deaths_Q4]],Mapping!$A$2:$B$8,2,FALSE)</f>
        <v>6</v>
      </c>
      <c r="AE256" s="8" t="str">
        <f>VLOOKUP(Quintile_Data[[#This Row],[Deaths_Q5]],Mapping!$A$2:$B$8,2,FALSE)</f>
        <v>N/A</v>
      </c>
      <c r="AF256" s="8">
        <f>VLOOKUP(Quintile_Data[[#This Row],[Deaths_Overall]],Mapping!$A$2:$B$8,2,FALSE)</f>
        <v>12</v>
      </c>
    </row>
    <row r="257" spans="1:32" x14ac:dyDescent="0.25">
      <c r="A257" t="s">
        <v>59</v>
      </c>
      <c r="B257" t="s">
        <v>15</v>
      </c>
      <c r="C257" t="s">
        <v>6</v>
      </c>
      <c r="D257" t="s">
        <v>14</v>
      </c>
      <c r="E257" t="s">
        <v>61</v>
      </c>
      <c r="F257" t="s">
        <v>16</v>
      </c>
      <c r="G257" s="10">
        <v>1.58504607705899</v>
      </c>
      <c r="H257" s="5">
        <v>1.3874971268957801</v>
      </c>
      <c r="I257" s="5">
        <v>1.2313273705426599</v>
      </c>
      <c r="J257" s="5">
        <v>1.1217869265941001</v>
      </c>
      <c r="K257" s="5">
        <v>0.90642204493970002</v>
      </c>
      <c r="L257" s="5">
        <v>1.19275231678345</v>
      </c>
      <c r="M257" s="10">
        <v>1.72681648167396</v>
      </c>
      <c r="N257" s="5">
        <v>1.48108410018239</v>
      </c>
      <c r="O257" s="5">
        <v>1.2501029956877501</v>
      </c>
      <c r="P257" s="5">
        <v>1.23086547181566</v>
      </c>
      <c r="Q257" s="5">
        <v>0.97150374848533905</v>
      </c>
      <c r="R257" s="5">
        <v>1.29118415485149</v>
      </c>
      <c r="S257" s="11" t="s">
        <v>48</v>
      </c>
      <c r="T257" t="s">
        <v>48</v>
      </c>
      <c r="U257" t="s">
        <v>48</v>
      </c>
      <c r="V257" t="s">
        <v>50</v>
      </c>
      <c r="W257" t="s">
        <v>48</v>
      </c>
      <c r="X257" t="s">
        <v>50</v>
      </c>
      <c r="Y257" s="7">
        <f>ABS(Quintile_Data[[#This Row],[AE_Amt_Overall]]-MAX(Quintile_Data[[#This Row],[AE_Amt_Q1]:[AE_Amt_Q5]]))</f>
        <v>0.39229376027554008</v>
      </c>
      <c r="Z257" s="6">
        <f>ABS(MIN(Quintile_Data[[#This Row],[AE_Amt_Q1]:[AE_Amt_Q5]])-Quintile_Data[[#This Row],[AE_Amt_Overall]])</f>
        <v>0.28633027184374993</v>
      </c>
      <c r="AA257" s="19">
        <f>VLOOKUP(Quintile_Data[[#This Row],[Deaths_Q1]],Mapping!$A$2:$B$8,2,FALSE)</f>
        <v>50</v>
      </c>
      <c r="AB257" s="8">
        <f>VLOOKUP(Quintile_Data[[#This Row],[Deaths_Q2]],Mapping!$A$2:$B$8,2,FALSE)</f>
        <v>50</v>
      </c>
      <c r="AC257" s="8">
        <f>VLOOKUP(Quintile_Data[[#This Row],[Deaths_Q3]],Mapping!$A$2:$B$8,2,FALSE)</f>
        <v>50</v>
      </c>
      <c r="AD257" s="8">
        <f>VLOOKUP(Quintile_Data[[#This Row],[Deaths_Q4]],Mapping!$A$2:$B$8,2,FALSE)</f>
        <v>100</v>
      </c>
      <c r="AE257" s="8">
        <f>VLOOKUP(Quintile_Data[[#This Row],[Deaths_Q5]],Mapping!$A$2:$B$8,2,FALSE)</f>
        <v>50</v>
      </c>
      <c r="AF257" s="8">
        <f>VLOOKUP(Quintile_Data[[#This Row],[Deaths_Overall]],Mapping!$A$2:$B$8,2,FALSE)</f>
        <v>100</v>
      </c>
    </row>
    <row r="258" spans="1:32" x14ac:dyDescent="0.25">
      <c r="A258" t="s">
        <v>59</v>
      </c>
      <c r="B258" t="s">
        <v>15</v>
      </c>
      <c r="C258" t="s">
        <v>6</v>
      </c>
      <c r="D258" t="s">
        <v>14</v>
      </c>
      <c r="E258" t="s">
        <v>61</v>
      </c>
      <c r="F258" t="s">
        <v>7</v>
      </c>
      <c r="G258" s="10">
        <v>1.4484492982899499</v>
      </c>
      <c r="H258" s="5">
        <v>1.1204199141839399</v>
      </c>
      <c r="I258" s="5">
        <v>0.945525488797756</v>
      </c>
      <c r="J258" s="5">
        <v>0.82032626292266897</v>
      </c>
      <c r="K258" s="5">
        <v>0.64343726296602299</v>
      </c>
      <c r="L258" s="5">
        <v>0.92535379447371402</v>
      </c>
      <c r="M258" s="10">
        <v>1.0827569083086701</v>
      </c>
      <c r="N258" s="5">
        <v>0.98546530253182896</v>
      </c>
      <c r="O258" s="5">
        <v>0.92937870148886803</v>
      </c>
      <c r="P258" s="5">
        <v>0.90538207290910699</v>
      </c>
      <c r="Q258" s="5">
        <v>0.74867227608710896</v>
      </c>
      <c r="R258" s="5">
        <v>0.91765455372364502</v>
      </c>
      <c r="S258" s="11" t="s">
        <v>49</v>
      </c>
      <c r="T258" t="s">
        <v>48</v>
      </c>
      <c r="U258" t="s">
        <v>48</v>
      </c>
      <c r="V258" t="s">
        <v>48</v>
      </c>
      <c r="W258" t="s">
        <v>49</v>
      </c>
      <c r="X258" t="s">
        <v>48</v>
      </c>
      <c r="Y258" s="7">
        <f>ABS(Quintile_Data[[#This Row],[AE_Amt_Overall]]-MAX(Quintile_Data[[#This Row],[AE_Amt_Q1]:[AE_Amt_Q5]]))</f>
        <v>0.52309550381623593</v>
      </c>
      <c r="Z258" s="6">
        <f>ABS(MIN(Quintile_Data[[#This Row],[AE_Amt_Q1]:[AE_Amt_Q5]])-Quintile_Data[[#This Row],[AE_Amt_Overall]])</f>
        <v>0.28191653150769103</v>
      </c>
      <c r="AA258" s="19">
        <f>VLOOKUP(Quintile_Data[[#This Row],[Deaths_Q1]],Mapping!$A$2:$B$8,2,FALSE)</f>
        <v>25</v>
      </c>
      <c r="AB258" s="8">
        <f>VLOOKUP(Quintile_Data[[#This Row],[Deaths_Q2]],Mapping!$A$2:$B$8,2,FALSE)</f>
        <v>50</v>
      </c>
      <c r="AC258" s="8">
        <f>VLOOKUP(Quintile_Data[[#This Row],[Deaths_Q3]],Mapping!$A$2:$B$8,2,FALSE)</f>
        <v>50</v>
      </c>
      <c r="AD258" s="8">
        <f>VLOOKUP(Quintile_Data[[#This Row],[Deaths_Q4]],Mapping!$A$2:$B$8,2,FALSE)</f>
        <v>50</v>
      </c>
      <c r="AE258" s="8">
        <f>VLOOKUP(Quintile_Data[[#This Row],[Deaths_Q5]],Mapping!$A$2:$B$8,2,FALSE)</f>
        <v>25</v>
      </c>
      <c r="AF258" s="8">
        <f>VLOOKUP(Quintile_Data[[#This Row],[Deaths_Overall]],Mapping!$A$2:$B$8,2,FALSE)</f>
        <v>50</v>
      </c>
    </row>
    <row r="259" spans="1:32" x14ac:dyDescent="0.25">
      <c r="A259" t="s">
        <v>59</v>
      </c>
      <c r="B259" t="s">
        <v>15</v>
      </c>
      <c r="C259" t="s">
        <v>6</v>
      </c>
      <c r="D259" t="s">
        <v>14</v>
      </c>
      <c r="E259" t="s">
        <v>61</v>
      </c>
      <c r="F259" t="s">
        <v>57</v>
      </c>
      <c r="G259" s="10">
        <v>1.46545106042106</v>
      </c>
      <c r="H259" s="5">
        <v>1.1848684783005801</v>
      </c>
      <c r="I259" s="5">
        <v>1.0116665153315001</v>
      </c>
      <c r="J259" s="5">
        <v>0.90865297393345901</v>
      </c>
      <c r="K259" s="5">
        <v>0.703642007639529</v>
      </c>
      <c r="L259" s="5">
        <v>1.00322340687545</v>
      </c>
      <c r="M259" s="10">
        <v>1.5380183755549901</v>
      </c>
      <c r="N259" s="5">
        <v>1.3095243166872601</v>
      </c>
      <c r="O259" s="5">
        <v>1.14471133100819</v>
      </c>
      <c r="P259" s="5">
        <v>1.0932601247338101</v>
      </c>
      <c r="Q259" s="5">
        <v>0.91723948564088298</v>
      </c>
      <c r="R259" s="5">
        <v>1.1805247588072501</v>
      </c>
      <c r="S259" s="11" t="s">
        <v>48</v>
      </c>
      <c r="T259" t="s">
        <v>48</v>
      </c>
      <c r="U259" t="s">
        <v>48</v>
      </c>
      <c r="V259" t="s">
        <v>48</v>
      </c>
      <c r="W259" t="s">
        <v>48</v>
      </c>
      <c r="X259" t="s">
        <v>50</v>
      </c>
      <c r="Y259" s="7">
        <f>ABS(Quintile_Data[[#This Row],[AE_Amt_Overall]]-MAX(Quintile_Data[[#This Row],[AE_Amt_Q1]:[AE_Amt_Q5]]))</f>
        <v>0.46222765354561002</v>
      </c>
      <c r="Z259" s="6">
        <f>ABS(MIN(Quintile_Data[[#This Row],[AE_Amt_Q1]:[AE_Amt_Q5]])-Quintile_Data[[#This Row],[AE_Amt_Overall]])</f>
        <v>0.29958139923592098</v>
      </c>
      <c r="AA259" s="19">
        <f>VLOOKUP(Quintile_Data[[#This Row],[Deaths_Q1]],Mapping!$A$2:$B$8,2,FALSE)</f>
        <v>50</v>
      </c>
      <c r="AB259" s="8">
        <f>VLOOKUP(Quintile_Data[[#This Row],[Deaths_Q2]],Mapping!$A$2:$B$8,2,FALSE)</f>
        <v>50</v>
      </c>
      <c r="AC259" s="8">
        <f>VLOOKUP(Quintile_Data[[#This Row],[Deaths_Q3]],Mapping!$A$2:$B$8,2,FALSE)</f>
        <v>50</v>
      </c>
      <c r="AD259" s="8">
        <f>VLOOKUP(Quintile_Data[[#This Row],[Deaths_Q4]],Mapping!$A$2:$B$8,2,FALSE)</f>
        <v>50</v>
      </c>
      <c r="AE259" s="8">
        <f>VLOOKUP(Quintile_Data[[#This Row],[Deaths_Q5]],Mapping!$A$2:$B$8,2,FALSE)</f>
        <v>50</v>
      </c>
      <c r="AF259" s="8">
        <f>VLOOKUP(Quintile_Data[[#This Row],[Deaths_Overall]],Mapping!$A$2:$B$8,2,FALSE)</f>
        <v>100</v>
      </c>
    </row>
    <row r="260" spans="1:32" x14ac:dyDescent="0.25">
      <c r="A260" t="s">
        <v>59</v>
      </c>
      <c r="B260" t="s">
        <v>15</v>
      </c>
      <c r="C260" t="s">
        <v>6</v>
      </c>
      <c r="D260" t="s">
        <v>14</v>
      </c>
      <c r="E260" t="s">
        <v>62</v>
      </c>
      <c r="F260" t="s">
        <v>16</v>
      </c>
      <c r="G260" s="10">
        <v>1.6151742966134499</v>
      </c>
      <c r="H260" s="5">
        <v>1.3720834865059099</v>
      </c>
      <c r="I260" s="5">
        <v>1.17556098569526</v>
      </c>
      <c r="J260" s="5">
        <v>0.99043320958706005</v>
      </c>
      <c r="K260" s="5">
        <v>0.84572784881744201</v>
      </c>
      <c r="L260" s="5">
        <v>1.22762425983498</v>
      </c>
      <c r="M260" s="10">
        <v>1.7120529365849799</v>
      </c>
      <c r="N260" s="5">
        <v>1.468196112557</v>
      </c>
      <c r="O260" s="5">
        <v>1.2666552661775901</v>
      </c>
      <c r="P260" s="5">
        <v>1.0380066642785899</v>
      </c>
      <c r="Q260" s="5">
        <v>0.88326722724297502</v>
      </c>
      <c r="R260" s="5">
        <v>1.3223602751197301</v>
      </c>
      <c r="S260" s="11" t="s">
        <v>48</v>
      </c>
      <c r="T260" t="s">
        <v>48</v>
      </c>
      <c r="U260" t="s">
        <v>48</v>
      </c>
      <c r="V260" t="s">
        <v>48</v>
      </c>
      <c r="W260" t="s">
        <v>49</v>
      </c>
      <c r="X260" t="s">
        <v>48</v>
      </c>
      <c r="Y260" s="7">
        <f>ABS(Quintile_Data[[#This Row],[AE_Amt_Overall]]-MAX(Quintile_Data[[#This Row],[AE_Amt_Q1]:[AE_Amt_Q5]]))</f>
        <v>0.38755003677846989</v>
      </c>
      <c r="Z260" s="6">
        <f>ABS(MIN(Quintile_Data[[#This Row],[AE_Amt_Q1]:[AE_Amt_Q5]])-Quintile_Data[[#This Row],[AE_Amt_Overall]])</f>
        <v>0.38189641101753802</v>
      </c>
      <c r="AA260" s="19">
        <f>VLOOKUP(Quintile_Data[[#This Row],[Deaths_Q1]],Mapping!$A$2:$B$8,2,FALSE)</f>
        <v>50</v>
      </c>
      <c r="AB260" s="8">
        <f>VLOOKUP(Quintile_Data[[#This Row],[Deaths_Q2]],Mapping!$A$2:$B$8,2,FALSE)</f>
        <v>50</v>
      </c>
      <c r="AC260" s="8">
        <f>VLOOKUP(Quintile_Data[[#This Row],[Deaths_Q3]],Mapping!$A$2:$B$8,2,FALSE)</f>
        <v>50</v>
      </c>
      <c r="AD260" s="8">
        <f>VLOOKUP(Quintile_Data[[#This Row],[Deaths_Q4]],Mapping!$A$2:$B$8,2,FALSE)</f>
        <v>50</v>
      </c>
      <c r="AE260" s="8">
        <f>VLOOKUP(Quintile_Data[[#This Row],[Deaths_Q5]],Mapping!$A$2:$B$8,2,FALSE)</f>
        <v>25</v>
      </c>
      <c r="AF260" s="8">
        <f>VLOOKUP(Quintile_Data[[#This Row],[Deaths_Overall]],Mapping!$A$2:$B$8,2,FALSE)</f>
        <v>50</v>
      </c>
    </row>
    <row r="261" spans="1:32" x14ac:dyDescent="0.25">
      <c r="A261" t="s">
        <v>59</v>
      </c>
      <c r="B261" t="s">
        <v>15</v>
      </c>
      <c r="C261" t="s">
        <v>6</v>
      </c>
      <c r="D261" t="s">
        <v>14</v>
      </c>
      <c r="E261" t="s">
        <v>62</v>
      </c>
      <c r="F261" t="s">
        <v>7</v>
      </c>
      <c r="G261" s="10">
        <v>1.6577277817165299</v>
      </c>
      <c r="H261" s="5">
        <v>0.97779000913635306</v>
      </c>
      <c r="I261" s="5">
        <v>0.84703364537076498</v>
      </c>
      <c r="J261" s="5">
        <v>0.73444664351607603</v>
      </c>
      <c r="K261" s="5">
        <v>0.55547255977788601</v>
      </c>
      <c r="L261" s="5">
        <v>0.89510515187272599</v>
      </c>
      <c r="M261" s="10">
        <v>1.0845323760210901</v>
      </c>
      <c r="N261" s="5">
        <v>0.95969676331590903</v>
      </c>
      <c r="O261" s="5">
        <v>0.88076647113970197</v>
      </c>
      <c r="P261" s="5">
        <v>0.84684000004026705</v>
      </c>
      <c r="Q261" s="5">
        <v>0.77329662536423105</v>
      </c>
      <c r="R261" s="5">
        <v>0.90281158205224898</v>
      </c>
      <c r="S261" s="11" t="s">
        <v>49</v>
      </c>
      <c r="T261" t="s">
        <v>48</v>
      </c>
      <c r="U261" t="s">
        <v>48</v>
      </c>
      <c r="V261" t="s">
        <v>48</v>
      </c>
      <c r="W261" t="s">
        <v>49</v>
      </c>
      <c r="X261" t="s">
        <v>48</v>
      </c>
      <c r="Y261" s="7">
        <f>ABS(Quintile_Data[[#This Row],[AE_Amt_Overall]]-MAX(Quintile_Data[[#This Row],[AE_Amt_Q1]:[AE_Amt_Q5]]))</f>
        <v>0.76262262984380391</v>
      </c>
      <c r="Z261" s="6">
        <f>ABS(MIN(Quintile_Data[[#This Row],[AE_Amt_Q1]:[AE_Amt_Q5]])-Quintile_Data[[#This Row],[AE_Amt_Overall]])</f>
        <v>0.33963259209483998</v>
      </c>
      <c r="AA261" s="19">
        <f>VLOOKUP(Quintile_Data[[#This Row],[Deaths_Q1]],Mapping!$A$2:$B$8,2,FALSE)</f>
        <v>25</v>
      </c>
      <c r="AB261" s="8">
        <f>VLOOKUP(Quintile_Data[[#This Row],[Deaths_Q2]],Mapping!$A$2:$B$8,2,FALSE)</f>
        <v>50</v>
      </c>
      <c r="AC261" s="8">
        <f>VLOOKUP(Quintile_Data[[#This Row],[Deaths_Q3]],Mapping!$A$2:$B$8,2,FALSE)</f>
        <v>50</v>
      </c>
      <c r="AD261" s="8">
        <f>VLOOKUP(Quintile_Data[[#This Row],[Deaths_Q4]],Mapping!$A$2:$B$8,2,FALSE)</f>
        <v>50</v>
      </c>
      <c r="AE261" s="8">
        <f>VLOOKUP(Quintile_Data[[#This Row],[Deaths_Q5]],Mapping!$A$2:$B$8,2,FALSE)</f>
        <v>25</v>
      </c>
      <c r="AF261" s="8">
        <f>VLOOKUP(Quintile_Data[[#This Row],[Deaths_Overall]],Mapping!$A$2:$B$8,2,FALSE)</f>
        <v>50</v>
      </c>
    </row>
    <row r="262" spans="1:32" x14ac:dyDescent="0.25">
      <c r="A262" t="s">
        <v>59</v>
      </c>
      <c r="B262" t="s">
        <v>15</v>
      </c>
      <c r="C262" t="s">
        <v>6</v>
      </c>
      <c r="D262" t="s">
        <v>14</v>
      </c>
      <c r="E262" t="s">
        <v>62</v>
      </c>
      <c r="F262" t="s">
        <v>57</v>
      </c>
      <c r="G262" s="10">
        <v>1.6549183458943699</v>
      </c>
      <c r="H262" s="5">
        <v>1.06227574174072</v>
      </c>
      <c r="I262" s="5">
        <v>0.92595058606652203</v>
      </c>
      <c r="J262" s="5">
        <v>0.78765750008624202</v>
      </c>
      <c r="K262" s="5">
        <v>0.60916952531903201</v>
      </c>
      <c r="L262" s="5">
        <v>0.93834440537316</v>
      </c>
      <c r="M262" s="10">
        <v>1.2604219770066001</v>
      </c>
      <c r="N262" s="5">
        <v>1.2834306029173399</v>
      </c>
      <c r="O262" s="5">
        <v>1.0639645094321799</v>
      </c>
      <c r="P262" s="5">
        <v>0.96910385151915801</v>
      </c>
      <c r="Q262" s="5">
        <v>0.88065894156126601</v>
      </c>
      <c r="R262" s="5">
        <v>1.12690269221614</v>
      </c>
      <c r="S262" s="11" t="s">
        <v>49</v>
      </c>
      <c r="T262" t="s">
        <v>48</v>
      </c>
      <c r="U262" t="s">
        <v>48</v>
      </c>
      <c r="V262" t="s">
        <v>48</v>
      </c>
      <c r="W262" t="s">
        <v>49</v>
      </c>
      <c r="X262" t="s">
        <v>50</v>
      </c>
      <c r="Y262" s="7">
        <f>ABS(Quintile_Data[[#This Row],[AE_Amt_Overall]]-MAX(Quintile_Data[[#This Row],[AE_Amt_Q1]:[AE_Amt_Q5]]))</f>
        <v>0.71657394052120993</v>
      </c>
      <c r="Z262" s="6">
        <f>ABS(MIN(Quintile_Data[[#This Row],[AE_Amt_Q1]:[AE_Amt_Q5]])-Quintile_Data[[#This Row],[AE_Amt_Overall]])</f>
        <v>0.32917488005412798</v>
      </c>
      <c r="AA262" s="19">
        <f>VLOOKUP(Quintile_Data[[#This Row],[Deaths_Q1]],Mapping!$A$2:$B$8,2,FALSE)</f>
        <v>25</v>
      </c>
      <c r="AB262" s="8">
        <f>VLOOKUP(Quintile_Data[[#This Row],[Deaths_Q2]],Mapping!$A$2:$B$8,2,FALSE)</f>
        <v>50</v>
      </c>
      <c r="AC262" s="8">
        <f>VLOOKUP(Quintile_Data[[#This Row],[Deaths_Q3]],Mapping!$A$2:$B$8,2,FALSE)</f>
        <v>50</v>
      </c>
      <c r="AD262" s="8">
        <f>VLOOKUP(Quintile_Data[[#This Row],[Deaths_Q4]],Mapping!$A$2:$B$8,2,FALSE)</f>
        <v>50</v>
      </c>
      <c r="AE262" s="8">
        <f>VLOOKUP(Quintile_Data[[#This Row],[Deaths_Q5]],Mapping!$A$2:$B$8,2,FALSE)</f>
        <v>25</v>
      </c>
      <c r="AF262" s="8">
        <f>VLOOKUP(Quintile_Data[[#This Row],[Deaths_Overall]],Mapping!$A$2:$B$8,2,FALSE)</f>
        <v>100</v>
      </c>
    </row>
    <row r="263" spans="1:32" x14ac:dyDescent="0.25">
      <c r="A263" t="s">
        <v>59</v>
      </c>
      <c r="B263" t="s">
        <v>15</v>
      </c>
      <c r="C263" t="s">
        <v>6</v>
      </c>
      <c r="D263" t="s">
        <v>14</v>
      </c>
      <c r="E263" t="s">
        <v>11</v>
      </c>
      <c r="F263" t="s">
        <v>16</v>
      </c>
      <c r="G263" s="10">
        <v>2.5485745121509402</v>
      </c>
      <c r="H263" s="5">
        <v>1.46020297626129</v>
      </c>
      <c r="I263" s="5">
        <v>1.2596778827366699</v>
      </c>
      <c r="J263" s="5">
        <v>1.0875689663053201</v>
      </c>
      <c r="K263" s="5">
        <v>0.80684219365538901</v>
      </c>
      <c r="L263" s="5">
        <v>1.29270883563122</v>
      </c>
      <c r="M263" s="10">
        <v>3.0033959154162901</v>
      </c>
      <c r="N263" s="5">
        <v>1.6495594066363199</v>
      </c>
      <c r="O263" s="5">
        <v>1.31345101119081</v>
      </c>
      <c r="P263" s="5">
        <v>1.1631791871197199</v>
      </c>
      <c r="Q263" s="5">
        <v>0.83923457578800598</v>
      </c>
      <c r="R263" s="5">
        <v>1.45973986958488</v>
      </c>
      <c r="S263" s="11" t="s">
        <v>48</v>
      </c>
      <c r="T263" t="s">
        <v>48</v>
      </c>
      <c r="U263" t="s">
        <v>48</v>
      </c>
      <c r="V263" t="s">
        <v>48</v>
      </c>
      <c r="W263" t="s">
        <v>48</v>
      </c>
      <c r="X263" t="s">
        <v>50</v>
      </c>
      <c r="Y263" s="7">
        <f>ABS(Quintile_Data[[#This Row],[AE_Amt_Overall]]-MAX(Quintile_Data[[#This Row],[AE_Amt_Q1]:[AE_Amt_Q5]]))</f>
        <v>1.2558656765197203</v>
      </c>
      <c r="Z263" s="6">
        <f>ABS(MIN(Quintile_Data[[#This Row],[AE_Amt_Q1]:[AE_Amt_Q5]])-Quintile_Data[[#This Row],[AE_Amt_Overall]])</f>
        <v>0.48586664197583096</v>
      </c>
      <c r="AA263" s="19">
        <f>VLOOKUP(Quintile_Data[[#This Row],[Deaths_Q1]],Mapping!$A$2:$B$8,2,FALSE)</f>
        <v>50</v>
      </c>
      <c r="AB263" s="8">
        <f>VLOOKUP(Quintile_Data[[#This Row],[Deaths_Q2]],Mapping!$A$2:$B$8,2,FALSE)</f>
        <v>50</v>
      </c>
      <c r="AC263" s="8">
        <f>VLOOKUP(Quintile_Data[[#This Row],[Deaths_Q3]],Mapping!$A$2:$B$8,2,FALSE)</f>
        <v>50</v>
      </c>
      <c r="AD263" s="8">
        <f>VLOOKUP(Quintile_Data[[#This Row],[Deaths_Q4]],Mapping!$A$2:$B$8,2,FALSE)</f>
        <v>50</v>
      </c>
      <c r="AE263" s="8">
        <f>VLOOKUP(Quintile_Data[[#This Row],[Deaths_Q5]],Mapping!$A$2:$B$8,2,FALSE)</f>
        <v>50</v>
      </c>
      <c r="AF263" s="8">
        <f>VLOOKUP(Quintile_Data[[#This Row],[Deaths_Overall]],Mapping!$A$2:$B$8,2,FALSE)</f>
        <v>100</v>
      </c>
    </row>
    <row r="264" spans="1:32" x14ac:dyDescent="0.25">
      <c r="A264" t="s">
        <v>59</v>
      </c>
      <c r="B264" t="s">
        <v>15</v>
      </c>
      <c r="C264" t="s">
        <v>6</v>
      </c>
      <c r="D264" t="s">
        <v>14</v>
      </c>
      <c r="E264" t="s">
        <v>11</v>
      </c>
      <c r="F264" t="s">
        <v>7</v>
      </c>
      <c r="G264" s="10">
        <v>1.38281159940731</v>
      </c>
      <c r="H264" s="5">
        <v>0.94228275894437397</v>
      </c>
      <c r="I264" s="5">
        <v>0.79752184019343098</v>
      </c>
      <c r="J264" s="5">
        <v>0.58990029499459595</v>
      </c>
      <c r="K264" s="5">
        <v>0.40038632075154701</v>
      </c>
      <c r="L264" s="5">
        <v>0.75441804515991495</v>
      </c>
      <c r="M264" s="10">
        <v>1.3129378791946</v>
      </c>
      <c r="N264" s="5">
        <v>0.93136724197702503</v>
      </c>
      <c r="O264" s="5">
        <v>0.87741203880880703</v>
      </c>
      <c r="P264" s="5">
        <v>0.74580508134928203</v>
      </c>
      <c r="Q264" s="5">
        <v>0.61567968713898702</v>
      </c>
      <c r="R264" s="5">
        <v>0.86191140774894104</v>
      </c>
      <c r="S264" s="11" t="s">
        <v>49</v>
      </c>
      <c r="T264" t="s">
        <v>48</v>
      </c>
      <c r="U264" t="s">
        <v>48</v>
      </c>
      <c r="V264" t="s">
        <v>48</v>
      </c>
      <c r="W264" t="s">
        <v>53</v>
      </c>
      <c r="X264" t="s">
        <v>48</v>
      </c>
      <c r="Y264" s="7">
        <f>ABS(Quintile_Data[[#This Row],[AE_Amt_Overall]]-MAX(Quintile_Data[[#This Row],[AE_Amt_Q1]:[AE_Amt_Q5]]))</f>
        <v>0.62839355424739507</v>
      </c>
      <c r="Z264" s="6">
        <f>ABS(MIN(Quintile_Data[[#This Row],[AE_Amt_Q1]:[AE_Amt_Q5]])-Quintile_Data[[#This Row],[AE_Amt_Overall]])</f>
        <v>0.35403172440836794</v>
      </c>
      <c r="AA264" s="19">
        <f>VLOOKUP(Quintile_Data[[#This Row],[Deaths_Q1]],Mapping!$A$2:$B$8,2,FALSE)</f>
        <v>25</v>
      </c>
      <c r="AB264" s="8">
        <f>VLOOKUP(Quintile_Data[[#This Row],[Deaths_Q2]],Mapping!$A$2:$B$8,2,FALSE)</f>
        <v>50</v>
      </c>
      <c r="AC264" s="8">
        <f>VLOOKUP(Quintile_Data[[#This Row],[Deaths_Q3]],Mapping!$A$2:$B$8,2,FALSE)</f>
        <v>50</v>
      </c>
      <c r="AD264" s="8">
        <f>VLOOKUP(Quintile_Data[[#This Row],[Deaths_Q4]],Mapping!$A$2:$B$8,2,FALSE)</f>
        <v>50</v>
      </c>
      <c r="AE264" s="8">
        <f>VLOOKUP(Quintile_Data[[#This Row],[Deaths_Q5]],Mapping!$A$2:$B$8,2,FALSE)</f>
        <v>12</v>
      </c>
      <c r="AF264" s="8">
        <f>VLOOKUP(Quintile_Data[[#This Row],[Deaths_Overall]],Mapping!$A$2:$B$8,2,FALSE)</f>
        <v>50</v>
      </c>
    </row>
    <row r="265" spans="1:32" x14ac:dyDescent="0.25">
      <c r="A265" t="s">
        <v>59</v>
      </c>
      <c r="B265" t="s">
        <v>15</v>
      </c>
      <c r="C265" t="s">
        <v>6</v>
      </c>
      <c r="D265" t="s">
        <v>14</v>
      </c>
      <c r="E265" t="s">
        <v>11</v>
      </c>
      <c r="F265" t="s">
        <v>57</v>
      </c>
      <c r="G265" s="10">
        <v>1.4671547700949801</v>
      </c>
      <c r="H265" s="5">
        <v>1.0416419885418999</v>
      </c>
      <c r="I265" s="5">
        <v>0.84628671473176398</v>
      </c>
      <c r="J265" s="5">
        <v>0.66077486357580695</v>
      </c>
      <c r="K265" s="5">
        <v>0.51163721466822698</v>
      </c>
      <c r="L265" s="5">
        <v>0.79693844435292105</v>
      </c>
      <c r="M265" s="10">
        <v>1.6242369433041399</v>
      </c>
      <c r="N265" s="5">
        <v>1.4484103515889999</v>
      </c>
      <c r="O265" s="5">
        <v>1.1117755125264801</v>
      </c>
      <c r="P265" s="5">
        <v>0.87519276527414402</v>
      </c>
      <c r="Q265" s="5">
        <v>0.76766159652210297</v>
      </c>
      <c r="R265" s="5">
        <v>1.13319905028724</v>
      </c>
      <c r="S265" s="11" t="s">
        <v>48</v>
      </c>
      <c r="T265" t="s">
        <v>48</v>
      </c>
      <c r="U265" t="s">
        <v>48</v>
      </c>
      <c r="V265" t="s">
        <v>48</v>
      </c>
      <c r="W265" t="s">
        <v>48</v>
      </c>
      <c r="X265" t="s">
        <v>50</v>
      </c>
      <c r="Y265" s="7">
        <f>ABS(Quintile_Data[[#This Row],[AE_Amt_Overall]]-MAX(Quintile_Data[[#This Row],[AE_Amt_Q1]:[AE_Amt_Q5]]))</f>
        <v>0.67021632574205903</v>
      </c>
      <c r="Z265" s="6">
        <f>ABS(MIN(Quintile_Data[[#This Row],[AE_Amt_Q1]:[AE_Amt_Q5]])-Quintile_Data[[#This Row],[AE_Amt_Overall]])</f>
        <v>0.28530122968469407</v>
      </c>
      <c r="AA265" s="19">
        <f>VLOOKUP(Quintile_Data[[#This Row],[Deaths_Q1]],Mapping!$A$2:$B$8,2,FALSE)</f>
        <v>50</v>
      </c>
      <c r="AB265" s="8">
        <f>VLOOKUP(Quintile_Data[[#This Row],[Deaths_Q2]],Mapping!$A$2:$B$8,2,FALSE)</f>
        <v>50</v>
      </c>
      <c r="AC265" s="8">
        <f>VLOOKUP(Quintile_Data[[#This Row],[Deaths_Q3]],Mapping!$A$2:$B$8,2,FALSE)</f>
        <v>50</v>
      </c>
      <c r="AD265" s="8">
        <f>VLOOKUP(Quintile_Data[[#This Row],[Deaths_Q4]],Mapping!$A$2:$B$8,2,FALSE)</f>
        <v>50</v>
      </c>
      <c r="AE265" s="8">
        <f>VLOOKUP(Quintile_Data[[#This Row],[Deaths_Q5]],Mapping!$A$2:$B$8,2,FALSE)</f>
        <v>50</v>
      </c>
      <c r="AF265" s="8">
        <f>VLOOKUP(Quintile_Data[[#This Row],[Deaths_Overall]],Mapping!$A$2:$B$8,2,FALSE)</f>
        <v>100</v>
      </c>
    </row>
    <row r="266" spans="1:32" x14ac:dyDescent="0.25">
      <c r="A266" t="s">
        <v>59</v>
      </c>
      <c r="B266" t="s">
        <v>15</v>
      </c>
      <c r="C266" t="s">
        <v>6</v>
      </c>
      <c r="D266" t="s">
        <v>14</v>
      </c>
      <c r="E266" t="s">
        <v>58</v>
      </c>
      <c r="F266" t="s">
        <v>16</v>
      </c>
      <c r="G266" s="10">
        <v>1.65552844874052</v>
      </c>
      <c r="H266" s="5">
        <v>1.3845808978564</v>
      </c>
      <c r="I266" s="5">
        <v>1.22451240214499</v>
      </c>
      <c r="J266" s="5">
        <v>1.1435480724684499</v>
      </c>
      <c r="K266" s="5">
        <v>0.92202296807523998</v>
      </c>
      <c r="L266" s="5">
        <v>1.2229662962860199</v>
      </c>
      <c r="M266" s="10">
        <v>1.8287875158137099</v>
      </c>
      <c r="N266" s="5">
        <v>1.5378335589465899</v>
      </c>
      <c r="O266" s="5">
        <v>1.28833690969458</v>
      </c>
      <c r="P266" s="5">
        <v>1.2538055646525299</v>
      </c>
      <c r="Q266" s="5">
        <v>0.98466667099349703</v>
      </c>
      <c r="R266" s="5">
        <v>1.3349052056647499</v>
      </c>
      <c r="S266" s="11" t="s">
        <v>48</v>
      </c>
      <c r="T266" t="s">
        <v>48</v>
      </c>
      <c r="U266" t="s">
        <v>48</v>
      </c>
      <c r="V266" t="s">
        <v>50</v>
      </c>
      <c r="W266" t="s">
        <v>48</v>
      </c>
      <c r="X266" t="s">
        <v>50</v>
      </c>
      <c r="Y266" s="7">
        <f>ABS(Quintile_Data[[#This Row],[AE_Amt_Overall]]-MAX(Quintile_Data[[#This Row],[AE_Amt_Q1]:[AE_Amt_Q5]]))</f>
        <v>0.43256215245450003</v>
      </c>
      <c r="Z266" s="6">
        <f>ABS(MIN(Quintile_Data[[#This Row],[AE_Amt_Q1]:[AE_Amt_Q5]])-Quintile_Data[[#This Row],[AE_Amt_Overall]])</f>
        <v>0.30094332821077996</v>
      </c>
      <c r="AA266" s="19">
        <f>VLOOKUP(Quintile_Data[[#This Row],[Deaths_Q1]],Mapping!$A$2:$B$8,2,FALSE)</f>
        <v>50</v>
      </c>
      <c r="AB266" s="8">
        <f>VLOOKUP(Quintile_Data[[#This Row],[Deaths_Q2]],Mapping!$A$2:$B$8,2,FALSE)</f>
        <v>50</v>
      </c>
      <c r="AC266" s="8">
        <f>VLOOKUP(Quintile_Data[[#This Row],[Deaths_Q3]],Mapping!$A$2:$B$8,2,FALSE)</f>
        <v>50</v>
      </c>
      <c r="AD266" s="8">
        <f>VLOOKUP(Quintile_Data[[#This Row],[Deaths_Q4]],Mapping!$A$2:$B$8,2,FALSE)</f>
        <v>100</v>
      </c>
      <c r="AE266" s="8">
        <f>VLOOKUP(Quintile_Data[[#This Row],[Deaths_Q5]],Mapping!$A$2:$B$8,2,FALSE)</f>
        <v>50</v>
      </c>
      <c r="AF266" s="8">
        <f>VLOOKUP(Quintile_Data[[#This Row],[Deaths_Overall]],Mapping!$A$2:$B$8,2,FALSE)</f>
        <v>100</v>
      </c>
    </row>
    <row r="267" spans="1:32" x14ac:dyDescent="0.25">
      <c r="A267" t="s">
        <v>59</v>
      </c>
      <c r="B267" t="s">
        <v>15</v>
      </c>
      <c r="C267" t="s">
        <v>6</v>
      </c>
      <c r="D267" t="s">
        <v>14</v>
      </c>
      <c r="E267" t="s">
        <v>58</v>
      </c>
      <c r="F267" t="s">
        <v>7</v>
      </c>
      <c r="G267" s="10">
        <v>1.4151662998607599</v>
      </c>
      <c r="H267" s="5">
        <v>0.97817925038305997</v>
      </c>
      <c r="I267" s="5">
        <v>0.83656167639346601</v>
      </c>
      <c r="J267" s="5">
        <v>0.72179609478329099</v>
      </c>
      <c r="K267" s="5">
        <v>0.58620013197126997</v>
      </c>
      <c r="L267" s="5">
        <v>0.83211650407059601</v>
      </c>
      <c r="M267" s="10">
        <v>1.27455034866704</v>
      </c>
      <c r="N267" s="5">
        <v>0.94338533668050595</v>
      </c>
      <c r="O267" s="5">
        <v>0.91886273552379505</v>
      </c>
      <c r="P267" s="5">
        <v>0.81272858444276697</v>
      </c>
      <c r="Q267" s="5">
        <v>0.74861134711667598</v>
      </c>
      <c r="R267" s="5">
        <v>0.89231090776468103</v>
      </c>
      <c r="S267" s="11" t="s">
        <v>49</v>
      </c>
      <c r="T267" t="s">
        <v>48</v>
      </c>
      <c r="U267" t="s">
        <v>48</v>
      </c>
      <c r="V267" t="s">
        <v>48</v>
      </c>
      <c r="W267" t="s">
        <v>48</v>
      </c>
      <c r="X267" t="s">
        <v>50</v>
      </c>
      <c r="Y267" s="7">
        <f>ABS(Quintile_Data[[#This Row],[AE_Amt_Overall]]-MAX(Quintile_Data[[#This Row],[AE_Amt_Q1]:[AE_Amt_Q5]]))</f>
        <v>0.58304979579016392</v>
      </c>
      <c r="Z267" s="6">
        <f>ABS(MIN(Quintile_Data[[#This Row],[AE_Amt_Q1]:[AE_Amt_Q5]])-Quintile_Data[[#This Row],[AE_Amt_Overall]])</f>
        <v>0.24591637209932604</v>
      </c>
      <c r="AA267" s="19">
        <f>VLOOKUP(Quintile_Data[[#This Row],[Deaths_Q1]],Mapping!$A$2:$B$8,2,FALSE)</f>
        <v>25</v>
      </c>
      <c r="AB267" s="8">
        <f>VLOOKUP(Quintile_Data[[#This Row],[Deaths_Q2]],Mapping!$A$2:$B$8,2,FALSE)</f>
        <v>50</v>
      </c>
      <c r="AC267" s="8">
        <f>VLOOKUP(Quintile_Data[[#This Row],[Deaths_Q3]],Mapping!$A$2:$B$8,2,FALSE)</f>
        <v>50</v>
      </c>
      <c r="AD267" s="8">
        <f>VLOOKUP(Quintile_Data[[#This Row],[Deaths_Q4]],Mapping!$A$2:$B$8,2,FALSE)</f>
        <v>50</v>
      </c>
      <c r="AE267" s="8">
        <f>VLOOKUP(Quintile_Data[[#This Row],[Deaths_Q5]],Mapping!$A$2:$B$8,2,FALSE)</f>
        <v>50</v>
      </c>
      <c r="AF267" s="8">
        <f>VLOOKUP(Quintile_Data[[#This Row],[Deaths_Overall]],Mapping!$A$2:$B$8,2,FALSE)</f>
        <v>100</v>
      </c>
    </row>
    <row r="268" spans="1:32" x14ac:dyDescent="0.25">
      <c r="A268" t="s">
        <v>59</v>
      </c>
      <c r="B268" t="s">
        <v>15</v>
      </c>
      <c r="C268" t="s">
        <v>6</v>
      </c>
      <c r="D268" t="s">
        <v>14</v>
      </c>
      <c r="E268" t="s">
        <v>58</v>
      </c>
      <c r="F268" t="s">
        <v>57</v>
      </c>
      <c r="G268" s="10">
        <v>1.46580460751855</v>
      </c>
      <c r="H268" s="5">
        <v>1.06933657959428</v>
      </c>
      <c r="I268" s="5">
        <v>0.92269354378325397</v>
      </c>
      <c r="J268" s="5">
        <v>0.80065620641054702</v>
      </c>
      <c r="K268" s="5">
        <v>0.65368301974546394</v>
      </c>
      <c r="L268" s="5">
        <v>0.89247404935152297</v>
      </c>
      <c r="M268" s="10">
        <v>1.5847323036260801</v>
      </c>
      <c r="N268" s="5">
        <v>1.29823651031909</v>
      </c>
      <c r="O268" s="5">
        <v>1.1356150668006799</v>
      </c>
      <c r="P268" s="5">
        <v>0.97586111595436298</v>
      </c>
      <c r="Q268" s="5">
        <v>0.85311967340719197</v>
      </c>
      <c r="R268" s="5">
        <v>1.15440260450134</v>
      </c>
      <c r="S268" s="11" t="s">
        <v>48</v>
      </c>
      <c r="T268" t="s">
        <v>50</v>
      </c>
      <c r="U268" t="s">
        <v>50</v>
      </c>
      <c r="V268" t="s">
        <v>48</v>
      </c>
      <c r="W268" t="s">
        <v>48</v>
      </c>
      <c r="X268" t="s">
        <v>50</v>
      </c>
      <c r="Y268" s="7">
        <f>ABS(Quintile_Data[[#This Row],[AE_Amt_Overall]]-MAX(Quintile_Data[[#This Row],[AE_Amt_Q1]:[AE_Amt_Q5]]))</f>
        <v>0.57333055816702705</v>
      </c>
      <c r="Z268" s="6">
        <f>ABS(MIN(Quintile_Data[[#This Row],[AE_Amt_Q1]:[AE_Amt_Q5]])-Quintile_Data[[#This Row],[AE_Amt_Overall]])</f>
        <v>0.23879102960605902</v>
      </c>
      <c r="AA268" s="19">
        <f>VLOOKUP(Quintile_Data[[#This Row],[Deaths_Q1]],Mapping!$A$2:$B$8,2,FALSE)</f>
        <v>50</v>
      </c>
      <c r="AB268" s="8">
        <f>VLOOKUP(Quintile_Data[[#This Row],[Deaths_Q2]],Mapping!$A$2:$B$8,2,FALSE)</f>
        <v>100</v>
      </c>
      <c r="AC268" s="8">
        <f>VLOOKUP(Quintile_Data[[#This Row],[Deaths_Q3]],Mapping!$A$2:$B$8,2,FALSE)</f>
        <v>100</v>
      </c>
      <c r="AD268" s="8">
        <f>VLOOKUP(Quintile_Data[[#This Row],[Deaths_Q4]],Mapping!$A$2:$B$8,2,FALSE)</f>
        <v>50</v>
      </c>
      <c r="AE268" s="8">
        <f>VLOOKUP(Quintile_Data[[#This Row],[Deaths_Q5]],Mapping!$A$2:$B$8,2,FALSE)</f>
        <v>50</v>
      </c>
      <c r="AF268" s="8">
        <f>VLOOKUP(Quintile_Data[[#This Row],[Deaths_Overall]],Mapping!$A$2:$B$8,2,FALSE)</f>
        <v>100</v>
      </c>
    </row>
    <row r="269" spans="1:32" x14ac:dyDescent="0.25">
      <c r="A269" t="s">
        <v>59</v>
      </c>
      <c r="B269" t="s">
        <v>15</v>
      </c>
      <c r="C269" t="s">
        <v>6</v>
      </c>
      <c r="D269" t="s">
        <v>17</v>
      </c>
      <c r="E269" t="s">
        <v>60</v>
      </c>
      <c r="F269" t="s">
        <v>16</v>
      </c>
      <c r="G269" s="10" t="s">
        <v>54</v>
      </c>
      <c r="H269" s="5" t="s">
        <v>54</v>
      </c>
      <c r="I269" s="5">
        <v>0.988279078945693</v>
      </c>
      <c r="J269" s="5" t="s">
        <v>54</v>
      </c>
      <c r="K269" s="5" t="s">
        <v>54</v>
      </c>
      <c r="L269" s="5">
        <v>0.98419865517149796</v>
      </c>
      <c r="M269" s="10" t="s">
        <v>54</v>
      </c>
      <c r="N269" s="5" t="s">
        <v>54</v>
      </c>
      <c r="O269" s="5">
        <v>1.0914537885740301</v>
      </c>
      <c r="P269" s="5" t="s">
        <v>54</v>
      </c>
      <c r="Q269" s="5" t="s">
        <v>54</v>
      </c>
      <c r="R269" s="5">
        <v>1.1058963193290301</v>
      </c>
      <c r="S269" s="11" t="s">
        <v>55</v>
      </c>
      <c r="T269" t="s">
        <v>55</v>
      </c>
      <c r="U269" t="s">
        <v>51</v>
      </c>
      <c r="V269" t="s">
        <v>55</v>
      </c>
      <c r="W269" t="s">
        <v>55</v>
      </c>
      <c r="X269" t="s">
        <v>51</v>
      </c>
      <c r="Y269" s="7">
        <f>ABS(Quintile_Data[[#This Row],[AE_Amt_Overall]]-MAX(Quintile_Data[[#This Row],[AE_Amt_Q1]:[AE_Amt_Q5]]))</f>
        <v>4.0804237741950411E-3</v>
      </c>
      <c r="Z269" s="6">
        <f>ABS(MIN(Quintile_Data[[#This Row],[AE_Amt_Q1]:[AE_Amt_Q5]])-Quintile_Data[[#This Row],[AE_Amt_Overall]])</f>
        <v>4.0804237741950411E-3</v>
      </c>
      <c r="AA269" s="19" t="str">
        <f>VLOOKUP(Quintile_Data[[#This Row],[Deaths_Q1]],Mapping!$A$2:$B$8,2,FALSE)</f>
        <v>N/A</v>
      </c>
      <c r="AB269" s="8" t="str">
        <f>VLOOKUP(Quintile_Data[[#This Row],[Deaths_Q2]],Mapping!$A$2:$B$8,2,FALSE)</f>
        <v>N/A</v>
      </c>
      <c r="AC269" s="8">
        <f>VLOOKUP(Quintile_Data[[#This Row],[Deaths_Q3]],Mapping!$A$2:$B$8,2,FALSE)</f>
        <v>6</v>
      </c>
      <c r="AD269" s="8" t="str">
        <f>VLOOKUP(Quintile_Data[[#This Row],[Deaths_Q4]],Mapping!$A$2:$B$8,2,FALSE)</f>
        <v>N/A</v>
      </c>
      <c r="AE269" s="8" t="str">
        <f>VLOOKUP(Quintile_Data[[#This Row],[Deaths_Q5]],Mapping!$A$2:$B$8,2,FALSE)</f>
        <v>N/A</v>
      </c>
      <c r="AF269" s="8">
        <f>VLOOKUP(Quintile_Data[[#This Row],[Deaths_Overall]],Mapping!$A$2:$B$8,2,FALSE)</f>
        <v>6</v>
      </c>
    </row>
    <row r="270" spans="1:32" x14ac:dyDescent="0.25">
      <c r="A270" t="s">
        <v>59</v>
      </c>
      <c r="B270" t="s">
        <v>15</v>
      </c>
      <c r="C270" t="s">
        <v>6</v>
      </c>
      <c r="D270" t="s">
        <v>17</v>
      </c>
      <c r="E270" t="s">
        <v>60</v>
      </c>
      <c r="F270" t="s">
        <v>7</v>
      </c>
      <c r="G270" s="10" t="s">
        <v>54</v>
      </c>
      <c r="H270" s="5" t="s">
        <v>54</v>
      </c>
      <c r="I270" s="5" t="s">
        <v>54</v>
      </c>
      <c r="J270" s="5" t="s">
        <v>54</v>
      </c>
      <c r="K270" s="5" t="s">
        <v>54</v>
      </c>
      <c r="L270" s="5" t="s">
        <v>54</v>
      </c>
      <c r="M270" s="10" t="s">
        <v>54</v>
      </c>
      <c r="N270" s="5" t="s">
        <v>54</v>
      </c>
      <c r="O270" s="5" t="s">
        <v>54</v>
      </c>
      <c r="P270" s="5" t="s">
        <v>54</v>
      </c>
      <c r="Q270" s="5" t="s">
        <v>54</v>
      </c>
      <c r="R270" s="5" t="s">
        <v>54</v>
      </c>
      <c r="S270" s="11" t="s">
        <v>55</v>
      </c>
      <c r="T270" t="s">
        <v>55</v>
      </c>
      <c r="U270" t="s">
        <v>55</v>
      </c>
      <c r="V270" t="s">
        <v>55</v>
      </c>
      <c r="W270" t="s">
        <v>55</v>
      </c>
      <c r="X270" t="s">
        <v>55</v>
      </c>
      <c r="Y270" s="7" t="e">
        <f>ABS(Quintile_Data[[#This Row],[AE_Amt_Overall]]-MAX(Quintile_Data[[#This Row],[AE_Amt_Q1]:[AE_Amt_Q5]]))</f>
        <v>#VALUE!</v>
      </c>
      <c r="Z270" s="6" t="e">
        <f>ABS(MIN(Quintile_Data[[#This Row],[AE_Amt_Q1]:[AE_Amt_Q5]])-Quintile_Data[[#This Row],[AE_Amt_Overall]])</f>
        <v>#VALUE!</v>
      </c>
      <c r="AA270" s="19" t="str">
        <f>VLOOKUP(Quintile_Data[[#This Row],[Deaths_Q1]],Mapping!$A$2:$B$8,2,FALSE)</f>
        <v>N/A</v>
      </c>
      <c r="AB270" s="8" t="str">
        <f>VLOOKUP(Quintile_Data[[#This Row],[Deaths_Q2]],Mapping!$A$2:$B$8,2,FALSE)</f>
        <v>N/A</v>
      </c>
      <c r="AC270" s="8" t="str">
        <f>VLOOKUP(Quintile_Data[[#This Row],[Deaths_Q3]],Mapping!$A$2:$B$8,2,FALSE)</f>
        <v>N/A</v>
      </c>
      <c r="AD270" s="8" t="str">
        <f>VLOOKUP(Quintile_Data[[#This Row],[Deaths_Q4]],Mapping!$A$2:$B$8,2,FALSE)</f>
        <v>N/A</v>
      </c>
      <c r="AE270" s="8" t="str">
        <f>VLOOKUP(Quintile_Data[[#This Row],[Deaths_Q5]],Mapping!$A$2:$B$8,2,FALSE)</f>
        <v>N/A</v>
      </c>
      <c r="AF270" s="8" t="str">
        <f>VLOOKUP(Quintile_Data[[#This Row],[Deaths_Overall]],Mapping!$A$2:$B$8,2,FALSE)</f>
        <v>N/A</v>
      </c>
    </row>
    <row r="271" spans="1:32" x14ac:dyDescent="0.25">
      <c r="A271" t="s">
        <v>59</v>
      </c>
      <c r="B271" t="s">
        <v>15</v>
      </c>
      <c r="C271" t="s">
        <v>6</v>
      </c>
      <c r="D271" t="s">
        <v>17</v>
      </c>
      <c r="E271" t="s">
        <v>60</v>
      </c>
      <c r="F271" t="s">
        <v>57</v>
      </c>
      <c r="G271" s="10" t="s">
        <v>54</v>
      </c>
      <c r="H271" s="5" t="s">
        <v>54</v>
      </c>
      <c r="I271" s="5" t="s">
        <v>54</v>
      </c>
      <c r="J271" s="5">
        <v>1.0211564654404801</v>
      </c>
      <c r="K271" s="5" t="s">
        <v>54</v>
      </c>
      <c r="L271" s="5">
        <v>1.4001677574164699</v>
      </c>
      <c r="M271" s="10" t="s">
        <v>54</v>
      </c>
      <c r="N271" s="5" t="s">
        <v>54</v>
      </c>
      <c r="O271" s="5" t="s">
        <v>54</v>
      </c>
      <c r="P271" s="5">
        <v>1.09672217541645</v>
      </c>
      <c r="Q271" s="5" t="s">
        <v>54</v>
      </c>
      <c r="R271" s="5">
        <v>1.2073638167477601</v>
      </c>
      <c r="S271" s="11" t="s">
        <v>55</v>
      </c>
      <c r="T271" t="s">
        <v>55</v>
      </c>
      <c r="U271" t="s">
        <v>55</v>
      </c>
      <c r="V271" t="s">
        <v>51</v>
      </c>
      <c r="W271" t="s">
        <v>55</v>
      </c>
      <c r="X271" t="s">
        <v>51</v>
      </c>
      <c r="Y271" s="7">
        <f>ABS(Quintile_Data[[#This Row],[AE_Amt_Overall]]-MAX(Quintile_Data[[#This Row],[AE_Amt_Q1]:[AE_Amt_Q5]]))</f>
        <v>0.37901129197598982</v>
      </c>
      <c r="Z271" s="6">
        <f>ABS(MIN(Quintile_Data[[#This Row],[AE_Amt_Q1]:[AE_Amt_Q5]])-Quintile_Data[[#This Row],[AE_Amt_Overall]])</f>
        <v>0.37901129197598982</v>
      </c>
      <c r="AA271" s="19" t="str">
        <f>VLOOKUP(Quintile_Data[[#This Row],[Deaths_Q1]],Mapping!$A$2:$B$8,2,FALSE)</f>
        <v>N/A</v>
      </c>
      <c r="AB271" s="8" t="str">
        <f>VLOOKUP(Quintile_Data[[#This Row],[Deaths_Q2]],Mapping!$A$2:$B$8,2,FALSE)</f>
        <v>N/A</v>
      </c>
      <c r="AC271" s="8" t="str">
        <f>VLOOKUP(Quintile_Data[[#This Row],[Deaths_Q3]],Mapping!$A$2:$B$8,2,FALSE)</f>
        <v>N/A</v>
      </c>
      <c r="AD271" s="8">
        <f>VLOOKUP(Quintile_Data[[#This Row],[Deaths_Q4]],Mapping!$A$2:$B$8,2,FALSE)</f>
        <v>6</v>
      </c>
      <c r="AE271" s="8" t="str">
        <f>VLOOKUP(Quintile_Data[[#This Row],[Deaths_Q5]],Mapping!$A$2:$B$8,2,FALSE)</f>
        <v>N/A</v>
      </c>
      <c r="AF271" s="8">
        <f>VLOOKUP(Quintile_Data[[#This Row],[Deaths_Overall]],Mapping!$A$2:$B$8,2,FALSE)</f>
        <v>6</v>
      </c>
    </row>
    <row r="272" spans="1:32" x14ac:dyDescent="0.25">
      <c r="A272" t="s">
        <v>59</v>
      </c>
      <c r="B272" t="s">
        <v>15</v>
      </c>
      <c r="C272" t="s">
        <v>6</v>
      </c>
      <c r="D272" t="s">
        <v>17</v>
      </c>
      <c r="E272" t="s">
        <v>61</v>
      </c>
      <c r="F272" t="s">
        <v>16</v>
      </c>
      <c r="G272" s="10">
        <v>1.38547976621504</v>
      </c>
      <c r="H272" s="5">
        <v>1.18224307141926</v>
      </c>
      <c r="I272" s="5">
        <v>1.0688618912857799</v>
      </c>
      <c r="J272" s="5">
        <v>0.97354598530236902</v>
      </c>
      <c r="K272" s="5">
        <v>0.81081651317740999</v>
      </c>
      <c r="L272" s="5">
        <v>1.1064837946828201</v>
      </c>
      <c r="M272" s="10">
        <v>1.51661956722283</v>
      </c>
      <c r="N272" s="5">
        <v>1.23444790244409</v>
      </c>
      <c r="O272" s="5">
        <v>1.1769456270746601</v>
      </c>
      <c r="P272" s="5">
        <v>1.0074380198602999</v>
      </c>
      <c r="Q272" s="5">
        <v>0.81719354178278003</v>
      </c>
      <c r="R272" s="5">
        <v>1.19663764252064</v>
      </c>
      <c r="S272" s="11" t="s">
        <v>48</v>
      </c>
      <c r="T272" t="s">
        <v>50</v>
      </c>
      <c r="U272" t="s">
        <v>48</v>
      </c>
      <c r="V272" t="s">
        <v>48</v>
      </c>
      <c r="W272" t="s">
        <v>49</v>
      </c>
      <c r="X272" t="s">
        <v>50</v>
      </c>
      <c r="Y272" s="7">
        <f>ABS(Quintile_Data[[#This Row],[AE_Amt_Overall]]-MAX(Quintile_Data[[#This Row],[AE_Amt_Q1]:[AE_Amt_Q5]]))</f>
        <v>0.27899597153221989</v>
      </c>
      <c r="Z272" s="6">
        <f>ABS(MIN(Quintile_Data[[#This Row],[AE_Amt_Q1]:[AE_Amt_Q5]])-Quintile_Data[[#This Row],[AE_Amt_Overall]])</f>
        <v>0.29566728150541011</v>
      </c>
      <c r="AA272" s="19">
        <f>VLOOKUP(Quintile_Data[[#This Row],[Deaths_Q1]],Mapping!$A$2:$B$8,2,FALSE)</f>
        <v>50</v>
      </c>
      <c r="AB272" s="8">
        <f>VLOOKUP(Quintile_Data[[#This Row],[Deaths_Q2]],Mapping!$A$2:$B$8,2,FALSE)</f>
        <v>100</v>
      </c>
      <c r="AC272" s="8">
        <f>VLOOKUP(Quintile_Data[[#This Row],[Deaths_Q3]],Mapping!$A$2:$B$8,2,FALSE)</f>
        <v>50</v>
      </c>
      <c r="AD272" s="8">
        <f>VLOOKUP(Quintile_Data[[#This Row],[Deaths_Q4]],Mapping!$A$2:$B$8,2,FALSE)</f>
        <v>50</v>
      </c>
      <c r="AE272" s="8">
        <f>VLOOKUP(Quintile_Data[[#This Row],[Deaths_Q5]],Mapping!$A$2:$B$8,2,FALSE)</f>
        <v>25</v>
      </c>
      <c r="AF272" s="8">
        <f>VLOOKUP(Quintile_Data[[#This Row],[Deaths_Overall]],Mapping!$A$2:$B$8,2,FALSE)</f>
        <v>100</v>
      </c>
    </row>
    <row r="273" spans="1:32" x14ac:dyDescent="0.25">
      <c r="A273" t="s">
        <v>59</v>
      </c>
      <c r="B273" t="s">
        <v>15</v>
      </c>
      <c r="C273" t="s">
        <v>6</v>
      </c>
      <c r="D273" t="s">
        <v>17</v>
      </c>
      <c r="E273" t="s">
        <v>61</v>
      </c>
      <c r="F273" t="s">
        <v>7</v>
      </c>
      <c r="G273" s="10">
        <v>1.9240399996895601</v>
      </c>
      <c r="H273" s="5">
        <v>1.27189655118614</v>
      </c>
      <c r="I273" s="5">
        <v>1.0455014298124401</v>
      </c>
      <c r="J273" s="5">
        <v>0.86909366949607503</v>
      </c>
      <c r="K273" s="5">
        <v>0.60854328105621303</v>
      </c>
      <c r="L273" s="5">
        <v>1.0357016848601099</v>
      </c>
      <c r="M273" s="10">
        <v>1.2251726931870901</v>
      </c>
      <c r="N273" s="5">
        <v>1.02932731937012</v>
      </c>
      <c r="O273" s="5">
        <v>1.0267754067619499</v>
      </c>
      <c r="P273" s="5">
        <v>0.90180743751762005</v>
      </c>
      <c r="Q273" s="5">
        <v>0.80425618621909001</v>
      </c>
      <c r="R273" s="5">
        <v>0.98464707873385704</v>
      </c>
      <c r="S273" s="11" t="s">
        <v>49</v>
      </c>
      <c r="T273" t="s">
        <v>49</v>
      </c>
      <c r="U273" t="s">
        <v>48</v>
      </c>
      <c r="V273" t="s">
        <v>48</v>
      </c>
      <c r="W273" t="s">
        <v>49</v>
      </c>
      <c r="X273" t="s">
        <v>48</v>
      </c>
      <c r="Y273" s="7">
        <f>ABS(Quintile_Data[[#This Row],[AE_Amt_Overall]]-MAX(Quintile_Data[[#This Row],[AE_Amt_Q1]:[AE_Amt_Q5]]))</f>
        <v>0.88833831482945014</v>
      </c>
      <c r="Z273" s="6">
        <f>ABS(MIN(Quintile_Data[[#This Row],[AE_Amt_Q1]:[AE_Amt_Q5]])-Quintile_Data[[#This Row],[AE_Amt_Overall]])</f>
        <v>0.42715840380389691</v>
      </c>
      <c r="AA273" s="19">
        <f>VLOOKUP(Quintile_Data[[#This Row],[Deaths_Q1]],Mapping!$A$2:$B$8,2,FALSE)</f>
        <v>25</v>
      </c>
      <c r="AB273" s="8">
        <f>VLOOKUP(Quintile_Data[[#This Row],[Deaths_Q2]],Mapping!$A$2:$B$8,2,FALSE)</f>
        <v>25</v>
      </c>
      <c r="AC273" s="8">
        <f>VLOOKUP(Quintile_Data[[#This Row],[Deaths_Q3]],Mapping!$A$2:$B$8,2,FALSE)</f>
        <v>50</v>
      </c>
      <c r="AD273" s="8">
        <f>VLOOKUP(Quintile_Data[[#This Row],[Deaths_Q4]],Mapping!$A$2:$B$8,2,FALSE)</f>
        <v>50</v>
      </c>
      <c r="AE273" s="8">
        <f>VLOOKUP(Quintile_Data[[#This Row],[Deaths_Q5]],Mapping!$A$2:$B$8,2,FALSE)</f>
        <v>25</v>
      </c>
      <c r="AF273" s="8">
        <f>VLOOKUP(Quintile_Data[[#This Row],[Deaths_Overall]],Mapping!$A$2:$B$8,2,FALSE)</f>
        <v>50</v>
      </c>
    </row>
    <row r="274" spans="1:32" x14ac:dyDescent="0.25">
      <c r="A274" t="s">
        <v>59</v>
      </c>
      <c r="B274" t="s">
        <v>15</v>
      </c>
      <c r="C274" t="s">
        <v>6</v>
      </c>
      <c r="D274" t="s">
        <v>17</v>
      </c>
      <c r="E274" t="s">
        <v>61</v>
      </c>
      <c r="F274" t="s">
        <v>57</v>
      </c>
      <c r="G274" s="10">
        <v>1.60325077241037</v>
      </c>
      <c r="H274" s="5">
        <v>1.2497893485506599</v>
      </c>
      <c r="I274" s="5">
        <v>1.0699413361399299</v>
      </c>
      <c r="J274" s="5">
        <v>0.90496847681649795</v>
      </c>
      <c r="K274" s="5">
        <v>0.70580453598222304</v>
      </c>
      <c r="L274" s="5">
        <v>1.0513233279205201</v>
      </c>
      <c r="M274" s="10">
        <v>1.31208876158822</v>
      </c>
      <c r="N274" s="5">
        <v>1.24665602853593</v>
      </c>
      <c r="O274" s="5">
        <v>1.2247768115272899</v>
      </c>
      <c r="P274" s="5">
        <v>0.989315169718325</v>
      </c>
      <c r="Q274" s="5">
        <v>1.0529347092507799</v>
      </c>
      <c r="R274" s="5">
        <v>1.16151364337716</v>
      </c>
      <c r="S274" s="11" t="s">
        <v>48</v>
      </c>
      <c r="T274" t="s">
        <v>50</v>
      </c>
      <c r="U274" t="s">
        <v>50</v>
      </c>
      <c r="V274" t="s">
        <v>48</v>
      </c>
      <c r="W274" t="s">
        <v>48</v>
      </c>
      <c r="X274" t="s">
        <v>50</v>
      </c>
      <c r="Y274" s="7">
        <f>ABS(Quintile_Data[[#This Row],[AE_Amt_Overall]]-MAX(Quintile_Data[[#This Row],[AE_Amt_Q1]:[AE_Amt_Q5]]))</f>
        <v>0.55192744448984987</v>
      </c>
      <c r="Z274" s="6">
        <f>ABS(MIN(Quintile_Data[[#This Row],[AE_Amt_Q1]:[AE_Amt_Q5]])-Quintile_Data[[#This Row],[AE_Amt_Overall]])</f>
        <v>0.34551879193829704</v>
      </c>
      <c r="AA274" s="19">
        <f>VLOOKUP(Quintile_Data[[#This Row],[Deaths_Q1]],Mapping!$A$2:$B$8,2,FALSE)</f>
        <v>50</v>
      </c>
      <c r="AB274" s="8">
        <f>VLOOKUP(Quintile_Data[[#This Row],[Deaths_Q2]],Mapping!$A$2:$B$8,2,FALSE)</f>
        <v>100</v>
      </c>
      <c r="AC274" s="8">
        <f>VLOOKUP(Quintile_Data[[#This Row],[Deaths_Q3]],Mapping!$A$2:$B$8,2,FALSE)</f>
        <v>100</v>
      </c>
      <c r="AD274" s="8">
        <f>VLOOKUP(Quintile_Data[[#This Row],[Deaths_Q4]],Mapping!$A$2:$B$8,2,FALSE)</f>
        <v>50</v>
      </c>
      <c r="AE274" s="8">
        <f>VLOOKUP(Quintile_Data[[#This Row],[Deaths_Q5]],Mapping!$A$2:$B$8,2,FALSE)</f>
        <v>50</v>
      </c>
      <c r="AF274" s="8">
        <f>VLOOKUP(Quintile_Data[[#This Row],[Deaths_Overall]],Mapping!$A$2:$B$8,2,FALSE)</f>
        <v>100</v>
      </c>
    </row>
    <row r="275" spans="1:32" x14ac:dyDescent="0.25">
      <c r="A275" t="s">
        <v>59</v>
      </c>
      <c r="B275" t="s">
        <v>15</v>
      </c>
      <c r="C275" t="s">
        <v>6</v>
      </c>
      <c r="D275" t="s">
        <v>17</v>
      </c>
      <c r="E275" t="s">
        <v>62</v>
      </c>
      <c r="F275" t="s">
        <v>16</v>
      </c>
      <c r="G275" s="10">
        <v>1.5121065404121701</v>
      </c>
      <c r="H275" s="5">
        <v>1.24296736921875</v>
      </c>
      <c r="I275" s="5">
        <v>1.08370472802649</v>
      </c>
      <c r="J275" s="5">
        <v>0.94864034042255296</v>
      </c>
      <c r="K275" s="5">
        <v>0.82152658545113699</v>
      </c>
      <c r="L275" s="5">
        <v>1.0616835799175901</v>
      </c>
      <c r="M275" s="10">
        <v>1.4630742060969799</v>
      </c>
      <c r="N275" s="5">
        <v>1.2398590073492901</v>
      </c>
      <c r="O275" s="5">
        <v>1.2010560524306499</v>
      </c>
      <c r="P275" s="5">
        <v>1.01146655700376</v>
      </c>
      <c r="Q275" s="5">
        <v>0.93242168685150995</v>
      </c>
      <c r="R275" s="5">
        <v>1.1450737759482601</v>
      </c>
      <c r="S275" s="11" t="s">
        <v>49</v>
      </c>
      <c r="T275" t="s">
        <v>48</v>
      </c>
      <c r="U275" t="s">
        <v>48</v>
      </c>
      <c r="V275" t="s">
        <v>48</v>
      </c>
      <c r="W275" t="s">
        <v>49</v>
      </c>
      <c r="X275" t="s">
        <v>50</v>
      </c>
      <c r="Y275" s="7">
        <f>ABS(Quintile_Data[[#This Row],[AE_Amt_Overall]]-MAX(Quintile_Data[[#This Row],[AE_Amt_Q1]:[AE_Amt_Q5]]))</f>
        <v>0.45042296049457997</v>
      </c>
      <c r="Z275" s="6">
        <f>ABS(MIN(Quintile_Data[[#This Row],[AE_Amt_Q1]:[AE_Amt_Q5]])-Quintile_Data[[#This Row],[AE_Amt_Overall]])</f>
        <v>0.24015699446645311</v>
      </c>
      <c r="AA275" s="19">
        <f>VLOOKUP(Quintile_Data[[#This Row],[Deaths_Q1]],Mapping!$A$2:$B$8,2,FALSE)</f>
        <v>25</v>
      </c>
      <c r="AB275" s="8">
        <f>VLOOKUP(Quintile_Data[[#This Row],[Deaths_Q2]],Mapping!$A$2:$B$8,2,FALSE)</f>
        <v>50</v>
      </c>
      <c r="AC275" s="8">
        <f>VLOOKUP(Quintile_Data[[#This Row],[Deaths_Q3]],Mapping!$A$2:$B$8,2,FALSE)</f>
        <v>50</v>
      </c>
      <c r="AD275" s="8">
        <f>VLOOKUP(Quintile_Data[[#This Row],[Deaths_Q4]],Mapping!$A$2:$B$8,2,FALSE)</f>
        <v>50</v>
      </c>
      <c r="AE275" s="8">
        <f>VLOOKUP(Quintile_Data[[#This Row],[Deaths_Q5]],Mapping!$A$2:$B$8,2,FALSE)</f>
        <v>25</v>
      </c>
      <c r="AF275" s="8">
        <f>VLOOKUP(Quintile_Data[[#This Row],[Deaths_Overall]],Mapping!$A$2:$B$8,2,FALSE)</f>
        <v>100</v>
      </c>
    </row>
    <row r="276" spans="1:32" x14ac:dyDescent="0.25">
      <c r="A276" t="s">
        <v>59</v>
      </c>
      <c r="B276" t="s">
        <v>15</v>
      </c>
      <c r="C276" t="s">
        <v>6</v>
      </c>
      <c r="D276" t="s">
        <v>17</v>
      </c>
      <c r="E276" t="s">
        <v>62</v>
      </c>
      <c r="F276" t="s">
        <v>7</v>
      </c>
      <c r="G276" s="10">
        <v>1.6874542184786101</v>
      </c>
      <c r="H276" s="5">
        <v>1.13932111042623</v>
      </c>
      <c r="I276" s="5">
        <v>0.92307669031565498</v>
      </c>
      <c r="J276" s="5">
        <v>0.82196378691500505</v>
      </c>
      <c r="K276" s="5">
        <v>0.59197320556192001</v>
      </c>
      <c r="L276" s="5">
        <v>0.93458592963418596</v>
      </c>
      <c r="M276" s="10">
        <v>1.1805687945554599</v>
      </c>
      <c r="N276" s="5">
        <v>1.0113971240031601</v>
      </c>
      <c r="O276" s="5">
        <v>0.93197882565768198</v>
      </c>
      <c r="P276" s="5">
        <v>0.92922116863170601</v>
      </c>
      <c r="Q276" s="5">
        <v>0.77253133325535395</v>
      </c>
      <c r="R276" s="5">
        <v>0.95165161464726999</v>
      </c>
      <c r="S276" s="11" t="s">
        <v>53</v>
      </c>
      <c r="T276" t="s">
        <v>48</v>
      </c>
      <c r="U276" t="s">
        <v>48</v>
      </c>
      <c r="V276" t="s">
        <v>48</v>
      </c>
      <c r="W276" t="s">
        <v>49</v>
      </c>
      <c r="X276" t="s">
        <v>48</v>
      </c>
      <c r="Y276" s="7">
        <f>ABS(Quintile_Data[[#This Row],[AE_Amt_Overall]]-MAX(Quintile_Data[[#This Row],[AE_Amt_Q1]:[AE_Amt_Q5]]))</f>
        <v>0.75286828884442414</v>
      </c>
      <c r="Z276" s="6">
        <f>ABS(MIN(Quintile_Data[[#This Row],[AE_Amt_Q1]:[AE_Amt_Q5]])-Quintile_Data[[#This Row],[AE_Amt_Overall]])</f>
        <v>0.34261272407226595</v>
      </c>
      <c r="AA276" s="19">
        <f>VLOOKUP(Quintile_Data[[#This Row],[Deaths_Q1]],Mapping!$A$2:$B$8,2,FALSE)</f>
        <v>12</v>
      </c>
      <c r="AB276" s="8">
        <f>VLOOKUP(Quintile_Data[[#This Row],[Deaths_Q2]],Mapping!$A$2:$B$8,2,FALSE)</f>
        <v>50</v>
      </c>
      <c r="AC276" s="8">
        <f>VLOOKUP(Quintile_Data[[#This Row],[Deaths_Q3]],Mapping!$A$2:$B$8,2,FALSE)</f>
        <v>50</v>
      </c>
      <c r="AD276" s="8">
        <f>VLOOKUP(Quintile_Data[[#This Row],[Deaths_Q4]],Mapping!$A$2:$B$8,2,FALSE)</f>
        <v>50</v>
      </c>
      <c r="AE276" s="8">
        <f>VLOOKUP(Quintile_Data[[#This Row],[Deaths_Q5]],Mapping!$A$2:$B$8,2,FALSE)</f>
        <v>25</v>
      </c>
      <c r="AF276" s="8">
        <f>VLOOKUP(Quintile_Data[[#This Row],[Deaths_Overall]],Mapping!$A$2:$B$8,2,FALSE)</f>
        <v>50</v>
      </c>
    </row>
    <row r="277" spans="1:32" x14ac:dyDescent="0.25">
      <c r="A277" t="s">
        <v>59</v>
      </c>
      <c r="B277" t="s">
        <v>15</v>
      </c>
      <c r="C277" t="s">
        <v>6</v>
      </c>
      <c r="D277" t="s">
        <v>17</v>
      </c>
      <c r="E277" t="s">
        <v>62</v>
      </c>
      <c r="F277" t="s">
        <v>57</v>
      </c>
      <c r="G277" s="10">
        <v>1.60265266006913</v>
      </c>
      <c r="H277" s="5">
        <v>1.13829353270071</v>
      </c>
      <c r="I277" s="5">
        <v>0.96153712109105405</v>
      </c>
      <c r="J277" s="5">
        <v>0.863076909432137</v>
      </c>
      <c r="K277" s="5">
        <v>0.72621756353639699</v>
      </c>
      <c r="L277" s="5">
        <v>0.94195469983644597</v>
      </c>
      <c r="M277" s="10">
        <v>1.2962384008716299</v>
      </c>
      <c r="N277" s="5">
        <v>1.1185825230111299</v>
      </c>
      <c r="O277" s="5">
        <v>1.0535693686246601</v>
      </c>
      <c r="P277" s="5">
        <v>1.0427393806943399</v>
      </c>
      <c r="Q277" s="5">
        <v>0.92596337164977205</v>
      </c>
      <c r="R277" s="5">
        <v>1.0642374289898899</v>
      </c>
      <c r="S277" s="11" t="s">
        <v>49</v>
      </c>
      <c r="T277" t="s">
        <v>48</v>
      </c>
      <c r="U277" t="s">
        <v>48</v>
      </c>
      <c r="V277" t="s">
        <v>48</v>
      </c>
      <c r="W277" t="s">
        <v>48</v>
      </c>
      <c r="X277" t="s">
        <v>50</v>
      </c>
      <c r="Y277" s="7">
        <f>ABS(Quintile_Data[[#This Row],[AE_Amt_Overall]]-MAX(Quintile_Data[[#This Row],[AE_Amt_Q1]:[AE_Amt_Q5]]))</f>
        <v>0.66069796023268401</v>
      </c>
      <c r="Z277" s="6">
        <f>ABS(MIN(Quintile_Data[[#This Row],[AE_Amt_Q1]:[AE_Amt_Q5]])-Quintile_Data[[#This Row],[AE_Amt_Overall]])</f>
        <v>0.21573713630004898</v>
      </c>
      <c r="AA277" s="19">
        <f>VLOOKUP(Quintile_Data[[#This Row],[Deaths_Q1]],Mapping!$A$2:$B$8,2,FALSE)</f>
        <v>25</v>
      </c>
      <c r="AB277" s="8">
        <f>VLOOKUP(Quintile_Data[[#This Row],[Deaths_Q2]],Mapping!$A$2:$B$8,2,FALSE)</f>
        <v>50</v>
      </c>
      <c r="AC277" s="8">
        <f>VLOOKUP(Quintile_Data[[#This Row],[Deaths_Q3]],Mapping!$A$2:$B$8,2,FALSE)</f>
        <v>50</v>
      </c>
      <c r="AD277" s="8">
        <f>VLOOKUP(Quintile_Data[[#This Row],[Deaths_Q4]],Mapping!$A$2:$B$8,2,FALSE)</f>
        <v>50</v>
      </c>
      <c r="AE277" s="8">
        <f>VLOOKUP(Quintile_Data[[#This Row],[Deaths_Q5]],Mapping!$A$2:$B$8,2,FALSE)</f>
        <v>50</v>
      </c>
      <c r="AF277" s="8">
        <f>VLOOKUP(Quintile_Data[[#This Row],[Deaths_Overall]],Mapping!$A$2:$B$8,2,FALSE)</f>
        <v>100</v>
      </c>
    </row>
    <row r="278" spans="1:32" x14ac:dyDescent="0.25">
      <c r="A278" t="s">
        <v>59</v>
      </c>
      <c r="B278" t="s">
        <v>15</v>
      </c>
      <c r="C278" t="s">
        <v>6</v>
      </c>
      <c r="D278" t="s">
        <v>17</v>
      </c>
      <c r="E278" t="s">
        <v>11</v>
      </c>
      <c r="F278" t="s">
        <v>16</v>
      </c>
      <c r="G278" s="10">
        <v>1.70896647807138</v>
      </c>
      <c r="H278" s="5">
        <v>1.41350887452023</v>
      </c>
      <c r="I278" s="5">
        <v>1.22946407172703</v>
      </c>
      <c r="J278" s="5">
        <v>1.0193202184733301</v>
      </c>
      <c r="K278" s="5">
        <v>0.85338473808091198</v>
      </c>
      <c r="L278" s="5">
        <v>1.1625145457119801</v>
      </c>
      <c r="M278" s="10">
        <v>1.87653461692044</v>
      </c>
      <c r="N278" s="5">
        <v>1.4729289450607199</v>
      </c>
      <c r="O278" s="5">
        <v>1.29764568811368</v>
      </c>
      <c r="P278" s="5">
        <v>1.11147588935182</v>
      </c>
      <c r="Q278" s="5">
        <v>0.89698946461557205</v>
      </c>
      <c r="R278" s="5">
        <v>1.27373880954938</v>
      </c>
      <c r="S278" s="11" t="s">
        <v>48</v>
      </c>
      <c r="T278" t="s">
        <v>48</v>
      </c>
      <c r="U278" t="s">
        <v>48</v>
      </c>
      <c r="V278" t="s">
        <v>48</v>
      </c>
      <c r="W278" t="s">
        <v>48</v>
      </c>
      <c r="X278" t="s">
        <v>50</v>
      </c>
      <c r="Y278" s="7">
        <f>ABS(Quintile_Data[[#This Row],[AE_Amt_Overall]]-MAX(Quintile_Data[[#This Row],[AE_Amt_Q1]:[AE_Amt_Q5]]))</f>
        <v>0.54645193235939993</v>
      </c>
      <c r="Z278" s="6">
        <f>ABS(MIN(Quintile_Data[[#This Row],[AE_Amt_Q1]:[AE_Amt_Q5]])-Quintile_Data[[#This Row],[AE_Amt_Overall]])</f>
        <v>0.30912980763106812</v>
      </c>
      <c r="AA278" s="19">
        <f>VLOOKUP(Quintile_Data[[#This Row],[Deaths_Q1]],Mapping!$A$2:$B$8,2,FALSE)</f>
        <v>50</v>
      </c>
      <c r="AB278" s="8">
        <f>VLOOKUP(Quintile_Data[[#This Row],[Deaths_Q2]],Mapping!$A$2:$B$8,2,FALSE)</f>
        <v>50</v>
      </c>
      <c r="AC278" s="8">
        <f>VLOOKUP(Quintile_Data[[#This Row],[Deaths_Q3]],Mapping!$A$2:$B$8,2,FALSE)</f>
        <v>50</v>
      </c>
      <c r="AD278" s="8">
        <f>VLOOKUP(Quintile_Data[[#This Row],[Deaths_Q4]],Mapping!$A$2:$B$8,2,FALSE)</f>
        <v>50</v>
      </c>
      <c r="AE278" s="8">
        <f>VLOOKUP(Quintile_Data[[#This Row],[Deaths_Q5]],Mapping!$A$2:$B$8,2,FALSE)</f>
        <v>50</v>
      </c>
      <c r="AF278" s="8">
        <f>VLOOKUP(Quintile_Data[[#This Row],[Deaths_Overall]],Mapping!$A$2:$B$8,2,FALSE)</f>
        <v>100</v>
      </c>
    </row>
    <row r="279" spans="1:32" x14ac:dyDescent="0.25">
      <c r="A279" t="s">
        <v>59</v>
      </c>
      <c r="B279" t="s">
        <v>15</v>
      </c>
      <c r="C279" t="s">
        <v>6</v>
      </c>
      <c r="D279" t="s">
        <v>17</v>
      </c>
      <c r="E279" t="s">
        <v>11</v>
      </c>
      <c r="F279" t="s">
        <v>7</v>
      </c>
      <c r="G279" s="10">
        <v>1.30332535908115</v>
      </c>
      <c r="H279" s="5">
        <v>1.10614216349744</v>
      </c>
      <c r="I279" s="5">
        <v>0.88218967664382597</v>
      </c>
      <c r="J279" s="5">
        <v>0.769592475397475</v>
      </c>
      <c r="K279" s="5">
        <v>0.54268176100251297</v>
      </c>
      <c r="L279" s="5">
        <v>0.84271232179148303</v>
      </c>
      <c r="M279" s="10">
        <v>1.0928706240892201</v>
      </c>
      <c r="N279" s="5">
        <v>1.02765345686634</v>
      </c>
      <c r="O279" s="5">
        <v>0.87420862582907899</v>
      </c>
      <c r="P279" s="5">
        <v>0.88160150725978204</v>
      </c>
      <c r="Q279" s="5">
        <v>0.72466095141665299</v>
      </c>
      <c r="R279" s="5">
        <v>0.90235402097051098</v>
      </c>
      <c r="S279" s="11" t="s">
        <v>49</v>
      </c>
      <c r="T279" t="s">
        <v>48</v>
      </c>
      <c r="U279" t="s">
        <v>48</v>
      </c>
      <c r="V279" t="s">
        <v>48</v>
      </c>
      <c r="W279" t="s">
        <v>49</v>
      </c>
      <c r="X279" t="s">
        <v>50</v>
      </c>
      <c r="Y279" s="7">
        <f>ABS(Quintile_Data[[#This Row],[AE_Amt_Overall]]-MAX(Quintile_Data[[#This Row],[AE_Amt_Q1]:[AE_Amt_Q5]]))</f>
        <v>0.46061303728966696</v>
      </c>
      <c r="Z279" s="6">
        <f>ABS(MIN(Quintile_Data[[#This Row],[AE_Amt_Q1]:[AE_Amt_Q5]])-Quintile_Data[[#This Row],[AE_Amt_Overall]])</f>
        <v>0.30003056078897006</v>
      </c>
      <c r="AA279" s="19">
        <f>VLOOKUP(Quintile_Data[[#This Row],[Deaths_Q1]],Mapping!$A$2:$B$8,2,FALSE)</f>
        <v>25</v>
      </c>
      <c r="AB279" s="8">
        <f>VLOOKUP(Quintile_Data[[#This Row],[Deaths_Q2]],Mapping!$A$2:$B$8,2,FALSE)</f>
        <v>50</v>
      </c>
      <c r="AC279" s="8">
        <f>VLOOKUP(Quintile_Data[[#This Row],[Deaths_Q3]],Mapping!$A$2:$B$8,2,FALSE)</f>
        <v>50</v>
      </c>
      <c r="AD279" s="8">
        <f>VLOOKUP(Quintile_Data[[#This Row],[Deaths_Q4]],Mapping!$A$2:$B$8,2,FALSE)</f>
        <v>50</v>
      </c>
      <c r="AE279" s="8">
        <f>VLOOKUP(Quintile_Data[[#This Row],[Deaths_Q5]],Mapping!$A$2:$B$8,2,FALSE)</f>
        <v>25</v>
      </c>
      <c r="AF279" s="8">
        <f>VLOOKUP(Quintile_Data[[#This Row],[Deaths_Overall]],Mapping!$A$2:$B$8,2,FALSE)</f>
        <v>100</v>
      </c>
    </row>
    <row r="280" spans="1:32" x14ac:dyDescent="0.25">
      <c r="A280" t="s">
        <v>59</v>
      </c>
      <c r="B280" t="s">
        <v>15</v>
      </c>
      <c r="C280" t="s">
        <v>6</v>
      </c>
      <c r="D280" t="s">
        <v>17</v>
      </c>
      <c r="E280" t="s">
        <v>11</v>
      </c>
      <c r="F280" t="s">
        <v>57</v>
      </c>
      <c r="G280" s="10">
        <v>1.48451884227638</v>
      </c>
      <c r="H280" s="5">
        <v>1.1561471060569199</v>
      </c>
      <c r="I280" s="5">
        <v>0.94101180889764802</v>
      </c>
      <c r="J280" s="5">
        <v>0.79954624241290495</v>
      </c>
      <c r="K280" s="5">
        <v>0.57858829590107197</v>
      </c>
      <c r="L280" s="5">
        <v>0.852142636665016</v>
      </c>
      <c r="M280" s="10">
        <v>1.42627509430076</v>
      </c>
      <c r="N280" s="5">
        <v>1.25867810244943</v>
      </c>
      <c r="O280" s="5">
        <v>1.02086187214552</v>
      </c>
      <c r="P280" s="5">
        <v>0.92747214927583199</v>
      </c>
      <c r="Q280" s="5">
        <v>1.0145686203357001</v>
      </c>
      <c r="R280" s="5">
        <v>1.0790746443788499</v>
      </c>
      <c r="S280" s="11" t="s">
        <v>48</v>
      </c>
      <c r="T280" t="s">
        <v>48</v>
      </c>
      <c r="U280" t="s">
        <v>48</v>
      </c>
      <c r="V280" t="s">
        <v>48</v>
      </c>
      <c r="W280" t="s">
        <v>48</v>
      </c>
      <c r="X280" t="s">
        <v>50</v>
      </c>
      <c r="Y280" s="7">
        <f>ABS(Quintile_Data[[#This Row],[AE_Amt_Overall]]-MAX(Quintile_Data[[#This Row],[AE_Amt_Q1]:[AE_Amt_Q5]]))</f>
        <v>0.63237620561136398</v>
      </c>
      <c r="Z280" s="6">
        <f>ABS(MIN(Quintile_Data[[#This Row],[AE_Amt_Q1]:[AE_Amt_Q5]])-Quintile_Data[[#This Row],[AE_Amt_Overall]])</f>
        <v>0.27355434076394403</v>
      </c>
      <c r="AA280" s="19">
        <f>VLOOKUP(Quintile_Data[[#This Row],[Deaths_Q1]],Mapping!$A$2:$B$8,2,FALSE)</f>
        <v>50</v>
      </c>
      <c r="AB280" s="8">
        <f>VLOOKUP(Quintile_Data[[#This Row],[Deaths_Q2]],Mapping!$A$2:$B$8,2,FALSE)</f>
        <v>50</v>
      </c>
      <c r="AC280" s="8">
        <f>VLOOKUP(Quintile_Data[[#This Row],[Deaths_Q3]],Mapping!$A$2:$B$8,2,FALSE)</f>
        <v>50</v>
      </c>
      <c r="AD280" s="8">
        <f>VLOOKUP(Quintile_Data[[#This Row],[Deaths_Q4]],Mapping!$A$2:$B$8,2,FALSE)</f>
        <v>50</v>
      </c>
      <c r="AE280" s="8">
        <f>VLOOKUP(Quintile_Data[[#This Row],[Deaths_Q5]],Mapping!$A$2:$B$8,2,FALSE)</f>
        <v>50</v>
      </c>
      <c r="AF280" s="8">
        <f>VLOOKUP(Quintile_Data[[#This Row],[Deaths_Overall]],Mapping!$A$2:$B$8,2,FALSE)</f>
        <v>100</v>
      </c>
    </row>
    <row r="281" spans="1:32" x14ac:dyDescent="0.25">
      <c r="A281" t="s">
        <v>59</v>
      </c>
      <c r="B281" t="s">
        <v>15</v>
      </c>
      <c r="C281" t="s">
        <v>6</v>
      </c>
      <c r="D281" t="s">
        <v>17</v>
      </c>
      <c r="E281" t="s">
        <v>58</v>
      </c>
      <c r="F281" t="s">
        <v>16</v>
      </c>
      <c r="G281" s="10">
        <v>1.4377992181052901</v>
      </c>
      <c r="H281" s="5">
        <v>1.20706688247321</v>
      </c>
      <c r="I281" s="5">
        <v>1.1254519033911501</v>
      </c>
      <c r="J281" s="5">
        <v>1.0273539628342301</v>
      </c>
      <c r="K281" s="5">
        <v>0.92063020737205303</v>
      </c>
      <c r="L281" s="5">
        <v>1.10821980504703</v>
      </c>
      <c r="M281" s="10">
        <v>1.4811046209979</v>
      </c>
      <c r="N281" s="5">
        <v>1.2820197116376</v>
      </c>
      <c r="O281" s="5">
        <v>1.21830123479778</v>
      </c>
      <c r="P281" s="5">
        <v>1.08983300149352</v>
      </c>
      <c r="Q281" s="5">
        <v>0.98727010760039502</v>
      </c>
      <c r="R281" s="5">
        <v>1.1988241200323899</v>
      </c>
      <c r="S281" s="11" t="s">
        <v>48</v>
      </c>
      <c r="T281" t="s">
        <v>50</v>
      </c>
      <c r="U281" t="s">
        <v>50</v>
      </c>
      <c r="V281" t="s">
        <v>50</v>
      </c>
      <c r="W281" t="s">
        <v>48</v>
      </c>
      <c r="X281" t="s">
        <v>50</v>
      </c>
      <c r="Y281" s="7">
        <f>ABS(Quintile_Data[[#This Row],[AE_Amt_Overall]]-MAX(Quintile_Data[[#This Row],[AE_Amt_Q1]:[AE_Amt_Q5]]))</f>
        <v>0.32957941305826011</v>
      </c>
      <c r="Z281" s="6">
        <f>ABS(MIN(Quintile_Data[[#This Row],[AE_Amt_Q1]:[AE_Amt_Q5]])-Quintile_Data[[#This Row],[AE_Amt_Overall]])</f>
        <v>0.18758959767497696</v>
      </c>
      <c r="AA281" s="19">
        <f>VLOOKUP(Quintile_Data[[#This Row],[Deaths_Q1]],Mapping!$A$2:$B$8,2,FALSE)</f>
        <v>50</v>
      </c>
      <c r="AB281" s="8">
        <f>VLOOKUP(Quintile_Data[[#This Row],[Deaths_Q2]],Mapping!$A$2:$B$8,2,FALSE)</f>
        <v>100</v>
      </c>
      <c r="AC281" s="8">
        <f>VLOOKUP(Quintile_Data[[#This Row],[Deaths_Q3]],Mapping!$A$2:$B$8,2,FALSE)</f>
        <v>100</v>
      </c>
      <c r="AD281" s="8">
        <f>VLOOKUP(Quintile_Data[[#This Row],[Deaths_Q4]],Mapping!$A$2:$B$8,2,FALSE)</f>
        <v>100</v>
      </c>
      <c r="AE281" s="8">
        <f>VLOOKUP(Quintile_Data[[#This Row],[Deaths_Q5]],Mapping!$A$2:$B$8,2,FALSE)</f>
        <v>50</v>
      </c>
      <c r="AF281" s="8">
        <f>VLOOKUP(Quintile_Data[[#This Row],[Deaths_Overall]],Mapping!$A$2:$B$8,2,FALSE)</f>
        <v>100</v>
      </c>
    </row>
    <row r="282" spans="1:32" x14ac:dyDescent="0.25">
      <c r="A282" t="s">
        <v>59</v>
      </c>
      <c r="B282" t="s">
        <v>15</v>
      </c>
      <c r="C282" t="s">
        <v>6</v>
      </c>
      <c r="D282" t="s">
        <v>17</v>
      </c>
      <c r="E282" t="s">
        <v>58</v>
      </c>
      <c r="F282" t="s">
        <v>7</v>
      </c>
      <c r="G282" s="10">
        <v>1.50258553948483</v>
      </c>
      <c r="H282" s="5">
        <v>1.0795706455517899</v>
      </c>
      <c r="I282" s="5">
        <v>0.95104413406993304</v>
      </c>
      <c r="J282" s="5">
        <v>0.82160832939677497</v>
      </c>
      <c r="K282" s="5">
        <v>0.69283318191092302</v>
      </c>
      <c r="L282" s="5">
        <v>0.88971411089591002</v>
      </c>
      <c r="M282" s="10">
        <v>1.1947880686480401</v>
      </c>
      <c r="N282" s="5">
        <v>0.98949619930069299</v>
      </c>
      <c r="O282" s="5">
        <v>0.96038107828099095</v>
      </c>
      <c r="P282" s="5">
        <v>0.89363113543464701</v>
      </c>
      <c r="Q282" s="5">
        <v>0.82868115066825199</v>
      </c>
      <c r="R282" s="5">
        <v>0.93620842431044304</v>
      </c>
      <c r="S282" s="11" t="s">
        <v>49</v>
      </c>
      <c r="T282" t="s">
        <v>48</v>
      </c>
      <c r="U282" t="s">
        <v>50</v>
      </c>
      <c r="V282" t="s">
        <v>48</v>
      </c>
      <c r="W282" t="s">
        <v>48</v>
      </c>
      <c r="X282" t="s">
        <v>50</v>
      </c>
      <c r="Y282" s="7">
        <f>ABS(Quintile_Data[[#This Row],[AE_Amt_Overall]]-MAX(Quintile_Data[[#This Row],[AE_Amt_Q1]:[AE_Amt_Q5]]))</f>
        <v>0.61287142858891996</v>
      </c>
      <c r="Z282" s="6">
        <f>ABS(MIN(Quintile_Data[[#This Row],[AE_Amt_Q1]:[AE_Amt_Q5]])-Quintile_Data[[#This Row],[AE_Amt_Overall]])</f>
        <v>0.19688092898498699</v>
      </c>
      <c r="AA282" s="19">
        <f>VLOOKUP(Quintile_Data[[#This Row],[Deaths_Q1]],Mapping!$A$2:$B$8,2,FALSE)</f>
        <v>25</v>
      </c>
      <c r="AB282" s="8">
        <f>VLOOKUP(Quintile_Data[[#This Row],[Deaths_Q2]],Mapping!$A$2:$B$8,2,FALSE)</f>
        <v>50</v>
      </c>
      <c r="AC282" s="8">
        <f>VLOOKUP(Quintile_Data[[#This Row],[Deaths_Q3]],Mapping!$A$2:$B$8,2,FALSE)</f>
        <v>100</v>
      </c>
      <c r="AD282" s="8">
        <f>VLOOKUP(Quintile_Data[[#This Row],[Deaths_Q4]],Mapping!$A$2:$B$8,2,FALSE)</f>
        <v>50</v>
      </c>
      <c r="AE282" s="8">
        <f>VLOOKUP(Quintile_Data[[#This Row],[Deaths_Q5]],Mapping!$A$2:$B$8,2,FALSE)</f>
        <v>50</v>
      </c>
      <c r="AF282" s="8">
        <f>VLOOKUP(Quintile_Data[[#This Row],[Deaths_Overall]],Mapping!$A$2:$B$8,2,FALSE)</f>
        <v>100</v>
      </c>
    </row>
    <row r="283" spans="1:32" x14ac:dyDescent="0.25">
      <c r="A283" t="s">
        <v>59</v>
      </c>
      <c r="B283" t="s">
        <v>15</v>
      </c>
      <c r="C283" t="s">
        <v>6</v>
      </c>
      <c r="D283" t="s">
        <v>17</v>
      </c>
      <c r="E283" t="s">
        <v>58</v>
      </c>
      <c r="F283" t="s">
        <v>57</v>
      </c>
      <c r="G283" s="10">
        <v>1.3684491424495899</v>
      </c>
      <c r="H283" s="5">
        <v>1.11750742814513</v>
      </c>
      <c r="I283" s="5">
        <v>0.96224825281422999</v>
      </c>
      <c r="J283" s="5">
        <v>0.82202035320781197</v>
      </c>
      <c r="K283" s="5">
        <v>0.73036705434267102</v>
      </c>
      <c r="L283" s="5">
        <v>0.90272513762548101</v>
      </c>
      <c r="M283" s="10">
        <v>1.26803200438328</v>
      </c>
      <c r="N283" s="5">
        <v>1.24353344291809</v>
      </c>
      <c r="O283" s="5">
        <v>1.04846722126299</v>
      </c>
      <c r="P283" s="5">
        <v>1.0441162735451399</v>
      </c>
      <c r="Q283" s="5">
        <v>1.04750832385445</v>
      </c>
      <c r="R283" s="5">
        <v>1.1069087607892001</v>
      </c>
      <c r="S283" s="11" t="s">
        <v>50</v>
      </c>
      <c r="T283" t="s">
        <v>50</v>
      </c>
      <c r="U283" t="s">
        <v>50</v>
      </c>
      <c r="V283" t="s">
        <v>50</v>
      </c>
      <c r="W283" t="s">
        <v>48</v>
      </c>
      <c r="X283" t="s">
        <v>50</v>
      </c>
      <c r="Y283" s="7">
        <f>ABS(Quintile_Data[[#This Row],[AE_Amt_Overall]]-MAX(Quintile_Data[[#This Row],[AE_Amt_Q1]:[AE_Amt_Q5]]))</f>
        <v>0.46572400482410892</v>
      </c>
      <c r="Z283" s="6">
        <f>ABS(MIN(Quintile_Data[[#This Row],[AE_Amt_Q1]:[AE_Amt_Q5]])-Quintile_Data[[#This Row],[AE_Amt_Overall]])</f>
        <v>0.17235808328280999</v>
      </c>
      <c r="AA283" s="19">
        <f>VLOOKUP(Quintile_Data[[#This Row],[Deaths_Q1]],Mapping!$A$2:$B$8,2,FALSE)</f>
        <v>100</v>
      </c>
      <c r="AB283" s="8">
        <f>VLOOKUP(Quintile_Data[[#This Row],[Deaths_Q2]],Mapping!$A$2:$B$8,2,FALSE)</f>
        <v>100</v>
      </c>
      <c r="AC283" s="8">
        <f>VLOOKUP(Quintile_Data[[#This Row],[Deaths_Q3]],Mapping!$A$2:$B$8,2,FALSE)</f>
        <v>100</v>
      </c>
      <c r="AD283" s="8">
        <f>VLOOKUP(Quintile_Data[[#This Row],[Deaths_Q4]],Mapping!$A$2:$B$8,2,FALSE)</f>
        <v>100</v>
      </c>
      <c r="AE283" s="8">
        <f>VLOOKUP(Quintile_Data[[#This Row],[Deaths_Q5]],Mapping!$A$2:$B$8,2,FALSE)</f>
        <v>50</v>
      </c>
      <c r="AF283" s="8">
        <f>VLOOKUP(Quintile_Data[[#This Row],[Deaths_Overall]],Mapping!$A$2:$B$8,2,FALSE)</f>
        <v>100</v>
      </c>
    </row>
    <row r="284" spans="1:32" x14ac:dyDescent="0.25">
      <c r="A284" t="s">
        <v>59</v>
      </c>
      <c r="B284" t="s">
        <v>15</v>
      </c>
      <c r="C284" t="s">
        <v>6</v>
      </c>
      <c r="D284" t="s">
        <v>29</v>
      </c>
      <c r="E284" t="s">
        <v>60</v>
      </c>
      <c r="F284" t="s">
        <v>16</v>
      </c>
      <c r="G284" s="10" t="s">
        <v>54</v>
      </c>
      <c r="H284" s="5" t="s">
        <v>54</v>
      </c>
      <c r="I284" s="5">
        <v>1.1115245728094101</v>
      </c>
      <c r="J284" s="5">
        <v>0.88337975607396002</v>
      </c>
      <c r="K284" s="5" t="s">
        <v>54</v>
      </c>
      <c r="L284" s="5">
        <v>1.06059724214234</v>
      </c>
      <c r="M284" s="10" t="s">
        <v>54</v>
      </c>
      <c r="N284" s="5" t="s">
        <v>54</v>
      </c>
      <c r="O284" s="5">
        <v>1.2021725283175899</v>
      </c>
      <c r="P284" s="5">
        <v>0.94392044607002301</v>
      </c>
      <c r="Q284" s="5" t="s">
        <v>54</v>
      </c>
      <c r="R284" s="5">
        <v>1.1479286177466801</v>
      </c>
      <c r="S284" s="11" t="s">
        <v>55</v>
      </c>
      <c r="T284" t="s">
        <v>55</v>
      </c>
      <c r="U284" t="s">
        <v>53</v>
      </c>
      <c r="V284" t="s">
        <v>51</v>
      </c>
      <c r="W284" t="s">
        <v>55</v>
      </c>
      <c r="X284" t="s">
        <v>49</v>
      </c>
      <c r="Y284" s="7">
        <f>ABS(Quintile_Data[[#This Row],[AE_Amt_Overall]]-MAX(Quintile_Data[[#This Row],[AE_Amt_Q1]:[AE_Amt_Q5]]))</f>
        <v>5.0927330667070114E-2</v>
      </c>
      <c r="Z284" s="6">
        <f>ABS(MIN(Quintile_Data[[#This Row],[AE_Amt_Q1]:[AE_Amt_Q5]])-Quintile_Data[[#This Row],[AE_Amt_Overall]])</f>
        <v>0.17721748606837995</v>
      </c>
      <c r="AA284" s="19" t="str">
        <f>VLOOKUP(Quintile_Data[[#This Row],[Deaths_Q1]],Mapping!$A$2:$B$8,2,FALSE)</f>
        <v>N/A</v>
      </c>
      <c r="AB284" s="8" t="str">
        <f>VLOOKUP(Quintile_Data[[#This Row],[Deaths_Q2]],Mapping!$A$2:$B$8,2,FALSE)</f>
        <v>N/A</v>
      </c>
      <c r="AC284" s="8">
        <f>VLOOKUP(Quintile_Data[[#This Row],[Deaths_Q3]],Mapping!$A$2:$B$8,2,FALSE)</f>
        <v>12</v>
      </c>
      <c r="AD284" s="8">
        <f>VLOOKUP(Quintile_Data[[#This Row],[Deaths_Q4]],Mapping!$A$2:$B$8,2,FALSE)</f>
        <v>6</v>
      </c>
      <c r="AE284" s="8" t="str">
        <f>VLOOKUP(Quintile_Data[[#This Row],[Deaths_Q5]],Mapping!$A$2:$B$8,2,FALSE)</f>
        <v>N/A</v>
      </c>
      <c r="AF284" s="8">
        <f>VLOOKUP(Quintile_Data[[#This Row],[Deaths_Overall]],Mapping!$A$2:$B$8,2,FALSE)</f>
        <v>25</v>
      </c>
    </row>
    <row r="285" spans="1:32" x14ac:dyDescent="0.25">
      <c r="A285" t="s">
        <v>59</v>
      </c>
      <c r="B285" t="s">
        <v>15</v>
      </c>
      <c r="C285" t="s">
        <v>6</v>
      </c>
      <c r="D285" t="s">
        <v>29</v>
      </c>
      <c r="E285" t="s">
        <v>60</v>
      </c>
      <c r="F285" t="s">
        <v>7</v>
      </c>
      <c r="G285" s="10" t="s">
        <v>54</v>
      </c>
      <c r="H285" s="5" t="s">
        <v>54</v>
      </c>
      <c r="I285" s="5" t="s">
        <v>54</v>
      </c>
      <c r="J285" s="5" t="s">
        <v>54</v>
      </c>
      <c r="K285" s="5" t="s">
        <v>54</v>
      </c>
      <c r="L285" s="5">
        <v>1.4991332337712</v>
      </c>
      <c r="M285" s="10" t="s">
        <v>54</v>
      </c>
      <c r="N285" s="5" t="s">
        <v>54</v>
      </c>
      <c r="O285" s="5" t="s">
        <v>54</v>
      </c>
      <c r="P285" s="5" t="s">
        <v>54</v>
      </c>
      <c r="Q285" s="5" t="s">
        <v>54</v>
      </c>
      <c r="R285" s="5">
        <v>1.5918711582563101</v>
      </c>
      <c r="S285" s="11" t="s">
        <v>55</v>
      </c>
      <c r="T285" t="s">
        <v>55</v>
      </c>
      <c r="U285" t="s">
        <v>55</v>
      </c>
      <c r="V285" t="s">
        <v>55</v>
      </c>
      <c r="W285" t="s">
        <v>55</v>
      </c>
      <c r="X285" t="s">
        <v>51</v>
      </c>
      <c r="Y285" s="7">
        <f>ABS(Quintile_Data[[#This Row],[AE_Amt_Overall]]-MAX(Quintile_Data[[#This Row],[AE_Amt_Q1]:[AE_Amt_Q5]]))</f>
        <v>1.4991332337712</v>
      </c>
      <c r="Z285" s="6">
        <f>ABS(MIN(Quintile_Data[[#This Row],[AE_Amt_Q1]:[AE_Amt_Q5]])-Quintile_Data[[#This Row],[AE_Amt_Overall]])</f>
        <v>1.4991332337712</v>
      </c>
      <c r="AA285" s="19" t="str">
        <f>VLOOKUP(Quintile_Data[[#This Row],[Deaths_Q1]],Mapping!$A$2:$B$8,2,FALSE)</f>
        <v>N/A</v>
      </c>
      <c r="AB285" s="8" t="str">
        <f>VLOOKUP(Quintile_Data[[#This Row],[Deaths_Q2]],Mapping!$A$2:$B$8,2,FALSE)</f>
        <v>N/A</v>
      </c>
      <c r="AC285" s="8" t="str">
        <f>VLOOKUP(Quintile_Data[[#This Row],[Deaths_Q3]],Mapping!$A$2:$B$8,2,FALSE)</f>
        <v>N/A</v>
      </c>
      <c r="AD285" s="8" t="str">
        <f>VLOOKUP(Quintile_Data[[#This Row],[Deaths_Q4]],Mapping!$A$2:$B$8,2,FALSE)</f>
        <v>N/A</v>
      </c>
      <c r="AE285" s="8" t="str">
        <f>VLOOKUP(Quintile_Data[[#This Row],[Deaths_Q5]],Mapping!$A$2:$B$8,2,FALSE)</f>
        <v>N/A</v>
      </c>
      <c r="AF285" s="8">
        <f>VLOOKUP(Quintile_Data[[#This Row],[Deaths_Overall]],Mapping!$A$2:$B$8,2,FALSE)</f>
        <v>6</v>
      </c>
    </row>
    <row r="286" spans="1:32" x14ac:dyDescent="0.25">
      <c r="A286" t="s">
        <v>59</v>
      </c>
      <c r="B286" t="s">
        <v>15</v>
      </c>
      <c r="C286" t="s">
        <v>6</v>
      </c>
      <c r="D286" t="s">
        <v>29</v>
      </c>
      <c r="E286" t="s">
        <v>60</v>
      </c>
      <c r="F286" t="s">
        <v>57</v>
      </c>
      <c r="G286" s="10" t="s">
        <v>54</v>
      </c>
      <c r="H286" s="5" t="s">
        <v>54</v>
      </c>
      <c r="I286" s="5">
        <v>1.4419569996469901</v>
      </c>
      <c r="J286" s="5">
        <v>1.11283393725055</v>
      </c>
      <c r="K286" s="5" t="s">
        <v>54</v>
      </c>
      <c r="L286" s="5">
        <v>1.2463405429776699</v>
      </c>
      <c r="M286" s="10" t="s">
        <v>54</v>
      </c>
      <c r="N286" s="5" t="s">
        <v>54</v>
      </c>
      <c r="O286" s="5">
        <v>1.43259073013501</v>
      </c>
      <c r="P286" s="5">
        <v>1.1217461569266101</v>
      </c>
      <c r="Q286" s="5" t="s">
        <v>54</v>
      </c>
      <c r="R286" s="5">
        <v>1.1938134532471001</v>
      </c>
      <c r="S286" s="11" t="s">
        <v>55</v>
      </c>
      <c r="T286" t="s">
        <v>55</v>
      </c>
      <c r="U286" t="s">
        <v>51</v>
      </c>
      <c r="V286" t="s">
        <v>53</v>
      </c>
      <c r="W286" t="s">
        <v>55</v>
      </c>
      <c r="X286" t="s">
        <v>49</v>
      </c>
      <c r="Y286" s="7">
        <f>ABS(Quintile_Data[[#This Row],[AE_Amt_Overall]]-MAX(Quintile_Data[[#This Row],[AE_Amt_Q1]:[AE_Amt_Q5]]))</f>
        <v>0.19561645666932015</v>
      </c>
      <c r="Z286" s="6">
        <f>ABS(MIN(Quintile_Data[[#This Row],[AE_Amt_Q1]:[AE_Amt_Q5]])-Quintile_Data[[#This Row],[AE_Amt_Overall]])</f>
        <v>0.13350660572711992</v>
      </c>
      <c r="AA286" s="19" t="str">
        <f>VLOOKUP(Quintile_Data[[#This Row],[Deaths_Q1]],Mapping!$A$2:$B$8,2,FALSE)</f>
        <v>N/A</v>
      </c>
      <c r="AB286" s="8" t="str">
        <f>VLOOKUP(Quintile_Data[[#This Row],[Deaths_Q2]],Mapping!$A$2:$B$8,2,FALSE)</f>
        <v>N/A</v>
      </c>
      <c r="AC286" s="8">
        <f>VLOOKUP(Quintile_Data[[#This Row],[Deaths_Q3]],Mapping!$A$2:$B$8,2,FALSE)</f>
        <v>6</v>
      </c>
      <c r="AD286" s="8">
        <f>VLOOKUP(Quintile_Data[[#This Row],[Deaths_Q4]],Mapping!$A$2:$B$8,2,FALSE)</f>
        <v>12</v>
      </c>
      <c r="AE286" s="8" t="str">
        <f>VLOOKUP(Quintile_Data[[#This Row],[Deaths_Q5]],Mapping!$A$2:$B$8,2,FALSE)</f>
        <v>N/A</v>
      </c>
      <c r="AF286" s="8">
        <f>VLOOKUP(Quintile_Data[[#This Row],[Deaths_Overall]],Mapping!$A$2:$B$8,2,FALSE)</f>
        <v>25</v>
      </c>
    </row>
    <row r="287" spans="1:32" x14ac:dyDescent="0.25">
      <c r="A287" t="s">
        <v>59</v>
      </c>
      <c r="B287" t="s">
        <v>15</v>
      </c>
      <c r="C287" t="s">
        <v>6</v>
      </c>
      <c r="D287" t="s">
        <v>29</v>
      </c>
      <c r="E287" t="s">
        <v>61</v>
      </c>
      <c r="F287" t="s">
        <v>16</v>
      </c>
      <c r="G287" s="10">
        <v>1.47038302893852</v>
      </c>
      <c r="H287" s="5">
        <v>1.2882291518826601</v>
      </c>
      <c r="I287" s="5">
        <v>1.1517767495764999</v>
      </c>
      <c r="J287" s="5">
        <v>1.0422033309004399</v>
      </c>
      <c r="K287" s="5">
        <v>0.91516108143123498</v>
      </c>
      <c r="L287" s="5">
        <v>1.1535413053661701</v>
      </c>
      <c r="M287" s="10">
        <v>1.57928056092694</v>
      </c>
      <c r="N287" s="5">
        <v>1.3188244545018299</v>
      </c>
      <c r="O287" s="5">
        <v>1.2355307601977801</v>
      </c>
      <c r="P287" s="5">
        <v>1.1332567056596601</v>
      </c>
      <c r="Q287" s="5">
        <v>0.96524228847597604</v>
      </c>
      <c r="R287" s="5">
        <v>1.2370005975605101</v>
      </c>
      <c r="S287" s="11" t="s">
        <v>50</v>
      </c>
      <c r="T287" t="s">
        <v>48</v>
      </c>
      <c r="U287" t="s">
        <v>50</v>
      </c>
      <c r="V287" t="s">
        <v>48</v>
      </c>
      <c r="W287" t="s">
        <v>48</v>
      </c>
      <c r="X287" t="s">
        <v>50</v>
      </c>
      <c r="Y287" s="7">
        <f>ABS(Quintile_Data[[#This Row],[AE_Amt_Overall]]-MAX(Quintile_Data[[#This Row],[AE_Amt_Q1]:[AE_Amt_Q5]]))</f>
        <v>0.31684172357234996</v>
      </c>
      <c r="Z287" s="6">
        <f>ABS(MIN(Quintile_Data[[#This Row],[AE_Amt_Q1]:[AE_Amt_Q5]])-Quintile_Data[[#This Row],[AE_Amt_Overall]])</f>
        <v>0.23838022393493508</v>
      </c>
      <c r="AA287" s="19">
        <f>VLOOKUP(Quintile_Data[[#This Row],[Deaths_Q1]],Mapping!$A$2:$B$8,2,FALSE)</f>
        <v>100</v>
      </c>
      <c r="AB287" s="8">
        <f>VLOOKUP(Quintile_Data[[#This Row],[Deaths_Q2]],Mapping!$A$2:$B$8,2,FALSE)</f>
        <v>50</v>
      </c>
      <c r="AC287" s="8">
        <f>VLOOKUP(Quintile_Data[[#This Row],[Deaths_Q3]],Mapping!$A$2:$B$8,2,FALSE)</f>
        <v>100</v>
      </c>
      <c r="AD287" s="8">
        <f>VLOOKUP(Quintile_Data[[#This Row],[Deaths_Q4]],Mapping!$A$2:$B$8,2,FALSE)</f>
        <v>50</v>
      </c>
      <c r="AE287" s="8">
        <f>VLOOKUP(Quintile_Data[[#This Row],[Deaths_Q5]],Mapping!$A$2:$B$8,2,FALSE)</f>
        <v>50</v>
      </c>
      <c r="AF287" s="8">
        <f>VLOOKUP(Quintile_Data[[#This Row],[Deaths_Overall]],Mapping!$A$2:$B$8,2,FALSE)</f>
        <v>100</v>
      </c>
    </row>
    <row r="288" spans="1:32" x14ac:dyDescent="0.25">
      <c r="A288" t="s">
        <v>59</v>
      </c>
      <c r="B288" t="s">
        <v>15</v>
      </c>
      <c r="C288" t="s">
        <v>6</v>
      </c>
      <c r="D288" t="s">
        <v>29</v>
      </c>
      <c r="E288" t="s">
        <v>61</v>
      </c>
      <c r="F288" t="s">
        <v>7</v>
      </c>
      <c r="G288" s="10">
        <v>1.7965467483632001</v>
      </c>
      <c r="H288" s="5">
        <v>1.20152824010305</v>
      </c>
      <c r="I288" s="5">
        <v>1.01000720794024</v>
      </c>
      <c r="J288" s="5">
        <v>0.90924103450806004</v>
      </c>
      <c r="K288" s="5">
        <v>0.74329986466507303</v>
      </c>
      <c r="L288" s="5">
        <v>0.98550023329437297</v>
      </c>
      <c r="M288" s="10">
        <v>1.2651749416360001</v>
      </c>
      <c r="N288" s="5">
        <v>1.0166579564105001</v>
      </c>
      <c r="O288" s="5">
        <v>0.96390863114594205</v>
      </c>
      <c r="P288" s="5">
        <v>0.94750066860857995</v>
      </c>
      <c r="Q288" s="5">
        <v>0.79158623389321703</v>
      </c>
      <c r="R288" s="5">
        <v>0.94619529800409097</v>
      </c>
      <c r="S288" s="11" t="s">
        <v>49</v>
      </c>
      <c r="T288" t="s">
        <v>48</v>
      </c>
      <c r="U288" t="s">
        <v>48</v>
      </c>
      <c r="V288" t="s">
        <v>48</v>
      </c>
      <c r="W288" t="s">
        <v>48</v>
      </c>
      <c r="X288" t="s">
        <v>50</v>
      </c>
      <c r="Y288" s="7">
        <f>ABS(Quintile_Data[[#This Row],[AE_Amt_Overall]]-MAX(Quintile_Data[[#This Row],[AE_Amt_Q1]:[AE_Amt_Q5]]))</f>
        <v>0.81104651506882708</v>
      </c>
      <c r="Z288" s="6">
        <f>ABS(MIN(Quintile_Data[[#This Row],[AE_Amt_Q1]:[AE_Amt_Q5]])-Quintile_Data[[#This Row],[AE_Amt_Overall]])</f>
        <v>0.24220036862929994</v>
      </c>
      <c r="AA288" s="19">
        <f>VLOOKUP(Quintile_Data[[#This Row],[Deaths_Q1]],Mapping!$A$2:$B$8,2,FALSE)</f>
        <v>25</v>
      </c>
      <c r="AB288" s="8">
        <f>VLOOKUP(Quintile_Data[[#This Row],[Deaths_Q2]],Mapping!$A$2:$B$8,2,FALSE)</f>
        <v>50</v>
      </c>
      <c r="AC288" s="8">
        <f>VLOOKUP(Quintile_Data[[#This Row],[Deaths_Q3]],Mapping!$A$2:$B$8,2,FALSE)</f>
        <v>50</v>
      </c>
      <c r="AD288" s="8">
        <f>VLOOKUP(Quintile_Data[[#This Row],[Deaths_Q4]],Mapping!$A$2:$B$8,2,FALSE)</f>
        <v>50</v>
      </c>
      <c r="AE288" s="8">
        <f>VLOOKUP(Quintile_Data[[#This Row],[Deaths_Q5]],Mapping!$A$2:$B$8,2,FALSE)</f>
        <v>50</v>
      </c>
      <c r="AF288" s="8">
        <f>VLOOKUP(Quintile_Data[[#This Row],[Deaths_Overall]],Mapping!$A$2:$B$8,2,FALSE)</f>
        <v>100</v>
      </c>
    </row>
    <row r="289" spans="1:32" x14ac:dyDescent="0.25">
      <c r="A289" t="s">
        <v>59</v>
      </c>
      <c r="B289" t="s">
        <v>15</v>
      </c>
      <c r="C289" t="s">
        <v>6</v>
      </c>
      <c r="D289" t="s">
        <v>29</v>
      </c>
      <c r="E289" t="s">
        <v>61</v>
      </c>
      <c r="F289" t="s">
        <v>57</v>
      </c>
      <c r="G289" s="10">
        <v>1.4846021971905401</v>
      </c>
      <c r="H289" s="5">
        <v>1.19633093698097</v>
      </c>
      <c r="I289" s="5">
        <v>1.0539471489939101</v>
      </c>
      <c r="J289" s="5">
        <v>0.95494332580617503</v>
      </c>
      <c r="K289" s="5">
        <v>0.80749308811767395</v>
      </c>
      <c r="L289" s="5">
        <v>1.02880247655436</v>
      </c>
      <c r="M289" s="10">
        <v>1.4354009971533099</v>
      </c>
      <c r="N289" s="5">
        <v>1.2666133717633099</v>
      </c>
      <c r="O289" s="5">
        <v>1.2198644649367001</v>
      </c>
      <c r="P289" s="5">
        <v>1.0454826973147699</v>
      </c>
      <c r="Q289" s="5">
        <v>0.95199478860425601</v>
      </c>
      <c r="R289" s="5">
        <v>1.1719617447592801</v>
      </c>
      <c r="S289" s="11" t="s">
        <v>48</v>
      </c>
      <c r="T289" t="s">
        <v>50</v>
      </c>
      <c r="U289" t="s">
        <v>50</v>
      </c>
      <c r="V289" t="s">
        <v>50</v>
      </c>
      <c r="W289" t="s">
        <v>48</v>
      </c>
      <c r="X289" t="s">
        <v>50</v>
      </c>
      <c r="Y289" s="7">
        <f>ABS(Quintile_Data[[#This Row],[AE_Amt_Overall]]-MAX(Quintile_Data[[#This Row],[AE_Amt_Q1]:[AE_Amt_Q5]]))</f>
        <v>0.45579972063618013</v>
      </c>
      <c r="Z289" s="6">
        <f>ABS(MIN(Quintile_Data[[#This Row],[AE_Amt_Q1]:[AE_Amt_Q5]])-Quintile_Data[[#This Row],[AE_Amt_Overall]])</f>
        <v>0.22130938843668602</v>
      </c>
      <c r="AA289" s="19">
        <f>VLOOKUP(Quintile_Data[[#This Row],[Deaths_Q1]],Mapping!$A$2:$B$8,2,FALSE)</f>
        <v>50</v>
      </c>
      <c r="AB289" s="8">
        <f>VLOOKUP(Quintile_Data[[#This Row],[Deaths_Q2]],Mapping!$A$2:$B$8,2,FALSE)</f>
        <v>100</v>
      </c>
      <c r="AC289" s="8">
        <f>VLOOKUP(Quintile_Data[[#This Row],[Deaths_Q3]],Mapping!$A$2:$B$8,2,FALSE)</f>
        <v>100</v>
      </c>
      <c r="AD289" s="8">
        <f>VLOOKUP(Quintile_Data[[#This Row],[Deaths_Q4]],Mapping!$A$2:$B$8,2,FALSE)</f>
        <v>100</v>
      </c>
      <c r="AE289" s="8">
        <f>VLOOKUP(Quintile_Data[[#This Row],[Deaths_Q5]],Mapping!$A$2:$B$8,2,FALSE)</f>
        <v>50</v>
      </c>
      <c r="AF289" s="8">
        <f>VLOOKUP(Quintile_Data[[#This Row],[Deaths_Overall]],Mapping!$A$2:$B$8,2,FALSE)</f>
        <v>100</v>
      </c>
    </row>
    <row r="290" spans="1:32" x14ac:dyDescent="0.25">
      <c r="A290" t="s">
        <v>59</v>
      </c>
      <c r="B290" t="s">
        <v>15</v>
      </c>
      <c r="C290" t="s">
        <v>6</v>
      </c>
      <c r="D290" t="s">
        <v>29</v>
      </c>
      <c r="E290" t="s">
        <v>62</v>
      </c>
      <c r="F290" t="s">
        <v>16</v>
      </c>
      <c r="G290" s="10">
        <v>1.5178986724388299</v>
      </c>
      <c r="H290" s="5">
        <v>1.3017772446751801</v>
      </c>
      <c r="I290" s="5">
        <v>1.15245230210353</v>
      </c>
      <c r="J290" s="5">
        <v>1.0125905472557299</v>
      </c>
      <c r="K290" s="5">
        <v>0.90404480502555595</v>
      </c>
      <c r="L290" s="5">
        <v>1.13150371961966</v>
      </c>
      <c r="M290" s="10">
        <v>1.4615590679461801</v>
      </c>
      <c r="N290" s="5">
        <v>1.3223713970608999</v>
      </c>
      <c r="O290" s="5">
        <v>1.2763693847914299</v>
      </c>
      <c r="P290" s="5">
        <v>1.0858878114714201</v>
      </c>
      <c r="Q290" s="5">
        <v>0.94300075512010895</v>
      </c>
      <c r="R290" s="5">
        <v>1.20983286834432</v>
      </c>
      <c r="S290" s="11" t="s">
        <v>48</v>
      </c>
      <c r="T290" t="s">
        <v>48</v>
      </c>
      <c r="U290" t="s">
        <v>48</v>
      </c>
      <c r="V290" t="s">
        <v>48</v>
      </c>
      <c r="W290" t="s">
        <v>48</v>
      </c>
      <c r="X290" t="s">
        <v>50</v>
      </c>
      <c r="Y290" s="7">
        <f>ABS(Quintile_Data[[#This Row],[AE_Amt_Overall]]-MAX(Quintile_Data[[#This Row],[AE_Amt_Q1]:[AE_Amt_Q5]]))</f>
        <v>0.38639495281916991</v>
      </c>
      <c r="Z290" s="6">
        <f>ABS(MIN(Quintile_Data[[#This Row],[AE_Amt_Q1]:[AE_Amt_Q5]])-Quintile_Data[[#This Row],[AE_Amt_Overall]])</f>
        <v>0.22745891459410406</v>
      </c>
      <c r="AA290" s="19">
        <f>VLOOKUP(Quintile_Data[[#This Row],[Deaths_Q1]],Mapping!$A$2:$B$8,2,FALSE)</f>
        <v>50</v>
      </c>
      <c r="AB290" s="8">
        <f>VLOOKUP(Quintile_Data[[#This Row],[Deaths_Q2]],Mapping!$A$2:$B$8,2,FALSE)</f>
        <v>50</v>
      </c>
      <c r="AC290" s="8">
        <f>VLOOKUP(Quintile_Data[[#This Row],[Deaths_Q3]],Mapping!$A$2:$B$8,2,FALSE)</f>
        <v>50</v>
      </c>
      <c r="AD290" s="8">
        <f>VLOOKUP(Quintile_Data[[#This Row],[Deaths_Q4]],Mapping!$A$2:$B$8,2,FALSE)</f>
        <v>50</v>
      </c>
      <c r="AE290" s="8">
        <f>VLOOKUP(Quintile_Data[[#This Row],[Deaths_Q5]],Mapping!$A$2:$B$8,2,FALSE)</f>
        <v>50</v>
      </c>
      <c r="AF290" s="8">
        <f>VLOOKUP(Quintile_Data[[#This Row],[Deaths_Overall]],Mapping!$A$2:$B$8,2,FALSE)</f>
        <v>100</v>
      </c>
    </row>
    <row r="291" spans="1:32" x14ac:dyDescent="0.25">
      <c r="A291" t="s">
        <v>59</v>
      </c>
      <c r="B291" t="s">
        <v>15</v>
      </c>
      <c r="C291" t="s">
        <v>6</v>
      </c>
      <c r="D291" t="s">
        <v>29</v>
      </c>
      <c r="E291" t="s">
        <v>62</v>
      </c>
      <c r="F291" t="s">
        <v>7</v>
      </c>
      <c r="G291" s="10">
        <v>1.5060592568578901</v>
      </c>
      <c r="H291" s="5">
        <v>1.1324971280623199</v>
      </c>
      <c r="I291" s="5">
        <v>0.95222698419086405</v>
      </c>
      <c r="J291" s="5">
        <v>0.83625725474735702</v>
      </c>
      <c r="K291" s="5">
        <v>0.68764015921481503</v>
      </c>
      <c r="L291" s="5">
        <v>0.92725387826360295</v>
      </c>
      <c r="M291" s="10">
        <v>1.24046273300863</v>
      </c>
      <c r="N291" s="5">
        <v>1.00227900273016</v>
      </c>
      <c r="O291" s="5">
        <v>0.93136158030365301</v>
      </c>
      <c r="P291" s="5">
        <v>0.92598334895468204</v>
      </c>
      <c r="Q291" s="5">
        <v>0.786521137664971</v>
      </c>
      <c r="R291" s="5">
        <v>0.93580080036424895</v>
      </c>
      <c r="S291" s="11" t="s">
        <v>53</v>
      </c>
      <c r="T291" t="s">
        <v>48</v>
      </c>
      <c r="U291" t="s">
        <v>48</v>
      </c>
      <c r="V291" t="s">
        <v>48</v>
      </c>
      <c r="W291" t="s">
        <v>48</v>
      </c>
      <c r="X291" t="s">
        <v>50</v>
      </c>
      <c r="Y291" s="7">
        <f>ABS(Quintile_Data[[#This Row],[AE_Amt_Overall]]-MAX(Quintile_Data[[#This Row],[AE_Amt_Q1]:[AE_Amt_Q5]]))</f>
        <v>0.57880537859428716</v>
      </c>
      <c r="Z291" s="6">
        <f>ABS(MIN(Quintile_Data[[#This Row],[AE_Amt_Q1]:[AE_Amt_Q5]])-Quintile_Data[[#This Row],[AE_Amt_Overall]])</f>
        <v>0.23961371904878792</v>
      </c>
      <c r="AA291" s="19">
        <f>VLOOKUP(Quintile_Data[[#This Row],[Deaths_Q1]],Mapping!$A$2:$B$8,2,FALSE)</f>
        <v>12</v>
      </c>
      <c r="AB291" s="8">
        <f>VLOOKUP(Quintile_Data[[#This Row],[Deaths_Q2]],Mapping!$A$2:$B$8,2,FALSE)</f>
        <v>50</v>
      </c>
      <c r="AC291" s="8">
        <f>VLOOKUP(Quintile_Data[[#This Row],[Deaths_Q3]],Mapping!$A$2:$B$8,2,FALSE)</f>
        <v>50</v>
      </c>
      <c r="AD291" s="8">
        <f>VLOOKUP(Quintile_Data[[#This Row],[Deaths_Q4]],Mapping!$A$2:$B$8,2,FALSE)</f>
        <v>50</v>
      </c>
      <c r="AE291" s="8">
        <f>VLOOKUP(Quintile_Data[[#This Row],[Deaths_Q5]],Mapping!$A$2:$B$8,2,FALSE)</f>
        <v>50</v>
      </c>
      <c r="AF291" s="8">
        <f>VLOOKUP(Quintile_Data[[#This Row],[Deaths_Overall]],Mapping!$A$2:$B$8,2,FALSE)</f>
        <v>100</v>
      </c>
    </row>
    <row r="292" spans="1:32" x14ac:dyDescent="0.25">
      <c r="A292" t="s">
        <v>59</v>
      </c>
      <c r="B292" t="s">
        <v>15</v>
      </c>
      <c r="C292" t="s">
        <v>6</v>
      </c>
      <c r="D292" t="s">
        <v>29</v>
      </c>
      <c r="E292" t="s">
        <v>62</v>
      </c>
      <c r="F292" t="s">
        <v>57</v>
      </c>
      <c r="G292" s="10">
        <v>1.5401092996778301</v>
      </c>
      <c r="H292" s="5">
        <v>1.13605081551802</v>
      </c>
      <c r="I292" s="5">
        <v>0.99057524962335897</v>
      </c>
      <c r="J292" s="5">
        <v>0.85340748793060905</v>
      </c>
      <c r="K292" s="5">
        <v>0.726931701340786</v>
      </c>
      <c r="L292" s="5">
        <v>0.94234111841407597</v>
      </c>
      <c r="M292" s="10">
        <v>1.3782532791805699</v>
      </c>
      <c r="N292" s="5">
        <v>1.1414480830484801</v>
      </c>
      <c r="O292" s="5">
        <v>1.1264177604257899</v>
      </c>
      <c r="P292" s="5">
        <v>1.05693389325368</v>
      </c>
      <c r="Q292" s="5">
        <v>0.907368141842399</v>
      </c>
      <c r="R292" s="5">
        <v>1.0912865043018101</v>
      </c>
      <c r="S292" s="11" t="s">
        <v>49</v>
      </c>
      <c r="T292" t="s">
        <v>48</v>
      </c>
      <c r="U292" t="s">
        <v>50</v>
      </c>
      <c r="V292" t="s">
        <v>50</v>
      </c>
      <c r="W292" t="s">
        <v>48</v>
      </c>
      <c r="X292" t="s">
        <v>50</v>
      </c>
      <c r="Y292" s="7">
        <f>ABS(Quintile_Data[[#This Row],[AE_Amt_Overall]]-MAX(Quintile_Data[[#This Row],[AE_Amt_Q1]:[AE_Amt_Q5]]))</f>
        <v>0.59776818126375408</v>
      </c>
      <c r="Z292" s="6">
        <f>ABS(MIN(Quintile_Data[[#This Row],[AE_Amt_Q1]:[AE_Amt_Q5]])-Quintile_Data[[#This Row],[AE_Amt_Overall]])</f>
        <v>0.21540941707328998</v>
      </c>
      <c r="AA292" s="19">
        <f>VLOOKUP(Quintile_Data[[#This Row],[Deaths_Q1]],Mapping!$A$2:$B$8,2,FALSE)</f>
        <v>25</v>
      </c>
      <c r="AB292" s="8">
        <f>VLOOKUP(Quintile_Data[[#This Row],[Deaths_Q2]],Mapping!$A$2:$B$8,2,FALSE)</f>
        <v>50</v>
      </c>
      <c r="AC292" s="8">
        <f>VLOOKUP(Quintile_Data[[#This Row],[Deaths_Q3]],Mapping!$A$2:$B$8,2,FALSE)</f>
        <v>100</v>
      </c>
      <c r="AD292" s="8">
        <f>VLOOKUP(Quintile_Data[[#This Row],[Deaths_Q4]],Mapping!$A$2:$B$8,2,FALSE)</f>
        <v>100</v>
      </c>
      <c r="AE292" s="8">
        <f>VLOOKUP(Quintile_Data[[#This Row],[Deaths_Q5]],Mapping!$A$2:$B$8,2,FALSE)</f>
        <v>50</v>
      </c>
      <c r="AF292" s="8">
        <f>VLOOKUP(Quintile_Data[[#This Row],[Deaths_Overall]],Mapping!$A$2:$B$8,2,FALSE)</f>
        <v>100</v>
      </c>
    </row>
    <row r="293" spans="1:32" x14ac:dyDescent="0.25">
      <c r="A293" t="s">
        <v>59</v>
      </c>
      <c r="B293" t="s">
        <v>15</v>
      </c>
      <c r="C293" t="s">
        <v>6</v>
      </c>
      <c r="D293" t="s">
        <v>29</v>
      </c>
      <c r="E293" t="s">
        <v>11</v>
      </c>
      <c r="F293" t="s">
        <v>16</v>
      </c>
      <c r="G293" s="10">
        <v>2.01440096389531</v>
      </c>
      <c r="H293" s="5">
        <v>1.4653520178097099</v>
      </c>
      <c r="I293" s="5">
        <v>1.2652372638374201</v>
      </c>
      <c r="J293" s="5">
        <v>1.09108491734854</v>
      </c>
      <c r="K293" s="5">
        <v>0.84798811834835797</v>
      </c>
      <c r="L293" s="5">
        <v>1.2303637439614701</v>
      </c>
      <c r="M293" s="10">
        <v>2.2533009044730199</v>
      </c>
      <c r="N293" s="5">
        <v>1.5455040640777</v>
      </c>
      <c r="O293" s="5">
        <v>1.3278466255681201</v>
      </c>
      <c r="P293" s="5">
        <v>1.2292819066137699</v>
      </c>
      <c r="Q293" s="5">
        <v>0.892022185896724</v>
      </c>
      <c r="R293" s="5">
        <v>1.3617761095210901</v>
      </c>
      <c r="S293" s="11" t="s">
        <v>48</v>
      </c>
      <c r="T293" t="s">
        <v>48</v>
      </c>
      <c r="U293" t="s">
        <v>48</v>
      </c>
      <c r="V293" t="s">
        <v>48</v>
      </c>
      <c r="W293" t="s">
        <v>48</v>
      </c>
      <c r="X293" t="s">
        <v>50</v>
      </c>
      <c r="Y293" s="7">
        <f>ABS(Quintile_Data[[#This Row],[AE_Amt_Overall]]-MAX(Quintile_Data[[#This Row],[AE_Amt_Q1]:[AE_Amt_Q5]]))</f>
        <v>0.7840372199338399</v>
      </c>
      <c r="Z293" s="6">
        <f>ABS(MIN(Quintile_Data[[#This Row],[AE_Amt_Q1]:[AE_Amt_Q5]])-Quintile_Data[[#This Row],[AE_Amt_Overall]])</f>
        <v>0.38237562561311211</v>
      </c>
      <c r="AA293" s="19">
        <f>VLOOKUP(Quintile_Data[[#This Row],[Deaths_Q1]],Mapping!$A$2:$B$8,2,FALSE)</f>
        <v>50</v>
      </c>
      <c r="AB293" s="8">
        <f>VLOOKUP(Quintile_Data[[#This Row],[Deaths_Q2]],Mapping!$A$2:$B$8,2,FALSE)</f>
        <v>50</v>
      </c>
      <c r="AC293" s="8">
        <f>VLOOKUP(Quintile_Data[[#This Row],[Deaths_Q3]],Mapping!$A$2:$B$8,2,FALSE)</f>
        <v>50</v>
      </c>
      <c r="AD293" s="8">
        <f>VLOOKUP(Quintile_Data[[#This Row],[Deaths_Q4]],Mapping!$A$2:$B$8,2,FALSE)</f>
        <v>50</v>
      </c>
      <c r="AE293" s="8">
        <f>VLOOKUP(Quintile_Data[[#This Row],[Deaths_Q5]],Mapping!$A$2:$B$8,2,FALSE)</f>
        <v>50</v>
      </c>
      <c r="AF293" s="8">
        <f>VLOOKUP(Quintile_Data[[#This Row],[Deaths_Overall]],Mapping!$A$2:$B$8,2,FALSE)</f>
        <v>100</v>
      </c>
    </row>
    <row r="294" spans="1:32" x14ac:dyDescent="0.25">
      <c r="A294" t="s">
        <v>59</v>
      </c>
      <c r="B294" t="s">
        <v>15</v>
      </c>
      <c r="C294" t="s">
        <v>6</v>
      </c>
      <c r="D294" t="s">
        <v>29</v>
      </c>
      <c r="E294" t="s">
        <v>11</v>
      </c>
      <c r="F294" t="s">
        <v>7</v>
      </c>
      <c r="G294" s="10">
        <v>1.2783277460887901</v>
      </c>
      <c r="H294" s="5">
        <v>1.0326730955111101</v>
      </c>
      <c r="I294" s="5">
        <v>0.85781100531779797</v>
      </c>
      <c r="J294" s="5">
        <v>0.76531566922307104</v>
      </c>
      <c r="K294" s="5">
        <v>0.57713713623937302</v>
      </c>
      <c r="L294" s="5">
        <v>0.82584155080712596</v>
      </c>
      <c r="M294" s="10">
        <v>1.28035834419432</v>
      </c>
      <c r="N294" s="5">
        <v>0.96244308286594504</v>
      </c>
      <c r="O294" s="5">
        <v>0.86828107630031504</v>
      </c>
      <c r="P294" s="5">
        <v>0.870724598669956</v>
      </c>
      <c r="Q294" s="5">
        <v>0.73203513350335203</v>
      </c>
      <c r="R294" s="5">
        <v>0.88754962368366297</v>
      </c>
      <c r="S294" s="11" t="s">
        <v>48</v>
      </c>
      <c r="T294" t="s">
        <v>48</v>
      </c>
      <c r="U294" t="s">
        <v>48</v>
      </c>
      <c r="V294" t="s">
        <v>48</v>
      </c>
      <c r="W294" t="s">
        <v>48</v>
      </c>
      <c r="X294" t="s">
        <v>50</v>
      </c>
      <c r="Y294" s="7">
        <f>ABS(Quintile_Data[[#This Row],[AE_Amt_Overall]]-MAX(Quintile_Data[[#This Row],[AE_Amt_Q1]:[AE_Amt_Q5]]))</f>
        <v>0.45248619528166412</v>
      </c>
      <c r="Z294" s="6">
        <f>ABS(MIN(Quintile_Data[[#This Row],[AE_Amt_Q1]:[AE_Amt_Q5]])-Quintile_Data[[#This Row],[AE_Amt_Overall]])</f>
        <v>0.24870441456775294</v>
      </c>
      <c r="AA294" s="19">
        <f>VLOOKUP(Quintile_Data[[#This Row],[Deaths_Q1]],Mapping!$A$2:$B$8,2,FALSE)</f>
        <v>50</v>
      </c>
      <c r="AB294" s="8">
        <f>VLOOKUP(Quintile_Data[[#This Row],[Deaths_Q2]],Mapping!$A$2:$B$8,2,FALSE)</f>
        <v>50</v>
      </c>
      <c r="AC294" s="8">
        <f>VLOOKUP(Quintile_Data[[#This Row],[Deaths_Q3]],Mapping!$A$2:$B$8,2,FALSE)</f>
        <v>50</v>
      </c>
      <c r="AD294" s="8">
        <f>VLOOKUP(Quintile_Data[[#This Row],[Deaths_Q4]],Mapping!$A$2:$B$8,2,FALSE)</f>
        <v>50</v>
      </c>
      <c r="AE294" s="8">
        <f>VLOOKUP(Quintile_Data[[#This Row],[Deaths_Q5]],Mapping!$A$2:$B$8,2,FALSE)</f>
        <v>50</v>
      </c>
      <c r="AF294" s="8">
        <f>VLOOKUP(Quintile_Data[[#This Row],[Deaths_Overall]],Mapping!$A$2:$B$8,2,FALSE)</f>
        <v>100</v>
      </c>
    </row>
    <row r="295" spans="1:32" x14ac:dyDescent="0.25">
      <c r="A295" t="s">
        <v>59</v>
      </c>
      <c r="B295" t="s">
        <v>15</v>
      </c>
      <c r="C295" t="s">
        <v>6</v>
      </c>
      <c r="D295" t="s">
        <v>29</v>
      </c>
      <c r="E295" t="s">
        <v>11</v>
      </c>
      <c r="F295" t="s">
        <v>57</v>
      </c>
      <c r="G295" s="10">
        <v>1.4509534599378799</v>
      </c>
      <c r="H295" s="5">
        <v>1.08261122407543</v>
      </c>
      <c r="I295" s="5">
        <v>0.87582716781765402</v>
      </c>
      <c r="J295" s="5">
        <v>0.77747783409222104</v>
      </c>
      <c r="K295" s="5">
        <v>0.61071468889874803</v>
      </c>
      <c r="L295" s="5">
        <v>0.842391233884344</v>
      </c>
      <c r="M295" s="10">
        <v>1.5891121388551399</v>
      </c>
      <c r="N295" s="5">
        <v>1.3109838716506399</v>
      </c>
      <c r="O295" s="5">
        <v>0.98070742705797098</v>
      </c>
      <c r="P295" s="5">
        <v>0.97174059794432599</v>
      </c>
      <c r="Q295" s="5">
        <v>1.0103865795335301</v>
      </c>
      <c r="R295" s="5">
        <v>1.10842466728832</v>
      </c>
      <c r="S295" s="11" t="s">
        <v>48</v>
      </c>
      <c r="T295" t="s">
        <v>50</v>
      </c>
      <c r="U295" t="s">
        <v>50</v>
      </c>
      <c r="V295" t="s">
        <v>50</v>
      </c>
      <c r="W295" t="s">
        <v>48</v>
      </c>
      <c r="X295" t="s">
        <v>50</v>
      </c>
      <c r="Y295" s="7">
        <f>ABS(Quintile_Data[[#This Row],[AE_Amt_Overall]]-MAX(Quintile_Data[[#This Row],[AE_Amt_Q1]:[AE_Amt_Q5]]))</f>
        <v>0.60856222605353594</v>
      </c>
      <c r="Z295" s="6">
        <f>ABS(MIN(Quintile_Data[[#This Row],[AE_Amt_Q1]:[AE_Amt_Q5]])-Quintile_Data[[#This Row],[AE_Amt_Overall]])</f>
        <v>0.23167654498559598</v>
      </c>
      <c r="AA295" s="19">
        <f>VLOOKUP(Quintile_Data[[#This Row],[Deaths_Q1]],Mapping!$A$2:$B$8,2,FALSE)</f>
        <v>50</v>
      </c>
      <c r="AB295" s="8">
        <f>VLOOKUP(Quintile_Data[[#This Row],[Deaths_Q2]],Mapping!$A$2:$B$8,2,FALSE)</f>
        <v>100</v>
      </c>
      <c r="AC295" s="8">
        <f>VLOOKUP(Quintile_Data[[#This Row],[Deaths_Q3]],Mapping!$A$2:$B$8,2,FALSE)</f>
        <v>100</v>
      </c>
      <c r="AD295" s="8">
        <f>VLOOKUP(Quintile_Data[[#This Row],[Deaths_Q4]],Mapping!$A$2:$B$8,2,FALSE)</f>
        <v>100</v>
      </c>
      <c r="AE295" s="8">
        <f>VLOOKUP(Quintile_Data[[#This Row],[Deaths_Q5]],Mapping!$A$2:$B$8,2,FALSE)</f>
        <v>50</v>
      </c>
      <c r="AF295" s="8">
        <f>VLOOKUP(Quintile_Data[[#This Row],[Deaths_Overall]],Mapping!$A$2:$B$8,2,FALSE)</f>
        <v>100</v>
      </c>
    </row>
    <row r="296" spans="1:32" x14ac:dyDescent="0.25">
      <c r="A296" t="s">
        <v>59</v>
      </c>
      <c r="B296" t="s">
        <v>15</v>
      </c>
      <c r="C296" t="s">
        <v>6</v>
      </c>
      <c r="D296" t="s">
        <v>29</v>
      </c>
      <c r="E296" t="s">
        <v>58</v>
      </c>
      <c r="F296" t="s">
        <v>16</v>
      </c>
      <c r="G296" s="10">
        <v>1.53170523389797</v>
      </c>
      <c r="H296" s="5">
        <v>1.3206656976301201</v>
      </c>
      <c r="I296" s="5">
        <v>1.19429238924935</v>
      </c>
      <c r="J296" s="5">
        <v>1.09000567842199</v>
      </c>
      <c r="K296" s="5">
        <v>0.95139991543509705</v>
      </c>
      <c r="L296" s="5">
        <v>1.1677952522959301</v>
      </c>
      <c r="M296" s="10">
        <v>1.61467426920555</v>
      </c>
      <c r="N296" s="5">
        <v>1.49232891570299</v>
      </c>
      <c r="O296" s="5">
        <v>1.2638920215866101</v>
      </c>
      <c r="P296" s="5">
        <v>1.1807807123523499</v>
      </c>
      <c r="Q296" s="5">
        <v>0.99863364126647003</v>
      </c>
      <c r="R296" s="5">
        <v>1.25774479070203</v>
      </c>
      <c r="S296" s="11" t="s">
        <v>50</v>
      </c>
      <c r="T296" t="s">
        <v>48</v>
      </c>
      <c r="U296" t="s">
        <v>50</v>
      </c>
      <c r="V296" t="s">
        <v>50</v>
      </c>
      <c r="W296" t="s">
        <v>50</v>
      </c>
      <c r="X296" t="s">
        <v>52</v>
      </c>
      <c r="Y296" s="7">
        <f>ABS(Quintile_Data[[#This Row],[AE_Amt_Overall]]-MAX(Quintile_Data[[#This Row],[AE_Amt_Q1]:[AE_Amt_Q5]]))</f>
        <v>0.36390998160203991</v>
      </c>
      <c r="Z296" s="6">
        <f>ABS(MIN(Quintile_Data[[#This Row],[AE_Amt_Q1]:[AE_Amt_Q5]])-Quintile_Data[[#This Row],[AE_Amt_Overall]])</f>
        <v>0.21639533686083301</v>
      </c>
      <c r="AA296" s="19">
        <f>VLOOKUP(Quintile_Data[[#This Row],[Deaths_Q1]],Mapping!$A$2:$B$8,2,FALSE)</f>
        <v>100</v>
      </c>
      <c r="AB296" s="8">
        <f>VLOOKUP(Quintile_Data[[#This Row],[Deaths_Q2]],Mapping!$A$2:$B$8,2,FALSE)</f>
        <v>50</v>
      </c>
      <c r="AC296" s="8">
        <f>VLOOKUP(Quintile_Data[[#This Row],[Deaths_Q3]],Mapping!$A$2:$B$8,2,FALSE)</f>
        <v>100</v>
      </c>
      <c r="AD296" s="8">
        <f>VLOOKUP(Quintile_Data[[#This Row],[Deaths_Q4]],Mapping!$A$2:$B$8,2,FALSE)</f>
        <v>100</v>
      </c>
      <c r="AE296" s="8">
        <f>VLOOKUP(Quintile_Data[[#This Row],[Deaths_Q5]],Mapping!$A$2:$B$8,2,FALSE)</f>
        <v>100</v>
      </c>
      <c r="AF296" s="8">
        <f>VLOOKUP(Quintile_Data[[#This Row],[Deaths_Overall]],Mapping!$A$2:$B$8,2,FALSE)</f>
        <v>200</v>
      </c>
    </row>
    <row r="297" spans="1:32" x14ac:dyDescent="0.25">
      <c r="A297" t="s">
        <v>59</v>
      </c>
      <c r="B297" t="s">
        <v>15</v>
      </c>
      <c r="C297" t="s">
        <v>6</v>
      </c>
      <c r="D297" t="s">
        <v>29</v>
      </c>
      <c r="E297" t="s">
        <v>58</v>
      </c>
      <c r="F297" t="s">
        <v>7</v>
      </c>
      <c r="G297" s="10">
        <v>1.4486782704285801</v>
      </c>
      <c r="H297" s="5">
        <v>1.02931666818325</v>
      </c>
      <c r="I297" s="5">
        <v>0.91966354286977503</v>
      </c>
      <c r="J297" s="5">
        <v>0.82039751630181801</v>
      </c>
      <c r="K297" s="5">
        <v>0.70392436908957901</v>
      </c>
      <c r="L297" s="5">
        <v>0.87674365329316195</v>
      </c>
      <c r="M297" s="10">
        <v>1.4177700254691901</v>
      </c>
      <c r="N297" s="5">
        <v>0.98160600123514496</v>
      </c>
      <c r="O297" s="5">
        <v>0.93804648442524796</v>
      </c>
      <c r="P297" s="5">
        <v>0.88124757506878604</v>
      </c>
      <c r="Q297" s="5">
        <v>0.79540969950833296</v>
      </c>
      <c r="R297" s="5">
        <v>0.91815591271251595</v>
      </c>
      <c r="S297" s="11" t="s">
        <v>49</v>
      </c>
      <c r="T297" t="s">
        <v>48</v>
      </c>
      <c r="U297" t="s">
        <v>50</v>
      </c>
      <c r="V297" t="s">
        <v>50</v>
      </c>
      <c r="W297" t="s">
        <v>48</v>
      </c>
      <c r="X297" t="s">
        <v>50</v>
      </c>
      <c r="Y297" s="7">
        <f>ABS(Quintile_Data[[#This Row],[AE_Amt_Overall]]-MAX(Quintile_Data[[#This Row],[AE_Amt_Q1]:[AE_Amt_Q5]]))</f>
        <v>0.57193461713541816</v>
      </c>
      <c r="Z297" s="6">
        <f>ABS(MIN(Quintile_Data[[#This Row],[AE_Amt_Q1]:[AE_Amt_Q5]])-Quintile_Data[[#This Row],[AE_Amt_Overall]])</f>
        <v>0.17281928420358295</v>
      </c>
      <c r="AA297" s="19">
        <f>VLOOKUP(Quintile_Data[[#This Row],[Deaths_Q1]],Mapping!$A$2:$B$8,2,FALSE)</f>
        <v>25</v>
      </c>
      <c r="AB297" s="8">
        <f>VLOOKUP(Quintile_Data[[#This Row],[Deaths_Q2]],Mapping!$A$2:$B$8,2,FALSE)</f>
        <v>50</v>
      </c>
      <c r="AC297" s="8">
        <f>VLOOKUP(Quintile_Data[[#This Row],[Deaths_Q3]],Mapping!$A$2:$B$8,2,FALSE)</f>
        <v>100</v>
      </c>
      <c r="AD297" s="8">
        <f>VLOOKUP(Quintile_Data[[#This Row],[Deaths_Q4]],Mapping!$A$2:$B$8,2,FALSE)</f>
        <v>100</v>
      </c>
      <c r="AE297" s="8">
        <f>VLOOKUP(Quintile_Data[[#This Row],[Deaths_Q5]],Mapping!$A$2:$B$8,2,FALSE)</f>
        <v>50</v>
      </c>
      <c r="AF297" s="8">
        <f>VLOOKUP(Quintile_Data[[#This Row],[Deaths_Overall]],Mapping!$A$2:$B$8,2,FALSE)</f>
        <v>100</v>
      </c>
    </row>
    <row r="298" spans="1:32" x14ac:dyDescent="0.25">
      <c r="A298" t="s">
        <v>59</v>
      </c>
      <c r="B298" t="s">
        <v>15</v>
      </c>
      <c r="C298" t="s">
        <v>6</v>
      </c>
      <c r="D298" t="s">
        <v>29</v>
      </c>
      <c r="E298" t="s">
        <v>58</v>
      </c>
      <c r="F298" t="s">
        <v>57</v>
      </c>
      <c r="G298" s="10">
        <v>1.4641964622303401</v>
      </c>
      <c r="H298" s="5">
        <v>1.0988947302838401</v>
      </c>
      <c r="I298" s="5">
        <v>0.94148483324940202</v>
      </c>
      <c r="J298" s="5">
        <v>0.83349010675535395</v>
      </c>
      <c r="K298" s="5">
        <v>0.74575946585855302</v>
      </c>
      <c r="L298" s="5">
        <v>0.90133476106811194</v>
      </c>
      <c r="M298" s="10">
        <v>1.5028981358807201</v>
      </c>
      <c r="N298" s="5">
        <v>1.26708191212926</v>
      </c>
      <c r="O298" s="5">
        <v>1.07145361916292</v>
      </c>
      <c r="P298" s="5">
        <v>1.0426598606477699</v>
      </c>
      <c r="Q298" s="5">
        <v>1.06469752489072</v>
      </c>
      <c r="R298" s="5">
        <v>1.13075479609187</v>
      </c>
      <c r="S298" s="11" t="s">
        <v>48</v>
      </c>
      <c r="T298" t="s">
        <v>50</v>
      </c>
      <c r="U298" t="s">
        <v>50</v>
      </c>
      <c r="V298" t="s">
        <v>50</v>
      </c>
      <c r="W298" t="s">
        <v>50</v>
      </c>
      <c r="X298" t="s">
        <v>52</v>
      </c>
      <c r="Y298" s="7">
        <f>ABS(Quintile_Data[[#This Row],[AE_Amt_Overall]]-MAX(Quintile_Data[[#This Row],[AE_Amt_Q1]:[AE_Amt_Q5]]))</f>
        <v>0.56286170116222811</v>
      </c>
      <c r="Z298" s="6">
        <f>ABS(MIN(Quintile_Data[[#This Row],[AE_Amt_Q1]:[AE_Amt_Q5]])-Quintile_Data[[#This Row],[AE_Amt_Overall]])</f>
        <v>0.15557529520955893</v>
      </c>
      <c r="AA298" s="19">
        <f>VLOOKUP(Quintile_Data[[#This Row],[Deaths_Q1]],Mapping!$A$2:$B$8,2,FALSE)</f>
        <v>50</v>
      </c>
      <c r="AB298" s="8">
        <f>VLOOKUP(Quintile_Data[[#This Row],[Deaths_Q2]],Mapping!$A$2:$B$8,2,FALSE)</f>
        <v>100</v>
      </c>
      <c r="AC298" s="8">
        <f>VLOOKUP(Quintile_Data[[#This Row],[Deaths_Q3]],Mapping!$A$2:$B$8,2,FALSE)</f>
        <v>100</v>
      </c>
      <c r="AD298" s="8">
        <f>VLOOKUP(Quintile_Data[[#This Row],[Deaths_Q4]],Mapping!$A$2:$B$8,2,FALSE)</f>
        <v>100</v>
      </c>
      <c r="AE298" s="8">
        <f>VLOOKUP(Quintile_Data[[#This Row],[Deaths_Q5]],Mapping!$A$2:$B$8,2,FALSE)</f>
        <v>100</v>
      </c>
      <c r="AF298" s="8">
        <f>VLOOKUP(Quintile_Data[[#This Row],[Deaths_Overall]],Mapping!$A$2:$B$8,2,FALSE)</f>
        <v>200</v>
      </c>
    </row>
    <row r="299" spans="1:32" x14ac:dyDescent="0.25">
      <c r="A299" t="s">
        <v>59</v>
      </c>
      <c r="B299" t="s">
        <v>15</v>
      </c>
      <c r="C299" t="s">
        <v>9</v>
      </c>
      <c r="D299" t="s">
        <v>10</v>
      </c>
      <c r="E299" t="s">
        <v>61</v>
      </c>
      <c r="F299" t="s">
        <v>16</v>
      </c>
      <c r="G299" s="10" t="s">
        <v>54</v>
      </c>
      <c r="H299" s="5" t="s">
        <v>54</v>
      </c>
      <c r="I299" s="5">
        <v>2.2081907308158399</v>
      </c>
      <c r="J299" s="5" t="s">
        <v>54</v>
      </c>
      <c r="K299" s="5" t="s">
        <v>54</v>
      </c>
      <c r="L299" s="5">
        <v>2.2302785211213201</v>
      </c>
      <c r="M299" s="10" t="s">
        <v>54</v>
      </c>
      <c r="N299" s="5" t="s">
        <v>54</v>
      </c>
      <c r="O299" s="5">
        <v>2.9892698693576798</v>
      </c>
      <c r="P299" s="5" t="s">
        <v>54</v>
      </c>
      <c r="Q299" s="5" t="s">
        <v>54</v>
      </c>
      <c r="R299" s="5">
        <v>2.7305711444241201</v>
      </c>
      <c r="S299" s="11" t="s">
        <v>55</v>
      </c>
      <c r="T299" t="s">
        <v>55</v>
      </c>
      <c r="U299" t="s">
        <v>51</v>
      </c>
      <c r="V299" t="s">
        <v>55</v>
      </c>
      <c r="W299" t="s">
        <v>55</v>
      </c>
      <c r="X299" t="s">
        <v>51</v>
      </c>
      <c r="Y299" s="7">
        <f>ABS(Quintile_Data[[#This Row],[AE_Amt_Overall]]-MAX(Quintile_Data[[#This Row],[AE_Amt_Q1]:[AE_Amt_Q5]]))</f>
        <v>2.2087790305480137E-2</v>
      </c>
      <c r="Z299" s="6">
        <f>ABS(MIN(Quintile_Data[[#This Row],[AE_Amt_Q1]:[AE_Amt_Q5]])-Quintile_Data[[#This Row],[AE_Amt_Overall]])</f>
        <v>2.2087790305480137E-2</v>
      </c>
      <c r="AA299" s="19" t="str">
        <f>VLOOKUP(Quintile_Data[[#This Row],[Deaths_Q1]],Mapping!$A$2:$B$8,2,FALSE)</f>
        <v>N/A</v>
      </c>
      <c r="AB299" s="8" t="str">
        <f>VLOOKUP(Quintile_Data[[#This Row],[Deaths_Q2]],Mapping!$A$2:$B$8,2,FALSE)</f>
        <v>N/A</v>
      </c>
      <c r="AC299" s="8">
        <f>VLOOKUP(Quintile_Data[[#This Row],[Deaths_Q3]],Mapping!$A$2:$B$8,2,FALSE)</f>
        <v>6</v>
      </c>
      <c r="AD299" s="8" t="str">
        <f>VLOOKUP(Quintile_Data[[#This Row],[Deaths_Q4]],Mapping!$A$2:$B$8,2,FALSE)</f>
        <v>N/A</v>
      </c>
      <c r="AE299" s="8" t="str">
        <f>VLOOKUP(Quintile_Data[[#This Row],[Deaths_Q5]],Mapping!$A$2:$B$8,2,FALSE)</f>
        <v>N/A</v>
      </c>
      <c r="AF299" s="8">
        <f>VLOOKUP(Quintile_Data[[#This Row],[Deaths_Overall]],Mapping!$A$2:$B$8,2,FALSE)</f>
        <v>6</v>
      </c>
    </row>
    <row r="300" spans="1:32" x14ac:dyDescent="0.25">
      <c r="A300" t="s">
        <v>59</v>
      </c>
      <c r="B300" t="s">
        <v>15</v>
      </c>
      <c r="C300" t="s">
        <v>9</v>
      </c>
      <c r="D300" t="s">
        <v>10</v>
      </c>
      <c r="E300" t="s">
        <v>61</v>
      </c>
      <c r="F300" t="s">
        <v>7</v>
      </c>
      <c r="G300" s="10" t="s">
        <v>54</v>
      </c>
      <c r="H300" s="5">
        <v>1.2053234200513601</v>
      </c>
      <c r="I300" s="5" t="s">
        <v>54</v>
      </c>
      <c r="J300" s="5" t="s">
        <v>54</v>
      </c>
      <c r="K300" s="5" t="s">
        <v>54</v>
      </c>
      <c r="L300" s="5">
        <v>0.87325470435420105</v>
      </c>
      <c r="M300" s="10" t="s">
        <v>54</v>
      </c>
      <c r="N300" s="5">
        <v>1.43953304047807</v>
      </c>
      <c r="O300" s="5" t="s">
        <v>54</v>
      </c>
      <c r="P300" s="5" t="s">
        <v>54</v>
      </c>
      <c r="Q300" s="5" t="s">
        <v>54</v>
      </c>
      <c r="R300" s="5">
        <v>1.1176427982450801</v>
      </c>
      <c r="S300" s="11" t="s">
        <v>55</v>
      </c>
      <c r="T300" t="s">
        <v>51</v>
      </c>
      <c r="U300" t="s">
        <v>55</v>
      </c>
      <c r="V300" t="s">
        <v>55</v>
      </c>
      <c r="W300" t="s">
        <v>55</v>
      </c>
      <c r="X300" t="s">
        <v>53</v>
      </c>
      <c r="Y300" s="7">
        <f>ABS(Quintile_Data[[#This Row],[AE_Amt_Overall]]-MAX(Quintile_Data[[#This Row],[AE_Amt_Q1]:[AE_Amt_Q5]]))</f>
        <v>0.33206871569715901</v>
      </c>
      <c r="Z300" s="6">
        <f>ABS(MIN(Quintile_Data[[#This Row],[AE_Amt_Q1]:[AE_Amt_Q5]])-Quintile_Data[[#This Row],[AE_Amt_Overall]])</f>
        <v>0.33206871569715901</v>
      </c>
      <c r="AA300" s="19" t="str">
        <f>VLOOKUP(Quintile_Data[[#This Row],[Deaths_Q1]],Mapping!$A$2:$B$8,2,FALSE)</f>
        <v>N/A</v>
      </c>
      <c r="AB300" s="8">
        <f>VLOOKUP(Quintile_Data[[#This Row],[Deaths_Q2]],Mapping!$A$2:$B$8,2,FALSE)</f>
        <v>6</v>
      </c>
      <c r="AC300" s="8" t="str">
        <f>VLOOKUP(Quintile_Data[[#This Row],[Deaths_Q3]],Mapping!$A$2:$B$8,2,FALSE)</f>
        <v>N/A</v>
      </c>
      <c r="AD300" s="8" t="str">
        <f>VLOOKUP(Quintile_Data[[#This Row],[Deaths_Q4]],Mapping!$A$2:$B$8,2,FALSE)</f>
        <v>N/A</v>
      </c>
      <c r="AE300" s="8" t="str">
        <f>VLOOKUP(Quintile_Data[[#This Row],[Deaths_Q5]],Mapping!$A$2:$B$8,2,FALSE)</f>
        <v>N/A</v>
      </c>
      <c r="AF300" s="8">
        <f>VLOOKUP(Quintile_Data[[#This Row],[Deaths_Overall]],Mapping!$A$2:$B$8,2,FALSE)</f>
        <v>12</v>
      </c>
    </row>
    <row r="301" spans="1:32" x14ac:dyDescent="0.25">
      <c r="A301" t="s">
        <v>59</v>
      </c>
      <c r="B301" t="s">
        <v>15</v>
      </c>
      <c r="C301" t="s">
        <v>9</v>
      </c>
      <c r="D301" t="s">
        <v>10</v>
      </c>
      <c r="E301" t="s">
        <v>61</v>
      </c>
      <c r="F301" t="s">
        <v>57</v>
      </c>
      <c r="G301" s="10" t="s">
        <v>54</v>
      </c>
      <c r="H301" s="5">
        <v>1.3199864986085099</v>
      </c>
      <c r="I301" s="5" t="s">
        <v>54</v>
      </c>
      <c r="J301" s="5">
        <v>0.71228774236298797</v>
      </c>
      <c r="K301" s="5" t="s">
        <v>54</v>
      </c>
      <c r="L301" s="5">
        <v>0.93738745685921099</v>
      </c>
      <c r="M301" s="10" t="s">
        <v>54</v>
      </c>
      <c r="N301" s="5">
        <v>1.8882600217160199</v>
      </c>
      <c r="O301" s="5" t="s">
        <v>54</v>
      </c>
      <c r="P301" s="5">
        <v>0.96968812071288402</v>
      </c>
      <c r="Q301" s="5" t="s">
        <v>54</v>
      </c>
      <c r="R301" s="5">
        <v>1.3714817099154499</v>
      </c>
      <c r="S301" s="11" t="s">
        <v>55</v>
      </c>
      <c r="T301" t="s">
        <v>51</v>
      </c>
      <c r="U301" t="s">
        <v>55</v>
      </c>
      <c r="V301" t="s">
        <v>51</v>
      </c>
      <c r="W301" t="s">
        <v>55</v>
      </c>
      <c r="X301" t="s">
        <v>53</v>
      </c>
      <c r="Y301" s="7">
        <f>ABS(Quintile_Data[[#This Row],[AE_Amt_Overall]]-MAX(Quintile_Data[[#This Row],[AE_Amt_Q1]:[AE_Amt_Q5]]))</f>
        <v>0.38259904174929893</v>
      </c>
      <c r="Z301" s="6">
        <f>ABS(MIN(Quintile_Data[[#This Row],[AE_Amt_Q1]:[AE_Amt_Q5]])-Quintile_Data[[#This Row],[AE_Amt_Overall]])</f>
        <v>0.22509971449622301</v>
      </c>
      <c r="AA301" s="19" t="str">
        <f>VLOOKUP(Quintile_Data[[#This Row],[Deaths_Q1]],Mapping!$A$2:$B$8,2,FALSE)</f>
        <v>N/A</v>
      </c>
      <c r="AB301" s="8">
        <f>VLOOKUP(Quintile_Data[[#This Row],[Deaths_Q2]],Mapping!$A$2:$B$8,2,FALSE)</f>
        <v>6</v>
      </c>
      <c r="AC301" s="8" t="str">
        <f>VLOOKUP(Quintile_Data[[#This Row],[Deaths_Q3]],Mapping!$A$2:$B$8,2,FALSE)</f>
        <v>N/A</v>
      </c>
      <c r="AD301" s="8">
        <f>VLOOKUP(Quintile_Data[[#This Row],[Deaths_Q4]],Mapping!$A$2:$B$8,2,FALSE)</f>
        <v>6</v>
      </c>
      <c r="AE301" s="8" t="str">
        <f>VLOOKUP(Quintile_Data[[#This Row],[Deaths_Q5]],Mapping!$A$2:$B$8,2,FALSE)</f>
        <v>N/A</v>
      </c>
      <c r="AF301" s="8">
        <f>VLOOKUP(Quintile_Data[[#This Row],[Deaths_Overall]],Mapping!$A$2:$B$8,2,FALSE)</f>
        <v>12</v>
      </c>
    </row>
    <row r="302" spans="1:32" x14ac:dyDescent="0.25">
      <c r="A302" t="s">
        <v>59</v>
      </c>
      <c r="B302" t="s">
        <v>15</v>
      </c>
      <c r="C302" t="s">
        <v>9</v>
      </c>
      <c r="D302" t="s">
        <v>10</v>
      </c>
      <c r="E302" t="s">
        <v>62</v>
      </c>
      <c r="F302" t="s">
        <v>16</v>
      </c>
      <c r="G302" s="10" t="s">
        <v>54</v>
      </c>
      <c r="H302" s="5" t="s">
        <v>54</v>
      </c>
      <c r="I302" s="5">
        <v>3.3281081984824801</v>
      </c>
      <c r="J302" s="5" t="s">
        <v>54</v>
      </c>
      <c r="K302" s="5" t="s">
        <v>54</v>
      </c>
      <c r="L302" s="5">
        <v>2.8644283598817002</v>
      </c>
      <c r="M302" s="10" t="s">
        <v>54</v>
      </c>
      <c r="N302" s="5" t="s">
        <v>54</v>
      </c>
      <c r="O302" s="5">
        <v>3.6601160945428699</v>
      </c>
      <c r="P302" s="5" t="s">
        <v>54</v>
      </c>
      <c r="Q302" s="5" t="s">
        <v>54</v>
      </c>
      <c r="R302" s="5">
        <v>3.0267863538576099</v>
      </c>
      <c r="S302" s="11" t="s">
        <v>55</v>
      </c>
      <c r="T302" t="s">
        <v>55</v>
      </c>
      <c r="U302" t="s">
        <v>53</v>
      </c>
      <c r="V302" t="s">
        <v>55</v>
      </c>
      <c r="W302" t="s">
        <v>55</v>
      </c>
      <c r="X302" t="s">
        <v>53</v>
      </c>
      <c r="Y302" s="7">
        <f>ABS(Quintile_Data[[#This Row],[AE_Amt_Overall]]-MAX(Quintile_Data[[#This Row],[AE_Amt_Q1]:[AE_Amt_Q5]]))</f>
        <v>0.46367983860077988</v>
      </c>
      <c r="Z302" s="6">
        <f>ABS(MIN(Quintile_Data[[#This Row],[AE_Amt_Q1]:[AE_Amt_Q5]])-Quintile_Data[[#This Row],[AE_Amt_Overall]])</f>
        <v>0.46367983860077988</v>
      </c>
      <c r="AA302" s="19" t="str">
        <f>VLOOKUP(Quintile_Data[[#This Row],[Deaths_Q1]],Mapping!$A$2:$B$8,2,FALSE)</f>
        <v>N/A</v>
      </c>
      <c r="AB302" s="8" t="str">
        <f>VLOOKUP(Quintile_Data[[#This Row],[Deaths_Q2]],Mapping!$A$2:$B$8,2,FALSE)</f>
        <v>N/A</v>
      </c>
      <c r="AC302" s="8">
        <f>VLOOKUP(Quintile_Data[[#This Row],[Deaths_Q3]],Mapping!$A$2:$B$8,2,FALSE)</f>
        <v>12</v>
      </c>
      <c r="AD302" s="8" t="str">
        <f>VLOOKUP(Quintile_Data[[#This Row],[Deaths_Q4]],Mapping!$A$2:$B$8,2,FALSE)</f>
        <v>N/A</v>
      </c>
      <c r="AE302" s="8" t="str">
        <f>VLOOKUP(Quintile_Data[[#This Row],[Deaths_Q5]],Mapping!$A$2:$B$8,2,FALSE)</f>
        <v>N/A</v>
      </c>
      <c r="AF302" s="8">
        <f>VLOOKUP(Quintile_Data[[#This Row],[Deaths_Overall]],Mapping!$A$2:$B$8,2,FALSE)</f>
        <v>12</v>
      </c>
    </row>
    <row r="303" spans="1:32" x14ac:dyDescent="0.25">
      <c r="A303" t="s">
        <v>59</v>
      </c>
      <c r="B303" t="s">
        <v>15</v>
      </c>
      <c r="C303" t="s">
        <v>9</v>
      </c>
      <c r="D303" t="s">
        <v>10</v>
      </c>
      <c r="E303" t="s">
        <v>62</v>
      </c>
      <c r="F303" t="s">
        <v>7</v>
      </c>
      <c r="G303" s="10">
        <v>1.81571379265216</v>
      </c>
      <c r="H303" s="5">
        <v>0.99095419293743103</v>
      </c>
      <c r="I303" s="5">
        <v>0.77803204351366795</v>
      </c>
      <c r="J303" s="5">
        <v>0.60892123021375399</v>
      </c>
      <c r="K303" s="5">
        <v>0.38897729505502299</v>
      </c>
      <c r="L303" s="5">
        <v>0.80898019155462397</v>
      </c>
      <c r="M303" s="10">
        <v>1.48691189158571</v>
      </c>
      <c r="N303" s="5">
        <v>1.36856360579186</v>
      </c>
      <c r="O303" s="5">
        <v>0.861621763133815</v>
      </c>
      <c r="P303" s="5">
        <v>0.67752499591012905</v>
      </c>
      <c r="Q303" s="5">
        <v>0.538883590736146</v>
      </c>
      <c r="R303" s="5">
        <v>0.98110348145022497</v>
      </c>
      <c r="S303" s="11" t="s">
        <v>51</v>
      </c>
      <c r="T303" t="s">
        <v>49</v>
      </c>
      <c r="U303" t="s">
        <v>53</v>
      </c>
      <c r="V303" t="s">
        <v>51</v>
      </c>
      <c r="W303" t="s">
        <v>51</v>
      </c>
      <c r="X303" t="s">
        <v>49</v>
      </c>
      <c r="Y303" s="7">
        <f>ABS(Quintile_Data[[#This Row],[AE_Amt_Overall]]-MAX(Quintile_Data[[#This Row],[AE_Amt_Q1]:[AE_Amt_Q5]]))</f>
        <v>1.0067336010975361</v>
      </c>
      <c r="Z303" s="6">
        <f>ABS(MIN(Quintile_Data[[#This Row],[AE_Amt_Q1]:[AE_Amt_Q5]])-Quintile_Data[[#This Row],[AE_Amt_Overall]])</f>
        <v>0.42000289649960099</v>
      </c>
      <c r="AA303" s="19">
        <f>VLOOKUP(Quintile_Data[[#This Row],[Deaths_Q1]],Mapping!$A$2:$B$8,2,FALSE)</f>
        <v>6</v>
      </c>
      <c r="AB303" s="8">
        <f>VLOOKUP(Quintile_Data[[#This Row],[Deaths_Q2]],Mapping!$A$2:$B$8,2,FALSE)</f>
        <v>25</v>
      </c>
      <c r="AC303" s="8">
        <f>VLOOKUP(Quintile_Data[[#This Row],[Deaths_Q3]],Mapping!$A$2:$B$8,2,FALSE)</f>
        <v>12</v>
      </c>
      <c r="AD303" s="8">
        <f>VLOOKUP(Quintile_Data[[#This Row],[Deaths_Q4]],Mapping!$A$2:$B$8,2,FALSE)</f>
        <v>6</v>
      </c>
      <c r="AE303" s="8">
        <f>VLOOKUP(Quintile_Data[[#This Row],[Deaths_Q5]],Mapping!$A$2:$B$8,2,FALSE)</f>
        <v>6</v>
      </c>
      <c r="AF303" s="8">
        <f>VLOOKUP(Quintile_Data[[#This Row],[Deaths_Overall]],Mapping!$A$2:$B$8,2,FALSE)</f>
        <v>25</v>
      </c>
    </row>
    <row r="304" spans="1:32" x14ac:dyDescent="0.25">
      <c r="A304" t="s">
        <v>59</v>
      </c>
      <c r="B304" t="s">
        <v>15</v>
      </c>
      <c r="C304" t="s">
        <v>9</v>
      </c>
      <c r="D304" t="s">
        <v>10</v>
      </c>
      <c r="E304" t="s">
        <v>62</v>
      </c>
      <c r="F304" t="s">
        <v>57</v>
      </c>
      <c r="G304" s="10">
        <v>1.9654558202640799</v>
      </c>
      <c r="H304" s="5">
        <v>1.0646940008221499</v>
      </c>
      <c r="I304" s="5">
        <v>0.78722690361107395</v>
      </c>
      <c r="J304" s="5">
        <v>0.62173308771570401</v>
      </c>
      <c r="K304" s="5">
        <v>0.40508861433931398</v>
      </c>
      <c r="L304" s="5">
        <v>0.83256174636798796</v>
      </c>
      <c r="M304" s="10">
        <v>1.7458288711799801</v>
      </c>
      <c r="N304" s="5">
        <v>1.6385865206182499</v>
      </c>
      <c r="O304" s="5">
        <v>0.89155300295703199</v>
      </c>
      <c r="P304" s="5">
        <v>0.71045792792286</v>
      </c>
      <c r="Q304" s="5">
        <v>0.58595836042306604</v>
      </c>
      <c r="R304" s="5">
        <v>1.10517164041395</v>
      </c>
      <c r="S304" s="11" t="s">
        <v>51</v>
      </c>
      <c r="T304" t="s">
        <v>49</v>
      </c>
      <c r="U304" t="s">
        <v>49</v>
      </c>
      <c r="V304" t="s">
        <v>51</v>
      </c>
      <c r="W304" t="s">
        <v>51</v>
      </c>
      <c r="X304" t="s">
        <v>49</v>
      </c>
      <c r="Y304" s="7">
        <f>ABS(Quintile_Data[[#This Row],[AE_Amt_Overall]]-MAX(Quintile_Data[[#This Row],[AE_Amt_Q1]:[AE_Amt_Q5]]))</f>
        <v>1.132894073896092</v>
      </c>
      <c r="Z304" s="6">
        <f>ABS(MIN(Quintile_Data[[#This Row],[AE_Amt_Q1]:[AE_Amt_Q5]])-Quintile_Data[[#This Row],[AE_Amt_Overall]])</f>
        <v>0.42747313202867399</v>
      </c>
      <c r="AA304" s="19">
        <f>VLOOKUP(Quintile_Data[[#This Row],[Deaths_Q1]],Mapping!$A$2:$B$8,2,FALSE)</f>
        <v>6</v>
      </c>
      <c r="AB304" s="8">
        <f>VLOOKUP(Quintile_Data[[#This Row],[Deaths_Q2]],Mapping!$A$2:$B$8,2,FALSE)</f>
        <v>25</v>
      </c>
      <c r="AC304" s="8">
        <f>VLOOKUP(Quintile_Data[[#This Row],[Deaths_Q3]],Mapping!$A$2:$B$8,2,FALSE)</f>
        <v>25</v>
      </c>
      <c r="AD304" s="8">
        <f>VLOOKUP(Quintile_Data[[#This Row],[Deaths_Q4]],Mapping!$A$2:$B$8,2,FALSE)</f>
        <v>6</v>
      </c>
      <c r="AE304" s="8">
        <f>VLOOKUP(Quintile_Data[[#This Row],[Deaths_Q5]],Mapping!$A$2:$B$8,2,FALSE)</f>
        <v>6</v>
      </c>
      <c r="AF304" s="8">
        <f>VLOOKUP(Quintile_Data[[#This Row],[Deaths_Overall]],Mapping!$A$2:$B$8,2,FALSE)</f>
        <v>25</v>
      </c>
    </row>
    <row r="305" spans="1:32" x14ac:dyDescent="0.25">
      <c r="A305" t="s">
        <v>59</v>
      </c>
      <c r="B305" t="s">
        <v>15</v>
      </c>
      <c r="C305" t="s">
        <v>9</v>
      </c>
      <c r="D305" t="s">
        <v>10</v>
      </c>
      <c r="E305" t="s">
        <v>11</v>
      </c>
      <c r="F305" t="s">
        <v>16</v>
      </c>
      <c r="G305" s="10" t="s">
        <v>54</v>
      </c>
      <c r="H305" s="5">
        <v>2.9288218931532901</v>
      </c>
      <c r="I305" s="5">
        <v>2.1972280011806</v>
      </c>
      <c r="J305" s="5">
        <v>1.9246534129263999</v>
      </c>
      <c r="K305" s="5" t="s">
        <v>54</v>
      </c>
      <c r="L305" s="5">
        <v>2.28050446952592</v>
      </c>
      <c r="M305" s="10" t="s">
        <v>54</v>
      </c>
      <c r="N305" s="5">
        <v>3.7485114140937799</v>
      </c>
      <c r="O305" s="5">
        <v>2.1315956416077899</v>
      </c>
      <c r="P305" s="5">
        <v>2.0428957563045702</v>
      </c>
      <c r="Q305" s="5" t="s">
        <v>54</v>
      </c>
      <c r="R305" s="5">
        <v>2.6026321774452001</v>
      </c>
      <c r="S305" s="11" t="s">
        <v>55</v>
      </c>
      <c r="T305" t="s">
        <v>53</v>
      </c>
      <c r="U305" t="s">
        <v>51</v>
      </c>
      <c r="V305" t="s">
        <v>53</v>
      </c>
      <c r="W305" t="s">
        <v>55</v>
      </c>
      <c r="X305" t="s">
        <v>49</v>
      </c>
      <c r="Y305" s="7">
        <f>ABS(Quintile_Data[[#This Row],[AE_Amt_Overall]]-MAX(Quintile_Data[[#This Row],[AE_Amt_Q1]:[AE_Amt_Q5]]))</f>
        <v>0.6483174236273701</v>
      </c>
      <c r="Z305" s="6">
        <f>ABS(MIN(Quintile_Data[[#This Row],[AE_Amt_Q1]:[AE_Amt_Q5]])-Quintile_Data[[#This Row],[AE_Amt_Overall]])</f>
        <v>0.3558510565995201</v>
      </c>
      <c r="AA305" s="19" t="str">
        <f>VLOOKUP(Quintile_Data[[#This Row],[Deaths_Q1]],Mapping!$A$2:$B$8,2,FALSE)</f>
        <v>N/A</v>
      </c>
      <c r="AB305" s="8">
        <f>VLOOKUP(Quintile_Data[[#This Row],[Deaths_Q2]],Mapping!$A$2:$B$8,2,FALSE)</f>
        <v>12</v>
      </c>
      <c r="AC305" s="8">
        <f>VLOOKUP(Quintile_Data[[#This Row],[Deaths_Q3]],Mapping!$A$2:$B$8,2,FALSE)</f>
        <v>6</v>
      </c>
      <c r="AD305" s="8">
        <f>VLOOKUP(Quintile_Data[[#This Row],[Deaths_Q4]],Mapping!$A$2:$B$8,2,FALSE)</f>
        <v>12</v>
      </c>
      <c r="AE305" s="8" t="str">
        <f>VLOOKUP(Quintile_Data[[#This Row],[Deaths_Q5]],Mapping!$A$2:$B$8,2,FALSE)</f>
        <v>N/A</v>
      </c>
      <c r="AF305" s="8">
        <f>VLOOKUP(Quintile_Data[[#This Row],[Deaths_Overall]],Mapping!$A$2:$B$8,2,FALSE)</f>
        <v>25</v>
      </c>
    </row>
    <row r="306" spans="1:32" x14ac:dyDescent="0.25">
      <c r="A306" t="s">
        <v>59</v>
      </c>
      <c r="B306" t="s">
        <v>15</v>
      </c>
      <c r="C306" t="s">
        <v>9</v>
      </c>
      <c r="D306" t="s">
        <v>10</v>
      </c>
      <c r="E306" t="s">
        <v>11</v>
      </c>
      <c r="F306" t="s">
        <v>7</v>
      </c>
      <c r="G306" s="10">
        <v>1.24240073579193</v>
      </c>
      <c r="H306" s="5">
        <v>0.81744617598519997</v>
      </c>
      <c r="I306" s="5">
        <v>0.66445251902901703</v>
      </c>
      <c r="J306" s="5">
        <v>0.55172131112821099</v>
      </c>
      <c r="K306" s="5">
        <v>0.36816492855110899</v>
      </c>
      <c r="L306" s="5">
        <v>0.73824513154751703</v>
      </c>
      <c r="M306" s="10">
        <v>1.9677138869840101</v>
      </c>
      <c r="N306" s="5">
        <v>0.892598815850697</v>
      </c>
      <c r="O306" s="5">
        <v>0.77074376205508699</v>
      </c>
      <c r="P306" s="5">
        <v>0.65019889090684502</v>
      </c>
      <c r="Q306" s="5">
        <v>0.56163454837079296</v>
      </c>
      <c r="R306" s="5">
        <v>0.95663511702375803</v>
      </c>
      <c r="S306" s="11" t="s">
        <v>49</v>
      </c>
      <c r="T306" t="s">
        <v>48</v>
      </c>
      <c r="U306" t="s">
        <v>49</v>
      </c>
      <c r="V306" t="s">
        <v>49</v>
      </c>
      <c r="W306" t="s">
        <v>51</v>
      </c>
      <c r="X306" t="s">
        <v>48</v>
      </c>
      <c r="Y306" s="7">
        <f>ABS(Quintile_Data[[#This Row],[AE_Amt_Overall]]-MAX(Quintile_Data[[#This Row],[AE_Amt_Q1]:[AE_Amt_Q5]]))</f>
        <v>0.50415560424441297</v>
      </c>
      <c r="Z306" s="6">
        <f>ABS(MIN(Quintile_Data[[#This Row],[AE_Amt_Q1]:[AE_Amt_Q5]])-Quintile_Data[[#This Row],[AE_Amt_Overall]])</f>
        <v>0.37008020299640804</v>
      </c>
      <c r="AA306" s="19">
        <f>VLOOKUP(Quintile_Data[[#This Row],[Deaths_Q1]],Mapping!$A$2:$B$8,2,FALSE)</f>
        <v>25</v>
      </c>
      <c r="AB306" s="8">
        <f>VLOOKUP(Quintile_Data[[#This Row],[Deaths_Q2]],Mapping!$A$2:$B$8,2,FALSE)</f>
        <v>50</v>
      </c>
      <c r="AC306" s="8">
        <f>VLOOKUP(Quintile_Data[[#This Row],[Deaths_Q3]],Mapping!$A$2:$B$8,2,FALSE)</f>
        <v>25</v>
      </c>
      <c r="AD306" s="8">
        <f>VLOOKUP(Quintile_Data[[#This Row],[Deaths_Q4]],Mapping!$A$2:$B$8,2,FALSE)</f>
        <v>25</v>
      </c>
      <c r="AE306" s="8">
        <f>VLOOKUP(Quintile_Data[[#This Row],[Deaths_Q5]],Mapping!$A$2:$B$8,2,FALSE)</f>
        <v>6</v>
      </c>
      <c r="AF306" s="8">
        <f>VLOOKUP(Quintile_Data[[#This Row],[Deaths_Overall]],Mapping!$A$2:$B$8,2,FALSE)</f>
        <v>50</v>
      </c>
    </row>
    <row r="307" spans="1:32" x14ac:dyDescent="0.25">
      <c r="A307" t="s">
        <v>59</v>
      </c>
      <c r="B307" t="s">
        <v>15</v>
      </c>
      <c r="C307" t="s">
        <v>9</v>
      </c>
      <c r="D307" t="s">
        <v>10</v>
      </c>
      <c r="E307" t="s">
        <v>11</v>
      </c>
      <c r="F307" t="s">
        <v>57</v>
      </c>
      <c r="G307" s="10">
        <v>1.29076313577196</v>
      </c>
      <c r="H307" s="5">
        <v>0.83367469897673996</v>
      </c>
      <c r="I307" s="5">
        <v>0.70973695002419002</v>
      </c>
      <c r="J307" s="5">
        <v>0.58890037073697599</v>
      </c>
      <c r="K307" s="5">
        <v>0.36887788933043397</v>
      </c>
      <c r="L307" s="5">
        <v>0.74922477866074499</v>
      </c>
      <c r="M307" s="10">
        <v>2.1927824409693799</v>
      </c>
      <c r="N307" s="5">
        <v>0.96233217450687702</v>
      </c>
      <c r="O307" s="5">
        <v>0.86017709177966495</v>
      </c>
      <c r="P307" s="5">
        <v>0.70401015319398697</v>
      </c>
      <c r="Q307" s="5">
        <v>0.57016689895398798</v>
      </c>
      <c r="R307" s="5">
        <v>1.0443262565217599</v>
      </c>
      <c r="S307" s="11" t="s">
        <v>49</v>
      </c>
      <c r="T307" t="s">
        <v>48</v>
      </c>
      <c r="U307" t="s">
        <v>49</v>
      </c>
      <c r="V307" t="s">
        <v>49</v>
      </c>
      <c r="W307" t="s">
        <v>51</v>
      </c>
      <c r="X307" t="s">
        <v>48</v>
      </c>
      <c r="Y307" s="7">
        <f>ABS(Quintile_Data[[#This Row],[AE_Amt_Overall]]-MAX(Quintile_Data[[#This Row],[AE_Amt_Q1]:[AE_Amt_Q5]]))</f>
        <v>0.54153835711121501</v>
      </c>
      <c r="Z307" s="6">
        <f>ABS(MIN(Quintile_Data[[#This Row],[AE_Amt_Q1]:[AE_Amt_Q5]])-Quintile_Data[[#This Row],[AE_Amt_Overall]])</f>
        <v>0.38034688933031102</v>
      </c>
      <c r="AA307" s="19">
        <f>VLOOKUP(Quintile_Data[[#This Row],[Deaths_Q1]],Mapping!$A$2:$B$8,2,FALSE)</f>
        <v>25</v>
      </c>
      <c r="AB307" s="8">
        <f>VLOOKUP(Quintile_Data[[#This Row],[Deaths_Q2]],Mapping!$A$2:$B$8,2,FALSE)</f>
        <v>50</v>
      </c>
      <c r="AC307" s="8">
        <f>VLOOKUP(Quintile_Data[[#This Row],[Deaths_Q3]],Mapping!$A$2:$B$8,2,FALSE)</f>
        <v>25</v>
      </c>
      <c r="AD307" s="8">
        <f>VLOOKUP(Quintile_Data[[#This Row],[Deaths_Q4]],Mapping!$A$2:$B$8,2,FALSE)</f>
        <v>25</v>
      </c>
      <c r="AE307" s="8">
        <f>VLOOKUP(Quintile_Data[[#This Row],[Deaths_Q5]],Mapping!$A$2:$B$8,2,FALSE)</f>
        <v>6</v>
      </c>
      <c r="AF307" s="8">
        <f>VLOOKUP(Quintile_Data[[#This Row],[Deaths_Overall]],Mapping!$A$2:$B$8,2,FALSE)</f>
        <v>50</v>
      </c>
    </row>
    <row r="308" spans="1:32" x14ac:dyDescent="0.25">
      <c r="A308" t="s">
        <v>59</v>
      </c>
      <c r="B308" t="s">
        <v>15</v>
      </c>
      <c r="C308" t="s">
        <v>9</v>
      </c>
      <c r="D308" t="s">
        <v>10</v>
      </c>
      <c r="E308" t="s">
        <v>58</v>
      </c>
      <c r="F308" t="s">
        <v>16</v>
      </c>
      <c r="G308" s="10" t="s">
        <v>54</v>
      </c>
      <c r="H308" s="5">
        <v>4.05404526723422</v>
      </c>
      <c r="I308" s="5">
        <v>2.8896721815491602</v>
      </c>
      <c r="J308" s="5">
        <v>1.9676560035691399</v>
      </c>
      <c r="K308" s="5">
        <v>1.72551365893463</v>
      </c>
      <c r="L308" s="5">
        <v>2.39815548650741</v>
      </c>
      <c r="M308" s="10" t="s">
        <v>54</v>
      </c>
      <c r="N308" s="5">
        <v>4.0967347716806497</v>
      </c>
      <c r="O308" s="5">
        <v>3.4594959688790401</v>
      </c>
      <c r="P308" s="5">
        <v>2.19178723445805</v>
      </c>
      <c r="Q308" s="5">
        <v>1.7992016918367399</v>
      </c>
      <c r="R308" s="5">
        <v>2.7021706112523001</v>
      </c>
      <c r="S308" s="11" t="s">
        <v>55</v>
      </c>
      <c r="T308" t="s">
        <v>51</v>
      </c>
      <c r="U308" t="s">
        <v>49</v>
      </c>
      <c r="V308" t="s">
        <v>51</v>
      </c>
      <c r="W308" t="s">
        <v>53</v>
      </c>
      <c r="X308" t="s">
        <v>49</v>
      </c>
      <c r="Y308" s="7">
        <f>ABS(Quintile_Data[[#This Row],[AE_Amt_Overall]]-MAX(Quintile_Data[[#This Row],[AE_Amt_Q1]:[AE_Amt_Q5]]))</f>
        <v>1.65588978072681</v>
      </c>
      <c r="Z308" s="6">
        <f>ABS(MIN(Quintile_Data[[#This Row],[AE_Amt_Q1]:[AE_Amt_Q5]])-Quintile_Data[[#This Row],[AE_Amt_Overall]])</f>
        <v>0.6726418275727799</v>
      </c>
      <c r="AA308" s="19" t="str">
        <f>VLOOKUP(Quintile_Data[[#This Row],[Deaths_Q1]],Mapping!$A$2:$B$8,2,FALSE)</f>
        <v>N/A</v>
      </c>
      <c r="AB308" s="8">
        <f>VLOOKUP(Quintile_Data[[#This Row],[Deaths_Q2]],Mapping!$A$2:$B$8,2,FALSE)</f>
        <v>6</v>
      </c>
      <c r="AC308" s="8">
        <f>VLOOKUP(Quintile_Data[[#This Row],[Deaths_Q3]],Mapping!$A$2:$B$8,2,FALSE)</f>
        <v>25</v>
      </c>
      <c r="AD308" s="8">
        <f>VLOOKUP(Quintile_Data[[#This Row],[Deaths_Q4]],Mapping!$A$2:$B$8,2,FALSE)</f>
        <v>6</v>
      </c>
      <c r="AE308" s="8">
        <f>VLOOKUP(Quintile_Data[[#This Row],[Deaths_Q5]],Mapping!$A$2:$B$8,2,FALSE)</f>
        <v>12</v>
      </c>
      <c r="AF308" s="8">
        <f>VLOOKUP(Quintile_Data[[#This Row],[Deaths_Overall]],Mapping!$A$2:$B$8,2,FALSE)</f>
        <v>25</v>
      </c>
    </row>
    <row r="309" spans="1:32" x14ac:dyDescent="0.25">
      <c r="A309" t="s">
        <v>59</v>
      </c>
      <c r="B309" t="s">
        <v>15</v>
      </c>
      <c r="C309" t="s">
        <v>9</v>
      </c>
      <c r="D309" t="s">
        <v>10</v>
      </c>
      <c r="E309" t="s">
        <v>58</v>
      </c>
      <c r="F309" t="s">
        <v>7</v>
      </c>
      <c r="G309" s="10">
        <v>1.4074047157545</v>
      </c>
      <c r="H309" s="5">
        <v>0.90900948142252502</v>
      </c>
      <c r="I309" s="5">
        <v>0.76262799106114798</v>
      </c>
      <c r="J309" s="5">
        <v>0.61695390444060505</v>
      </c>
      <c r="K309" s="5">
        <v>0.44088790165200198</v>
      </c>
      <c r="L309" s="5">
        <v>0.750567582648204</v>
      </c>
      <c r="M309" s="10">
        <v>1.5308138400876701</v>
      </c>
      <c r="N309" s="5">
        <v>1.1994275650155599</v>
      </c>
      <c r="O309" s="5">
        <v>0.87564348848238804</v>
      </c>
      <c r="P309" s="5">
        <v>0.70785289845882804</v>
      </c>
      <c r="Q309" s="5">
        <v>0.66369620671910501</v>
      </c>
      <c r="R309" s="5">
        <v>0.96550905479990801</v>
      </c>
      <c r="S309" s="11" t="s">
        <v>53</v>
      </c>
      <c r="T309" t="s">
        <v>48</v>
      </c>
      <c r="U309" t="s">
        <v>49</v>
      </c>
      <c r="V309" t="s">
        <v>49</v>
      </c>
      <c r="W309" t="s">
        <v>53</v>
      </c>
      <c r="X309" t="s">
        <v>48</v>
      </c>
      <c r="Y309" s="7">
        <f>ABS(Quintile_Data[[#This Row],[AE_Amt_Overall]]-MAX(Quintile_Data[[#This Row],[AE_Amt_Q1]:[AE_Amt_Q5]]))</f>
        <v>0.65683713310629599</v>
      </c>
      <c r="Z309" s="6">
        <f>ABS(MIN(Quintile_Data[[#This Row],[AE_Amt_Q1]:[AE_Amt_Q5]])-Quintile_Data[[#This Row],[AE_Amt_Overall]])</f>
        <v>0.30967968099620202</v>
      </c>
      <c r="AA309" s="19">
        <f>VLOOKUP(Quintile_Data[[#This Row],[Deaths_Q1]],Mapping!$A$2:$B$8,2,FALSE)</f>
        <v>12</v>
      </c>
      <c r="AB309" s="8">
        <f>VLOOKUP(Quintile_Data[[#This Row],[Deaths_Q2]],Mapping!$A$2:$B$8,2,FALSE)</f>
        <v>50</v>
      </c>
      <c r="AC309" s="8">
        <f>VLOOKUP(Quintile_Data[[#This Row],[Deaths_Q3]],Mapping!$A$2:$B$8,2,FALSE)</f>
        <v>25</v>
      </c>
      <c r="AD309" s="8">
        <f>VLOOKUP(Quintile_Data[[#This Row],[Deaths_Q4]],Mapping!$A$2:$B$8,2,FALSE)</f>
        <v>25</v>
      </c>
      <c r="AE309" s="8">
        <f>VLOOKUP(Quintile_Data[[#This Row],[Deaths_Q5]],Mapping!$A$2:$B$8,2,FALSE)</f>
        <v>12</v>
      </c>
      <c r="AF309" s="8">
        <f>VLOOKUP(Quintile_Data[[#This Row],[Deaths_Overall]],Mapping!$A$2:$B$8,2,FALSE)</f>
        <v>50</v>
      </c>
    </row>
    <row r="310" spans="1:32" x14ac:dyDescent="0.25">
      <c r="A310" t="s">
        <v>59</v>
      </c>
      <c r="B310" t="s">
        <v>15</v>
      </c>
      <c r="C310" t="s">
        <v>9</v>
      </c>
      <c r="D310" t="s">
        <v>10</v>
      </c>
      <c r="E310" t="s">
        <v>58</v>
      </c>
      <c r="F310" t="s">
        <v>57</v>
      </c>
      <c r="G310" s="10">
        <v>1.2557502911048499</v>
      </c>
      <c r="H310" s="5">
        <v>0.85405995056887196</v>
      </c>
      <c r="I310" s="5">
        <v>0.76901877484421899</v>
      </c>
      <c r="J310" s="5">
        <v>0.62650105359816999</v>
      </c>
      <c r="K310" s="5">
        <v>0.47041075165144502</v>
      </c>
      <c r="L310" s="5">
        <v>0.76424881170012005</v>
      </c>
      <c r="M310" s="10">
        <v>2.1616867547235699</v>
      </c>
      <c r="N310" s="5">
        <v>0.95810805535080201</v>
      </c>
      <c r="O310" s="5">
        <v>0.92242082642552703</v>
      </c>
      <c r="P310" s="5">
        <v>0.734132304854474</v>
      </c>
      <c r="Q310" s="5">
        <v>0.691952862648339</v>
      </c>
      <c r="R310" s="5">
        <v>1.0655838605883301</v>
      </c>
      <c r="S310" s="11" t="s">
        <v>48</v>
      </c>
      <c r="T310" t="s">
        <v>48</v>
      </c>
      <c r="U310" t="s">
        <v>49</v>
      </c>
      <c r="V310" t="s">
        <v>49</v>
      </c>
      <c r="W310" t="s">
        <v>53</v>
      </c>
      <c r="X310" t="s">
        <v>48</v>
      </c>
      <c r="Y310" s="7">
        <f>ABS(Quintile_Data[[#This Row],[AE_Amt_Overall]]-MAX(Quintile_Data[[#This Row],[AE_Amt_Q1]:[AE_Amt_Q5]]))</f>
        <v>0.49150147940472988</v>
      </c>
      <c r="Z310" s="6">
        <f>ABS(MIN(Quintile_Data[[#This Row],[AE_Amt_Q1]:[AE_Amt_Q5]])-Quintile_Data[[#This Row],[AE_Amt_Overall]])</f>
        <v>0.29383806004867502</v>
      </c>
      <c r="AA310" s="19">
        <f>VLOOKUP(Quintile_Data[[#This Row],[Deaths_Q1]],Mapping!$A$2:$B$8,2,FALSE)</f>
        <v>50</v>
      </c>
      <c r="AB310" s="8">
        <f>VLOOKUP(Quintile_Data[[#This Row],[Deaths_Q2]],Mapping!$A$2:$B$8,2,FALSE)</f>
        <v>50</v>
      </c>
      <c r="AC310" s="8">
        <f>VLOOKUP(Quintile_Data[[#This Row],[Deaths_Q3]],Mapping!$A$2:$B$8,2,FALSE)</f>
        <v>25</v>
      </c>
      <c r="AD310" s="8">
        <f>VLOOKUP(Quintile_Data[[#This Row],[Deaths_Q4]],Mapping!$A$2:$B$8,2,FALSE)</f>
        <v>25</v>
      </c>
      <c r="AE310" s="8">
        <f>VLOOKUP(Quintile_Data[[#This Row],[Deaths_Q5]],Mapping!$A$2:$B$8,2,FALSE)</f>
        <v>12</v>
      </c>
      <c r="AF310" s="8">
        <f>VLOOKUP(Quintile_Data[[#This Row],[Deaths_Overall]],Mapping!$A$2:$B$8,2,FALSE)</f>
        <v>50</v>
      </c>
    </row>
    <row r="311" spans="1:32" x14ac:dyDescent="0.25">
      <c r="A311" t="s">
        <v>59</v>
      </c>
      <c r="B311" t="s">
        <v>15</v>
      </c>
      <c r="C311" t="s">
        <v>9</v>
      </c>
      <c r="D311" t="s">
        <v>14</v>
      </c>
      <c r="E311" t="s">
        <v>60</v>
      </c>
      <c r="F311" t="s">
        <v>16</v>
      </c>
      <c r="G311" s="10" t="s">
        <v>54</v>
      </c>
      <c r="H311" s="5" t="s">
        <v>54</v>
      </c>
      <c r="I311" s="5" t="s">
        <v>54</v>
      </c>
      <c r="J311" s="5" t="s">
        <v>54</v>
      </c>
      <c r="K311" s="5" t="s">
        <v>54</v>
      </c>
      <c r="L311" s="5" t="s">
        <v>54</v>
      </c>
      <c r="M311" s="10" t="s">
        <v>54</v>
      </c>
      <c r="N311" s="5" t="s">
        <v>54</v>
      </c>
      <c r="O311" s="5" t="s">
        <v>54</v>
      </c>
      <c r="P311" s="5" t="s">
        <v>54</v>
      </c>
      <c r="Q311" s="5" t="s">
        <v>54</v>
      </c>
      <c r="R311" s="5" t="s">
        <v>54</v>
      </c>
      <c r="S311" s="11" t="s">
        <v>55</v>
      </c>
      <c r="T311" t="s">
        <v>55</v>
      </c>
      <c r="U311" t="s">
        <v>55</v>
      </c>
      <c r="V311" t="s">
        <v>55</v>
      </c>
      <c r="W311" t="s">
        <v>55</v>
      </c>
      <c r="X311" t="s">
        <v>55</v>
      </c>
      <c r="Y311" s="7" t="e">
        <f>ABS(Quintile_Data[[#This Row],[AE_Amt_Overall]]-MAX(Quintile_Data[[#This Row],[AE_Amt_Q1]:[AE_Amt_Q5]]))</f>
        <v>#VALUE!</v>
      </c>
      <c r="Z311" s="6" t="e">
        <f>ABS(MIN(Quintile_Data[[#This Row],[AE_Amt_Q1]:[AE_Amt_Q5]])-Quintile_Data[[#This Row],[AE_Amt_Overall]])</f>
        <v>#VALUE!</v>
      </c>
      <c r="AA311" s="19" t="str">
        <f>VLOOKUP(Quintile_Data[[#This Row],[Deaths_Q1]],Mapping!$A$2:$B$8,2,FALSE)</f>
        <v>N/A</v>
      </c>
      <c r="AB311" s="8" t="str">
        <f>VLOOKUP(Quintile_Data[[#This Row],[Deaths_Q2]],Mapping!$A$2:$B$8,2,FALSE)</f>
        <v>N/A</v>
      </c>
      <c r="AC311" s="8" t="str">
        <f>VLOOKUP(Quintile_Data[[#This Row],[Deaths_Q3]],Mapping!$A$2:$B$8,2,FALSE)</f>
        <v>N/A</v>
      </c>
      <c r="AD311" s="8" t="str">
        <f>VLOOKUP(Quintile_Data[[#This Row],[Deaths_Q4]],Mapping!$A$2:$B$8,2,FALSE)</f>
        <v>N/A</v>
      </c>
      <c r="AE311" s="8" t="str">
        <f>VLOOKUP(Quintile_Data[[#This Row],[Deaths_Q5]],Mapping!$A$2:$B$8,2,FALSE)</f>
        <v>N/A</v>
      </c>
      <c r="AF311" s="8" t="str">
        <f>VLOOKUP(Quintile_Data[[#This Row],[Deaths_Overall]],Mapping!$A$2:$B$8,2,FALSE)</f>
        <v>N/A</v>
      </c>
    </row>
    <row r="312" spans="1:32" x14ac:dyDescent="0.25">
      <c r="A312" t="s">
        <v>59</v>
      </c>
      <c r="B312" t="s">
        <v>15</v>
      </c>
      <c r="C312" t="s">
        <v>9</v>
      </c>
      <c r="D312" t="s">
        <v>14</v>
      </c>
      <c r="E312" t="s">
        <v>60</v>
      </c>
      <c r="F312" t="s">
        <v>57</v>
      </c>
      <c r="G312" s="10" t="s">
        <v>54</v>
      </c>
      <c r="H312" s="5" t="s">
        <v>54</v>
      </c>
      <c r="I312" s="5" t="s">
        <v>54</v>
      </c>
      <c r="J312" s="5" t="s">
        <v>54</v>
      </c>
      <c r="K312" s="5" t="s">
        <v>54</v>
      </c>
      <c r="L312" s="5" t="s">
        <v>54</v>
      </c>
      <c r="M312" s="10" t="s">
        <v>54</v>
      </c>
      <c r="N312" s="5" t="s">
        <v>54</v>
      </c>
      <c r="O312" s="5" t="s">
        <v>54</v>
      </c>
      <c r="P312" s="5" t="s">
        <v>54</v>
      </c>
      <c r="Q312" s="5" t="s">
        <v>54</v>
      </c>
      <c r="R312" s="5" t="s">
        <v>54</v>
      </c>
      <c r="S312" s="11" t="s">
        <v>55</v>
      </c>
      <c r="T312" t="s">
        <v>55</v>
      </c>
      <c r="U312" t="s">
        <v>55</v>
      </c>
      <c r="V312" t="s">
        <v>55</v>
      </c>
      <c r="W312" t="s">
        <v>55</v>
      </c>
      <c r="X312" t="s">
        <v>55</v>
      </c>
      <c r="Y312" s="7" t="e">
        <f>ABS(Quintile_Data[[#This Row],[AE_Amt_Overall]]-MAX(Quintile_Data[[#This Row],[AE_Amt_Q1]:[AE_Amt_Q5]]))</f>
        <v>#VALUE!</v>
      </c>
      <c r="Z312" s="6" t="e">
        <f>ABS(MIN(Quintile_Data[[#This Row],[AE_Amt_Q1]:[AE_Amt_Q5]])-Quintile_Data[[#This Row],[AE_Amt_Overall]])</f>
        <v>#VALUE!</v>
      </c>
      <c r="AA312" s="19" t="str">
        <f>VLOOKUP(Quintile_Data[[#This Row],[Deaths_Q1]],Mapping!$A$2:$B$8,2,FALSE)</f>
        <v>N/A</v>
      </c>
      <c r="AB312" s="8" t="str">
        <f>VLOOKUP(Quintile_Data[[#This Row],[Deaths_Q2]],Mapping!$A$2:$B$8,2,FALSE)</f>
        <v>N/A</v>
      </c>
      <c r="AC312" s="8" t="str">
        <f>VLOOKUP(Quintile_Data[[#This Row],[Deaths_Q3]],Mapping!$A$2:$B$8,2,FALSE)</f>
        <v>N/A</v>
      </c>
      <c r="AD312" s="8" t="str">
        <f>VLOOKUP(Quintile_Data[[#This Row],[Deaths_Q4]],Mapping!$A$2:$B$8,2,FALSE)</f>
        <v>N/A</v>
      </c>
      <c r="AE312" s="8" t="str">
        <f>VLOOKUP(Quintile_Data[[#This Row],[Deaths_Q5]],Mapping!$A$2:$B$8,2,FALSE)</f>
        <v>N/A</v>
      </c>
      <c r="AF312" s="8" t="str">
        <f>VLOOKUP(Quintile_Data[[#This Row],[Deaths_Overall]],Mapping!$A$2:$B$8,2,FALSE)</f>
        <v>N/A</v>
      </c>
    </row>
    <row r="313" spans="1:32" x14ac:dyDescent="0.25">
      <c r="A313" t="s">
        <v>59</v>
      </c>
      <c r="B313" t="s">
        <v>15</v>
      </c>
      <c r="C313" t="s">
        <v>9</v>
      </c>
      <c r="D313" t="s">
        <v>14</v>
      </c>
      <c r="E313" t="s">
        <v>61</v>
      </c>
      <c r="F313" t="s">
        <v>16</v>
      </c>
      <c r="G313" s="10">
        <v>2.8580291975592602</v>
      </c>
      <c r="H313" s="5">
        <v>1.9214575171316199</v>
      </c>
      <c r="I313" s="5">
        <v>1.35519153734678</v>
      </c>
      <c r="J313" s="5">
        <v>0.93635602309002697</v>
      </c>
      <c r="K313" s="5">
        <v>0.71112812733465502</v>
      </c>
      <c r="L313" s="5">
        <v>1.40203835377727</v>
      </c>
      <c r="M313" s="10">
        <v>1.48657708596923</v>
      </c>
      <c r="N313" s="5">
        <v>2.87573055538844</v>
      </c>
      <c r="O313" s="5">
        <v>1.4423761431496001</v>
      </c>
      <c r="P313" s="5">
        <v>1.03142612045352</v>
      </c>
      <c r="Q313" s="5">
        <v>0.747173608337239</v>
      </c>
      <c r="R313" s="5">
        <v>1.83955703922725</v>
      </c>
      <c r="S313" s="11" t="s">
        <v>53</v>
      </c>
      <c r="T313" t="s">
        <v>48</v>
      </c>
      <c r="U313" t="s">
        <v>49</v>
      </c>
      <c r="V313" t="s">
        <v>49</v>
      </c>
      <c r="W313" t="s">
        <v>53</v>
      </c>
      <c r="X313" t="s">
        <v>48</v>
      </c>
      <c r="Y313" s="7">
        <f>ABS(Quintile_Data[[#This Row],[AE_Amt_Overall]]-MAX(Quintile_Data[[#This Row],[AE_Amt_Q1]:[AE_Amt_Q5]]))</f>
        <v>1.4559908437819902</v>
      </c>
      <c r="Z313" s="6">
        <f>ABS(MIN(Quintile_Data[[#This Row],[AE_Amt_Q1]:[AE_Amt_Q5]])-Quintile_Data[[#This Row],[AE_Amt_Overall]])</f>
        <v>0.69091022644261502</v>
      </c>
      <c r="AA313" s="19">
        <f>VLOOKUP(Quintile_Data[[#This Row],[Deaths_Q1]],Mapping!$A$2:$B$8,2,FALSE)</f>
        <v>12</v>
      </c>
      <c r="AB313" s="8">
        <f>VLOOKUP(Quintile_Data[[#This Row],[Deaths_Q2]],Mapping!$A$2:$B$8,2,FALSE)</f>
        <v>50</v>
      </c>
      <c r="AC313" s="8">
        <f>VLOOKUP(Quintile_Data[[#This Row],[Deaths_Q3]],Mapping!$A$2:$B$8,2,FALSE)</f>
        <v>25</v>
      </c>
      <c r="AD313" s="8">
        <f>VLOOKUP(Quintile_Data[[#This Row],[Deaths_Q4]],Mapping!$A$2:$B$8,2,FALSE)</f>
        <v>25</v>
      </c>
      <c r="AE313" s="8">
        <f>VLOOKUP(Quintile_Data[[#This Row],[Deaths_Q5]],Mapping!$A$2:$B$8,2,FALSE)</f>
        <v>12</v>
      </c>
      <c r="AF313" s="8">
        <f>VLOOKUP(Quintile_Data[[#This Row],[Deaths_Overall]],Mapping!$A$2:$B$8,2,FALSE)</f>
        <v>50</v>
      </c>
    </row>
    <row r="314" spans="1:32" x14ac:dyDescent="0.25">
      <c r="A314" t="s">
        <v>59</v>
      </c>
      <c r="B314" t="s">
        <v>15</v>
      </c>
      <c r="C314" t="s">
        <v>9</v>
      </c>
      <c r="D314" t="s">
        <v>14</v>
      </c>
      <c r="E314" t="s">
        <v>61</v>
      </c>
      <c r="F314" t="s">
        <v>7</v>
      </c>
      <c r="G314" s="10">
        <v>1.33705450849727</v>
      </c>
      <c r="H314" s="5">
        <v>0.90287161759536405</v>
      </c>
      <c r="I314" s="5">
        <v>0.759446950693214</v>
      </c>
      <c r="J314" s="5">
        <v>0.67460492313320897</v>
      </c>
      <c r="K314" s="5">
        <v>0.31449141094418198</v>
      </c>
      <c r="L314" s="5">
        <v>0.77205909681544305</v>
      </c>
      <c r="M314" s="10">
        <v>2.2716671992256701</v>
      </c>
      <c r="N314" s="5">
        <v>0.96154104424632403</v>
      </c>
      <c r="O314" s="5">
        <v>0.780845052811447</v>
      </c>
      <c r="P314" s="5">
        <v>0.69889467236292402</v>
      </c>
      <c r="Q314" s="5">
        <v>0.49357424664131899</v>
      </c>
      <c r="R314" s="5">
        <v>0.89783421673499697</v>
      </c>
      <c r="S314" s="11" t="s">
        <v>48</v>
      </c>
      <c r="T314" t="s">
        <v>48</v>
      </c>
      <c r="U314" t="s">
        <v>48</v>
      </c>
      <c r="V314" t="s">
        <v>48</v>
      </c>
      <c r="W314" t="s">
        <v>51</v>
      </c>
      <c r="X314" t="s">
        <v>48</v>
      </c>
      <c r="Y314" s="7">
        <f>ABS(Quintile_Data[[#This Row],[AE_Amt_Overall]]-MAX(Quintile_Data[[#This Row],[AE_Amt_Q1]:[AE_Amt_Q5]]))</f>
        <v>0.56499541168182699</v>
      </c>
      <c r="Z314" s="6">
        <f>ABS(MIN(Quintile_Data[[#This Row],[AE_Amt_Q1]:[AE_Amt_Q5]])-Quintile_Data[[#This Row],[AE_Amt_Overall]])</f>
        <v>0.45756768587126107</v>
      </c>
      <c r="AA314" s="19">
        <f>VLOOKUP(Quintile_Data[[#This Row],[Deaths_Q1]],Mapping!$A$2:$B$8,2,FALSE)</f>
        <v>50</v>
      </c>
      <c r="AB314" s="8">
        <f>VLOOKUP(Quintile_Data[[#This Row],[Deaths_Q2]],Mapping!$A$2:$B$8,2,FALSE)</f>
        <v>50</v>
      </c>
      <c r="AC314" s="8">
        <f>VLOOKUP(Quintile_Data[[#This Row],[Deaths_Q3]],Mapping!$A$2:$B$8,2,FALSE)</f>
        <v>50</v>
      </c>
      <c r="AD314" s="8">
        <f>VLOOKUP(Quintile_Data[[#This Row],[Deaths_Q4]],Mapping!$A$2:$B$8,2,FALSE)</f>
        <v>50</v>
      </c>
      <c r="AE314" s="8">
        <f>VLOOKUP(Quintile_Data[[#This Row],[Deaths_Q5]],Mapping!$A$2:$B$8,2,FALSE)</f>
        <v>6</v>
      </c>
      <c r="AF314" s="8">
        <f>VLOOKUP(Quintile_Data[[#This Row],[Deaths_Overall]],Mapping!$A$2:$B$8,2,FALSE)</f>
        <v>50</v>
      </c>
    </row>
    <row r="315" spans="1:32" x14ac:dyDescent="0.25">
      <c r="A315" t="s">
        <v>59</v>
      </c>
      <c r="B315" t="s">
        <v>15</v>
      </c>
      <c r="C315" t="s">
        <v>9</v>
      </c>
      <c r="D315" t="s">
        <v>14</v>
      </c>
      <c r="E315" t="s">
        <v>61</v>
      </c>
      <c r="F315" t="s">
        <v>57</v>
      </c>
      <c r="G315" s="10">
        <v>1.4447843034380601</v>
      </c>
      <c r="H315" s="5">
        <v>0.95811400789650703</v>
      </c>
      <c r="I315" s="5">
        <v>0.77336492431299098</v>
      </c>
      <c r="J315" s="5">
        <v>0.67822371722337305</v>
      </c>
      <c r="K315" s="5">
        <v>0.32618236251084198</v>
      </c>
      <c r="L315" s="5">
        <v>0.79938784601549695</v>
      </c>
      <c r="M315" s="10">
        <v>2.6302350141984601</v>
      </c>
      <c r="N315" s="5">
        <v>1.1325371037621901</v>
      </c>
      <c r="O315" s="5">
        <v>0.83902235074431197</v>
      </c>
      <c r="P315" s="5">
        <v>0.71321374271680804</v>
      </c>
      <c r="Q315" s="5">
        <v>0.53326267851599995</v>
      </c>
      <c r="R315" s="5">
        <v>1.07353614447753</v>
      </c>
      <c r="S315" s="11" t="s">
        <v>48</v>
      </c>
      <c r="T315" t="s">
        <v>48</v>
      </c>
      <c r="U315" t="s">
        <v>48</v>
      </c>
      <c r="V315" t="s">
        <v>48</v>
      </c>
      <c r="W315" t="s">
        <v>51</v>
      </c>
      <c r="X315" t="s">
        <v>50</v>
      </c>
      <c r="Y315" s="7">
        <f>ABS(Quintile_Data[[#This Row],[AE_Amt_Overall]]-MAX(Quintile_Data[[#This Row],[AE_Amt_Q1]:[AE_Amt_Q5]]))</f>
        <v>0.64539645742256313</v>
      </c>
      <c r="Z315" s="6">
        <f>ABS(MIN(Quintile_Data[[#This Row],[AE_Amt_Q1]:[AE_Amt_Q5]])-Quintile_Data[[#This Row],[AE_Amt_Overall]])</f>
        <v>0.47320548350465497</v>
      </c>
      <c r="AA315" s="19">
        <f>VLOOKUP(Quintile_Data[[#This Row],[Deaths_Q1]],Mapping!$A$2:$B$8,2,FALSE)</f>
        <v>50</v>
      </c>
      <c r="AB315" s="8">
        <f>VLOOKUP(Quintile_Data[[#This Row],[Deaths_Q2]],Mapping!$A$2:$B$8,2,FALSE)</f>
        <v>50</v>
      </c>
      <c r="AC315" s="8">
        <f>VLOOKUP(Quintile_Data[[#This Row],[Deaths_Q3]],Mapping!$A$2:$B$8,2,FALSE)</f>
        <v>50</v>
      </c>
      <c r="AD315" s="8">
        <f>VLOOKUP(Quintile_Data[[#This Row],[Deaths_Q4]],Mapping!$A$2:$B$8,2,FALSE)</f>
        <v>50</v>
      </c>
      <c r="AE315" s="8">
        <f>VLOOKUP(Quintile_Data[[#This Row],[Deaths_Q5]],Mapping!$A$2:$B$8,2,FALSE)</f>
        <v>6</v>
      </c>
      <c r="AF315" s="8">
        <f>VLOOKUP(Quintile_Data[[#This Row],[Deaths_Overall]],Mapping!$A$2:$B$8,2,FALSE)</f>
        <v>100</v>
      </c>
    </row>
    <row r="316" spans="1:32" x14ac:dyDescent="0.25">
      <c r="A316" t="s">
        <v>59</v>
      </c>
      <c r="B316" t="s">
        <v>15</v>
      </c>
      <c r="C316" t="s">
        <v>9</v>
      </c>
      <c r="D316" t="s">
        <v>14</v>
      </c>
      <c r="E316" t="s">
        <v>62</v>
      </c>
      <c r="F316" t="s">
        <v>16</v>
      </c>
      <c r="G316" s="10">
        <v>3.2590385467582301</v>
      </c>
      <c r="H316" s="5">
        <v>1.8201756600288601</v>
      </c>
      <c r="I316" s="5">
        <v>1.5618765357193001</v>
      </c>
      <c r="J316" s="5">
        <v>1.1303552863417199</v>
      </c>
      <c r="K316" s="5">
        <v>0.88289174650762303</v>
      </c>
      <c r="L316" s="5">
        <v>1.31970269182541</v>
      </c>
      <c r="M316" s="10">
        <v>2.9501736130276401</v>
      </c>
      <c r="N316" s="5">
        <v>2.73712696580189</v>
      </c>
      <c r="O316" s="5">
        <v>1.6722410320538299</v>
      </c>
      <c r="P316" s="5">
        <v>1.1301773200834799</v>
      </c>
      <c r="Q316" s="5">
        <v>0.926191425239281</v>
      </c>
      <c r="R316" s="5">
        <v>1.75106287652423</v>
      </c>
      <c r="S316" s="11" t="s">
        <v>51</v>
      </c>
      <c r="T316" t="s">
        <v>48</v>
      </c>
      <c r="U316" t="s">
        <v>49</v>
      </c>
      <c r="V316" t="s">
        <v>49</v>
      </c>
      <c r="W316" t="s">
        <v>49</v>
      </c>
      <c r="X316" t="s">
        <v>48</v>
      </c>
      <c r="Y316" s="7">
        <f>ABS(Quintile_Data[[#This Row],[AE_Amt_Overall]]-MAX(Quintile_Data[[#This Row],[AE_Amt_Q1]:[AE_Amt_Q5]]))</f>
        <v>1.9393358549328201</v>
      </c>
      <c r="Z316" s="6">
        <f>ABS(MIN(Quintile_Data[[#This Row],[AE_Amt_Q1]:[AE_Amt_Q5]])-Quintile_Data[[#This Row],[AE_Amt_Overall]])</f>
        <v>0.43681094531778697</v>
      </c>
      <c r="AA316" s="19">
        <f>VLOOKUP(Quintile_Data[[#This Row],[Deaths_Q1]],Mapping!$A$2:$B$8,2,FALSE)</f>
        <v>6</v>
      </c>
      <c r="AB316" s="8">
        <f>VLOOKUP(Quintile_Data[[#This Row],[Deaths_Q2]],Mapping!$A$2:$B$8,2,FALSE)</f>
        <v>50</v>
      </c>
      <c r="AC316" s="8">
        <f>VLOOKUP(Quintile_Data[[#This Row],[Deaths_Q3]],Mapping!$A$2:$B$8,2,FALSE)</f>
        <v>25</v>
      </c>
      <c r="AD316" s="8">
        <f>VLOOKUP(Quintile_Data[[#This Row],[Deaths_Q4]],Mapping!$A$2:$B$8,2,FALSE)</f>
        <v>25</v>
      </c>
      <c r="AE316" s="8">
        <f>VLOOKUP(Quintile_Data[[#This Row],[Deaths_Q5]],Mapping!$A$2:$B$8,2,FALSE)</f>
        <v>25</v>
      </c>
      <c r="AF316" s="8">
        <f>VLOOKUP(Quintile_Data[[#This Row],[Deaths_Overall]],Mapping!$A$2:$B$8,2,FALSE)</f>
        <v>50</v>
      </c>
    </row>
    <row r="317" spans="1:32" x14ac:dyDescent="0.25">
      <c r="A317" t="s">
        <v>59</v>
      </c>
      <c r="B317" t="s">
        <v>15</v>
      </c>
      <c r="C317" t="s">
        <v>9</v>
      </c>
      <c r="D317" t="s">
        <v>14</v>
      </c>
      <c r="E317" t="s">
        <v>62</v>
      </c>
      <c r="F317" t="s">
        <v>7</v>
      </c>
      <c r="G317" s="10">
        <v>1.0869834040783199</v>
      </c>
      <c r="H317" s="5">
        <v>0.81671774883850601</v>
      </c>
      <c r="I317" s="5">
        <v>0.70426324467885604</v>
      </c>
      <c r="J317" s="5">
        <v>0.62029944700329098</v>
      </c>
      <c r="K317" s="5">
        <v>0.473259531085028</v>
      </c>
      <c r="L317" s="5">
        <v>0.75740511510652997</v>
      </c>
      <c r="M317" s="10">
        <v>1.5759130903927101</v>
      </c>
      <c r="N317" s="5">
        <v>0.84641383282438498</v>
      </c>
      <c r="O317" s="5">
        <v>0.73986957048694901</v>
      </c>
      <c r="P317" s="5">
        <v>0.65478285108395295</v>
      </c>
      <c r="Q317" s="5">
        <v>0.65091126145463896</v>
      </c>
      <c r="R317" s="5">
        <v>0.85285929507885005</v>
      </c>
      <c r="S317" s="11" t="s">
        <v>48</v>
      </c>
      <c r="T317" t="s">
        <v>48</v>
      </c>
      <c r="U317" t="s">
        <v>48</v>
      </c>
      <c r="V317" t="s">
        <v>48</v>
      </c>
      <c r="W317" t="s">
        <v>49</v>
      </c>
      <c r="X317" t="s">
        <v>50</v>
      </c>
      <c r="Y317" s="7">
        <f>ABS(Quintile_Data[[#This Row],[AE_Amt_Overall]]-MAX(Quintile_Data[[#This Row],[AE_Amt_Q1]:[AE_Amt_Q5]]))</f>
        <v>0.32957828897178998</v>
      </c>
      <c r="Z317" s="6">
        <f>ABS(MIN(Quintile_Data[[#This Row],[AE_Amt_Q1]:[AE_Amt_Q5]])-Quintile_Data[[#This Row],[AE_Amt_Overall]])</f>
        <v>0.28414558402150197</v>
      </c>
      <c r="AA317" s="19">
        <f>VLOOKUP(Quintile_Data[[#This Row],[Deaths_Q1]],Mapping!$A$2:$B$8,2,FALSE)</f>
        <v>50</v>
      </c>
      <c r="AB317" s="8">
        <f>VLOOKUP(Quintile_Data[[#This Row],[Deaths_Q2]],Mapping!$A$2:$B$8,2,FALSE)</f>
        <v>50</v>
      </c>
      <c r="AC317" s="8">
        <f>VLOOKUP(Quintile_Data[[#This Row],[Deaths_Q3]],Mapping!$A$2:$B$8,2,FALSE)</f>
        <v>50</v>
      </c>
      <c r="AD317" s="8">
        <f>VLOOKUP(Quintile_Data[[#This Row],[Deaths_Q4]],Mapping!$A$2:$B$8,2,FALSE)</f>
        <v>50</v>
      </c>
      <c r="AE317" s="8">
        <f>VLOOKUP(Quintile_Data[[#This Row],[Deaths_Q5]],Mapping!$A$2:$B$8,2,FALSE)</f>
        <v>25</v>
      </c>
      <c r="AF317" s="8">
        <f>VLOOKUP(Quintile_Data[[#This Row],[Deaths_Overall]],Mapping!$A$2:$B$8,2,FALSE)</f>
        <v>100</v>
      </c>
    </row>
    <row r="318" spans="1:32" x14ac:dyDescent="0.25">
      <c r="A318" t="s">
        <v>59</v>
      </c>
      <c r="B318" t="s">
        <v>15</v>
      </c>
      <c r="C318" t="s">
        <v>9</v>
      </c>
      <c r="D318" t="s">
        <v>14</v>
      </c>
      <c r="E318" t="s">
        <v>62</v>
      </c>
      <c r="F318" t="s">
        <v>57</v>
      </c>
      <c r="G318" s="10">
        <v>1.1614530349417</v>
      </c>
      <c r="H318" s="5">
        <v>0.82634674156949195</v>
      </c>
      <c r="I318" s="5">
        <v>0.72154434482696805</v>
      </c>
      <c r="J318" s="5">
        <v>0.65397242256521304</v>
      </c>
      <c r="K318" s="5">
        <v>0.49253867566728698</v>
      </c>
      <c r="L318" s="5">
        <v>0.76777840707645695</v>
      </c>
      <c r="M318" s="10">
        <v>1.9943230124623099</v>
      </c>
      <c r="N318" s="5">
        <v>0.87566449943713798</v>
      </c>
      <c r="O318" s="5">
        <v>0.76935522019925295</v>
      </c>
      <c r="P318" s="5">
        <v>0.69863186666412103</v>
      </c>
      <c r="Q318" s="5">
        <v>0.653796454550303</v>
      </c>
      <c r="R318" s="5">
        <v>0.94031502600859396</v>
      </c>
      <c r="S318" s="11" t="s">
        <v>48</v>
      </c>
      <c r="T318" t="s">
        <v>48</v>
      </c>
      <c r="U318" t="s">
        <v>48</v>
      </c>
      <c r="V318" t="s">
        <v>48</v>
      </c>
      <c r="W318" t="s">
        <v>49</v>
      </c>
      <c r="X318" t="s">
        <v>50</v>
      </c>
      <c r="Y318" s="7">
        <f>ABS(Quintile_Data[[#This Row],[AE_Amt_Overall]]-MAX(Quintile_Data[[#This Row],[AE_Amt_Q1]:[AE_Amt_Q5]]))</f>
        <v>0.3936746278652431</v>
      </c>
      <c r="Z318" s="6">
        <f>ABS(MIN(Quintile_Data[[#This Row],[AE_Amt_Q1]:[AE_Amt_Q5]])-Quintile_Data[[#This Row],[AE_Amt_Overall]])</f>
        <v>0.27523973140916996</v>
      </c>
      <c r="AA318" s="19">
        <f>VLOOKUP(Quintile_Data[[#This Row],[Deaths_Q1]],Mapping!$A$2:$B$8,2,FALSE)</f>
        <v>50</v>
      </c>
      <c r="AB318" s="8">
        <f>VLOOKUP(Quintile_Data[[#This Row],[Deaths_Q2]],Mapping!$A$2:$B$8,2,FALSE)</f>
        <v>50</v>
      </c>
      <c r="AC318" s="8">
        <f>VLOOKUP(Quintile_Data[[#This Row],[Deaths_Q3]],Mapping!$A$2:$B$8,2,FALSE)</f>
        <v>50</v>
      </c>
      <c r="AD318" s="8">
        <f>VLOOKUP(Quintile_Data[[#This Row],[Deaths_Q4]],Mapping!$A$2:$B$8,2,FALSE)</f>
        <v>50</v>
      </c>
      <c r="AE318" s="8">
        <f>VLOOKUP(Quintile_Data[[#This Row],[Deaths_Q5]],Mapping!$A$2:$B$8,2,FALSE)</f>
        <v>25</v>
      </c>
      <c r="AF318" s="8">
        <f>VLOOKUP(Quintile_Data[[#This Row],[Deaths_Overall]],Mapping!$A$2:$B$8,2,FALSE)</f>
        <v>100</v>
      </c>
    </row>
    <row r="319" spans="1:32" x14ac:dyDescent="0.25">
      <c r="A319" t="s">
        <v>59</v>
      </c>
      <c r="B319" t="s">
        <v>15</v>
      </c>
      <c r="C319" t="s">
        <v>9</v>
      </c>
      <c r="D319" t="s">
        <v>14</v>
      </c>
      <c r="E319" t="s">
        <v>11</v>
      </c>
      <c r="F319" t="s">
        <v>16</v>
      </c>
      <c r="G319" s="10" t="s">
        <v>54</v>
      </c>
      <c r="H319" s="5">
        <v>1.9484594842295</v>
      </c>
      <c r="I319" s="5">
        <v>1.62732825710761</v>
      </c>
      <c r="J319" s="5">
        <v>1.0999300877110301</v>
      </c>
      <c r="K319" s="5">
        <v>0.77669323321898898</v>
      </c>
      <c r="L319" s="5">
        <v>1.6722432277988499</v>
      </c>
      <c r="M319" s="10" t="s">
        <v>54</v>
      </c>
      <c r="N319" s="5">
        <v>2.5882667386235299</v>
      </c>
      <c r="O319" s="5">
        <v>1.75643784175601</v>
      </c>
      <c r="P319" s="5">
        <v>1.1301251859127399</v>
      </c>
      <c r="Q319" s="5">
        <v>0.81726675363787504</v>
      </c>
      <c r="R319" s="5">
        <v>2.1441546976216399</v>
      </c>
      <c r="S319" s="11" t="s">
        <v>55</v>
      </c>
      <c r="T319" t="s">
        <v>48</v>
      </c>
      <c r="U319" t="s">
        <v>49</v>
      </c>
      <c r="V319" t="s">
        <v>49</v>
      </c>
      <c r="W319" t="s">
        <v>53</v>
      </c>
      <c r="X319" t="s">
        <v>48</v>
      </c>
      <c r="Y319" s="7">
        <f>ABS(Quintile_Data[[#This Row],[AE_Amt_Overall]]-MAX(Quintile_Data[[#This Row],[AE_Amt_Q1]:[AE_Amt_Q5]]))</f>
        <v>0.27621625643065006</v>
      </c>
      <c r="Z319" s="6">
        <f>ABS(MIN(Quintile_Data[[#This Row],[AE_Amt_Q1]:[AE_Amt_Q5]])-Quintile_Data[[#This Row],[AE_Amt_Overall]])</f>
        <v>0.89554999457986095</v>
      </c>
      <c r="AA319" s="19" t="str">
        <f>VLOOKUP(Quintile_Data[[#This Row],[Deaths_Q1]],Mapping!$A$2:$B$8,2,FALSE)</f>
        <v>N/A</v>
      </c>
      <c r="AB319" s="8">
        <f>VLOOKUP(Quintile_Data[[#This Row],[Deaths_Q2]],Mapping!$A$2:$B$8,2,FALSE)</f>
        <v>50</v>
      </c>
      <c r="AC319" s="8">
        <f>VLOOKUP(Quintile_Data[[#This Row],[Deaths_Q3]],Mapping!$A$2:$B$8,2,FALSE)</f>
        <v>25</v>
      </c>
      <c r="AD319" s="8">
        <f>VLOOKUP(Quintile_Data[[#This Row],[Deaths_Q4]],Mapping!$A$2:$B$8,2,FALSE)</f>
        <v>25</v>
      </c>
      <c r="AE319" s="8">
        <f>VLOOKUP(Quintile_Data[[#This Row],[Deaths_Q5]],Mapping!$A$2:$B$8,2,FALSE)</f>
        <v>12</v>
      </c>
      <c r="AF319" s="8">
        <f>VLOOKUP(Quintile_Data[[#This Row],[Deaths_Overall]],Mapping!$A$2:$B$8,2,FALSE)</f>
        <v>50</v>
      </c>
    </row>
    <row r="320" spans="1:32" x14ac:dyDescent="0.25">
      <c r="A320" t="s">
        <v>59</v>
      </c>
      <c r="B320" t="s">
        <v>15</v>
      </c>
      <c r="C320" t="s">
        <v>9</v>
      </c>
      <c r="D320" t="s">
        <v>14</v>
      </c>
      <c r="E320" t="s">
        <v>11</v>
      </c>
      <c r="F320" t="s">
        <v>7</v>
      </c>
      <c r="G320" s="10">
        <v>1.2276151139018501</v>
      </c>
      <c r="H320" s="5">
        <v>0.84318100664293905</v>
      </c>
      <c r="I320" s="5">
        <v>0.73418102667457996</v>
      </c>
      <c r="J320" s="5">
        <v>0.625072340779806</v>
      </c>
      <c r="K320" s="5">
        <v>0.49481315604827297</v>
      </c>
      <c r="L320" s="5">
        <v>0.77223281188057902</v>
      </c>
      <c r="M320" s="10">
        <v>1.79865286959042</v>
      </c>
      <c r="N320" s="5">
        <v>0.87819102437927898</v>
      </c>
      <c r="O320" s="5">
        <v>0.77305439246149998</v>
      </c>
      <c r="P320" s="5">
        <v>0.69074822989108497</v>
      </c>
      <c r="Q320" s="5">
        <v>0.58944559005395802</v>
      </c>
      <c r="R320" s="5">
        <v>0.89725113478684604</v>
      </c>
      <c r="S320" s="11" t="s">
        <v>48</v>
      </c>
      <c r="T320" t="s">
        <v>48</v>
      </c>
      <c r="U320" t="s">
        <v>48</v>
      </c>
      <c r="V320" t="s">
        <v>48</v>
      </c>
      <c r="W320" t="s">
        <v>49</v>
      </c>
      <c r="X320" t="s">
        <v>50</v>
      </c>
      <c r="Y320" s="7">
        <f>ABS(Quintile_Data[[#This Row],[AE_Amt_Overall]]-MAX(Quintile_Data[[#This Row],[AE_Amt_Q1]:[AE_Amt_Q5]]))</f>
        <v>0.45538230202127106</v>
      </c>
      <c r="Z320" s="6">
        <f>ABS(MIN(Quintile_Data[[#This Row],[AE_Amt_Q1]:[AE_Amt_Q5]])-Quintile_Data[[#This Row],[AE_Amt_Overall]])</f>
        <v>0.27741965583230604</v>
      </c>
      <c r="AA320" s="19">
        <f>VLOOKUP(Quintile_Data[[#This Row],[Deaths_Q1]],Mapping!$A$2:$B$8,2,FALSE)</f>
        <v>50</v>
      </c>
      <c r="AB320" s="8">
        <f>VLOOKUP(Quintile_Data[[#This Row],[Deaths_Q2]],Mapping!$A$2:$B$8,2,FALSE)</f>
        <v>50</v>
      </c>
      <c r="AC320" s="8">
        <f>VLOOKUP(Quintile_Data[[#This Row],[Deaths_Q3]],Mapping!$A$2:$B$8,2,FALSE)</f>
        <v>50</v>
      </c>
      <c r="AD320" s="8">
        <f>VLOOKUP(Quintile_Data[[#This Row],[Deaths_Q4]],Mapping!$A$2:$B$8,2,FALSE)</f>
        <v>50</v>
      </c>
      <c r="AE320" s="8">
        <f>VLOOKUP(Quintile_Data[[#This Row],[Deaths_Q5]],Mapping!$A$2:$B$8,2,FALSE)</f>
        <v>25</v>
      </c>
      <c r="AF320" s="8">
        <f>VLOOKUP(Quintile_Data[[#This Row],[Deaths_Overall]],Mapping!$A$2:$B$8,2,FALSE)</f>
        <v>100</v>
      </c>
    </row>
    <row r="321" spans="1:32" x14ac:dyDescent="0.25">
      <c r="A321" t="s">
        <v>59</v>
      </c>
      <c r="B321" t="s">
        <v>15</v>
      </c>
      <c r="C321" t="s">
        <v>9</v>
      </c>
      <c r="D321" t="s">
        <v>14</v>
      </c>
      <c r="E321" t="s">
        <v>11</v>
      </c>
      <c r="F321" t="s">
        <v>57</v>
      </c>
      <c r="G321" s="10">
        <v>1.31287275504182</v>
      </c>
      <c r="H321" s="5">
        <v>0.850288336307228</v>
      </c>
      <c r="I321" s="5">
        <v>0.73687771714797301</v>
      </c>
      <c r="J321" s="5">
        <v>0.62762079290801398</v>
      </c>
      <c r="K321" s="5">
        <v>0.49496568149597198</v>
      </c>
      <c r="L321" s="5">
        <v>0.78658052063348105</v>
      </c>
      <c r="M321" s="10">
        <v>2.1295629658001598</v>
      </c>
      <c r="N321" s="5">
        <v>0.91635135075402396</v>
      </c>
      <c r="O321" s="5">
        <v>0.79057855912876795</v>
      </c>
      <c r="P321" s="5">
        <v>0.70241518155837102</v>
      </c>
      <c r="Q321" s="5">
        <v>0.590717828396918</v>
      </c>
      <c r="R321" s="5">
        <v>1.0357480909950301</v>
      </c>
      <c r="S321" s="11" t="s">
        <v>48</v>
      </c>
      <c r="T321" t="s">
        <v>48</v>
      </c>
      <c r="U321" t="s">
        <v>48</v>
      </c>
      <c r="V321" t="s">
        <v>48</v>
      </c>
      <c r="W321" t="s">
        <v>49</v>
      </c>
      <c r="X321" t="s">
        <v>50</v>
      </c>
      <c r="Y321" s="7">
        <f>ABS(Quintile_Data[[#This Row],[AE_Amt_Overall]]-MAX(Quintile_Data[[#This Row],[AE_Amt_Q1]:[AE_Amt_Q5]]))</f>
        <v>0.52629223440833894</v>
      </c>
      <c r="Z321" s="6">
        <f>ABS(MIN(Quintile_Data[[#This Row],[AE_Amt_Q1]:[AE_Amt_Q5]])-Quintile_Data[[#This Row],[AE_Amt_Overall]])</f>
        <v>0.29161483913750907</v>
      </c>
      <c r="AA321" s="19">
        <f>VLOOKUP(Quintile_Data[[#This Row],[Deaths_Q1]],Mapping!$A$2:$B$8,2,FALSE)</f>
        <v>50</v>
      </c>
      <c r="AB321" s="8">
        <f>VLOOKUP(Quintile_Data[[#This Row],[Deaths_Q2]],Mapping!$A$2:$B$8,2,FALSE)</f>
        <v>50</v>
      </c>
      <c r="AC321" s="8">
        <f>VLOOKUP(Quintile_Data[[#This Row],[Deaths_Q3]],Mapping!$A$2:$B$8,2,FALSE)</f>
        <v>50</v>
      </c>
      <c r="AD321" s="8">
        <f>VLOOKUP(Quintile_Data[[#This Row],[Deaths_Q4]],Mapping!$A$2:$B$8,2,FALSE)</f>
        <v>50</v>
      </c>
      <c r="AE321" s="8">
        <f>VLOOKUP(Quintile_Data[[#This Row],[Deaths_Q5]],Mapping!$A$2:$B$8,2,FALSE)</f>
        <v>25</v>
      </c>
      <c r="AF321" s="8">
        <f>VLOOKUP(Quintile_Data[[#This Row],[Deaths_Overall]],Mapping!$A$2:$B$8,2,FALSE)</f>
        <v>100</v>
      </c>
    </row>
    <row r="322" spans="1:32" x14ac:dyDescent="0.25">
      <c r="A322" t="s">
        <v>59</v>
      </c>
      <c r="B322" t="s">
        <v>15</v>
      </c>
      <c r="C322" t="s">
        <v>9</v>
      </c>
      <c r="D322" t="s">
        <v>14</v>
      </c>
      <c r="E322" t="s">
        <v>58</v>
      </c>
      <c r="F322" t="s">
        <v>16</v>
      </c>
      <c r="G322" s="10" t="s">
        <v>54</v>
      </c>
      <c r="H322" s="5">
        <v>1.90973872001253</v>
      </c>
      <c r="I322" s="5">
        <v>1.4236797692319201</v>
      </c>
      <c r="J322" s="5">
        <v>1.04133524232245</v>
      </c>
      <c r="K322" s="5">
        <v>0.83938212091147701</v>
      </c>
      <c r="L322" s="5">
        <v>1.47996809446718</v>
      </c>
      <c r="M322" s="10" t="s">
        <v>54</v>
      </c>
      <c r="N322" s="5">
        <v>2.6190500361646398</v>
      </c>
      <c r="O322" s="5">
        <v>1.6122238562630899</v>
      </c>
      <c r="P322" s="5">
        <v>1.0483800006506101</v>
      </c>
      <c r="Q322" s="5">
        <v>0.85595797404988805</v>
      </c>
      <c r="R322" s="5">
        <v>1.9330424037541201</v>
      </c>
      <c r="S322" s="11" t="s">
        <v>55</v>
      </c>
      <c r="T322" t="s">
        <v>48</v>
      </c>
      <c r="U322" t="s">
        <v>48</v>
      </c>
      <c r="V322" t="s">
        <v>49</v>
      </c>
      <c r="W322" t="s">
        <v>48</v>
      </c>
      <c r="X322" t="s">
        <v>50</v>
      </c>
      <c r="Y322" s="7">
        <f>ABS(Quintile_Data[[#This Row],[AE_Amt_Overall]]-MAX(Quintile_Data[[#This Row],[AE_Amt_Q1]:[AE_Amt_Q5]]))</f>
        <v>0.42977062554534995</v>
      </c>
      <c r="Z322" s="6">
        <f>ABS(MIN(Quintile_Data[[#This Row],[AE_Amt_Q1]:[AE_Amt_Q5]])-Quintile_Data[[#This Row],[AE_Amt_Overall]])</f>
        <v>0.64058597355570301</v>
      </c>
      <c r="AA322" s="19" t="str">
        <f>VLOOKUP(Quintile_Data[[#This Row],[Deaths_Q1]],Mapping!$A$2:$B$8,2,FALSE)</f>
        <v>N/A</v>
      </c>
      <c r="AB322" s="8">
        <f>VLOOKUP(Quintile_Data[[#This Row],[Deaths_Q2]],Mapping!$A$2:$B$8,2,FALSE)</f>
        <v>50</v>
      </c>
      <c r="AC322" s="8">
        <f>VLOOKUP(Quintile_Data[[#This Row],[Deaths_Q3]],Mapping!$A$2:$B$8,2,FALSE)</f>
        <v>50</v>
      </c>
      <c r="AD322" s="8">
        <f>VLOOKUP(Quintile_Data[[#This Row],[Deaths_Q4]],Mapping!$A$2:$B$8,2,FALSE)</f>
        <v>25</v>
      </c>
      <c r="AE322" s="8">
        <f>VLOOKUP(Quintile_Data[[#This Row],[Deaths_Q5]],Mapping!$A$2:$B$8,2,FALSE)</f>
        <v>50</v>
      </c>
      <c r="AF322" s="8">
        <f>VLOOKUP(Quintile_Data[[#This Row],[Deaths_Overall]],Mapping!$A$2:$B$8,2,FALSE)</f>
        <v>100</v>
      </c>
    </row>
    <row r="323" spans="1:32" x14ac:dyDescent="0.25">
      <c r="A323" t="s">
        <v>59</v>
      </c>
      <c r="B323" t="s">
        <v>15</v>
      </c>
      <c r="C323" t="s">
        <v>9</v>
      </c>
      <c r="D323" t="s">
        <v>14</v>
      </c>
      <c r="E323" t="s">
        <v>58</v>
      </c>
      <c r="F323" t="s">
        <v>7</v>
      </c>
      <c r="G323" s="10">
        <v>1.16790193727296</v>
      </c>
      <c r="H323" s="5">
        <v>0.82308973549801501</v>
      </c>
      <c r="I323" s="5">
        <v>0.746898091695814</v>
      </c>
      <c r="J323" s="5">
        <v>0.65073767493457402</v>
      </c>
      <c r="K323" s="5">
        <v>0.55911442630365904</v>
      </c>
      <c r="L323" s="5">
        <v>0.76695298784931099</v>
      </c>
      <c r="M323" s="10">
        <v>1.8447037595915901</v>
      </c>
      <c r="N323" s="5">
        <v>0.85238607979659597</v>
      </c>
      <c r="O323" s="5">
        <v>0.77568993273628795</v>
      </c>
      <c r="P323" s="5">
        <v>0.70186931467702096</v>
      </c>
      <c r="Q323" s="5">
        <v>0.63338675426519297</v>
      </c>
      <c r="R323" s="5">
        <v>0.880531348208487</v>
      </c>
      <c r="S323" s="11" t="s">
        <v>48</v>
      </c>
      <c r="T323" t="s">
        <v>50</v>
      </c>
      <c r="U323" t="s">
        <v>48</v>
      </c>
      <c r="V323" t="s">
        <v>48</v>
      </c>
      <c r="W323" t="s">
        <v>48</v>
      </c>
      <c r="X323" t="s">
        <v>50</v>
      </c>
      <c r="Y323" s="7">
        <f>ABS(Quintile_Data[[#This Row],[AE_Amt_Overall]]-MAX(Quintile_Data[[#This Row],[AE_Amt_Q1]:[AE_Amt_Q5]]))</f>
        <v>0.400948949423649</v>
      </c>
      <c r="Z323" s="6">
        <f>ABS(MIN(Quintile_Data[[#This Row],[AE_Amt_Q1]:[AE_Amt_Q5]])-Quintile_Data[[#This Row],[AE_Amt_Overall]])</f>
        <v>0.20783856154565195</v>
      </c>
      <c r="AA323" s="19">
        <f>VLOOKUP(Quintile_Data[[#This Row],[Deaths_Q1]],Mapping!$A$2:$B$8,2,FALSE)</f>
        <v>50</v>
      </c>
      <c r="AB323" s="8">
        <f>VLOOKUP(Quintile_Data[[#This Row],[Deaths_Q2]],Mapping!$A$2:$B$8,2,FALSE)</f>
        <v>100</v>
      </c>
      <c r="AC323" s="8">
        <f>VLOOKUP(Quintile_Data[[#This Row],[Deaths_Q3]],Mapping!$A$2:$B$8,2,FALSE)</f>
        <v>50</v>
      </c>
      <c r="AD323" s="8">
        <f>VLOOKUP(Quintile_Data[[#This Row],[Deaths_Q4]],Mapping!$A$2:$B$8,2,FALSE)</f>
        <v>50</v>
      </c>
      <c r="AE323" s="8">
        <f>VLOOKUP(Quintile_Data[[#This Row],[Deaths_Q5]],Mapping!$A$2:$B$8,2,FALSE)</f>
        <v>50</v>
      </c>
      <c r="AF323" s="8">
        <f>VLOOKUP(Quintile_Data[[#This Row],[Deaths_Overall]],Mapping!$A$2:$B$8,2,FALSE)</f>
        <v>100</v>
      </c>
    </row>
    <row r="324" spans="1:32" x14ac:dyDescent="0.25">
      <c r="A324" t="s">
        <v>59</v>
      </c>
      <c r="B324" t="s">
        <v>15</v>
      </c>
      <c r="C324" t="s">
        <v>9</v>
      </c>
      <c r="D324" t="s">
        <v>14</v>
      </c>
      <c r="E324" t="s">
        <v>58</v>
      </c>
      <c r="F324" t="s">
        <v>57</v>
      </c>
      <c r="G324" s="10">
        <v>1.2497328594839801</v>
      </c>
      <c r="H324" s="5">
        <v>0.83970291253365703</v>
      </c>
      <c r="I324" s="5">
        <v>0.77411768681305504</v>
      </c>
      <c r="J324" s="5">
        <v>0.66705601375691703</v>
      </c>
      <c r="K324" s="5">
        <v>0.562501698862095</v>
      </c>
      <c r="L324" s="5">
        <v>0.78178984713842203</v>
      </c>
      <c r="M324" s="10">
        <v>2.1943432571768202</v>
      </c>
      <c r="N324" s="5">
        <v>0.91144732011871898</v>
      </c>
      <c r="O324" s="5">
        <v>0.82496753949509605</v>
      </c>
      <c r="P324" s="5">
        <v>0.71577005409077898</v>
      </c>
      <c r="Q324" s="5">
        <v>0.64797320332389996</v>
      </c>
      <c r="R324" s="5">
        <v>1.0081648234367599</v>
      </c>
      <c r="S324" s="11" t="s">
        <v>50</v>
      </c>
      <c r="T324" t="s">
        <v>50</v>
      </c>
      <c r="U324" t="s">
        <v>50</v>
      </c>
      <c r="V324" t="s">
        <v>50</v>
      </c>
      <c r="W324" t="s">
        <v>48</v>
      </c>
      <c r="X324" t="s">
        <v>50</v>
      </c>
      <c r="Y324" s="7">
        <f>ABS(Quintile_Data[[#This Row],[AE_Amt_Overall]]-MAX(Quintile_Data[[#This Row],[AE_Amt_Q1]:[AE_Amt_Q5]]))</f>
        <v>0.46794301234555802</v>
      </c>
      <c r="Z324" s="6">
        <f>ABS(MIN(Quintile_Data[[#This Row],[AE_Amt_Q1]:[AE_Amt_Q5]])-Quintile_Data[[#This Row],[AE_Amt_Overall]])</f>
        <v>0.21928814827632703</v>
      </c>
      <c r="AA324" s="19">
        <f>VLOOKUP(Quintile_Data[[#This Row],[Deaths_Q1]],Mapping!$A$2:$B$8,2,FALSE)</f>
        <v>100</v>
      </c>
      <c r="AB324" s="8">
        <f>VLOOKUP(Quintile_Data[[#This Row],[Deaths_Q2]],Mapping!$A$2:$B$8,2,FALSE)</f>
        <v>100</v>
      </c>
      <c r="AC324" s="8">
        <f>VLOOKUP(Quintile_Data[[#This Row],[Deaths_Q3]],Mapping!$A$2:$B$8,2,FALSE)</f>
        <v>100</v>
      </c>
      <c r="AD324" s="8">
        <f>VLOOKUP(Quintile_Data[[#This Row],[Deaths_Q4]],Mapping!$A$2:$B$8,2,FALSE)</f>
        <v>100</v>
      </c>
      <c r="AE324" s="8">
        <f>VLOOKUP(Quintile_Data[[#This Row],[Deaths_Q5]],Mapping!$A$2:$B$8,2,FALSE)</f>
        <v>50</v>
      </c>
      <c r="AF324" s="8">
        <f>VLOOKUP(Quintile_Data[[#This Row],[Deaths_Overall]],Mapping!$A$2:$B$8,2,FALSE)</f>
        <v>100</v>
      </c>
    </row>
    <row r="325" spans="1:32" x14ac:dyDescent="0.25">
      <c r="A325" t="s">
        <v>59</v>
      </c>
      <c r="B325" t="s">
        <v>15</v>
      </c>
      <c r="C325" t="s">
        <v>9</v>
      </c>
      <c r="D325" t="s">
        <v>17</v>
      </c>
      <c r="E325" t="s">
        <v>61</v>
      </c>
      <c r="F325" t="s">
        <v>16</v>
      </c>
      <c r="G325" s="10" t="s">
        <v>54</v>
      </c>
      <c r="H325" s="5">
        <v>1.7373791015343401</v>
      </c>
      <c r="I325" s="5">
        <v>1.2306165329203</v>
      </c>
      <c r="J325" s="5">
        <v>1.0314942926372099</v>
      </c>
      <c r="K325" s="5">
        <v>0.72480374689759197</v>
      </c>
      <c r="L325" s="5">
        <v>1.10651727077247</v>
      </c>
      <c r="M325" s="10" t="s">
        <v>54</v>
      </c>
      <c r="N325" s="5">
        <v>2.0215792765881901</v>
      </c>
      <c r="O325" s="5">
        <v>1.36749164733896</v>
      </c>
      <c r="P325" s="5">
        <v>1.04635757208923</v>
      </c>
      <c r="Q325" s="5">
        <v>0.79416783027001503</v>
      </c>
      <c r="R325" s="5">
        <v>1.31290906555721</v>
      </c>
      <c r="S325" s="11" t="s">
        <v>55</v>
      </c>
      <c r="T325" t="s">
        <v>49</v>
      </c>
      <c r="U325" t="s">
        <v>49</v>
      </c>
      <c r="V325" t="s">
        <v>49</v>
      </c>
      <c r="W325" t="s">
        <v>53</v>
      </c>
      <c r="X325" t="s">
        <v>48</v>
      </c>
      <c r="Y325" s="7">
        <f>ABS(Quintile_Data[[#This Row],[AE_Amt_Overall]]-MAX(Quintile_Data[[#This Row],[AE_Amt_Q1]:[AE_Amt_Q5]]))</f>
        <v>0.63086183076187008</v>
      </c>
      <c r="Z325" s="6">
        <f>ABS(MIN(Quintile_Data[[#This Row],[AE_Amt_Q1]:[AE_Amt_Q5]])-Quintile_Data[[#This Row],[AE_Amt_Overall]])</f>
        <v>0.381713523874878</v>
      </c>
      <c r="AA325" s="19" t="str">
        <f>VLOOKUP(Quintile_Data[[#This Row],[Deaths_Q1]],Mapping!$A$2:$B$8,2,FALSE)</f>
        <v>N/A</v>
      </c>
      <c r="AB325" s="8">
        <f>VLOOKUP(Quintile_Data[[#This Row],[Deaths_Q2]],Mapping!$A$2:$B$8,2,FALSE)</f>
        <v>25</v>
      </c>
      <c r="AC325" s="8">
        <f>VLOOKUP(Quintile_Data[[#This Row],[Deaths_Q3]],Mapping!$A$2:$B$8,2,FALSE)</f>
        <v>25</v>
      </c>
      <c r="AD325" s="8">
        <f>VLOOKUP(Quintile_Data[[#This Row],[Deaths_Q4]],Mapping!$A$2:$B$8,2,FALSE)</f>
        <v>25</v>
      </c>
      <c r="AE325" s="8">
        <f>VLOOKUP(Quintile_Data[[#This Row],[Deaths_Q5]],Mapping!$A$2:$B$8,2,FALSE)</f>
        <v>12</v>
      </c>
      <c r="AF325" s="8">
        <f>VLOOKUP(Quintile_Data[[#This Row],[Deaths_Overall]],Mapping!$A$2:$B$8,2,FALSE)</f>
        <v>50</v>
      </c>
    </row>
    <row r="326" spans="1:32" x14ac:dyDescent="0.25">
      <c r="A326" t="s">
        <v>59</v>
      </c>
      <c r="B326" t="s">
        <v>15</v>
      </c>
      <c r="C326" t="s">
        <v>9</v>
      </c>
      <c r="D326" t="s">
        <v>17</v>
      </c>
      <c r="E326" t="s">
        <v>61</v>
      </c>
      <c r="F326" t="s">
        <v>7</v>
      </c>
      <c r="G326" s="10">
        <v>2.0622213749367102</v>
      </c>
      <c r="H326" s="5">
        <v>0.96445622947399801</v>
      </c>
      <c r="I326" s="5">
        <v>0.90862061253085702</v>
      </c>
      <c r="J326" s="5">
        <v>0.66064367033424398</v>
      </c>
      <c r="K326" s="5" t="s">
        <v>54</v>
      </c>
      <c r="L326" s="5">
        <v>0.87167790872611794</v>
      </c>
      <c r="M326" s="10">
        <v>1.61707484784321</v>
      </c>
      <c r="N326" s="5">
        <v>0.90917297581194501</v>
      </c>
      <c r="O326" s="5">
        <v>0.83422943697121499</v>
      </c>
      <c r="P326" s="5">
        <v>0.75569891268998401</v>
      </c>
      <c r="Q326" s="5" t="s">
        <v>54</v>
      </c>
      <c r="R326" s="5">
        <v>0.854670413836217</v>
      </c>
      <c r="S326" s="11" t="s">
        <v>51</v>
      </c>
      <c r="T326" t="s">
        <v>49</v>
      </c>
      <c r="U326" t="s">
        <v>49</v>
      </c>
      <c r="V326" t="s">
        <v>49</v>
      </c>
      <c r="W326" t="s">
        <v>55</v>
      </c>
      <c r="X326" t="s">
        <v>48</v>
      </c>
      <c r="Y326" s="7">
        <f>ABS(Quintile_Data[[#This Row],[AE_Amt_Overall]]-MAX(Quintile_Data[[#This Row],[AE_Amt_Q1]:[AE_Amt_Q5]]))</f>
        <v>1.1905434662105923</v>
      </c>
      <c r="Z326" s="6">
        <f>ABS(MIN(Quintile_Data[[#This Row],[AE_Amt_Q1]:[AE_Amt_Q5]])-Quintile_Data[[#This Row],[AE_Amt_Overall]])</f>
        <v>0.21103423839187396</v>
      </c>
      <c r="AA326" s="19">
        <f>VLOOKUP(Quintile_Data[[#This Row],[Deaths_Q1]],Mapping!$A$2:$B$8,2,FALSE)</f>
        <v>6</v>
      </c>
      <c r="AB326" s="8">
        <f>VLOOKUP(Quintile_Data[[#This Row],[Deaths_Q2]],Mapping!$A$2:$B$8,2,FALSE)</f>
        <v>25</v>
      </c>
      <c r="AC326" s="8">
        <f>VLOOKUP(Quintile_Data[[#This Row],[Deaths_Q3]],Mapping!$A$2:$B$8,2,FALSE)</f>
        <v>25</v>
      </c>
      <c r="AD326" s="8">
        <f>VLOOKUP(Quintile_Data[[#This Row],[Deaths_Q4]],Mapping!$A$2:$B$8,2,FALSE)</f>
        <v>25</v>
      </c>
      <c r="AE326" s="8" t="str">
        <f>VLOOKUP(Quintile_Data[[#This Row],[Deaths_Q5]],Mapping!$A$2:$B$8,2,FALSE)</f>
        <v>N/A</v>
      </c>
      <c r="AF326" s="8">
        <f>VLOOKUP(Quintile_Data[[#This Row],[Deaths_Overall]],Mapping!$A$2:$B$8,2,FALSE)</f>
        <v>50</v>
      </c>
    </row>
    <row r="327" spans="1:32" x14ac:dyDescent="0.25">
      <c r="A327" t="s">
        <v>59</v>
      </c>
      <c r="B327" t="s">
        <v>15</v>
      </c>
      <c r="C327" t="s">
        <v>9</v>
      </c>
      <c r="D327" t="s">
        <v>17</v>
      </c>
      <c r="E327" t="s">
        <v>61</v>
      </c>
      <c r="F327" t="s">
        <v>57</v>
      </c>
      <c r="G327" s="10">
        <v>2.5047921293272299</v>
      </c>
      <c r="H327" s="5">
        <v>1.12104350097351</v>
      </c>
      <c r="I327" s="5">
        <v>0.94434473463837698</v>
      </c>
      <c r="J327" s="5">
        <v>0.79361425850273204</v>
      </c>
      <c r="K327" s="5">
        <v>0.417620209261367</v>
      </c>
      <c r="L327" s="5">
        <v>0.89328777962267203</v>
      </c>
      <c r="M327" s="10">
        <v>1.6532596938708499</v>
      </c>
      <c r="N327" s="5">
        <v>1.53172684014604</v>
      </c>
      <c r="O327" s="5">
        <v>0.96135900178509703</v>
      </c>
      <c r="P327" s="5">
        <v>0.91678170142049298</v>
      </c>
      <c r="Q327" s="5">
        <v>0.81409810681592398</v>
      </c>
      <c r="R327" s="5">
        <v>1.0255816679673699</v>
      </c>
      <c r="S327" s="11" t="s">
        <v>51</v>
      </c>
      <c r="T327" t="s">
        <v>49</v>
      </c>
      <c r="U327" t="s">
        <v>48</v>
      </c>
      <c r="V327" t="s">
        <v>49</v>
      </c>
      <c r="W327" t="s">
        <v>53</v>
      </c>
      <c r="X327" t="s">
        <v>48</v>
      </c>
      <c r="Y327" s="7">
        <f>ABS(Quintile_Data[[#This Row],[AE_Amt_Overall]]-MAX(Quintile_Data[[#This Row],[AE_Amt_Q1]:[AE_Amt_Q5]]))</f>
        <v>1.6115043497045578</v>
      </c>
      <c r="Z327" s="6">
        <f>ABS(MIN(Quintile_Data[[#This Row],[AE_Amt_Q1]:[AE_Amt_Q5]])-Quintile_Data[[#This Row],[AE_Amt_Overall]])</f>
        <v>0.47566757036130503</v>
      </c>
      <c r="AA327" s="19">
        <f>VLOOKUP(Quintile_Data[[#This Row],[Deaths_Q1]],Mapping!$A$2:$B$8,2,FALSE)</f>
        <v>6</v>
      </c>
      <c r="AB327" s="8">
        <f>VLOOKUP(Quintile_Data[[#This Row],[Deaths_Q2]],Mapping!$A$2:$B$8,2,FALSE)</f>
        <v>25</v>
      </c>
      <c r="AC327" s="8">
        <f>VLOOKUP(Quintile_Data[[#This Row],[Deaths_Q3]],Mapping!$A$2:$B$8,2,FALSE)</f>
        <v>50</v>
      </c>
      <c r="AD327" s="8">
        <f>VLOOKUP(Quintile_Data[[#This Row],[Deaths_Q4]],Mapping!$A$2:$B$8,2,FALSE)</f>
        <v>25</v>
      </c>
      <c r="AE327" s="8">
        <f>VLOOKUP(Quintile_Data[[#This Row],[Deaths_Q5]],Mapping!$A$2:$B$8,2,FALSE)</f>
        <v>12</v>
      </c>
      <c r="AF327" s="8">
        <f>VLOOKUP(Quintile_Data[[#This Row],[Deaths_Overall]],Mapping!$A$2:$B$8,2,FALSE)</f>
        <v>50</v>
      </c>
    </row>
    <row r="328" spans="1:32" x14ac:dyDescent="0.25">
      <c r="A328" t="s">
        <v>59</v>
      </c>
      <c r="B328" t="s">
        <v>15</v>
      </c>
      <c r="C328" t="s">
        <v>9</v>
      </c>
      <c r="D328" t="s">
        <v>17</v>
      </c>
      <c r="E328" t="s">
        <v>62</v>
      </c>
      <c r="F328" t="s">
        <v>16</v>
      </c>
      <c r="G328" s="10">
        <v>1.86945929351508</v>
      </c>
      <c r="H328" s="5">
        <v>1.63588885121815</v>
      </c>
      <c r="I328" s="5">
        <v>1.35279727194489</v>
      </c>
      <c r="J328" s="5">
        <v>1.0154402203500901</v>
      </c>
      <c r="K328" s="5" t="s">
        <v>54</v>
      </c>
      <c r="L328" s="5">
        <v>1.2305505527874701</v>
      </c>
      <c r="M328" s="10">
        <v>2.4432874072735999</v>
      </c>
      <c r="N328" s="5">
        <v>1.5326768710235199</v>
      </c>
      <c r="O328" s="5">
        <v>1.33583120610719</v>
      </c>
      <c r="P328" s="5">
        <v>1.0192648891913201</v>
      </c>
      <c r="Q328" s="5" t="s">
        <v>54</v>
      </c>
      <c r="R328" s="5">
        <v>1.5309796158986899</v>
      </c>
      <c r="S328" s="11" t="s">
        <v>48</v>
      </c>
      <c r="T328" t="s">
        <v>51</v>
      </c>
      <c r="U328" t="s">
        <v>53</v>
      </c>
      <c r="V328" t="s">
        <v>49</v>
      </c>
      <c r="W328" t="s">
        <v>55</v>
      </c>
      <c r="X328" t="s">
        <v>48</v>
      </c>
      <c r="Y328" s="7">
        <f>ABS(Quintile_Data[[#This Row],[AE_Amt_Overall]]-MAX(Quintile_Data[[#This Row],[AE_Amt_Q1]:[AE_Amt_Q5]]))</f>
        <v>0.63890874072760995</v>
      </c>
      <c r="Z328" s="6">
        <f>ABS(MIN(Quintile_Data[[#This Row],[AE_Amt_Q1]:[AE_Amt_Q5]])-Quintile_Data[[#This Row],[AE_Amt_Overall]])</f>
        <v>0.21511033243737998</v>
      </c>
      <c r="AA328" s="19">
        <f>VLOOKUP(Quintile_Data[[#This Row],[Deaths_Q1]],Mapping!$A$2:$B$8,2,FALSE)</f>
        <v>50</v>
      </c>
      <c r="AB328" s="8">
        <f>VLOOKUP(Quintile_Data[[#This Row],[Deaths_Q2]],Mapping!$A$2:$B$8,2,FALSE)</f>
        <v>6</v>
      </c>
      <c r="AC328" s="8">
        <f>VLOOKUP(Quintile_Data[[#This Row],[Deaths_Q3]],Mapping!$A$2:$B$8,2,FALSE)</f>
        <v>12</v>
      </c>
      <c r="AD328" s="8">
        <f>VLOOKUP(Quintile_Data[[#This Row],[Deaths_Q4]],Mapping!$A$2:$B$8,2,FALSE)</f>
        <v>25</v>
      </c>
      <c r="AE328" s="8" t="str">
        <f>VLOOKUP(Quintile_Data[[#This Row],[Deaths_Q5]],Mapping!$A$2:$B$8,2,FALSE)</f>
        <v>N/A</v>
      </c>
      <c r="AF328" s="8">
        <f>VLOOKUP(Quintile_Data[[#This Row],[Deaths_Overall]],Mapping!$A$2:$B$8,2,FALSE)</f>
        <v>50</v>
      </c>
    </row>
    <row r="329" spans="1:32" x14ac:dyDescent="0.25">
      <c r="A329" t="s">
        <v>59</v>
      </c>
      <c r="B329" t="s">
        <v>15</v>
      </c>
      <c r="C329" t="s">
        <v>9</v>
      </c>
      <c r="D329" t="s">
        <v>17</v>
      </c>
      <c r="E329" t="s">
        <v>62</v>
      </c>
      <c r="F329" t="s">
        <v>7</v>
      </c>
      <c r="G329" s="10">
        <v>2.6380553273846101</v>
      </c>
      <c r="H329" s="5">
        <v>1.3339003793800599</v>
      </c>
      <c r="I329" s="5">
        <v>0.94456506424640196</v>
      </c>
      <c r="J329" s="5">
        <v>0.72237171528654098</v>
      </c>
      <c r="K329" s="5">
        <v>0.48105556325061399</v>
      </c>
      <c r="L329" s="5">
        <v>0.86917017851439704</v>
      </c>
      <c r="M329" s="10">
        <v>1.78268894454977</v>
      </c>
      <c r="N329" s="5">
        <v>1.16347326669429</v>
      </c>
      <c r="O329" s="5">
        <v>0.97878164633410503</v>
      </c>
      <c r="P329" s="5">
        <v>0.85917444972438495</v>
      </c>
      <c r="Q329" s="5">
        <v>0.69409478161755001</v>
      </c>
      <c r="R329" s="5">
        <v>0.93449927633367003</v>
      </c>
      <c r="S329" s="11" t="s">
        <v>51</v>
      </c>
      <c r="T329" t="s">
        <v>53</v>
      </c>
      <c r="U329" t="s">
        <v>48</v>
      </c>
      <c r="V329" t="s">
        <v>49</v>
      </c>
      <c r="W329" t="s">
        <v>53</v>
      </c>
      <c r="X329" t="s">
        <v>48</v>
      </c>
      <c r="Y329" s="7">
        <f>ABS(Quintile_Data[[#This Row],[AE_Amt_Overall]]-MAX(Quintile_Data[[#This Row],[AE_Amt_Q1]:[AE_Amt_Q5]]))</f>
        <v>1.7688851488702131</v>
      </c>
      <c r="Z329" s="6">
        <f>ABS(MIN(Quintile_Data[[#This Row],[AE_Amt_Q1]:[AE_Amt_Q5]])-Quintile_Data[[#This Row],[AE_Amt_Overall]])</f>
        <v>0.38811461526378305</v>
      </c>
      <c r="AA329" s="19">
        <f>VLOOKUP(Quintile_Data[[#This Row],[Deaths_Q1]],Mapping!$A$2:$B$8,2,FALSE)</f>
        <v>6</v>
      </c>
      <c r="AB329" s="8">
        <f>VLOOKUP(Quintile_Data[[#This Row],[Deaths_Q2]],Mapping!$A$2:$B$8,2,FALSE)</f>
        <v>12</v>
      </c>
      <c r="AC329" s="8">
        <f>VLOOKUP(Quintile_Data[[#This Row],[Deaths_Q3]],Mapping!$A$2:$B$8,2,FALSE)</f>
        <v>50</v>
      </c>
      <c r="AD329" s="8">
        <f>VLOOKUP(Quintile_Data[[#This Row],[Deaths_Q4]],Mapping!$A$2:$B$8,2,FALSE)</f>
        <v>25</v>
      </c>
      <c r="AE329" s="8">
        <f>VLOOKUP(Quintile_Data[[#This Row],[Deaths_Q5]],Mapping!$A$2:$B$8,2,FALSE)</f>
        <v>12</v>
      </c>
      <c r="AF329" s="8">
        <f>VLOOKUP(Quintile_Data[[#This Row],[Deaths_Overall]],Mapping!$A$2:$B$8,2,FALSE)</f>
        <v>50</v>
      </c>
    </row>
    <row r="330" spans="1:32" x14ac:dyDescent="0.25">
      <c r="A330" t="s">
        <v>59</v>
      </c>
      <c r="B330" t="s">
        <v>15</v>
      </c>
      <c r="C330" t="s">
        <v>9</v>
      </c>
      <c r="D330" t="s">
        <v>17</v>
      </c>
      <c r="E330" t="s">
        <v>62</v>
      </c>
      <c r="F330" t="s">
        <v>57</v>
      </c>
      <c r="G330" s="10">
        <v>2.5678369263982099</v>
      </c>
      <c r="H330" s="5">
        <v>1.47294557995219</v>
      </c>
      <c r="I330" s="5">
        <v>0.97835334647370997</v>
      </c>
      <c r="J330" s="5">
        <v>0.76127022287347301</v>
      </c>
      <c r="K330" s="5">
        <v>0.54020772173741505</v>
      </c>
      <c r="L330" s="5">
        <v>0.90688901057655003</v>
      </c>
      <c r="M330" s="10">
        <v>1.7279208434167601</v>
      </c>
      <c r="N330" s="5">
        <v>2.13499373763955</v>
      </c>
      <c r="O330" s="5">
        <v>1.03455873536708</v>
      </c>
      <c r="P330" s="5">
        <v>0.89461706002696595</v>
      </c>
      <c r="Q330" s="5">
        <v>0.75663879415166002</v>
      </c>
      <c r="R330" s="5">
        <v>1.15030558848579</v>
      </c>
      <c r="S330" s="11" t="s">
        <v>51</v>
      </c>
      <c r="T330" t="s">
        <v>48</v>
      </c>
      <c r="U330" t="s">
        <v>48</v>
      </c>
      <c r="V330" t="s">
        <v>49</v>
      </c>
      <c r="W330" t="s">
        <v>49</v>
      </c>
      <c r="X330" t="s">
        <v>48</v>
      </c>
      <c r="Y330" s="7">
        <f>ABS(Quintile_Data[[#This Row],[AE_Amt_Overall]]-MAX(Quintile_Data[[#This Row],[AE_Amt_Q1]:[AE_Amt_Q5]]))</f>
        <v>1.66094791582166</v>
      </c>
      <c r="Z330" s="6">
        <f>ABS(MIN(Quintile_Data[[#This Row],[AE_Amt_Q1]:[AE_Amt_Q5]])-Quintile_Data[[#This Row],[AE_Amt_Overall]])</f>
        <v>0.36668128883913498</v>
      </c>
      <c r="AA330" s="19">
        <f>VLOOKUP(Quintile_Data[[#This Row],[Deaths_Q1]],Mapping!$A$2:$B$8,2,FALSE)</f>
        <v>6</v>
      </c>
      <c r="AB330" s="8">
        <f>VLOOKUP(Quintile_Data[[#This Row],[Deaths_Q2]],Mapping!$A$2:$B$8,2,FALSE)</f>
        <v>50</v>
      </c>
      <c r="AC330" s="8">
        <f>VLOOKUP(Quintile_Data[[#This Row],[Deaths_Q3]],Mapping!$A$2:$B$8,2,FALSE)</f>
        <v>50</v>
      </c>
      <c r="AD330" s="8">
        <f>VLOOKUP(Quintile_Data[[#This Row],[Deaths_Q4]],Mapping!$A$2:$B$8,2,FALSE)</f>
        <v>25</v>
      </c>
      <c r="AE330" s="8">
        <f>VLOOKUP(Quintile_Data[[#This Row],[Deaths_Q5]],Mapping!$A$2:$B$8,2,FALSE)</f>
        <v>25</v>
      </c>
      <c r="AF330" s="8">
        <f>VLOOKUP(Quintile_Data[[#This Row],[Deaths_Overall]],Mapping!$A$2:$B$8,2,FALSE)</f>
        <v>50</v>
      </c>
    </row>
    <row r="331" spans="1:32" x14ac:dyDescent="0.25">
      <c r="A331" t="s">
        <v>59</v>
      </c>
      <c r="B331" t="s">
        <v>15</v>
      </c>
      <c r="C331" t="s">
        <v>9</v>
      </c>
      <c r="D331" t="s">
        <v>17</v>
      </c>
      <c r="E331" t="s">
        <v>11</v>
      </c>
      <c r="F331" t="s">
        <v>16</v>
      </c>
      <c r="G331" s="10">
        <v>3.3663922032800802</v>
      </c>
      <c r="H331" s="5">
        <v>2.0995795243181501</v>
      </c>
      <c r="I331" s="5">
        <v>1.49355983598385</v>
      </c>
      <c r="J331" s="5">
        <v>1.31839131226773</v>
      </c>
      <c r="K331" s="5">
        <v>1.0136354086952799</v>
      </c>
      <c r="L331" s="5">
        <v>1.5587206220807901</v>
      </c>
      <c r="M331" s="10">
        <v>3.1791330874287</v>
      </c>
      <c r="N331" s="5">
        <v>2.62644190320635</v>
      </c>
      <c r="O331" s="5">
        <v>1.48775771627752</v>
      </c>
      <c r="P331" s="5">
        <v>1.3637014885604799</v>
      </c>
      <c r="Q331" s="5">
        <v>1.01434768829058</v>
      </c>
      <c r="R331" s="5">
        <v>2.0016163749389202</v>
      </c>
      <c r="S331" s="11" t="s">
        <v>51</v>
      </c>
      <c r="T331" t="s">
        <v>48</v>
      </c>
      <c r="U331" t="s">
        <v>53</v>
      </c>
      <c r="V331" t="s">
        <v>53</v>
      </c>
      <c r="W331" t="s">
        <v>49</v>
      </c>
      <c r="X331" t="s">
        <v>48</v>
      </c>
      <c r="Y331" s="7">
        <f>ABS(Quintile_Data[[#This Row],[AE_Amt_Overall]]-MAX(Quintile_Data[[#This Row],[AE_Amt_Q1]:[AE_Amt_Q5]]))</f>
        <v>1.8076715811992901</v>
      </c>
      <c r="Z331" s="6">
        <f>ABS(MIN(Quintile_Data[[#This Row],[AE_Amt_Q1]:[AE_Amt_Q5]])-Quintile_Data[[#This Row],[AE_Amt_Overall]])</f>
        <v>0.54508521338551019</v>
      </c>
      <c r="AA331" s="19">
        <f>VLOOKUP(Quintile_Data[[#This Row],[Deaths_Q1]],Mapping!$A$2:$B$8,2,FALSE)</f>
        <v>6</v>
      </c>
      <c r="AB331" s="8">
        <f>VLOOKUP(Quintile_Data[[#This Row],[Deaths_Q2]],Mapping!$A$2:$B$8,2,FALSE)</f>
        <v>50</v>
      </c>
      <c r="AC331" s="8">
        <f>VLOOKUP(Quintile_Data[[#This Row],[Deaths_Q3]],Mapping!$A$2:$B$8,2,FALSE)</f>
        <v>12</v>
      </c>
      <c r="AD331" s="8">
        <f>VLOOKUP(Quintile_Data[[#This Row],[Deaths_Q4]],Mapping!$A$2:$B$8,2,FALSE)</f>
        <v>12</v>
      </c>
      <c r="AE331" s="8">
        <f>VLOOKUP(Quintile_Data[[#This Row],[Deaths_Q5]],Mapping!$A$2:$B$8,2,FALSE)</f>
        <v>25</v>
      </c>
      <c r="AF331" s="8">
        <f>VLOOKUP(Quintile_Data[[#This Row],[Deaths_Overall]],Mapping!$A$2:$B$8,2,FALSE)</f>
        <v>50</v>
      </c>
    </row>
    <row r="332" spans="1:32" x14ac:dyDescent="0.25">
      <c r="A332" t="s">
        <v>59</v>
      </c>
      <c r="B332" t="s">
        <v>15</v>
      </c>
      <c r="C332" t="s">
        <v>9</v>
      </c>
      <c r="D332" t="s">
        <v>17</v>
      </c>
      <c r="E332" t="s">
        <v>11</v>
      </c>
      <c r="F332" t="s">
        <v>7</v>
      </c>
      <c r="G332" s="10">
        <v>1.93901214790891</v>
      </c>
      <c r="H332" s="5">
        <v>1.2357618692210499</v>
      </c>
      <c r="I332" s="5">
        <v>0.84111361644718097</v>
      </c>
      <c r="J332" s="5">
        <v>0.66368477952974103</v>
      </c>
      <c r="K332" s="5">
        <v>0.49016452322138299</v>
      </c>
      <c r="L332" s="5">
        <v>0.81195085055229699</v>
      </c>
      <c r="M332" s="10">
        <v>1.4917109924454</v>
      </c>
      <c r="N332" s="5">
        <v>1.0094863009935799</v>
      </c>
      <c r="O332" s="5">
        <v>0.95266729997423005</v>
      </c>
      <c r="P332" s="5">
        <v>0.83825081538880797</v>
      </c>
      <c r="Q332" s="5">
        <v>0.74151309681658595</v>
      </c>
      <c r="R332" s="5">
        <v>0.94881322108624799</v>
      </c>
      <c r="S332" s="11" t="s">
        <v>49</v>
      </c>
      <c r="T332" t="s">
        <v>53</v>
      </c>
      <c r="U332" t="s">
        <v>49</v>
      </c>
      <c r="V332" t="s">
        <v>49</v>
      </c>
      <c r="W332" t="s">
        <v>53</v>
      </c>
      <c r="X332" t="s">
        <v>48</v>
      </c>
      <c r="Y332" s="7">
        <f>ABS(Quintile_Data[[#This Row],[AE_Amt_Overall]]-MAX(Quintile_Data[[#This Row],[AE_Amt_Q1]:[AE_Amt_Q5]]))</f>
        <v>1.127061297356613</v>
      </c>
      <c r="Z332" s="6">
        <f>ABS(MIN(Quintile_Data[[#This Row],[AE_Amt_Q1]:[AE_Amt_Q5]])-Quintile_Data[[#This Row],[AE_Amt_Overall]])</f>
        <v>0.321786327330914</v>
      </c>
      <c r="AA332" s="19">
        <f>VLOOKUP(Quintile_Data[[#This Row],[Deaths_Q1]],Mapping!$A$2:$B$8,2,FALSE)</f>
        <v>25</v>
      </c>
      <c r="AB332" s="8">
        <f>VLOOKUP(Quintile_Data[[#This Row],[Deaths_Q2]],Mapping!$A$2:$B$8,2,FALSE)</f>
        <v>12</v>
      </c>
      <c r="AC332" s="8">
        <f>VLOOKUP(Quintile_Data[[#This Row],[Deaths_Q3]],Mapping!$A$2:$B$8,2,FALSE)</f>
        <v>25</v>
      </c>
      <c r="AD332" s="8">
        <f>VLOOKUP(Quintile_Data[[#This Row],[Deaths_Q4]],Mapping!$A$2:$B$8,2,FALSE)</f>
        <v>25</v>
      </c>
      <c r="AE332" s="8">
        <f>VLOOKUP(Quintile_Data[[#This Row],[Deaths_Q5]],Mapping!$A$2:$B$8,2,FALSE)</f>
        <v>12</v>
      </c>
      <c r="AF332" s="8">
        <f>VLOOKUP(Quintile_Data[[#This Row],[Deaths_Overall]],Mapping!$A$2:$B$8,2,FALSE)</f>
        <v>50</v>
      </c>
    </row>
    <row r="333" spans="1:32" x14ac:dyDescent="0.25">
      <c r="A333" t="s">
        <v>59</v>
      </c>
      <c r="B333" t="s">
        <v>15</v>
      </c>
      <c r="C333" t="s">
        <v>9</v>
      </c>
      <c r="D333" t="s">
        <v>17</v>
      </c>
      <c r="E333" t="s">
        <v>11</v>
      </c>
      <c r="F333" t="s">
        <v>57</v>
      </c>
      <c r="G333" s="10">
        <v>2.1170696848908399</v>
      </c>
      <c r="H333" s="5">
        <v>1.38313082086157</v>
      </c>
      <c r="I333" s="5">
        <v>0.92475180324967399</v>
      </c>
      <c r="J333" s="5">
        <v>0.72535711115046697</v>
      </c>
      <c r="K333" s="5">
        <v>0.49061686399235999</v>
      </c>
      <c r="L333" s="5">
        <v>0.86942569502759603</v>
      </c>
      <c r="M333" s="10">
        <v>2.4120284474202101</v>
      </c>
      <c r="N333" s="5">
        <v>1.31239559078005</v>
      </c>
      <c r="O333" s="5">
        <v>1.01833325524217</v>
      </c>
      <c r="P333" s="5">
        <v>0.94669471455259002</v>
      </c>
      <c r="Q333" s="5">
        <v>0.74494894298827197</v>
      </c>
      <c r="R333" s="5">
        <v>1.3328003195040701</v>
      </c>
      <c r="S333" s="11" t="s">
        <v>48</v>
      </c>
      <c r="T333" t="s">
        <v>49</v>
      </c>
      <c r="U333" t="s">
        <v>49</v>
      </c>
      <c r="V333" t="s">
        <v>49</v>
      </c>
      <c r="W333" t="s">
        <v>53</v>
      </c>
      <c r="X333" t="s">
        <v>48</v>
      </c>
      <c r="Y333" s="7">
        <f>ABS(Quintile_Data[[#This Row],[AE_Amt_Overall]]-MAX(Quintile_Data[[#This Row],[AE_Amt_Q1]:[AE_Amt_Q5]]))</f>
        <v>1.2476439898632439</v>
      </c>
      <c r="Z333" s="6">
        <f>ABS(MIN(Quintile_Data[[#This Row],[AE_Amt_Q1]:[AE_Amt_Q5]])-Quintile_Data[[#This Row],[AE_Amt_Overall]])</f>
        <v>0.37880883103523605</v>
      </c>
      <c r="AA333" s="19">
        <f>VLOOKUP(Quintile_Data[[#This Row],[Deaths_Q1]],Mapping!$A$2:$B$8,2,FALSE)</f>
        <v>50</v>
      </c>
      <c r="AB333" s="8">
        <f>VLOOKUP(Quintile_Data[[#This Row],[Deaths_Q2]],Mapping!$A$2:$B$8,2,FALSE)</f>
        <v>25</v>
      </c>
      <c r="AC333" s="8">
        <f>VLOOKUP(Quintile_Data[[#This Row],[Deaths_Q3]],Mapping!$A$2:$B$8,2,FALSE)</f>
        <v>25</v>
      </c>
      <c r="AD333" s="8">
        <f>VLOOKUP(Quintile_Data[[#This Row],[Deaths_Q4]],Mapping!$A$2:$B$8,2,FALSE)</f>
        <v>25</v>
      </c>
      <c r="AE333" s="8">
        <f>VLOOKUP(Quintile_Data[[#This Row],[Deaths_Q5]],Mapping!$A$2:$B$8,2,FALSE)</f>
        <v>12</v>
      </c>
      <c r="AF333" s="8">
        <f>VLOOKUP(Quintile_Data[[#This Row],[Deaths_Overall]],Mapping!$A$2:$B$8,2,FALSE)</f>
        <v>50</v>
      </c>
    </row>
    <row r="334" spans="1:32" x14ac:dyDescent="0.25">
      <c r="A334" t="s">
        <v>59</v>
      </c>
      <c r="B334" t="s">
        <v>15</v>
      </c>
      <c r="C334" t="s">
        <v>9</v>
      </c>
      <c r="D334" t="s">
        <v>17</v>
      </c>
      <c r="E334" t="s">
        <v>58</v>
      </c>
      <c r="F334" t="s">
        <v>16</v>
      </c>
      <c r="G334" s="10">
        <v>3.8031069161521298</v>
      </c>
      <c r="H334" s="5">
        <v>1.93542583269839</v>
      </c>
      <c r="I334" s="5">
        <v>1.4246359793829999</v>
      </c>
      <c r="J334" s="5">
        <v>1.1287088689278999</v>
      </c>
      <c r="K334" s="5">
        <v>0.90675900389664699</v>
      </c>
      <c r="L334" s="5">
        <v>1.2899818246483601</v>
      </c>
      <c r="M334" s="10">
        <v>3.32849567925606</v>
      </c>
      <c r="N334" s="5">
        <v>2.4223872165897502</v>
      </c>
      <c r="O334" s="5">
        <v>1.4077104111785801</v>
      </c>
      <c r="P334" s="5">
        <v>1.17396082519894</v>
      </c>
      <c r="Q334" s="5">
        <v>0.919304323140128</v>
      </c>
      <c r="R334" s="5">
        <v>1.6125385536141801</v>
      </c>
      <c r="S334" s="11" t="s">
        <v>51</v>
      </c>
      <c r="T334" t="s">
        <v>48</v>
      </c>
      <c r="U334" t="s">
        <v>49</v>
      </c>
      <c r="V334" t="s">
        <v>48</v>
      </c>
      <c r="W334" t="s">
        <v>49</v>
      </c>
      <c r="X334" t="s">
        <v>48</v>
      </c>
      <c r="Y334" s="7">
        <f>ABS(Quintile_Data[[#This Row],[AE_Amt_Overall]]-MAX(Quintile_Data[[#This Row],[AE_Amt_Q1]:[AE_Amt_Q5]]))</f>
        <v>2.5131250915037695</v>
      </c>
      <c r="Z334" s="6">
        <f>ABS(MIN(Quintile_Data[[#This Row],[AE_Amt_Q1]:[AE_Amt_Q5]])-Quintile_Data[[#This Row],[AE_Amt_Overall]])</f>
        <v>0.3832228207517131</v>
      </c>
      <c r="AA334" s="19">
        <f>VLOOKUP(Quintile_Data[[#This Row],[Deaths_Q1]],Mapping!$A$2:$B$8,2,FALSE)</f>
        <v>6</v>
      </c>
      <c r="AB334" s="8">
        <f>VLOOKUP(Quintile_Data[[#This Row],[Deaths_Q2]],Mapping!$A$2:$B$8,2,FALSE)</f>
        <v>50</v>
      </c>
      <c r="AC334" s="8">
        <f>VLOOKUP(Quintile_Data[[#This Row],[Deaths_Q3]],Mapping!$A$2:$B$8,2,FALSE)</f>
        <v>25</v>
      </c>
      <c r="AD334" s="8">
        <f>VLOOKUP(Quintile_Data[[#This Row],[Deaths_Q4]],Mapping!$A$2:$B$8,2,FALSE)</f>
        <v>50</v>
      </c>
      <c r="AE334" s="8">
        <f>VLOOKUP(Quintile_Data[[#This Row],[Deaths_Q5]],Mapping!$A$2:$B$8,2,FALSE)</f>
        <v>25</v>
      </c>
      <c r="AF334" s="8">
        <f>VLOOKUP(Quintile_Data[[#This Row],[Deaths_Overall]],Mapping!$A$2:$B$8,2,FALSE)</f>
        <v>50</v>
      </c>
    </row>
    <row r="335" spans="1:32" x14ac:dyDescent="0.25">
      <c r="A335" t="s">
        <v>59</v>
      </c>
      <c r="B335" t="s">
        <v>15</v>
      </c>
      <c r="C335" t="s">
        <v>9</v>
      </c>
      <c r="D335" t="s">
        <v>17</v>
      </c>
      <c r="E335" t="s">
        <v>58</v>
      </c>
      <c r="F335" t="s">
        <v>7</v>
      </c>
      <c r="G335" s="10">
        <v>2.2427376702170698</v>
      </c>
      <c r="H335" s="5">
        <v>1.3142392415902699</v>
      </c>
      <c r="I335" s="5">
        <v>0.91063690458318003</v>
      </c>
      <c r="J335" s="5">
        <v>0.73114647535479804</v>
      </c>
      <c r="K335" s="5">
        <v>0.54391437988438696</v>
      </c>
      <c r="L335" s="5">
        <v>0.85045123146102297</v>
      </c>
      <c r="M335" s="10">
        <v>1.41834883299556</v>
      </c>
      <c r="N335" s="5">
        <v>1.2823373543407399</v>
      </c>
      <c r="O335" s="5">
        <v>0.93718342550352696</v>
      </c>
      <c r="P335" s="5">
        <v>0.83067323666842396</v>
      </c>
      <c r="Q335" s="5">
        <v>0.76029644476940395</v>
      </c>
      <c r="R335" s="5">
        <v>0.91732640961754996</v>
      </c>
      <c r="S335" s="11" t="s">
        <v>53</v>
      </c>
      <c r="T335" t="s">
        <v>49</v>
      </c>
      <c r="U335" t="s">
        <v>48</v>
      </c>
      <c r="V335" t="s">
        <v>48</v>
      </c>
      <c r="W335" t="s">
        <v>49</v>
      </c>
      <c r="X335" t="s">
        <v>48</v>
      </c>
      <c r="Y335" s="7">
        <f>ABS(Quintile_Data[[#This Row],[AE_Amt_Overall]]-MAX(Quintile_Data[[#This Row],[AE_Amt_Q1]:[AE_Amt_Q5]]))</f>
        <v>1.392286438756047</v>
      </c>
      <c r="Z335" s="6">
        <f>ABS(MIN(Quintile_Data[[#This Row],[AE_Amt_Q1]:[AE_Amt_Q5]])-Quintile_Data[[#This Row],[AE_Amt_Overall]])</f>
        <v>0.30653685157663602</v>
      </c>
      <c r="AA335" s="19">
        <f>VLOOKUP(Quintile_Data[[#This Row],[Deaths_Q1]],Mapping!$A$2:$B$8,2,FALSE)</f>
        <v>12</v>
      </c>
      <c r="AB335" s="8">
        <f>VLOOKUP(Quintile_Data[[#This Row],[Deaths_Q2]],Mapping!$A$2:$B$8,2,FALSE)</f>
        <v>25</v>
      </c>
      <c r="AC335" s="8">
        <f>VLOOKUP(Quintile_Data[[#This Row],[Deaths_Q3]],Mapping!$A$2:$B$8,2,FALSE)</f>
        <v>50</v>
      </c>
      <c r="AD335" s="8">
        <f>VLOOKUP(Quintile_Data[[#This Row],[Deaths_Q4]],Mapping!$A$2:$B$8,2,FALSE)</f>
        <v>50</v>
      </c>
      <c r="AE335" s="8">
        <f>VLOOKUP(Quintile_Data[[#This Row],[Deaths_Q5]],Mapping!$A$2:$B$8,2,FALSE)</f>
        <v>25</v>
      </c>
      <c r="AF335" s="8">
        <f>VLOOKUP(Quintile_Data[[#This Row],[Deaths_Overall]],Mapping!$A$2:$B$8,2,FALSE)</f>
        <v>50</v>
      </c>
    </row>
    <row r="336" spans="1:32" x14ac:dyDescent="0.25">
      <c r="A336" t="s">
        <v>59</v>
      </c>
      <c r="B336" t="s">
        <v>15</v>
      </c>
      <c r="C336" t="s">
        <v>9</v>
      </c>
      <c r="D336" t="s">
        <v>17</v>
      </c>
      <c r="E336" t="s">
        <v>58</v>
      </c>
      <c r="F336" t="s">
        <v>57</v>
      </c>
      <c r="G336" s="10">
        <v>2.0225241081654501</v>
      </c>
      <c r="H336" s="5">
        <v>1.39881437310089</v>
      </c>
      <c r="I336" s="5">
        <v>0.96324084049039405</v>
      </c>
      <c r="J336" s="5">
        <v>0.76276561993257896</v>
      </c>
      <c r="K336" s="5">
        <v>0.546268993418208</v>
      </c>
      <c r="L336" s="5">
        <v>0.89091992255419905</v>
      </c>
      <c r="M336" s="10">
        <v>2.4009232562576401</v>
      </c>
      <c r="N336" s="5">
        <v>1.3050872727868099</v>
      </c>
      <c r="O336" s="5">
        <v>1.0283888260733001</v>
      </c>
      <c r="P336" s="5">
        <v>0.90388299047731302</v>
      </c>
      <c r="Q336" s="5">
        <v>0.76580031433070905</v>
      </c>
      <c r="R336" s="5">
        <v>1.1715888156363199</v>
      </c>
      <c r="S336" s="11" t="s">
        <v>48</v>
      </c>
      <c r="T336" t="s">
        <v>49</v>
      </c>
      <c r="U336" t="s">
        <v>48</v>
      </c>
      <c r="V336" t="s">
        <v>48</v>
      </c>
      <c r="W336" t="s">
        <v>49</v>
      </c>
      <c r="X336" t="s">
        <v>50</v>
      </c>
      <c r="Y336" s="7">
        <f>ABS(Quintile_Data[[#This Row],[AE_Amt_Overall]]-MAX(Quintile_Data[[#This Row],[AE_Amt_Q1]:[AE_Amt_Q5]]))</f>
        <v>1.1316041856112511</v>
      </c>
      <c r="Z336" s="6">
        <f>ABS(MIN(Quintile_Data[[#This Row],[AE_Amt_Q1]:[AE_Amt_Q5]])-Quintile_Data[[#This Row],[AE_Amt_Overall]])</f>
        <v>0.34465092913599105</v>
      </c>
      <c r="AA336" s="19">
        <f>VLOOKUP(Quintile_Data[[#This Row],[Deaths_Q1]],Mapping!$A$2:$B$8,2,FALSE)</f>
        <v>50</v>
      </c>
      <c r="AB336" s="8">
        <f>VLOOKUP(Quintile_Data[[#This Row],[Deaths_Q2]],Mapping!$A$2:$B$8,2,FALSE)</f>
        <v>25</v>
      </c>
      <c r="AC336" s="8">
        <f>VLOOKUP(Quintile_Data[[#This Row],[Deaths_Q3]],Mapping!$A$2:$B$8,2,FALSE)</f>
        <v>50</v>
      </c>
      <c r="AD336" s="8">
        <f>VLOOKUP(Quintile_Data[[#This Row],[Deaths_Q4]],Mapping!$A$2:$B$8,2,FALSE)</f>
        <v>50</v>
      </c>
      <c r="AE336" s="8">
        <f>VLOOKUP(Quintile_Data[[#This Row],[Deaths_Q5]],Mapping!$A$2:$B$8,2,FALSE)</f>
        <v>25</v>
      </c>
      <c r="AF336" s="8">
        <f>VLOOKUP(Quintile_Data[[#This Row],[Deaths_Overall]],Mapping!$A$2:$B$8,2,FALSE)</f>
        <v>100</v>
      </c>
    </row>
    <row r="337" spans="1:32" x14ac:dyDescent="0.25">
      <c r="A337" t="s">
        <v>59</v>
      </c>
      <c r="B337" t="s">
        <v>15</v>
      </c>
      <c r="C337" t="s">
        <v>9</v>
      </c>
      <c r="D337" t="s">
        <v>29</v>
      </c>
      <c r="E337" t="s">
        <v>60</v>
      </c>
      <c r="F337" t="s">
        <v>16</v>
      </c>
      <c r="G337" s="10" t="s">
        <v>54</v>
      </c>
      <c r="H337" s="5" t="s">
        <v>54</v>
      </c>
      <c r="I337" s="5" t="s">
        <v>54</v>
      </c>
      <c r="J337" s="5" t="s">
        <v>54</v>
      </c>
      <c r="K337" s="5" t="s">
        <v>54</v>
      </c>
      <c r="L337" s="5" t="s">
        <v>54</v>
      </c>
      <c r="M337" s="10" t="s">
        <v>54</v>
      </c>
      <c r="N337" s="5" t="s">
        <v>54</v>
      </c>
      <c r="O337" s="5" t="s">
        <v>54</v>
      </c>
      <c r="P337" s="5" t="s">
        <v>54</v>
      </c>
      <c r="Q337" s="5" t="s">
        <v>54</v>
      </c>
      <c r="R337" s="5" t="s">
        <v>54</v>
      </c>
      <c r="S337" s="11" t="s">
        <v>55</v>
      </c>
      <c r="T337" t="s">
        <v>55</v>
      </c>
      <c r="U337" t="s">
        <v>55</v>
      </c>
      <c r="V337" t="s">
        <v>55</v>
      </c>
      <c r="W337" t="s">
        <v>55</v>
      </c>
      <c r="X337" t="s">
        <v>55</v>
      </c>
      <c r="Y337" s="7" t="e">
        <f>ABS(Quintile_Data[[#This Row],[AE_Amt_Overall]]-MAX(Quintile_Data[[#This Row],[AE_Amt_Q1]:[AE_Amt_Q5]]))</f>
        <v>#VALUE!</v>
      </c>
      <c r="Z337" s="6" t="e">
        <f>ABS(MIN(Quintile_Data[[#This Row],[AE_Amt_Q1]:[AE_Amt_Q5]])-Quintile_Data[[#This Row],[AE_Amt_Overall]])</f>
        <v>#VALUE!</v>
      </c>
      <c r="AA337" s="19" t="str">
        <f>VLOOKUP(Quintile_Data[[#This Row],[Deaths_Q1]],Mapping!$A$2:$B$8,2,FALSE)</f>
        <v>N/A</v>
      </c>
      <c r="AB337" s="8" t="str">
        <f>VLOOKUP(Quintile_Data[[#This Row],[Deaths_Q2]],Mapping!$A$2:$B$8,2,FALSE)</f>
        <v>N/A</v>
      </c>
      <c r="AC337" s="8" t="str">
        <f>VLOOKUP(Quintile_Data[[#This Row],[Deaths_Q3]],Mapping!$A$2:$B$8,2,FALSE)</f>
        <v>N/A</v>
      </c>
      <c r="AD337" s="8" t="str">
        <f>VLOOKUP(Quintile_Data[[#This Row],[Deaths_Q4]],Mapping!$A$2:$B$8,2,FALSE)</f>
        <v>N/A</v>
      </c>
      <c r="AE337" s="8" t="str">
        <f>VLOOKUP(Quintile_Data[[#This Row],[Deaths_Q5]],Mapping!$A$2:$B$8,2,FALSE)</f>
        <v>N/A</v>
      </c>
      <c r="AF337" s="8" t="str">
        <f>VLOOKUP(Quintile_Data[[#This Row],[Deaths_Overall]],Mapping!$A$2:$B$8,2,FALSE)</f>
        <v>N/A</v>
      </c>
    </row>
    <row r="338" spans="1:32" x14ac:dyDescent="0.25">
      <c r="A338" t="s">
        <v>59</v>
      </c>
      <c r="B338" t="s">
        <v>15</v>
      </c>
      <c r="C338" t="s">
        <v>9</v>
      </c>
      <c r="D338" t="s">
        <v>29</v>
      </c>
      <c r="E338" t="s">
        <v>60</v>
      </c>
      <c r="F338" t="s">
        <v>57</v>
      </c>
      <c r="G338" s="10" t="s">
        <v>54</v>
      </c>
      <c r="H338" s="5" t="s">
        <v>54</v>
      </c>
      <c r="I338" s="5" t="s">
        <v>54</v>
      </c>
      <c r="J338" s="5" t="s">
        <v>54</v>
      </c>
      <c r="K338" s="5" t="s">
        <v>54</v>
      </c>
      <c r="L338" s="5" t="s">
        <v>54</v>
      </c>
      <c r="M338" s="10" t="s">
        <v>54</v>
      </c>
      <c r="N338" s="5" t="s">
        <v>54</v>
      </c>
      <c r="O338" s="5" t="s">
        <v>54</v>
      </c>
      <c r="P338" s="5" t="s">
        <v>54</v>
      </c>
      <c r="Q338" s="5" t="s">
        <v>54</v>
      </c>
      <c r="R338" s="5" t="s">
        <v>54</v>
      </c>
      <c r="S338" s="11" t="s">
        <v>55</v>
      </c>
      <c r="T338" t="s">
        <v>55</v>
      </c>
      <c r="U338" t="s">
        <v>55</v>
      </c>
      <c r="V338" t="s">
        <v>55</v>
      </c>
      <c r="W338" t="s">
        <v>55</v>
      </c>
      <c r="X338" t="s">
        <v>55</v>
      </c>
      <c r="Y338" s="7" t="e">
        <f>ABS(Quintile_Data[[#This Row],[AE_Amt_Overall]]-MAX(Quintile_Data[[#This Row],[AE_Amt_Q1]:[AE_Amt_Q5]]))</f>
        <v>#VALUE!</v>
      </c>
      <c r="Z338" s="6" t="e">
        <f>ABS(MIN(Quintile_Data[[#This Row],[AE_Amt_Q1]:[AE_Amt_Q5]])-Quintile_Data[[#This Row],[AE_Amt_Overall]])</f>
        <v>#VALUE!</v>
      </c>
      <c r="AA338" s="19" t="str">
        <f>VLOOKUP(Quintile_Data[[#This Row],[Deaths_Q1]],Mapping!$A$2:$B$8,2,FALSE)</f>
        <v>N/A</v>
      </c>
      <c r="AB338" s="8" t="str">
        <f>VLOOKUP(Quintile_Data[[#This Row],[Deaths_Q2]],Mapping!$A$2:$B$8,2,FALSE)</f>
        <v>N/A</v>
      </c>
      <c r="AC338" s="8" t="str">
        <f>VLOOKUP(Quintile_Data[[#This Row],[Deaths_Q3]],Mapping!$A$2:$B$8,2,FALSE)</f>
        <v>N/A</v>
      </c>
      <c r="AD338" s="8" t="str">
        <f>VLOOKUP(Quintile_Data[[#This Row],[Deaths_Q4]],Mapping!$A$2:$B$8,2,FALSE)</f>
        <v>N/A</v>
      </c>
      <c r="AE338" s="8" t="str">
        <f>VLOOKUP(Quintile_Data[[#This Row],[Deaths_Q5]],Mapping!$A$2:$B$8,2,FALSE)</f>
        <v>N/A</v>
      </c>
      <c r="AF338" s="8" t="str">
        <f>VLOOKUP(Quintile_Data[[#This Row],[Deaths_Overall]],Mapping!$A$2:$B$8,2,FALSE)</f>
        <v>N/A</v>
      </c>
    </row>
    <row r="339" spans="1:32" x14ac:dyDescent="0.25">
      <c r="A339" t="s">
        <v>59</v>
      </c>
      <c r="B339" t="s">
        <v>15</v>
      </c>
      <c r="C339" t="s">
        <v>9</v>
      </c>
      <c r="D339" t="s">
        <v>29</v>
      </c>
      <c r="E339" t="s">
        <v>61</v>
      </c>
      <c r="F339" t="s">
        <v>16</v>
      </c>
      <c r="G339" s="10" t="s">
        <v>54</v>
      </c>
      <c r="H339" s="5">
        <v>1.95330304788658</v>
      </c>
      <c r="I339" s="5">
        <v>1.4253506870004999</v>
      </c>
      <c r="J339" s="5">
        <v>1.0190601199957099</v>
      </c>
      <c r="K339" s="5">
        <v>0.79424672540991703</v>
      </c>
      <c r="L339" s="5">
        <v>1.3305989905360101</v>
      </c>
      <c r="M339" s="10" t="s">
        <v>54</v>
      </c>
      <c r="N339" s="5">
        <v>2.6029401965169701</v>
      </c>
      <c r="O339" s="5">
        <v>1.5164863188069699</v>
      </c>
      <c r="P339" s="5">
        <v>1.0260209308997501</v>
      </c>
      <c r="Q339" s="5">
        <v>0.908042172960427</v>
      </c>
      <c r="R339" s="5">
        <v>1.6806843440136801</v>
      </c>
      <c r="S339" s="11" t="s">
        <v>55</v>
      </c>
      <c r="T339" t="s">
        <v>48</v>
      </c>
      <c r="U339" t="s">
        <v>49</v>
      </c>
      <c r="V339" t="s">
        <v>49</v>
      </c>
      <c r="W339" t="s">
        <v>49</v>
      </c>
      <c r="X339" t="s">
        <v>48</v>
      </c>
      <c r="Y339" s="7">
        <f>ABS(Quintile_Data[[#This Row],[AE_Amt_Overall]]-MAX(Quintile_Data[[#This Row],[AE_Amt_Q1]:[AE_Amt_Q5]]))</f>
        <v>0.62270405735056999</v>
      </c>
      <c r="Z339" s="6">
        <f>ABS(MIN(Quintile_Data[[#This Row],[AE_Amt_Q1]:[AE_Amt_Q5]])-Quintile_Data[[#This Row],[AE_Amt_Overall]])</f>
        <v>0.53635226512609302</v>
      </c>
      <c r="AA339" s="19" t="str">
        <f>VLOOKUP(Quintile_Data[[#This Row],[Deaths_Q1]],Mapping!$A$2:$B$8,2,FALSE)</f>
        <v>N/A</v>
      </c>
      <c r="AB339" s="8">
        <f>VLOOKUP(Quintile_Data[[#This Row],[Deaths_Q2]],Mapping!$A$2:$B$8,2,FALSE)</f>
        <v>50</v>
      </c>
      <c r="AC339" s="8">
        <f>VLOOKUP(Quintile_Data[[#This Row],[Deaths_Q3]],Mapping!$A$2:$B$8,2,FALSE)</f>
        <v>25</v>
      </c>
      <c r="AD339" s="8">
        <f>VLOOKUP(Quintile_Data[[#This Row],[Deaths_Q4]],Mapping!$A$2:$B$8,2,FALSE)</f>
        <v>25</v>
      </c>
      <c r="AE339" s="8">
        <f>VLOOKUP(Quintile_Data[[#This Row],[Deaths_Q5]],Mapping!$A$2:$B$8,2,FALSE)</f>
        <v>25</v>
      </c>
      <c r="AF339" s="8">
        <f>VLOOKUP(Quintile_Data[[#This Row],[Deaths_Overall]],Mapping!$A$2:$B$8,2,FALSE)</f>
        <v>50</v>
      </c>
    </row>
    <row r="340" spans="1:32" x14ac:dyDescent="0.25">
      <c r="A340" t="s">
        <v>59</v>
      </c>
      <c r="B340" t="s">
        <v>15</v>
      </c>
      <c r="C340" t="s">
        <v>9</v>
      </c>
      <c r="D340" t="s">
        <v>29</v>
      </c>
      <c r="E340" t="s">
        <v>61</v>
      </c>
      <c r="F340" t="s">
        <v>7</v>
      </c>
      <c r="G340" s="10">
        <v>1.33358591909262</v>
      </c>
      <c r="H340" s="5">
        <v>0.90316360519861905</v>
      </c>
      <c r="I340" s="5">
        <v>0.76026094398383304</v>
      </c>
      <c r="J340" s="5">
        <v>0.68653265923482498</v>
      </c>
      <c r="K340" s="5">
        <v>0.56944442497553904</v>
      </c>
      <c r="L340" s="5">
        <v>0.78647948300550197</v>
      </c>
      <c r="M340" s="10">
        <v>2.25114530339077</v>
      </c>
      <c r="N340" s="5">
        <v>0.97207673225718005</v>
      </c>
      <c r="O340" s="5">
        <v>0.76779571386197198</v>
      </c>
      <c r="P340" s="5">
        <v>0.72635888423571304</v>
      </c>
      <c r="Q340" s="5">
        <v>0.67452341085623002</v>
      </c>
      <c r="R340" s="5">
        <v>0.89334442266008596</v>
      </c>
      <c r="S340" s="11" t="s">
        <v>48</v>
      </c>
      <c r="T340" t="s">
        <v>48</v>
      </c>
      <c r="U340" t="s">
        <v>48</v>
      </c>
      <c r="V340" t="s">
        <v>49</v>
      </c>
      <c r="W340" t="s">
        <v>49</v>
      </c>
      <c r="X340" t="s">
        <v>48</v>
      </c>
      <c r="Y340" s="7">
        <f>ABS(Quintile_Data[[#This Row],[AE_Amt_Overall]]-MAX(Quintile_Data[[#This Row],[AE_Amt_Q1]:[AE_Amt_Q5]]))</f>
        <v>0.54710643608711806</v>
      </c>
      <c r="Z340" s="6">
        <f>ABS(MIN(Quintile_Data[[#This Row],[AE_Amt_Q1]:[AE_Amt_Q5]])-Quintile_Data[[#This Row],[AE_Amt_Overall]])</f>
        <v>0.21703505802996292</v>
      </c>
      <c r="AA340" s="19">
        <f>VLOOKUP(Quintile_Data[[#This Row],[Deaths_Q1]],Mapping!$A$2:$B$8,2,FALSE)</f>
        <v>50</v>
      </c>
      <c r="AB340" s="8">
        <f>VLOOKUP(Quintile_Data[[#This Row],[Deaths_Q2]],Mapping!$A$2:$B$8,2,FALSE)</f>
        <v>50</v>
      </c>
      <c r="AC340" s="8">
        <f>VLOOKUP(Quintile_Data[[#This Row],[Deaths_Q3]],Mapping!$A$2:$B$8,2,FALSE)</f>
        <v>50</v>
      </c>
      <c r="AD340" s="8">
        <f>VLOOKUP(Quintile_Data[[#This Row],[Deaths_Q4]],Mapping!$A$2:$B$8,2,FALSE)</f>
        <v>25</v>
      </c>
      <c r="AE340" s="8">
        <f>VLOOKUP(Quintile_Data[[#This Row],[Deaths_Q5]],Mapping!$A$2:$B$8,2,FALSE)</f>
        <v>25</v>
      </c>
      <c r="AF340" s="8">
        <f>VLOOKUP(Quintile_Data[[#This Row],[Deaths_Overall]],Mapping!$A$2:$B$8,2,FALSE)</f>
        <v>50</v>
      </c>
    </row>
    <row r="341" spans="1:32" x14ac:dyDescent="0.25">
      <c r="A341" t="s">
        <v>59</v>
      </c>
      <c r="B341" t="s">
        <v>15</v>
      </c>
      <c r="C341" t="s">
        <v>9</v>
      </c>
      <c r="D341" t="s">
        <v>29</v>
      </c>
      <c r="E341" t="s">
        <v>61</v>
      </c>
      <c r="F341" t="s">
        <v>57</v>
      </c>
      <c r="G341" s="10">
        <v>1.4494731858701799</v>
      </c>
      <c r="H341" s="5">
        <v>0.973667164517803</v>
      </c>
      <c r="I341" s="5">
        <v>0.80006245602764803</v>
      </c>
      <c r="J341" s="5">
        <v>0.72129186336330597</v>
      </c>
      <c r="K341" s="5">
        <v>0.57399405236393497</v>
      </c>
      <c r="L341" s="5">
        <v>0.81389194729954495</v>
      </c>
      <c r="M341" s="10">
        <v>2.59163870184081</v>
      </c>
      <c r="N341" s="5">
        <v>1.1480772217670101</v>
      </c>
      <c r="O341" s="5">
        <v>0.88702956994915705</v>
      </c>
      <c r="P341" s="5">
        <v>0.74239887395469595</v>
      </c>
      <c r="Q341" s="5">
        <v>0.68331187010632999</v>
      </c>
      <c r="R341" s="5">
        <v>1.06709384366987</v>
      </c>
      <c r="S341" s="11" t="s">
        <v>48</v>
      </c>
      <c r="T341" t="s">
        <v>48</v>
      </c>
      <c r="U341" t="s">
        <v>48</v>
      </c>
      <c r="V341" t="s">
        <v>48</v>
      </c>
      <c r="W341" t="s">
        <v>49</v>
      </c>
      <c r="X341" t="s">
        <v>50</v>
      </c>
      <c r="Y341" s="7">
        <f>ABS(Quintile_Data[[#This Row],[AE_Amt_Overall]]-MAX(Quintile_Data[[#This Row],[AE_Amt_Q1]:[AE_Amt_Q5]]))</f>
        <v>0.63558123857063498</v>
      </c>
      <c r="Z341" s="6">
        <f>ABS(MIN(Quintile_Data[[#This Row],[AE_Amt_Q1]:[AE_Amt_Q5]])-Quintile_Data[[#This Row],[AE_Amt_Overall]])</f>
        <v>0.23989789493560998</v>
      </c>
      <c r="AA341" s="19">
        <f>VLOOKUP(Quintile_Data[[#This Row],[Deaths_Q1]],Mapping!$A$2:$B$8,2,FALSE)</f>
        <v>50</v>
      </c>
      <c r="AB341" s="8">
        <f>VLOOKUP(Quintile_Data[[#This Row],[Deaths_Q2]],Mapping!$A$2:$B$8,2,FALSE)</f>
        <v>50</v>
      </c>
      <c r="AC341" s="8">
        <f>VLOOKUP(Quintile_Data[[#This Row],[Deaths_Q3]],Mapping!$A$2:$B$8,2,FALSE)</f>
        <v>50</v>
      </c>
      <c r="AD341" s="8">
        <f>VLOOKUP(Quintile_Data[[#This Row],[Deaths_Q4]],Mapping!$A$2:$B$8,2,FALSE)</f>
        <v>50</v>
      </c>
      <c r="AE341" s="8">
        <f>VLOOKUP(Quintile_Data[[#This Row],[Deaths_Q5]],Mapping!$A$2:$B$8,2,FALSE)</f>
        <v>25</v>
      </c>
      <c r="AF341" s="8">
        <f>VLOOKUP(Quintile_Data[[#This Row],[Deaths_Overall]],Mapping!$A$2:$B$8,2,FALSE)</f>
        <v>100</v>
      </c>
    </row>
    <row r="342" spans="1:32" x14ac:dyDescent="0.25">
      <c r="A342" t="s">
        <v>59</v>
      </c>
      <c r="B342" t="s">
        <v>15</v>
      </c>
      <c r="C342" t="s">
        <v>9</v>
      </c>
      <c r="D342" t="s">
        <v>29</v>
      </c>
      <c r="E342" t="s">
        <v>62</v>
      </c>
      <c r="F342" t="s">
        <v>16</v>
      </c>
      <c r="G342" s="10" t="s">
        <v>54</v>
      </c>
      <c r="H342" s="5">
        <v>1.87940733756858</v>
      </c>
      <c r="I342" s="5">
        <v>1.5641807108900001</v>
      </c>
      <c r="J342" s="5">
        <v>1.1942159259907901</v>
      </c>
      <c r="K342" s="5">
        <v>0.96034484895071004</v>
      </c>
      <c r="L342" s="5">
        <v>1.3103811254425799</v>
      </c>
      <c r="M342" s="10" t="s">
        <v>54</v>
      </c>
      <c r="N342" s="5">
        <v>2.6389724457813699</v>
      </c>
      <c r="O342" s="5">
        <v>1.6188834553837499</v>
      </c>
      <c r="P342" s="5">
        <v>1.1856456395680399</v>
      </c>
      <c r="Q342" s="5">
        <v>0.97990172626623495</v>
      </c>
      <c r="R342" s="5">
        <v>1.6782375020075799</v>
      </c>
      <c r="S342" s="11" t="s">
        <v>55</v>
      </c>
      <c r="T342" t="s">
        <v>48</v>
      </c>
      <c r="U342" t="s">
        <v>49</v>
      </c>
      <c r="V342" t="s">
        <v>49</v>
      </c>
      <c r="W342" t="s">
        <v>48</v>
      </c>
      <c r="X342" t="s">
        <v>48</v>
      </c>
      <c r="Y342" s="7">
        <f>ABS(Quintile_Data[[#This Row],[AE_Amt_Overall]]-MAX(Quintile_Data[[#This Row],[AE_Amt_Q1]:[AE_Amt_Q5]]))</f>
        <v>0.56902621212600013</v>
      </c>
      <c r="Z342" s="6">
        <f>ABS(MIN(Quintile_Data[[#This Row],[AE_Amt_Q1]:[AE_Amt_Q5]])-Quintile_Data[[#This Row],[AE_Amt_Overall]])</f>
        <v>0.35003627649186986</v>
      </c>
      <c r="AA342" s="19" t="str">
        <f>VLOOKUP(Quintile_Data[[#This Row],[Deaths_Q1]],Mapping!$A$2:$B$8,2,FALSE)</f>
        <v>N/A</v>
      </c>
      <c r="AB342" s="8">
        <f>VLOOKUP(Quintile_Data[[#This Row],[Deaths_Q2]],Mapping!$A$2:$B$8,2,FALSE)</f>
        <v>50</v>
      </c>
      <c r="AC342" s="8">
        <f>VLOOKUP(Quintile_Data[[#This Row],[Deaths_Q3]],Mapping!$A$2:$B$8,2,FALSE)</f>
        <v>25</v>
      </c>
      <c r="AD342" s="8">
        <f>VLOOKUP(Quintile_Data[[#This Row],[Deaths_Q4]],Mapping!$A$2:$B$8,2,FALSE)</f>
        <v>25</v>
      </c>
      <c r="AE342" s="8">
        <f>VLOOKUP(Quintile_Data[[#This Row],[Deaths_Q5]],Mapping!$A$2:$B$8,2,FALSE)</f>
        <v>50</v>
      </c>
      <c r="AF342" s="8">
        <f>VLOOKUP(Quintile_Data[[#This Row],[Deaths_Overall]],Mapping!$A$2:$B$8,2,FALSE)</f>
        <v>50</v>
      </c>
    </row>
    <row r="343" spans="1:32" x14ac:dyDescent="0.25">
      <c r="A343" t="s">
        <v>59</v>
      </c>
      <c r="B343" t="s">
        <v>15</v>
      </c>
      <c r="C343" t="s">
        <v>9</v>
      </c>
      <c r="D343" t="s">
        <v>29</v>
      </c>
      <c r="E343" t="s">
        <v>62</v>
      </c>
      <c r="F343" t="s">
        <v>7</v>
      </c>
      <c r="G343" s="10">
        <v>1.0993236373911099</v>
      </c>
      <c r="H343" s="5">
        <v>0.84620753305662</v>
      </c>
      <c r="I343" s="5">
        <v>0.72578070305571196</v>
      </c>
      <c r="J343" s="5">
        <v>0.64360747656332995</v>
      </c>
      <c r="K343" s="5">
        <v>0.54414040321685797</v>
      </c>
      <c r="L343" s="5">
        <v>0.76915226770140499</v>
      </c>
      <c r="M343" s="10">
        <v>1.6300293323159301</v>
      </c>
      <c r="N343" s="5">
        <v>0.87685044938052403</v>
      </c>
      <c r="O343" s="5">
        <v>0.77058406627144105</v>
      </c>
      <c r="P343" s="5">
        <v>0.68486802449056705</v>
      </c>
      <c r="Q343" s="5">
        <v>0.66691671087876403</v>
      </c>
      <c r="R343" s="5">
        <v>0.86687606666725803</v>
      </c>
      <c r="S343" s="11" t="s">
        <v>48</v>
      </c>
      <c r="T343" t="s">
        <v>48</v>
      </c>
      <c r="U343" t="s">
        <v>48</v>
      </c>
      <c r="V343" t="s">
        <v>48</v>
      </c>
      <c r="W343" t="s">
        <v>49</v>
      </c>
      <c r="X343" t="s">
        <v>50</v>
      </c>
      <c r="Y343" s="7">
        <f>ABS(Quintile_Data[[#This Row],[AE_Amt_Overall]]-MAX(Quintile_Data[[#This Row],[AE_Amt_Q1]:[AE_Amt_Q5]]))</f>
        <v>0.33017136968970495</v>
      </c>
      <c r="Z343" s="6">
        <f>ABS(MIN(Quintile_Data[[#This Row],[AE_Amt_Q1]:[AE_Amt_Q5]])-Quintile_Data[[#This Row],[AE_Amt_Overall]])</f>
        <v>0.22501186448454702</v>
      </c>
      <c r="AA343" s="19">
        <f>VLOOKUP(Quintile_Data[[#This Row],[Deaths_Q1]],Mapping!$A$2:$B$8,2,FALSE)</f>
        <v>50</v>
      </c>
      <c r="AB343" s="8">
        <f>VLOOKUP(Quintile_Data[[#This Row],[Deaths_Q2]],Mapping!$A$2:$B$8,2,FALSE)</f>
        <v>50</v>
      </c>
      <c r="AC343" s="8">
        <f>VLOOKUP(Quintile_Data[[#This Row],[Deaths_Q3]],Mapping!$A$2:$B$8,2,FALSE)</f>
        <v>50</v>
      </c>
      <c r="AD343" s="8">
        <f>VLOOKUP(Quintile_Data[[#This Row],[Deaths_Q4]],Mapping!$A$2:$B$8,2,FALSE)</f>
        <v>50</v>
      </c>
      <c r="AE343" s="8">
        <f>VLOOKUP(Quintile_Data[[#This Row],[Deaths_Q5]],Mapping!$A$2:$B$8,2,FALSE)</f>
        <v>25</v>
      </c>
      <c r="AF343" s="8">
        <f>VLOOKUP(Quintile_Data[[#This Row],[Deaths_Overall]],Mapping!$A$2:$B$8,2,FALSE)</f>
        <v>100</v>
      </c>
    </row>
    <row r="344" spans="1:32" x14ac:dyDescent="0.25">
      <c r="A344" t="s">
        <v>59</v>
      </c>
      <c r="B344" t="s">
        <v>15</v>
      </c>
      <c r="C344" t="s">
        <v>9</v>
      </c>
      <c r="D344" t="s">
        <v>29</v>
      </c>
      <c r="E344" t="s">
        <v>62</v>
      </c>
      <c r="F344" t="s">
        <v>57</v>
      </c>
      <c r="G344" s="10">
        <v>1.2203783021996999</v>
      </c>
      <c r="H344" s="5">
        <v>0.86205225729423296</v>
      </c>
      <c r="I344" s="5">
        <v>0.744705544083061</v>
      </c>
      <c r="J344" s="5">
        <v>0.66406057939447705</v>
      </c>
      <c r="K344" s="5">
        <v>0.55269058344307098</v>
      </c>
      <c r="L344" s="5">
        <v>0.78345162757387898</v>
      </c>
      <c r="M344" s="10">
        <v>2.158290527188</v>
      </c>
      <c r="N344" s="5">
        <v>0.91614992158590103</v>
      </c>
      <c r="O344" s="5">
        <v>0.80631161548821095</v>
      </c>
      <c r="P344" s="5">
        <v>0.72393690921294795</v>
      </c>
      <c r="Q344" s="5">
        <v>0.68053587817047101</v>
      </c>
      <c r="R344" s="5">
        <v>0.97867922647557504</v>
      </c>
      <c r="S344" s="11" t="s">
        <v>48</v>
      </c>
      <c r="T344" t="s">
        <v>48</v>
      </c>
      <c r="U344" t="s">
        <v>48</v>
      </c>
      <c r="V344" t="s">
        <v>48</v>
      </c>
      <c r="W344" t="s">
        <v>49</v>
      </c>
      <c r="X344" t="s">
        <v>50</v>
      </c>
      <c r="Y344" s="7">
        <f>ABS(Quintile_Data[[#This Row],[AE_Amt_Overall]]-MAX(Quintile_Data[[#This Row],[AE_Amt_Q1]:[AE_Amt_Q5]]))</f>
        <v>0.43692667462582091</v>
      </c>
      <c r="Z344" s="6">
        <f>ABS(MIN(Quintile_Data[[#This Row],[AE_Amt_Q1]:[AE_Amt_Q5]])-Quintile_Data[[#This Row],[AE_Amt_Overall]])</f>
        <v>0.230761044130808</v>
      </c>
      <c r="AA344" s="19">
        <f>VLOOKUP(Quintile_Data[[#This Row],[Deaths_Q1]],Mapping!$A$2:$B$8,2,FALSE)</f>
        <v>50</v>
      </c>
      <c r="AB344" s="8">
        <f>VLOOKUP(Quintile_Data[[#This Row],[Deaths_Q2]],Mapping!$A$2:$B$8,2,FALSE)</f>
        <v>50</v>
      </c>
      <c r="AC344" s="8">
        <f>VLOOKUP(Quintile_Data[[#This Row],[Deaths_Q3]],Mapping!$A$2:$B$8,2,FALSE)</f>
        <v>50</v>
      </c>
      <c r="AD344" s="8">
        <f>VLOOKUP(Quintile_Data[[#This Row],[Deaths_Q4]],Mapping!$A$2:$B$8,2,FALSE)</f>
        <v>50</v>
      </c>
      <c r="AE344" s="8">
        <f>VLOOKUP(Quintile_Data[[#This Row],[Deaths_Q5]],Mapping!$A$2:$B$8,2,FALSE)</f>
        <v>25</v>
      </c>
      <c r="AF344" s="8">
        <f>VLOOKUP(Quintile_Data[[#This Row],[Deaths_Overall]],Mapping!$A$2:$B$8,2,FALSE)</f>
        <v>100</v>
      </c>
    </row>
    <row r="345" spans="1:32" x14ac:dyDescent="0.25">
      <c r="A345" t="s">
        <v>59</v>
      </c>
      <c r="B345" t="s">
        <v>15</v>
      </c>
      <c r="C345" t="s">
        <v>9</v>
      </c>
      <c r="D345" t="s">
        <v>29</v>
      </c>
      <c r="E345" t="s">
        <v>11</v>
      </c>
      <c r="F345" t="s">
        <v>16</v>
      </c>
      <c r="G345" s="10" t="s">
        <v>54</v>
      </c>
      <c r="H345" s="5">
        <v>2.0692601596651099</v>
      </c>
      <c r="I345" s="5">
        <v>1.8964781444912</v>
      </c>
      <c r="J345" s="5">
        <v>1.1818232911567601</v>
      </c>
      <c r="K345" s="5">
        <v>0.84804943147540401</v>
      </c>
      <c r="L345" s="5">
        <v>1.6794857024423</v>
      </c>
      <c r="M345" s="10" t="s">
        <v>54</v>
      </c>
      <c r="N345" s="5">
        <v>2.1224921899914002</v>
      </c>
      <c r="O345" s="5">
        <v>2.5049315802391199</v>
      </c>
      <c r="P345" s="5">
        <v>1.19146467537691</v>
      </c>
      <c r="Q345" s="5">
        <v>0.87165405942588503</v>
      </c>
      <c r="R345" s="5">
        <v>2.1255959775562898</v>
      </c>
      <c r="S345" s="11" t="s">
        <v>55</v>
      </c>
      <c r="T345" t="s">
        <v>49</v>
      </c>
      <c r="U345" t="s">
        <v>48</v>
      </c>
      <c r="V345" t="s">
        <v>49</v>
      </c>
      <c r="W345" t="s">
        <v>49</v>
      </c>
      <c r="X345" t="s">
        <v>48</v>
      </c>
      <c r="Y345" s="7">
        <f>ABS(Quintile_Data[[#This Row],[AE_Amt_Overall]]-MAX(Quintile_Data[[#This Row],[AE_Amt_Q1]:[AE_Amt_Q5]]))</f>
        <v>0.3897744572228099</v>
      </c>
      <c r="Z345" s="6">
        <f>ABS(MIN(Quintile_Data[[#This Row],[AE_Amt_Q1]:[AE_Amt_Q5]])-Quintile_Data[[#This Row],[AE_Amt_Overall]])</f>
        <v>0.83143627096689598</v>
      </c>
      <c r="AA345" s="19" t="str">
        <f>VLOOKUP(Quintile_Data[[#This Row],[Deaths_Q1]],Mapping!$A$2:$B$8,2,FALSE)</f>
        <v>N/A</v>
      </c>
      <c r="AB345" s="8">
        <f>VLOOKUP(Quintile_Data[[#This Row],[Deaths_Q2]],Mapping!$A$2:$B$8,2,FALSE)</f>
        <v>25</v>
      </c>
      <c r="AC345" s="8">
        <f>VLOOKUP(Quintile_Data[[#This Row],[Deaths_Q3]],Mapping!$A$2:$B$8,2,FALSE)</f>
        <v>50</v>
      </c>
      <c r="AD345" s="8">
        <f>VLOOKUP(Quintile_Data[[#This Row],[Deaths_Q4]],Mapping!$A$2:$B$8,2,FALSE)</f>
        <v>25</v>
      </c>
      <c r="AE345" s="8">
        <f>VLOOKUP(Quintile_Data[[#This Row],[Deaths_Q5]],Mapping!$A$2:$B$8,2,FALSE)</f>
        <v>25</v>
      </c>
      <c r="AF345" s="8">
        <f>VLOOKUP(Quintile_Data[[#This Row],[Deaths_Overall]],Mapping!$A$2:$B$8,2,FALSE)</f>
        <v>50</v>
      </c>
    </row>
    <row r="346" spans="1:32" x14ac:dyDescent="0.25">
      <c r="A346" t="s">
        <v>59</v>
      </c>
      <c r="B346" t="s">
        <v>15</v>
      </c>
      <c r="C346" t="s">
        <v>9</v>
      </c>
      <c r="D346" t="s">
        <v>29</v>
      </c>
      <c r="E346" t="s">
        <v>11</v>
      </c>
      <c r="F346" t="s">
        <v>7</v>
      </c>
      <c r="G346" s="10">
        <v>1.2135288652731699</v>
      </c>
      <c r="H346" s="5">
        <v>0.84876194537327898</v>
      </c>
      <c r="I346" s="5">
        <v>0.75577742548958704</v>
      </c>
      <c r="J346" s="5">
        <v>0.65673029933351301</v>
      </c>
      <c r="K346" s="5">
        <v>0.516125609702896</v>
      </c>
      <c r="L346" s="5">
        <v>0.76955728958784497</v>
      </c>
      <c r="M346" s="10">
        <v>1.82621861693682</v>
      </c>
      <c r="N346" s="5">
        <v>0.90410929329258105</v>
      </c>
      <c r="O346" s="5">
        <v>0.80949779313288395</v>
      </c>
      <c r="P346" s="5">
        <v>0.69983749202374901</v>
      </c>
      <c r="Q346" s="5">
        <v>0.60715706594063501</v>
      </c>
      <c r="R346" s="5">
        <v>0.90760605802276195</v>
      </c>
      <c r="S346" s="11" t="s">
        <v>48</v>
      </c>
      <c r="T346" t="s">
        <v>48</v>
      </c>
      <c r="U346" t="s">
        <v>48</v>
      </c>
      <c r="V346" t="s">
        <v>48</v>
      </c>
      <c r="W346" t="s">
        <v>48</v>
      </c>
      <c r="X346" t="s">
        <v>50</v>
      </c>
      <c r="Y346" s="7">
        <f>ABS(Quintile_Data[[#This Row],[AE_Amt_Overall]]-MAX(Quintile_Data[[#This Row],[AE_Amt_Q1]:[AE_Amt_Q5]]))</f>
        <v>0.44397157568532497</v>
      </c>
      <c r="Z346" s="6">
        <f>ABS(MIN(Quintile_Data[[#This Row],[AE_Amt_Q1]:[AE_Amt_Q5]])-Quintile_Data[[#This Row],[AE_Amt_Overall]])</f>
        <v>0.25343167988494897</v>
      </c>
      <c r="AA346" s="19">
        <f>VLOOKUP(Quintile_Data[[#This Row],[Deaths_Q1]],Mapping!$A$2:$B$8,2,FALSE)</f>
        <v>50</v>
      </c>
      <c r="AB346" s="8">
        <f>VLOOKUP(Quintile_Data[[#This Row],[Deaths_Q2]],Mapping!$A$2:$B$8,2,FALSE)</f>
        <v>50</v>
      </c>
      <c r="AC346" s="8">
        <f>VLOOKUP(Quintile_Data[[#This Row],[Deaths_Q3]],Mapping!$A$2:$B$8,2,FALSE)</f>
        <v>50</v>
      </c>
      <c r="AD346" s="8">
        <f>VLOOKUP(Quintile_Data[[#This Row],[Deaths_Q4]],Mapping!$A$2:$B$8,2,FALSE)</f>
        <v>50</v>
      </c>
      <c r="AE346" s="8">
        <f>VLOOKUP(Quintile_Data[[#This Row],[Deaths_Q5]],Mapping!$A$2:$B$8,2,FALSE)</f>
        <v>50</v>
      </c>
      <c r="AF346" s="8">
        <f>VLOOKUP(Quintile_Data[[#This Row],[Deaths_Overall]],Mapping!$A$2:$B$8,2,FALSE)</f>
        <v>100</v>
      </c>
    </row>
    <row r="347" spans="1:32" x14ac:dyDescent="0.25">
      <c r="A347" t="s">
        <v>59</v>
      </c>
      <c r="B347" t="s">
        <v>15</v>
      </c>
      <c r="C347" t="s">
        <v>9</v>
      </c>
      <c r="D347" t="s">
        <v>29</v>
      </c>
      <c r="E347" t="s">
        <v>11</v>
      </c>
      <c r="F347" t="s">
        <v>57</v>
      </c>
      <c r="G347" s="10">
        <v>1.3011971541913601</v>
      </c>
      <c r="H347" s="5">
        <v>0.86236417483082495</v>
      </c>
      <c r="I347" s="5">
        <v>0.76870802506181402</v>
      </c>
      <c r="J347" s="5">
        <v>0.67541514698391503</v>
      </c>
      <c r="K347" s="5">
        <v>0.51623360081431802</v>
      </c>
      <c r="L347" s="5">
        <v>0.78584664124421499</v>
      </c>
      <c r="M347" s="10">
        <v>2.1631430085096599</v>
      </c>
      <c r="N347" s="5">
        <v>0.96381065252694498</v>
      </c>
      <c r="O347" s="5">
        <v>0.837359772244337</v>
      </c>
      <c r="P347" s="5">
        <v>0.73020050121554303</v>
      </c>
      <c r="Q347" s="5">
        <v>0.60806352714310696</v>
      </c>
      <c r="R347" s="5">
        <v>1.06497775858271</v>
      </c>
      <c r="S347" s="11" t="s">
        <v>50</v>
      </c>
      <c r="T347" t="s">
        <v>48</v>
      </c>
      <c r="U347" t="s">
        <v>48</v>
      </c>
      <c r="V347" t="s">
        <v>48</v>
      </c>
      <c r="W347" t="s">
        <v>48</v>
      </c>
      <c r="X347" t="s">
        <v>50</v>
      </c>
      <c r="Y347" s="7">
        <f>ABS(Quintile_Data[[#This Row],[AE_Amt_Overall]]-MAX(Quintile_Data[[#This Row],[AE_Amt_Q1]:[AE_Amt_Q5]]))</f>
        <v>0.51535051294714507</v>
      </c>
      <c r="Z347" s="6">
        <f>ABS(MIN(Quintile_Data[[#This Row],[AE_Amt_Q1]:[AE_Amt_Q5]])-Quintile_Data[[#This Row],[AE_Amt_Overall]])</f>
        <v>0.26961304042989698</v>
      </c>
      <c r="AA347" s="19">
        <f>VLOOKUP(Quintile_Data[[#This Row],[Deaths_Q1]],Mapping!$A$2:$B$8,2,FALSE)</f>
        <v>100</v>
      </c>
      <c r="AB347" s="8">
        <f>VLOOKUP(Quintile_Data[[#This Row],[Deaths_Q2]],Mapping!$A$2:$B$8,2,FALSE)</f>
        <v>50</v>
      </c>
      <c r="AC347" s="8">
        <f>VLOOKUP(Quintile_Data[[#This Row],[Deaths_Q3]],Mapping!$A$2:$B$8,2,FALSE)</f>
        <v>50</v>
      </c>
      <c r="AD347" s="8">
        <f>VLOOKUP(Quintile_Data[[#This Row],[Deaths_Q4]],Mapping!$A$2:$B$8,2,FALSE)</f>
        <v>50</v>
      </c>
      <c r="AE347" s="8">
        <f>VLOOKUP(Quintile_Data[[#This Row],[Deaths_Q5]],Mapping!$A$2:$B$8,2,FALSE)</f>
        <v>50</v>
      </c>
      <c r="AF347" s="8">
        <f>VLOOKUP(Quintile_Data[[#This Row],[Deaths_Overall]],Mapping!$A$2:$B$8,2,FALSE)</f>
        <v>100</v>
      </c>
    </row>
    <row r="348" spans="1:32" x14ac:dyDescent="0.25">
      <c r="A348" t="s">
        <v>59</v>
      </c>
      <c r="B348" t="s">
        <v>15</v>
      </c>
      <c r="C348" t="s">
        <v>9</v>
      </c>
      <c r="D348" t="s">
        <v>29</v>
      </c>
      <c r="E348" t="s">
        <v>58</v>
      </c>
      <c r="F348" t="s">
        <v>16</v>
      </c>
      <c r="G348" s="10" t="s">
        <v>54</v>
      </c>
      <c r="H348" s="5">
        <v>1.95466323306692</v>
      </c>
      <c r="I348" s="5">
        <v>1.5695086269340599</v>
      </c>
      <c r="J348" s="5">
        <v>1.1110462279479101</v>
      </c>
      <c r="K348" s="5">
        <v>0.87872209997422102</v>
      </c>
      <c r="L348" s="5">
        <v>1.4498985344606801</v>
      </c>
      <c r="M348" s="10" t="s">
        <v>54</v>
      </c>
      <c r="N348" s="5">
        <v>2.6429938418849601</v>
      </c>
      <c r="O348" s="5">
        <v>1.68158181055411</v>
      </c>
      <c r="P348" s="5">
        <v>1.15303356687837</v>
      </c>
      <c r="Q348" s="5">
        <v>0.88925860012255298</v>
      </c>
      <c r="R348" s="5">
        <v>1.8445792779060499</v>
      </c>
      <c r="S348" s="11" t="s">
        <v>55</v>
      </c>
      <c r="T348" t="s">
        <v>50</v>
      </c>
      <c r="U348" t="s">
        <v>48</v>
      </c>
      <c r="V348" t="s">
        <v>48</v>
      </c>
      <c r="W348" t="s">
        <v>48</v>
      </c>
      <c r="X348" t="s">
        <v>50</v>
      </c>
      <c r="Y348" s="7">
        <f>ABS(Quintile_Data[[#This Row],[AE_Amt_Overall]]-MAX(Quintile_Data[[#This Row],[AE_Amt_Q1]:[AE_Amt_Q5]]))</f>
        <v>0.50476469860623996</v>
      </c>
      <c r="Z348" s="6">
        <f>ABS(MIN(Quintile_Data[[#This Row],[AE_Amt_Q1]:[AE_Amt_Q5]])-Quintile_Data[[#This Row],[AE_Amt_Overall]])</f>
        <v>0.57117643448645905</v>
      </c>
      <c r="AA348" s="19" t="str">
        <f>VLOOKUP(Quintile_Data[[#This Row],[Deaths_Q1]],Mapping!$A$2:$B$8,2,FALSE)</f>
        <v>N/A</v>
      </c>
      <c r="AB348" s="8">
        <f>VLOOKUP(Quintile_Data[[#This Row],[Deaths_Q2]],Mapping!$A$2:$B$8,2,FALSE)</f>
        <v>100</v>
      </c>
      <c r="AC348" s="8">
        <f>VLOOKUP(Quintile_Data[[#This Row],[Deaths_Q3]],Mapping!$A$2:$B$8,2,FALSE)</f>
        <v>50</v>
      </c>
      <c r="AD348" s="8">
        <f>VLOOKUP(Quintile_Data[[#This Row],[Deaths_Q4]],Mapping!$A$2:$B$8,2,FALSE)</f>
        <v>50</v>
      </c>
      <c r="AE348" s="8">
        <f>VLOOKUP(Quintile_Data[[#This Row],[Deaths_Q5]],Mapping!$A$2:$B$8,2,FALSE)</f>
        <v>50</v>
      </c>
      <c r="AF348" s="8">
        <f>VLOOKUP(Quintile_Data[[#This Row],[Deaths_Overall]],Mapping!$A$2:$B$8,2,FALSE)</f>
        <v>100</v>
      </c>
    </row>
    <row r="349" spans="1:32" x14ac:dyDescent="0.25">
      <c r="A349" t="s">
        <v>59</v>
      </c>
      <c r="B349" t="s">
        <v>15</v>
      </c>
      <c r="C349" t="s">
        <v>9</v>
      </c>
      <c r="D349" t="s">
        <v>29</v>
      </c>
      <c r="E349" t="s">
        <v>58</v>
      </c>
      <c r="F349" t="s">
        <v>7</v>
      </c>
      <c r="G349" s="10">
        <v>1.1653501674515301</v>
      </c>
      <c r="H349" s="5">
        <v>0.84863745038935401</v>
      </c>
      <c r="I349" s="5">
        <v>0.77687543786804603</v>
      </c>
      <c r="J349" s="5">
        <v>0.68292044356931003</v>
      </c>
      <c r="K349" s="5">
        <v>0.58553366071533097</v>
      </c>
      <c r="L349" s="5">
        <v>0.77177850030491602</v>
      </c>
      <c r="M349" s="10">
        <v>1.8611336352633301</v>
      </c>
      <c r="N349" s="5">
        <v>0.88599997146912501</v>
      </c>
      <c r="O349" s="5">
        <v>0.81899687721388803</v>
      </c>
      <c r="P349" s="5">
        <v>0.72075673377421601</v>
      </c>
      <c r="Q349" s="5">
        <v>0.65673185150128</v>
      </c>
      <c r="R349" s="5">
        <v>0.88980637528351603</v>
      </c>
      <c r="S349" s="11" t="s">
        <v>48</v>
      </c>
      <c r="T349" t="s">
        <v>50</v>
      </c>
      <c r="U349" t="s">
        <v>50</v>
      </c>
      <c r="V349" t="s">
        <v>50</v>
      </c>
      <c r="W349" t="s">
        <v>48</v>
      </c>
      <c r="X349" t="s">
        <v>50</v>
      </c>
      <c r="Y349" s="7">
        <f>ABS(Quintile_Data[[#This Row],[AE_Amt_Overall]]-MAX(Quintile_Data[[#This Row],[AE_Amt_Q1]:[AE_Amt_Q5]]))</f>
        <v>0.39357166714661407</v>
      </c>
      <c r="Z349" s="6">
        <f>ABS(MIN(Quintile_Data[[#This Row],[AE_Amt_Q1]:[AE_Amt_Q5]])-Quintile_Data[[#This Row],[AE_Amt_Overall]])</f>
        <v>0.18624483958958504</v>
      </c>
      <c r="AA349" s="19">
        <f>VLOOKUP(Quintile_Data[[#This Row],[Deaths_Q1]],Mapping!$A$2:$B$8,2,FALSE)</f>
        <v>50</v>
      </c>
      <c r="AB349" s="8">
        <f>VLOOKUP(Quintile_Data[[#This Row],[Deaths_Q2]],Mapping!$A$2:$B$8,2,FALSE)</f>
        <v>100</v>
      </c>
      <c r="AC349" s="8">
        <f>VLOOKUP(Quintile_Data[[#This Row],[Deaths_Q3]],Mapping!$A$2:$B$8,2,FALSE)</f>
        <v>100</v>
      </c>
      <c r="AD349" s="8">
        <f>VLOOKUP(Quintile_Data[[#This Row],[Deaths_Q4]],Mapping!$A$2:$B$8,2,FALSE)</f>
        <v>100</v>
      </c>
      <c r="AE349" s="8">
        <f>VLOOKUP(Quintile_Data[[#This Row],[Deaths_Q5]],Mapping!$A$2:$B$8,2,FALSE)</f>
        <v>50</v>
      </c>
      <c r="AF349" s="8">
        <f>VLOOKUP(Quintile_Data[[#This Row],[Deaths_Overall]],Mapping!$A$2:$B$8,2,FALSE)</f>
        <v>100</v>
      </c>
    </row>
    <row r="350" spans="1:32" x14ac:dyDescent="0.25">
      <c r="A350" t="s">
        <v>59</v>
      </c>
      <c r="B350" t="s">
        <v>15</v>
      </c>
      <c r="C350" t="s">
        <v>9</v>
      </c>
      <c r="D350" t="s">
        <v>29</v>
      </c>
      <c r="E350" t="s">
        <v>58</v>
      </c>
      <c r="F350" t="s">
        <v>57</v>
      </c>
      <c r="G350" s="10">
        <v>1.2585758542747401</v>
      </c>
      <c r="H350" s="5">
        <v>0.86311499211266796</v>
      </c>
      <c r="I350" s="5">
        <v>0.79306469578845096</v>
      </c>
      <c r="J350" s="5">
        <v>0.69224357471119202</v>
      </c>
      <c r="K350" s="5">
        <v>0.58633528728029305</v>
      </c>
      <c r="L350" s="5">
        <v>0.78904188728108204</v>
      </c>
      <c r="M350" s="10">
        <v>2.2023984633620799</v>
      </c>
      <c r="N350" s="5">
        <v>0.93320508485102704</v>
      </c>
      <c r="O350" s="5">
        <v>0.87422632247726195</v>
      </c>
      <c r="P350" s="5">
        <v>0.746010501809106</v>
      </c>
      <c r="Q350" s="5">
        <v>0.66113204298239503</v>
      </c>
      <c r="R350" s="5">
        <v>1.03376100617948</v>
      </c>
      <c r="S350" s="11" t="s">
        <v>50</v>
      </c>
      <c r="T350" t="s">
        <v>50</v>
      </c>
      <c r="U350" t="s">
        <v>50</v>
      </c>
      <c r="V350" t="s">
        <v>50</v>
      </c>
      <c r="W350" t="s">
        <v>48</v>
      </c>
      <c r="X350" t="s">
        <v>50</v>
      </c>
      <c r="Y350" s="7">
        <f>ABS(Quintile_Data[[#This Row],[AE_Amt_Overall]]-MAX(Quintile_Data[[#This Row],[AE_Amt_Q1]:[AE_Amt_Q5]]))</f>
        <v>0.46953396699365801</v>
      </c>
      <c r="Z350" s="6">
        <f>ABS(MIN(Quintile_Data[[#This Row],[AE_Amt_Q1]:[AE_Amt_Q5]])-Quintile_Data[[#This Row],[AE_Amt_Overall]])</f>
        <v>0.20270660000078899</v>
      </c>
      <c r="AA350" s="19">
        <f>VLOOKUP(Quintile_Data[[#This Row],[Deaths_Q1]],Mapping!$A$2:$B$8,2,FALSE)</f>
        <v>100</v>
      </c>
      <c r="AB350" s="8">
        <f>VLOOKUP(Quintile_Data[[#This Row],[Deaths_Q2]],Mapping!$A$2:$B$8,2,FALSE)</f>
        <v>100</v>
      </c>
      <c r="AC350" s="8">
        <f>VLOOKUP(Quintile_Data[[#This Row],[Deaths_Q3]],Mapping!$A$2:$B$8,2,FALSE)</f>
        <v>100</v>
      </c>
      <c r="AD350" s="8">
        <f>VLOOKUP(Quintile_Data[[#This Row],[Deaths_Q4]],Mapping!$A$2:$B$8,2,FALSE)</f>
        <v>100</v>
      </c>
      <c r="AE350" s="8">
        <f>VLOOKUP(Quintile_Data[[#This Row],[Deaths_Q5]],Mapping!$A$2:$B$8,2,FALSE)</f>
        <v>50</v>
      </c>
      <c r="AF350" s="8">
        <f>VLOOKUP(Quintile_Data[[#This Row],[Deaths_Overall]],Mapping!$A$2:$B$8,2,FALSE)</f>
        <v>100</v>
      </c>
    </row>
    <row r="351" spans="1:32" x14ac:dyDescent="0.25">
      <c r="A351" t="s">
        <v>59</v>
      </c>
      <c r="B351" t="s">
        <v>8</v>
      </c>
      <c r="C351" t="s">
        <v>28</v>
      </c>
      <c r="D351" t="s">
        <v>10</v>
      </c>
      <c r="E351" t="s">
        <v>60</v>
      </c>
      <c r="F351" t="s">
        <v>16</v>
      </c>
      <c r="G351" s="10" t="s">
        <v>54</v>
      </c>
      <c r="H351" s="5">
        <v>2.0937822669666</v>
      </c>
      <c r="I351" s="5">
        <v>1.57056502475725</v>
      </c>
      <c r="J351" s="5">
        <v>0.95054429901453097</v>
      </c>
      <c r="K351" s="5">
        <v>0.79687078578052195</v>
      </c>
      <c r="L351" s="5">
        <v>1.21130353838071</v>
      </c>
      <c r="M351" s="10" t="s">
        <v>54</v>
      </c>
      <c r="N351" s="5">
        <v>2.2685913087271601</v>
      </c>
      <c r="O351" s="5">
        <v>1.6514024268724199</v>
      </c>
      <c r="P351" s="5">
        <v>0.99648360371737399</v>
      </c>
      <c r="Q351" s="5">
        <v>0.88936018370865999</v>
      </c>
      <c r="R351" s="5">
        <v>1.2973769209332799</v>
      </c>
      <c r="S351" s="11" t="s">
        <v>55</v>
      </c>
      <c r="T351" t="s">
        <v>51</v>
      </c>
      <c r="U351" t="s">
        <v>49</v>
      </c>
      <c r="V351" t="s">
        <v>49</v>
      </c>
      <c r="W351" t="s">
        <v>53</v>
      </c>
      <c r="X351" t="s">
        <v>48</v>
      </c>
      <c r="Y351" s="7">
        <f>ABS(Quintile_Data[[#This Row],[AE_Amt_Overall]]-MAX(Quintile_Data[[#This Row],[AE_Amt_Q1]:[AE_Amt_Q5]]))</f>
        <v>0.88247872858588994</v>
      </c>
      <c r="Z351" s="6">
        <f>ABS(MIN(Quintile_Data[[#This Row],[AE_Amt_Q1]:[AE_Amt_Q5]])-Quintile_Data[[#This Row],[AE_Amt_Overall]])</f>
        <v>0.41443275260018808</v>
      </c>
      <c r="AA351" s="19" t="str">
        <f>VLOOKUP(Quintile_Data[[#This Row],[Deaths_Q1]],Mapping!$A$2:$B$8,2,FALSE)</f>
        <v>N/A</v>
      </c>
      <c r="AB351" s="8">
        <f>VLOOKUP(Quintile_Data[[#This Row],[Deaths_Q2]],Mapping!$A$2:$B$8,2,FALSE)</f>
        <v>6</v>
      </c>
      <c r="AC351" s="8">
        <f>VLOOKUP(Quintile_Data[[#This Row],[Deaths_Q3]],Mapping!$A$2:$B$8,2,FALSE)</f>
        <v>25</v>
      </c>
      <c r="AD351" s="8">
        <f>VLOOKUP(Quintile_Data[[#This Row],[Deaths_Q4]],Mapping!$A$2:$B$8,2,FALSE)</f>
        <v>25</v>
      </c>
      <c r="AE351" s="8">
        <f>VLOOKUP(Quintile_Data[[#This Row],[Deaths_Q5]],Mapping!$A$2:$B$8,2,FALSE)</f>
        <v>12</v>
      </c>
      <c r="AF351" s="8">
        <f>VLOOKUP(Quintile_Data[[#This Row],[Deaths_Overall]],Mapping!$A$2:$B$8,2,FALSE)</f>
        <v>50</v>
      </c>
    </row>
    <row r="352" spans="1:32" x14ac:dyDescent="0.25">
      <c r="A352" t="s">
        <v>59</v>
      </c>
      <c r="B352" t="s">
        <v>8</v>
      </c>
      <c r="C352" t="s">
        <v>28</v>
      </c>
      <c r="D352" t="s">
        <v>10</v>
      </c>
      <c r="E352" t="s">
        <v>60</v>
      </c>
      <c r="F352" t="s">
        <v>7</v>
      </c>
      <c r="G352" s="10" t="s">
        <v>54</v>
      </c>
      <c r="H352" s="5" t="s">
        <v>54</v>
      </c>
      <c r="I352" s="5">
        <v>1.74640659277537</v>
      </c>
      <c r="J352" s="5" t="s">
        <v>54</v>
      </c>
      <c r="K352" s="5" t="s">
        <v>54</v>
      </c>
      <c r="L352" s="5">
        <v>1.56779579915498</v>
      </c>
      <c r="M352" s="10" t="s">
        <v>54</v>
      </c>
      <c r="N352" s="5" t="s">
        <v>54</v>
      </c>
      <c r="O352" s="5">
        <v>1.08432601989614</v>
      </c>
      <c r="P352" s="5" t="s">
        <v>54</v>
      </c>
      <c r="Q352" s="5" t="s">
        <v>54</v>
      </c>
      <c r="R352" s="5">
        <v>1.2394817077678699</v>
      </c>
      <c r="S352" s="11" t="s">
        <v>55</v>
      </c>
      <c r="T352" t="s">
        <v>55</v>
      </c>
      <c r="U352" t="s">
        <v>51</v>
      </c>
      <c r="V352" t="s">
        <v>55</v>
      </c>
      <c r="W352" t="s">
        <v>55</v>
      </c>
      <c r="X352" t="s">
        <v>51</v>
      </c>
      <c r="Y352" s="7">
        <f>ABS(Quintile_Data[[#This Row],[AE_Amt_Overall]]-MAX(Quintile_Data[[#This Row],[AE_Amt_Q1]:[AE_Amt_Q5]]))</f>
        <v>0.17861079362039001</v>
      </c>
      <c r="Z352" s="6">
        <f>ABS(MIN(Quintile_Data[[#This Row],[AE_Amt_Q1]:[AE_Amt_Q5]])-Quintile_Data[[#This Row],[AE_Amt_Overall]])</f>
        <v>0.17861079362039001</v>
      </c>
      <c r="AA352" s="19" t="str">
        <f>VLOOKUP(Quintile_Data[[#This Row],[Deaths_Q1]],Mapping!$A$2:$B$8,2,FALSE)</f>
        <v>N/A</v>
      </c>
      <c r="AB352" s="8" t="str">
        <f>VLOOKUP(Quintile_Data[[#This Row],[Deaths_Q2]],Mapping!$A$2:$B$8,2,FALSE)</f>
        <v>N/A</v>
      </c>
      <c r="AC352" s="8">
        <f>VLOOKUP(Quintile_Data[[#This Row],[Deaths_Q3]],Mapping!$A$2:$B$8,2,FALSE)</f>
        <v>6</v>
      </c>
      <c r="AD352" s="8" t="str">
        <f>VLOOKUP(Quintile_Data[[#This Row],[Deaths_Q4]],Mapping!$A$2:$B$8,2,FALSE)</f>
        <v>N/A</v>
      </c>
      <c r="AE352" s="8" t="str">
        <f>VLOOKUP(Quintile_Data[[#This Row],[Deaths_Q5]],Mapping!$A$2:$B$8,2,FALSE)</f>
        <v>N/A</v>
      </c>
      <c r="AF352" s="8">
        <f>VLOOKUP(Quintile_Data[[#This Row],[Deaths_Overall]],Mapping!$A$2:$B$8,2,FALSE)</f>
        <v>6</v>
      </c>
    </row>
    <row r="353" spans="1:32" x14ac:dyDescent="0.25">
      <c r="A353" t="s">
        <v>59</v>
      </c>
      <c r="B353" t="s">
        <v>8</v>
      </c>
      <c r="C353" t="s">
        <v>28</v>
      </c>
      <c r="D353" t="s">
        <v>10</v>
      </c>
      <c r="E353" t="s">
        <v>60</v>
      </c>
      <c r="F353" t="s">
        <v>57</v>
      </c>
      <c r="G353" s="10" t="s">
        <v>54</v>
      </c>
      <c r="H353" s="5">
        <v>2.3564732781877402</v>
      </c>
      <c r="I353" s="5">
        <v>1.64927937827717</v>
      </c>
      <c r="J353" s="5">
        <v>1.36258748655372</v>
      </c>
      <c r="K353" s="5">
        <v>0.86943108181298001</v>
      </c>
      <c r="L353" s="5">
        <v>1.3386697967644801</v>
      </c>
      <c r="M353" s="10" t="s">
        <v>54</v>
      </c>
      <c r="N353" s="5">
        <v>1.7464605629904499</v>
      </c>
      <c r="O353" s="5">
        <v>1.6083153355028199</v>
      </c>
      <c r="P353" s="5">
        <v>1.3439207340310999</v>
      </c>
      <c r="Q353" s="5">
        <v>0.91214727074243296</v>
      </c>
      <c r="R353" s="5">
        <v>1.2929976889630601</v>
      </c>
      <c r="S353" s="11" t="s">
        <v>55</v>
      </c>
      <c r="T353" t="s">
        <v>51</v>
      </c>
      <c r="U353" t="s">
        <v>53</v>
      </c>
      <c r="V353" t="s">
        <v>49</v>
      </c>
      <c r="W353" t="s">
        <v>49</v>
      </c>
      <c r="X353" t="s">
        <v>48</v>
      </c>
      <c r="Y353" s="7">
        <f>ABS(Quintile_Data[[#This Row],[AE_Amt_Overall]]-MAX(Quintile_Data[[#This Row],[AE_Amt_Q1]:[AE_Amt_Q5]]))</f>
        <v>1.0178034814232602</v>
      </c>
      <c r="Z353" s="6">
        <f>ABS(MIN(Quintile_Data[[#This Row],[AE_Amt_Q1]:[AE_Amt_Q5]])-Quintile_Data[[#This Row],[AE_Amt_Overall]])</f>
        <v>0.46923871495150005</v>
      </c>
      <c r="AA353" s="19" t="str">
        <f>VLOOKUP(Quintile_Data[[#This Row],[Deaths_Q1]],Mapping!$A$2:$B$8,2,FALSE)</f>
        <v>N/A</v>
      </c>
      <c r="AB353" s="8">
        <f>VLOOKUP(Quintile_Data[[#This Row],[Deaths_Q2]],Mapping!$A$2:$B$8,2,FALSE)</f>
        <v>6</v>
      </c>
      <c r="AC353" s="8">
        <f>VLOOKUP(Quintile_Data[[#This Row],[Deaths_Q3]],Mapping!$A$2:$B$8,2,FALSE)</f>
        <v>12</v>
      </c>
      <c r="AD353" s="8">
        <f>VLOOKUP(Quintile_Data[[#This Row],[Deaths_Q4]],Mapping!$A$2:$B$8,2,FALSE)</f>
        <v>25</v>
      </c>
      <c r="AE353" s="8">
        <f>VLOOKUP(Quintile_Data[[#This Row],[Deaths_Q5]],Mapping!$A$2:$B$8,2,FALSE)</f>
        <v>25</v>
      </c>
      <c r="AF353" s="8">
        <f>VLOOKUP(Quintile_Data[[#This Row],[Deaths_Overall]],Mapping!$A$2:$B$8,2,FALSE)</f>
        <v>50</v>
      </c>
    </row>
    <row r="354" spans="1:32" x14ac:dyDescent="0.25">
      <c r="A354" t="s">
        <v>59</v>
      </c>
      <c r="B354" t="s">
        <v>8</v>
      </c>
      <c r="C354" t="s">
        <v>28</v>
      </c>
      <c r="D354" t="s">
        <v>10</v>
      </c>
      <c r="E354" t="s">
        <v>61</v>
      </c>
      <c r="F354" t="s">
        <v>16</v>
      </c>
      <c r="G354" s="10">
        <v>3.05860176933589</v>
      </c>
      <c r="H354" s="5">
        <v>1.83717475529248</v>
      </c>
      <c r="I354" s="5">
        <v>1.4846202986195101</v>
      </c>
      <c r="J354" s="5">
        <v>1.1959708859062399</v>
      </c>
      <c r="K354" s="5">
        <v>0.90892454700421998</v>
      </c>
      <c r="L354" s="5">
        <v>1.2941240055491401</v>
      </c>
      <c r="M354" s="10">
        <v>3.0403910490387598</v>
      </c>
      <c r="N354" s="5">
        <v>1.8304295666219801</v>
      </c>
      <c r="O354" s="5">
        <v>1.60449625405431</v>
      </c>
      <c r="P354" s="5">
        <v>1.2011375583611901</v>
      </c>
      <c r="Q354" s="5">
        <v>0.92920195617110901</v>
      </c>
      <c r="R354" s="5">
        <v>1.3385284082848199</v>
      </c>
      <c r="S354" s="11" t="s">
        <v>53</v>
      </c>
      <c r="T354" t="s">
        <v>49</v>
      </c>
      <c r="U354" t="s">
        <v>48</v>
      </c>
      <c r="V354" t="s">
        <v>49</v>
      </c>
      <c r="W354" t="s">
        <v>48</v>
      </c>
      <c r="X354" t="s">
        <v>48</v>
      </c>
      <c r="Y354" s="7">
        <f>ABS(Quintile_Data[[#This Row],[AE_Amt_Overall]]-MAX(Quintile_Data[[#This Row],[AE_Amt_Q1]:[AE_Amt_Q5]]))</f>
        <v>1.7644777637867499</v>
      </c>
      <c r="Z354" s="6">
        <f>ABS(MIN(Quintile_Data[[#This Row],[AE_Amt_Q1]:[AE_Amt_Q5]])-Quintile_Data[[#This Row],[AE_Amt_Overall]])</f>
        <v>0.3851994585449201</v>
      </c>
      <c r="AA354" s="19">
        <f>VLOOKUP(Quintile_Data[[#This Row],[Deaths_Q1]],Mapping!$A$2:$B$8,2,FALSE)</f>
        <v>12</v>
      </c>
      <c r="AB354" s="8">
        <f>VLOOKUP(Quintile_Data[[#This Row],[Deaths_Q2]],Mapping!$A$2:$B$8,2,FALSE)</f>
        <v>25</v>
      </c>
      <c r="AC354" s="8">
        <f>VLOOKUP(Quintile_Data[[#This Row],[Deaths_Q3]],Mapping!$A$2:$B$8,2,FALSE)</f>
        <v>50</v>
      </c>
      <c r="AD354" s="8">
        <f>VLOOKUP(Quintile_Data[[#This Row],[Deaths_Q4]],Mapping!$A$2:$B$8,2,FALSE)</f>
        <v>25</v>
      </c>
      <c r="AE354" s="8">
        <f>VLOOKUP(Quintile_Data[[#This Row],[Deaths_Q5]],Mapping!$A$2:$B$8,2,FALSE)</f>
        <v>50</v>
      </c>
      <c r="AF354" s="8">
        <f>VLOOKUP(Quintile_Data[[#This Row],[Deaths_Overall]],Mapping!$A$2:$B$8,2,FALSE)</f>
        <v>50</v>
      </c>
    </row>
    <row r="355" spans="1:32" x14ac:dyDescent="0.25">
      <c r="A355" t="s">
        <v>59</v>
      </c>
      <c r="B355" t="s">
        <v>8</v>
      </c>
      <c r="C355" t="s">
        <v>28</v>
      </c>
      <c r="D355" t="s">
        <v>10</v>
      </c>
      <c r="E355" t="s">
        <v>61</v>
      </c>
      <c r="F355" t="s">
        <v>7</v>
      </c>
      <c r="G355" s="10">
        <v>3.6196076035616298</v>
      </c>
      <c r="H355" s="5">
        <v>1.62450981724185</v>
      </c>
      <c r="I355" s="5">
        <v>1.23013531603049</v>
      </c>
      <c r="J355" s="5">
        <v>0.91987604402308298</v>
      </c>
      <c r="K355" s="5">
        <v>0.69710248881798198</v>
      </c>
      <c r="L355" s="5">
        <v>1.16936580131296</v>
      </c>
      <c r="M355" s="10">
        <v>2.44967558425498</v>
      </c>
      <c r="N355" s="5">
        <v>1.47054746146954</v>
      </c>
      <c r="O355" s="5">
        <v>1.22724359333822</v>
      </c>
      <c r="P355" s="5">
        <v>1.05216768173287</v>
      </c>
      <c r="Q355" s="5">
        <v>0.92260188883334804</v>
      </c>
      <c r="R355" s="5">
        <v>1.18469770687332</v>
      </c>
      <c r="S355" s="11" t="s">
        <v>51</v>
      </c>
      <c r="T355" t="s">
        <v>53</v>
      </c>
      <c r="U355" t="s">
        <v>49</v>
      </c>
      <c r="V355" t="s">
        <v>49</v>
      </c>
      <c r="W355" t="s">
        <v>53</v>
      </c>
      <c r="X355" t="s">
        <v>49</v>
      </c>
      <c r="Y355" s="7">
        <f>ABS(Quintile_Data[[#This Row],[AE_Amt_Overall]]-MAX(Quintile_Data[[#This Row],[AE_Amt_Q1]:[AE_Amt_Q5]]))</f>
        <v>2.4502418022486698</v>
      </c>
      <c r="Z355" s="6">
        <f>ABS(MIN(Quintile_Data[[#This Row],[AE_Amt_Q1]:[AE_Amt_Q5]])-Quintile_Data[[#This Row],[AE_Amt_Overall]])</f>
        <v>0.47226331249497799</v>
      </c>
      <c r="AA355" s="19">
        <f>VLOOKUP(Quintile_Data[[#This Row],[Deaths_Q1]],Mapping!$A$2:$B$8,2,FALSE)</f>
        <v>6</v>
      </c>
      <c r="AB355" s="8">
        <f>VLOOKUP(Quintile_Data[[#This Row],[Deaths_Q2]],Mapping!$A$2:$B$8,2,FALSE)</f>
        <v>12</v>
      </c>
      <c r="AC355" s="8">
        <f>VLOOKUP(Quintile_Data[[#This Row],[Deaths_Q3]],Mapping!$A$2:$B$8,2,FALSE)</f>
        <v>25</v>
      </c>
      <c r="AD355" s="8">
        <f>VLOOKUP(Quintile_Data[[#This Row],[Deaths_Q4]],Mapping!$A$2:$B$8,2,FALSE)</f>
        <v>25</v>
      </c>
      <c r="AE355" s="8">
        <f>VLOOKUP(Quintile_Data[[#This Row],[Deaths_Q5]],Mapping!$A$2:$B$8,2,FALSE)</f>
        <v>12</v>
      </c>
      <c r="AF355" s="8">
        <f>VLOOKUP(Quintile_Data[[#This Row],[Deaths_Overall]],Mapping!$A$2:$B$8,2,FALSE)</f>
        <v>25</v>
      </c>
    </row>
    <row r="356" spans="1:32" x14ac:dyDescent="0.25">
      <c r="A356" t="s">
        <v>59</v>
      </c>
      <c r="B356" t="s">
        <v>8</v>
      </c>
      <c r="C356" t="s">
        <v>28</v>
      </c>
      <c r="D356" t="s">
        <v>10</v>
      </c>
      <c r="E356" t="s">
        <v>61</v>
      </c>
      <c r="F356" t="s">
        <v>57</v>
      </c>
      <c r="G356" s="10">
        <v>3.7584135997880201</v>
      </c>
      <c r="H356" s="5">
        <v>1.6792769406124199</v>
      </c>
      <c r="I356" s="5">
        <v>1.37202053429115</v>
      </c>
      <c r="J356" s="5">
        <v>1.0947001602019799</v>
      </c>
      <c r="K356" s="5">
        <v>0.89752445028330896</v>
      </c>
      <c r="L356" s="5">
        <v>1.22767476403203</v>
      </c>
      <c r="M356" s="10">
        <v>2.53269651844453</v>
      </c>
      <c r="N356" s="5">
        <v>1.6869014104576801</v>
      </c>
      <c r="O356" s="5">
        <v>1.5110093465097501</v>
      </c>
      <c r="P356" s="5">
        <v>1.3061107035902999</v>
      </c>
      <c r="Q356" s="5">
        <v>0.98673331425948096</v>
      </c>
      <c r="R356" s="5">
        <v>1.3132706581789499</v>
      </c>
      <c r="S356" s="11" t="s">
        <v>53</v>
      </c>
      <c r="T356" t="s">
        <v>49</v>
      </c>
      <c r="U356" t="s">
        <v>48</v>
      </c>
      <c r="V356" t="s">
        <v>49</v>
      </c>
      <c r="W356" t="s">
        <v>48</v>
      </c>
      <c r="X356" t="s">
        <v>48</v>
      </c>
      <c r="Y356" s="7">
        <f>ABS(Quintile_Data[[#This Row],[AE_Amt_Overall]]-MAX(Quintile_Data[[#This Row],[AE_Amt_Q1]:[AE_Amt_Q5]]))</f>
        <v>2.5307388357559901</v>
      </c>
      <c r="Z356" s="6">
        <f>ABS(MIN(Quintile_Data[[#This Row],[AE_Amt_Q1]:[AE_Amt_Q5]])-Quintile_Data[[#This Row],[AE_Amt_Overall]])</f>
        <v>0.33015031374872106</v>
      </c>
      <c r="AA356" s="19">
        <f>VLOOKUP(Quintile_Data[[#This Row],[Deaths_Q1]],Mapping!$A$2:$B$8,2,FALSE)</f>
        <v>12</v>
      </c>
      <c r="AB356" s="8">
        <f>VLOOKUP(Quintile_Data[[#This Row],[Deaths_Q2]],Mapping!$A$2:$B$8,2,FALSE)</f>
        <v>25</v>
      </c>
      <c r="AC356" s="8">
        <f>VLOOKUP(Quintile_Data[[#This Row],[Deaths_Q3]],Mapping!$A$2:$B$8,2,FALSE)</f>
        <v>50</v>
      </c>
      <c r="AD356" s="8">
        <f>VLOOKUP(Quintile_Data[[#This Row],[Deaths_Q4]],Mapping!$A$2:$B$8,2,FALSE)</f>
        <v>25</v>
      </c>
      <c r="AE356" s="8">
        <f>VLOOKUP(Quintile_Data[[#This Row],[Deaths_Q5]],Mapping!$A$2:$B$8,2,FALSE)</f>
        <v>50</v>
      </c>
      <c r="AF356" s="8">
        <f>VLOOKUP(Quintile_Data[[#This Row],[Deaths_Overall]],Mapping!$A$2:$B$8,2,FALSE)</f>
        <v>50</v>
      </c>
    </row>
    <row r="357" spans="1:32" x14ac:dyDescent="0.25">
      <c r="A357" t="s">
        <v>59</v>
      </c>
      <c r="B357" t="s">
        <v>8</v>
      </c>
      <c r="C357" t="s">
        <v>28</v>
      </c>
      <c r="D357" t="s">
        <v>10</v>
      </c>
      <c r="E357" t="s">
        <v>62</v>
      </c>
      <c r="F357" t="s">
        <v>16</v>
      </c>
      <c r="G357" s="10">
        <v>4.3090333502809699</v>
      </c>
      <c r="H357" s="5">
        <v>2.6671382495382101</v>
      </c>
      <c r="I357" s="5">
        <v>2.00226173363518</v>
      </c>
      <c r="J357" s="5">
        <v>1.51487529367819</v>
      </c>
      <c r="K357" s="5">
        <v>1.07108368649213</v>
      </c>
      <c r="L357" s="5">
        <v>1.71908947884601</v>
      </c>
      <c r="M357" s="10">
        <v>4.5636657257819904</v>
      </c>
      <c r="N357" s="5">
        <v>2.8626211668376502</v>
      </c>
      <c r="O357" s="5">
        <v>2.0855039031319098</v>
      </c>
      <c r="P357" s="5">
        <v>1.54051306051631</v>
      </c>
      <c r="Q357" s="5">
        <v>1.1185385644565</v>
      </c>
      <c r="R357" s="5">
        <v>1.77499637082727</v>
      </c>
      <c r="S357" s="11" t="s">
        <v>49</v>
      </c>
      <c r="T357" t="s">
        <v>49</v>
      </c>
      <c r="U357" t="s">
        <v>49</v>
      </c>
      <c r="V357" t="s">
        <v>49</v>
      </c>
      <c r="W357" t="s">
        <v>49</v>
      </c>
      <c r="X357" t="s">
        <v>48</v>
      </c>
      <c r="Y357" s="7">
        <f>ABS(Quintile_Data[[#This Row],[AE_Amt_Overall]]-MAX(Quintile_Data[[#This Row],[AE_Amt_Q1]:[AE_Amt_Q5]]))</f>
        <v>2.5899438714349596</v>
      </c>
      <c r="Z357" s="6">
        <f>ABS(MIN(Quintile_Data[[#This Row],[AE_Amt_Q1]:[AE_Amt_Q5]])-Quintile_Data[[#This Row],[AE_Amt_Overall]])</f>
        <v>0.64800579235388001</v>
      </c>
      <c r="AA357" s="19">
        <f>VLOOKUP(Quintile_Data[[#This Row],[Deaths_Q1]],Mapping!$A$2:$B$8,2,FALSE)</f>
        <v>25</v>
      </c>
      <c r="AB357" s="8">
        <f>VLOOKUP(Quintile_Data[[#This Row],[Deaths_Q2]],Mapping!$A$2:$B$8,2,FALSE)</f>
        <v>25</v>
      </c>
      <c r="AC357" s="8">
        <f>VLOOKUP(Quintile_Data[[#This Row],[Deaths_Q3]],Mapping!$A$2:$B$8,2,FALSE)</f>
        <v>25</v>
      </c>
      <c r="AD357" s="8">
        <f>VLOOKUP(Quintile_Data[[#This Row],[Deaths_Q4]],Mapping!$A$2:$B$8,2,FALSE)</f>
        <v>25</v>
      </c>
      <c r="AE357" s="8">
        <f>VLOOKUP(Quintile_Data[[#This Row],[Deaths_Q5]],Mapping!$A$2:$B$8,2,FALSE)</f>
        <v>25</v>
      </c>
      <c r="AF357" s="8">
        <f>VLOOKUP(Quintile_Data[[#This Row],[Deaths_Overall]],Mapping!$A$2:$B$8,2,FALSE)</f>
        <v>50</v>
      </c>
    </row>
    <row r="358" spans="1:32" x14ac:dyDescent="0.25">
      <c r="A358" t="s">
        <v>59</v>
      </c>
      <c r="B358" t="s">
        <v>8</v>
      </c>
      <c r="C358" t="s">
        <v>28</v>
      </c>
      <c r="D358" t="s">
        <v>10</v>
      </c>
      <c r="E358" t="s">
        <v>62</v>
      </c>
      <c r="F358" t="s">
        <v>7</v>
      </c>
      <c r="G358" s="10">
        <v>3.05931241177539</v>
      </c>
      <c r="H358" s="5">
        <v>1.50231349685397</v>
      </c>
      <c r="I358" s="5">
        <v>1.10294655642679</v>
      </c>
      <c r="J358" s="5">
        <v>0.85888549728010799</v>
      </c>
      <c r="K358" s="5">
        <v>0.61587757205418803</v>
      </c>
      <c r="L358" s="5">
        <v>1.06774041523867</v>
      </c>
      <c r="M358" s="10">
        <v>2.0351324072873398</v>
      </c>
      <c r="N358" s="5">
        <v>1.21339202880551</v>
      </c>
      <c r="O358" s="5">
        <v>1.22798584497154</v>
      </c>
      <c r="P358" s="5">
        <v>1.09647405559405</v>
      </c>
      <c r="Q358" s="5">
        <v>0.83065121598483804</v>
      </c>
      <c r="R358" s="5">
        <v>1.1375070340484701</v>
      </c>
      <c r="S358" s="11" t="s">
        <v>51</v>
      </c>
      <c r="T358" t="s">
        <v>49</v>
      </c>
      <c r="U358" t="s">
        <v>49</v>
      </c>
      <c r="V358" t="s">
        <v>49</v>
      </c>
      <c r="W358" t="s">
        <v>49</v>
      </c>
      <c r="X358" t="s">
        <v>48</v>
      </c>
      <c r="Y358" s="7">
        <f>ABS(Quintile_Data[[#This Row],[AE_Amt_Overall]]-MAX(Quintile_Data[[#This Row],[AE_Amt_Q1]:[AE_Amt_Q5]]))</f>
        <v>1.99157199653672</v>
      </c>
      <c r="Z358" s="6">
        <f>ABS(MIN(Quintile_Data[[#This Row],[AE_Amt_Q1]:[AE_Amt_Q5]])-Quintile_Data[[#This Row],[AE_Amt_Overall]])</f>
        <v>0.451862843184482</v>
      </c>
      <c r="AA358" s="19">
        <f>VLOOKUP(Quintile_Data[[#This Row],[Deaths_Q1]],Mapping!$A$2:$B$8,2,FALSE)</f>
        <v>6</v>
      </c>
      <c r="AB358" s="8">
        <f>VLOOKUP(Quintile_Data[[#This Row],[Deaths_Q2]],Mapping!$A$2:$B$8,2,FALSE)</f>
        <v>25</v>
      </c>
      <c r="AC358" s="8">
        <f>VLOOKUP(Quintile_Data[[#This Row],[Deaths_Q3]],Mapping!$A$2:$B$8,2,FALSE)</f>
        <v>25</v>
      </c>
      <c r="AD358" s="8">
        <f>VLOOKUP(Quintile_Data[[#This Row],[Deaths_Q4]],Mapping!$A$2:$B$8,2,FALSE)</f>
        <v>25</v>
      </c>
      <c r="AE358" s="8">
        <f>VLOOKUP(Quintile_Data[[#This Row],[Deaths_Q5]],Mapping!$A$2:$B$8,2,FALSE)</f>
        <v>25</v>
      </c>
      <c r="AF358" s="8">
        <f>VLOOKUP(Quintile_Data[[#This Row],[Deaths_Overall]],Mapping!$A$2:$B$8,2,FALSE)</f>
        <v>50</v>
      </c>
    </row>
    <row r="359" spans="1:32" x14ac:dyDescent="0.25">
      <c r="A359" t="s">
        <v>59</v>
      </c>
      <c r="B359" t="s">
        <v>8</v>
      </c>
      <c r="C359" t="s">
        <v>28</v>
      </c>
      <c r="D359" t="s">
        <v>10</v>
      </c>
      <c r="E359" t="s">
        <v>62</v>
      </c>
      <c r="F359" t="s">
        <v>57</v>
      </c>
      <c r="G359" s="10">
        <v>3.1201990909392499</v>
      </c>
      <c r="H359" s="5">
        <v>1.65261178431676</v>
      </c>
      <c r="I359" s="5">
        <v>1.21081670270232</v>
      </c>
      <c r="J359" s="5">
        <v>0.93158207613899402</v>
      </c>
      <c r="K359" s="5">
        <v>0.678478813134198</v>
      </c>
      <c r="L359" s="5">
        <v>1.12146274209424</v>
      </c>
      <c r="M359" s="10">
        <v>2.4477036175007298</v>
      </c>
      <c r="N359" s="5">
        <v>1.7004690766587001</v>
      </c>
      <c r="O359" s="5">
        <v>1.43901014653808</v>
      </c>
      <c r="P359" s="5">
        <v>1.5344495476128599</v>
      </c>
      <c r="Q359" s="5">
        <v>0.97332215405634903</v>
      </c>
      <c r="R359" s="5">
        <v>1.41351741021456</v>
      </c>
      <c r="S359" s="11" t="s">
        <v>53</v>
      </c>
      <c r="T359" t="s">
        <v>49</v>
      </c>
      <c r="U359" t="s">
        <v>48</v>
      </c>
      <c r="V359" t="s">
        <v>49</v>
      </c>
      <c r="W359" t="s">
        <v>49</v>
      </c>
      <c r="X359" t="s">
        <v>48</v>
      </c>
      <c r="Y359" s="7">
        <f>ABS(Quintile_Data[[#This Row],[AE_Amt_Overall]]-MAX(Quintile_Data[[#This Row],[AE_Amt_Q1]:[AE_Amt_Q5]]))</f>
        <v>1.9987363488450098</v>
      </c>
      <c r="Z359" s="6">
        <f>ABS(MIN(Quintile_Data[[#This Row],[AE_Amt_Q1]:[AE_Amt_Q5]])-Quintile_Data[[#This Row],[AE_Amt_Overall]])</f>
        <v>0.44298392896004202</v>
      </c>
      <c r="AA359" s="19">
        <f>VLOOKUP(Quintile_Data[[#This Row],[Deaths_Q1]],Mapping!$A$2:$B$8,2,FALSE)</f>
        <v>12</v>
      </c>
      <c r="AB359" s="8">
        <f>VLOOKUP(Quintile_Data[[#This Row],[Deaths_Q2]],Mapping!$A$2:$B$8,2,FALSE)</f>
        <v>25</v>
      </c>
      <c r="AC359" s="8">
        <f>VLOOKUP(Quintile_Data[[#This Row],[Deaths_Q3]],Mapping!$A$2:$B$8,2,FALSE)</f>
        <v>50</v>
      </c>
      <c r="AD359" s="8">
        <f>VLOOKUP(Quintile_Data[[#This Row],[Deaths_Q4]],Mapping!$A$2:$B$8,2,FALSE)</f>
        <v>25</v>
      </c>
      <c r="AE359" s="8">
        <f>VLOOKUP(Quintile_Data[[#This Row],[Deaths_Q5]],Mapping!$A$2:$B$8,2,FALSE)</f>
        <v>25</v>
      </c>
      <c r="AF359" s="8">
        <f>VLOOKUP(Quintile_Data[[#This Row],[Deaths_Overall]],Mapping!$A$2:$B$8,2,FALSE)</f>
        <v>50</v>
      </c>
    </row>
    <row r="360" spans="1:32" x14ac:dyDescent="0.25">
      <c r="A360" t="s">
        <v>59</v>
      </c>
      <c r="B360" t="s">
        <v>8</v>
      </c>
      <c r="C360" t="s">
        <v>28</v>
      </c>
      <c r="D360" t="s">
        <v>10</v>
      </c>
      <c r="E360" t="s">
        <v>11</v>
      </c>
      <c r="F360" t="s">
        <v>16</v>
      </c>
      <c r="G360" s="10">
        <v>5.7505191453944704</v>
      </c>
      <c r="H360" s="5">
        <v>3.9272528915154798</v>
      </c>
      <c r="I360" s="5">
        <v>2.2748437629226701</v>
      </c>
      <c r="J360" s="5">
        <v>1.6666483319063301</v>
      </c>
      <c r="K360" s="5">
        <v>1.02701075619326</v>
      </c>
      <c r="L360" s="5">
        <v>2.08823997495029</v>
      </c>
      <c r="M360" s="10">
        <v>5.6133629673996301</v>
      </c>
      <c r="N360" s="5">
        <v>4.0855936876306203</v>
      </c>
      <c r="O360" s="5">
        <v>2.43026155159325</v>
      </c>
      <c r="P360" s="5">
        <v>1.8165002454902699</v>
      </c>
      <c r="Q360" s="5">
        <v>1.08943880723421</v>
      </c>
      <c r="R360" s="5">
        <v>2.2388938820311002</v>
      </c>
      <c r="S360" s="11" t="s">
        <v>53</v>
      </c>
      <c r="T360" t="s">
        <v>49</v>
      </c>
      <c r="U360" t="s">
        <v>48</v>
      </c>
      <c r="V360" t="s">
        <v>49</v>
      </c>
      <c r="W360" t="s">
        <v>49</v>
      </c>
      <c r="X360" t="s">
        <v>48</v>
      </c>
      <c r="Y360" s="7">
        <f>ABS(Quintile_Data[[#This Row],[AE_Amt_Overall]]-MAX(Quintile_Data[[#This Row],[AE_Amt_Q1]:[AE_Amt_Q5]]))</f>
        <v>3.6622791704441804</v>
      </c>
      <c r="Z360" s="6">
        <f>ABS(MIN(Quintile_Data[[#This Row],[AE_Amt_Q1]:[AE_Amt_Q5]])-Quintile_Data[[#This Row],[AE_Amt_Overall]])</f>
        <v>1.06122921875703</v>
      </c>
      <c r="AA360" s="19">
        <f>VLOOKUP(Quintile_Data[[#This Row],[Deaths_Q1]],Mapping!$A$2:$B$8,2,FALSE)</f>
        <v>12</v>
      </c>
      <c r="AB360" s="8">
        <f>VLOOKUP(Quintile_Data[[#This Row],[Deaths_Q2]],Mapping!$A$2:$B$8,2,FALSE)</f>
        <v>25</v>
      </c>
      <c r="AC360" s="8">
        <f>VLOOKUP(Quintile_Data[[#This Row],[Deaths_Q3]],Mapping!$A$2:$B$8,2,FALSE)</f>
        <v>50</v>
      </c>
      <c r="AD360" s="8">
        <f>VLOOKUP(Quintile_Data[[#This Row],[Deaths_Q4]],Mapping!$A$2:$B$8,2,FALSE)</f>
        <v>25</v>
      </c>
      <c r="AE360" s="8">
        <f>VLOOKUP(Quintile_Data[[#This Row],[Deaths_Q5]],Mapping!$A$2:$B$8,2,FALSE)</f>
        <v>25</v>
      </c>
      <c r="AF360" s="8">
        <f>VLOOKUP(Quintile_Data[[#This Row],[Deaths_Overall]],Mapping!$A$2:$B$8,2,FALSE)</f>
        <v>50</v>
      </c>
    </row>
    <row r="361" spans="1:32" x14ac:dyDescent="0.25">
      <c r="A361" t="s">
        <v>59</v>
      </c>
      <c r="B361" t="s">
        <v>8</v>
      </c>
      <c r="C361" t="s">
        <v>28</v>
      </c>
      <c r="D361" t="s">
        <v>10</v>
      </c>
      <c r="E361" t="s">
        <v>11</v>
      </c>
      <c r="F361" t="s">
        <v>7</v>
      </c>
      <c r="G361" s="10">
        <v>2.0022072105189999</v>
      </c>
      <c r="H361" s="5">
        <v>1.23849504916251</v>
      </c>
      <c r="I361" s="5">
        <v>1.0529364312439999</v>
      </c>
      <c r="J361" s="5">
        <v>0.85594036129640305</v>
      </c>
      <c r="K361" s="5">
        <v>0.69960572684662203</v>
      </c>
      <c r="L361" s="5">
        <v>1.0342485537143</v>
      </c>
      <c r="M361" s="10">
        <v>1.65129169436894</v>
      </c>
      <c r="N361" s="5">
        <v>1.40930100630972</v>
      </c>
      <c r="O361" s="5">
        <v>1.1434088046103901</v>
      </c>
      <c r="P361" s="5">
        <v>0.96263363380857803</v>
      </c>
      <c r="Q361" s="5">
        <v>0.87399181505833301</v>
      </c>
      <c r="R361" s="5">
        <v>1.1827189593454199</v>
      </c>
      <c r="S361" s="11" t="s">
        <v>49</v>
      </c>
      <c r="T361" t="s">
        <v>48</v>
      </c>
      <c r="U361" t="s">
        <v>48</v>
      </c>
      <c r="V361" t="s">
        <v>48</v>
      </c>
      <c r="W361" t="s">
        <v>49</v>
      </c>
      <c r="X361" t="s">
        <v>48</v>
      </c>
      <c r="Y361" s="7">
        <f>ABS(Quintile_Data[[#This Row],[AE_Amt_Overall]]-MAX(Quintile_Data[[#This Row],[AE_Amt_Q1]:[AE_Amt_Q5]]))</f>
        <v>0.96795865680469984</v>
      </c>
      <c r="Z361" s="6">
        <f>ABS(MIN(Quintile_Data[[#This Row],[AE_Amt_Q1]:[AE_Amt_Q5]])-Quintile_Data[[#This Row],[AE_Amt_Overall]])</f>
        <v>0.33464282686767799</v>
      </c>
      <c r="AA361" s="19">
        <f>VLOOKUP(Quintile_Data[[#This Row],[Deaths_Q1]],Mapping!$A$2:$B$8,2,FALSE)</f>
        <v>25</v>
      </c>
      <c r="AB361" s="8">
        <f>VLOOKUP(Quintile_Data[[#This Row],[Deaths_Q2]],Mapping!$A$2:$B$8,2,FALSE)</f>
        <v>50</v>
      </c>
      <c r="AC361" s="8">
        <f>VLOOKUP(Quintile_Data[[#This Row],[Deaths_Q3]],Mapping!$A$2:$B$8,2,FALSE)</f>
        <v>50</v>
      </c>
      <c r="AD361" s="8">
        <f>VLOOKUP(Quintile_Data[[#This Row],[Deaths_Q4]],Mapping!$A$2:$B$8,2,FALSE)</f>
        <v>50</v>
      </c>
      <c r="AE361" s="8">
        <f>VLOOKUP(Quintile_Data[[#This Row],[Deaths_Q5]],Mapping!$A$2:$B$8,2,FALSE)</f>
        <v>25</v>
      </c>
      <c r="AF361" s="8">
        <f>VLOOKUP(Quintile_Data[[#This Row],[Deaths_Overall]],Mapping!$A$2:$B$8,2,FALSE)</f>
        <v>50</v>
      </c>
    </row>
    <row r="362" spans="1:32" x14ac:dyDescent="0.25">
      <c r="A362" t="s">
        <v>59</v>
      </c>
      <c r="B362" t="s">
        <v>8</v>
      </c>
      <c r="C362" t="s">
        <v>28</v>
      </c>
      <c r="D362" t="s">
        <v>10</v>
      </c>
      <c r="E362" t="s">
        <v>11</v>
      </c>
      <c r="F362" t="s">
        <v>57</v>
      </c>
      <c r="G362" s="10">
        <v>2.3020476306072299</v>
      </c>
      <c r="H362" s="5">
        <v>1.3486142656904601</v>
      </c>
      <c r="I362" s="5">
        <v>1.10804306685207</v>
      </c>
      <c r="J362" s="5">
        <v>0.88967267331223798</v>
      </c>
      <c r="K362" s="5">
        <v>0.71220052279317103</v>
      </c>
      <c r="L362" s="5">
        <v>1.0598066198118601</v>
      </c>
      <c r="M362" s="10">
        <v>2.7732734484563402</v>
      </c>
      <c r="N362" s="5">
        <v>1.6982805654764399</v>
      </c>
      <c r="O362" s="5">
        <v>1.4905305798883399</v>
      </c>
      <c r="P362" s="5">
        <v>1.13797348428971</v>
      </c>
      <c r="Q362" s="5">
        <v>0.95291436092592596</v>
      </c>
      <c r="R362" s="5">
        <v>1.41775748917362</v>
      </c>
      <c r="S362" s="11" t="s">
        <v>49</v>
      </c>
      <c r="T362" t="s">
        <v>48</v>
      </c>
      <c r="U362" t="s">
        <v>48</v>
      </c>
      <c r="V362" t="s">
        <v>48</v>
      </c>
      <c r="W362" t="s">
        <v>48</v>
      </c>
      <c r="X362" t="s">
        <v>50</v>
      </c>
      <c r="Y362" s="7">
        <f>ABS(Quintile_Data[[#This Row],[AE_Amt_Overall]]-MAX(Quintile_Data[[#This Row],[AE_Amt_Q1]:[AE_Amt_Q5]]))</f>
        <v>1.2422410107953699</v>
      </c>
      <c r="Z362" s="6">
        <f>ABS(MIN(Quintile_Data[[#This Row],[AE_Amt_Q1]:[AE_Amt_Q5]])-Quintile_Data[[#This Row],[AE_Amt_Overall]])</f>
        <v>0.34760609701868905</v>
      </c>
      <c r="AA362" s="19">
        <f>VLOOKUP(Quintile_Data[[#This Row],[Deaths_Q1]],Mapping!$A$2:$B$8,2,FALSE)</f>
        <v>25</v>
      </c>
      <c r="AB362" s="8">
        <f>VLOOKUP(Quintile_Data[[#This Row],[Deaths_Q2]],Mapping!$A$2:$B$8,2,FALSE)</f>
        <v>50</v>
      </c>
      <c r="AC362" s="8">
        <f>VLOOKUP(Quintile_Data[[#This Row],[Deaths_Q3]],Mapping!$A$2:$B$8,2,FALSE)</f>
        <v>50</v>
      </c>
      <c r="AD362" s="8">
        <f>VLOOKUP(Quintile_Data[[#This Row],[Deaths_Q4]],Mapping!$A$2:$B$8,2,FALSE)</f>
        <v>50</v>
      </c>
      <c r="AE362" s="8">
        <f>VLOOKUP(Quintile_Data[[#This Row],[Deaths_Q5]],Mapping!$A$2:$B$8,2,FALSE)</f>
        <v>50</v>
      </c>
      <c r="AF362" s="8">
        <f>VLOOKUP(Quintile_Data[[#This Row],[Deaths_Overall]],Mapping!$A$2:$B$8,2,FALSE)</f>
        <v>100</v>
      </c>
    </row>
    <row r="363" spans="1:32" x14ac:dyDescent="0.25">
      <c r="A363" t="s">
        <v>59</v>
      </c>
      <c r="B363" t="s">
        <v>8</v>
      </c>
      <c r="C363" t="s">
        <v>28</v>
      </c>
      <c r="D363" t="s">
        <v>10</v>
      </c>
      <c r="E363" t="s">
        <v>58</v>
      </c>
      <c r="F363" t="s">
        <v>16</v>
      </c>
      <c r="G363" s="10">
        <v>3.9900174240122501</v>
      </c>
      <c r="H363" s="5">
        <v>2.6126406952271699</v>
      </c>
      <c r="I363" s="5">
        <v>1.9954813469013</v>
      </c>
      <c r="J363" s="5">
        <v>1.5444801234178001</v>
      </c>
      <c r="K363" s="5">
        <v>0.98352444926986105</v>
      </c>
      <c r="L363" s="5">
        <v>1.56437936807886</v>
      </c>
      <c r="M363" s="10">
        <v>4.0975535532227001</v>
      </c>
      <c r="N363" s="5">
        <v>2.7848286298443798</v>
      </c>
      <c r="O363" s="5">
        <v>2.1039753062766602</v>
      </c>
      <c r="P363" s="5">
        <v>1.63274814469314</v>
      </c>
      <c r="Q363" s="5">
        <v>1.00899925775749</v>
      </c>
      <c r="R363" s="5">
        <v>1.60322807796901</v>
      </c>
      <c r="S363" s="11" t="s">
        <v>48</v>
      </c>
      <c r="T363" t="s">
        <v>49</v>
      </c>
      <c r="U363" t="s">
        <v>48</v>
      </c>
      <c r="V363" t="s">
        <v>48</v>
      </c>
      <c r="W363" t="s">
        <v>48</v>
      </c>
      <c r="X363" t="s">
        <v>50</v>
      </c>
      <c r="Y363" s="7">
        <f>ABS(Quintile_Data[[#This Row],[AE_Amt_Overall]]-MAX(Quintile_Data[[#This Row],[AE_Amt_Q1]:[AE_Amt_Q5]]))</f>
        <v>2.4256380559333901</v>
      </c>
      <c r="Z363" s="6">
        <f>ABS(MIN(Quintile_Data[[#This Row],[AE_Amt_Q1]:[AE_Amt_Q5]])-Quintile_Data[[#This Row],[AE_Amt_Overall]])</f>
        <v>0.58085491880899898</v>
      </c>
      <c r="AA363" s="19">
        <f>VLOOKUP(Quintile_Data[[#This Row],[Deaths_Q1]],Mapping!$A$2:$B$8,2,FALSE)</f>
        <v>50</v>
      </c>
      <c r="AB363" s="8">
        <f>VLOOKUP(Quintile_Data[[#This Row],[Deaths_Q2]],Mapping!$A$2:$B$8,2,FALSE)</f>
        <v>25</v>
      </c>
      <c r="AC363" s="8">
        <f>VLOOKUP(Quintile_Data[[#This Row],[Deaths_Q3]],Mapping!$A$2:$B$8,2,FALSE)</f>
        <v>50</v>
      </c>
      <c r="AD363" s="8">
        <f>VLOOKUP(Quintile_Data[[#This Row],[Deaths_Q4]],Mapping!$A$2:$B$8,2,FALSE)</f>
        <v>50</v>
      </c>
      <c r="AE363" s="8">
        <f>VLOOKUP(Quintile_Data[[#This Row],[Deaths_Q5]],Mapping!$A$2:$B$8,2,FALSE)</f>
        <v>50</v>
      </c>
      <c r="AF363" s="8">
        <f>VLOOKUP(Quintile_Data[[#This Row],[Deaths_Overall]],Mapping!$A$2:$B$8,2,FALSE)</f>
        <v>100</v>
      </c>
    </row>
    <row r="364" spans="1:32" x14ac:dyDescent="0.25">
      <c r="A364" t="s">
        <v>59</v>
      </c>
      <c r="B364" t="s">
        <v>8</v>
      </c>
      <c r="C364" t="s">
        <v>28</v>
      </c>
      <c r="D364" t="s">
        <v>10</v>
      </c>
      <c r="E364" t="s">
        <v>58</v>
      </c>
      <c r="F364" t="s">
        <v>7</v>
      </c>
      <c r="G364" s="10">
        <v>2.2598145153446998</v>
      </c>
      <c r="H364" s="5">
        <v>1.3847609504313301</v>
      </c>
      <c r="I364" s="5">
        <v>1.12861360133241</v>
      </c>
      <c r="J364" s="5">
        <v>0.96719028401518503</v>
      </c>
      <c r="K364" s="5">
        <v>0.77893907284425101</v>
      </c>
      <c r="L364" s="5">
        <v>1.0467952789849699</v>
      </c>
      <c r="M364" s="10">
        <v>2.0223168005279599</v>
      </c>
      <c r="N364" s="5">
        <v>1.4986798580101399</v>
      </c>
      <c r="O364" s="5">
        <v>1.2283468130098401</v>
      </c>
      <c r="P364" s="5">
        <v>1.0710256208645901</v>
      </c>
      <c r="Q364" s="5">
        <v>0.91752582627953605</v>
      </c>
      <c r="R364" s="5">
        <v>1.1749366733583899</v>
      </c>
      <c r="S364" s="11" t="s">
        <v>49</v>
      </c>
      <c r="T364" t="s">
        <v>48</v>
      </c>
      <c r="U364" t="s">
        <v>48</v>
      </c>
      <c r="V364" t="s">
        <v>48</v>
      </c>
      <c r="W364" t="s">
        <v>48</v>
      </c>
      <c r="X364" t="s">
        <v>48</v>
      </c>
      <c r="Y364" s="7">
        <f>ABS(Quintile_Data[[#This Row],[AE_Amt_Overall]]-MAX(Quintile_Data[[#This Row],[AE_Amt_Q1]:[AE_Amt_Q5]]))</f>
        <v>1.2130192363597299</v>
      </c>
      <c r="Z364" s="6">
        <f>ABS(MIN(Quintile_Data[[#This Row],[AE_Amt_Q1]:[AE_Amt_Q5]])-Quintile_Data[[#This Row],[AE_Amt_Overall]])</f>
        <v>0.26785620614071892</v>
      </c>
      <c r="AA364" s="19">
        <f>VLOOKUP(Quintile_Data[[#This Row],[Deaths_Q1]],Mapping!$A$2:$B$8,2,FALSE)</f>
        <v>25</v>
      </c>
      <c r="AB364" s="8">
        <f>VLOOKUP(Quintile_Data[[#This Row],[Deaths_Q2]],Mapping!$A$2:$B$8,2,FALSE)</f>
        <v>50</v>
      </c>
      <c r="AC364" s="8">
        <f>VLOOKUP(Quintile_Data[[#This Row],[Deaths_Q3]],Mapping!$A$2:$B$8,2,FALSE)</f>
        <v>50</v>
      </c>
      <c r="AD364" s="8">
        <f>VLOOKUP(Quintile_Data[[#This Row],[Deaths_Q4]],Mapping!$A$2:$B$8,2,FALSE)</f>
        <v>50</v>
      </c>
      <c r="AE364" s="8">
        <f>VLOOKUP(Quintile_Data[[#This Row],[Deaths_Q5]],Mapping!$A$2:$B$8,2,FALSE)</f>
        <v>50</v>
      </c>
      <c r="AF364" s="8">
        <f>VLOOKUP(Quintile_Data[[#This Row],[Deaths_Overall]],Mapping!$A$2:$B$8,2,FALSE)</f>
        <v>50</v>
      </c>
    </row>
    <row r="365" spans="1:32" x14ac:dyDescent="0.25">
      <c r="A365" t="s">
        <v>59</v>
      </c>
      <c r="B365" t="s">
        <v>8</v>
      </c>
      <c r="C365" t="s">
        <v>28</v>
      </c>
      <c r="D365" t="s">
        <v>10</v>
      </c>
      <c r="E365" t="s">
        <v>58</v>
      </c>
      <c r="F365" t="s">
        <v>57</v>
      </c>
      <c r="G365" s="10">
        <v>2.5554576711649402</v>
      </c>
      <c r="H365" s="5">
        <v>1.4714831913192301</v>
      </c>
      <c r="I365" s="5">
        <v>1.1799573067657401</v>
      </c>
      <c r="J365" s="5">
        <v>1.00083257789647</v>
      </c>
      <c r="K365" s="5">
        <v>0.81780321548687696</v>
      </c>
      <c r="L365" s="5">
        <v>1.0837537392190799</v>
      </c>
      <c r="M365" s="10">
        <v>2.4287581280582198</v>
      </c>
      <c r="N365" s="5">
        <v>1.71662207657049</v>
      </c>
      <c r="O365" s="5">
        <v>1.4838715792606301</v>
      </c>
      <c r="P365" s="5">
        <v>1.1642985346471899</v>
      </c>
      <c r="Q365" s="5">
        <v>1.0735281927095901</v>
      </c>
      <c r="R365" s="5">
        <v>1.37945101494629</v>
      </c>
      <c r="S365" s="11" t="s">
        <v>49</v>
      </c>
      <c r="T365" t="s">
        <v>48</v>
      </c>
      <c r="U365" t="s">
        <v>48</v>
      </c>
      <c r="V365" t="s">
        <v>48</v>
      </c>
      <c r="W365" t="s">
        <v>48</v>
      </c>
      <c r="X365" t="s">
        <v>50</v>
      </c>
      <c r="Y365" s="7">
        <f>ABS(Quintile_Data[[#This Row],[AE_Amt_Overall]]-MAX(Quintile_Data[[#This Row],[AE_Amt_Q1]:[AE_Amt_Q5]]))</f>
        <v>1.4717039319458602</v>
      </c>
      <c r="Z365" s="6">
        <f>ABS(MIN(Quintile_Data[[#This Row],[AE_Amt_Q1]:[AE_Amt_Q5]])-Quintile_Data[[#This Row],[AE_Amt_Overall]])</f>
        <v>0.26595052373220296</v>
      </c>
      <c r="AA365" s="19">
        <f>VLOOKUP(Quintile_Data[[#This Row],[Deaths_Q1]],Mapping!$A$2:$B$8,2,FALSE)</f>
        <v>25</v>
      </c>
      <c r="AB365" s="8">
        <f>VLOOKUP(Quintile_Data[[#This Row],[Deaths_Q2]],Mapping!$A$2:$B$8,2,FALSE)</f>
        <v>50</v>
      </c>
      <c r="AC365" s="8">
        <f>VLOOKUP(Quintile_Data[[#This Row],[Deaths_Q3]],Mapping!$A$2:$B$8,2,FALSE)</f>
        <v>50</v>
      </c>
      <c r="AD365" s="8">
        <f>VLOOKUP(Quintile_Data[[#This Row],[Deaths_Q4]],Mapping!$A$2:$B$8,2,FALSE)</f>
        <v>50</v>
      </c>
      <c r="AE365" s="8">
        <f>VLOOKUP(Quintile_Data[[#This Row],[Deaths_Q5]],Mapping!$A$2:$B$8,2,FALSE)</f>
        <v>50</v>
      </c>
      <c r="AF365" s="8">
        <f>VLOOKUP(Quintile_Data[[#This Row],[Deaths_Overall]],Mapping!$A$2:$B$8,2,FALSE)</f>
        <v>100</v>
      </c>
    </row>
    <row r="366" spans="1:32" x14ac:dyDescent="0.25">
      <c r="A366" t="s">
        <v>59</v>
      </c>
      <c r="B366" t="s">
        <v>8</v>
      </c>
      <c r="C366" t="s">
        <v>28</v>
      </c>
      <c r="D366" t="s">
        <v>14</v>
      </c>
      <c r="E366" t="s">
        <v>60</v>
      </c>
      <c r="F366" t="s">
        <v>16</v>
      </c>
      <c r="G366" s="10">
        <v>1.85809251464638</v>
      </c>
      <c r="H366" s="5">
        <v>1.57275394533687</v>
      </c>
      <c r="I366" s="5">
        <v>1.3476367665262201</v>
      </c>
      <c r="J366" s="5">
        <v>1.2012649688747501</v>
      </c>
      <c r="K366" s="5">
        <v>1.03276494775699</v>
      </c>
      <c r="L366" s="5">
        <v>1.2914910118977401</v>
      </c>
      <c r="M366" s="10">
        <v>1.9019076655098299</v>
      </c>
      <c r="N366" s="5">
        <v>1.63839637905918</v>
      </c>
      <c r="O366" s="5">
        <v>1.41741527455738</v>
      </c>
      <c r="P366" s="5">
        <v>1.22225699888975</v>
      </c>
      <c r="Q366" s="5">
        <v>1.12046842471372</v>
      </c>
      <c r="R366" s="5">
        <v>1.3605679846391301</v>
      </c>
      <c r="S366" s="11" t="s">
        <v>48</v>
      </c>
      <c r="T366" t="s">
        <v>48</v>
      </c>
      <c r="U366" t="s">
        <v>48</v>
      </c>
      <c r="V366" t="s">
        <v>48</v>
      </c>
      <c r="W366" t="s">
        <v>48</v>
      </c>
      <c r="X366" t="s">
        <v>50</v>
      </c>
      <c r="Y366" s="7">
        <f>ABS(Quintile_Data[[#This Row],[AE_Amt_Overall]]-MAX(Quintile_Data[[#This Row],[AE_Amt_Q1]:[AE_Amt_Q5]]))</f>
        <v>0.56660150274863996</v>
      </c>
      <c r="Z366" s="6">
        <f>ABS(MIN(Quintile_Data[[#This Row],[AE_Amt_Q1]:[AE_Amt_Q5]])-Quintile_Data[[#This Row],[AE_Amt_Overall]])</f>
        <v>0.25872606414075006</v>
      </c>
      <c r="AA366" s="19">
        <f>VLOOKUP(Quintile_Data[[#This Row],[Deaths_Q1]],Mapping!$A$2:$B$8,2,FALSE)</f>
        <v>50</v>
      </c>
      <c r="AB366" s="8">
        <f>VLOOKUP(Quintile_Data[[#This Row],[Deaths_Q2]],Mapping!$A$2:$B$8,2,FALSE)</f>
        <v>50</v>
      </c>
      <c r="AC366" s="8">
        <f>VLOOKUP(Quintile_Data[[#This Row],[Deaths_Q3]],Mapping!$A$2:$B$8,2,FALSE)</f>
        <v>50</v>
      </c>
      <c r="AD366" s="8">
        <f>VLOOKUP(Quintile_Data[[#This Row],[Deaths_Q4]],Mapping!$A$2:$B$8,2,FALSE)</f>
        <v>50</v>
      </c>
      <c r="AE366" s="8">
        <f>VLOOKUP(Quintile_Data[[#This Row],[Deaths_Q5]],Mapping!$A$2:$B$8,2,FALSE)</f>
        <v>50</v>
      </c>
      <c r="AF366" s="8">
        <f>VLOOKUP(Quintile_Data[[#This Row],[Deaths_Overall]],Mapping!$A$2:$B$8,2,FALSE)</f>
        <v>100</v>
      </c>
    </row>
    <row r="367" spans="1:32" x14ac:dyDescent="0.25">
      <c r="A367" t="s">
        <v>59</v>
      </c>
      <c r="B367" t="s">
        <v>8</v>
      </c>
      <c r="C367" t="s">
        <v>28</v>
      </c>
      <c r="D367" t="s">
        <v>14</v>
      </c>
      <c r="E367" t="s">
        <v>60</v>
      </c>
      <c r="F367" t="s">
        <v>7</v>
      </c>
      <c r="G367" s="10">
        <v>1.5274549444554599</v>
      </c>
      <c r="H367" s="5">
        <v>1.2667468807978599</v>
      </c>
      <c r="I367" s="5">
        <v>1.10227110260254</v>
      </c>
      <c r="J367" s="5">
        <v>0.95037015137475001</v>
      </c>
      <c r="K367" s="5">
        <v>0.69670288462555996</v>
      </c>
      <c r="L367" s="5">
        <v>1.0011391678627799</v>
      </c>
      <c r="M367" s="10">
        <v>1.3382002526415799</v>
      </c>
      <c r="N367" s="5">
        <v>1.2334354870876401</v>
      </c>
      <c r="O367" s="5">
        <v>1.11369252757582</v>
      </c>
      <c r="P367" s="5">
        <v>0.98126046178892101</v>
      </c>
      <c r="Q367" s="5">
        <v>0.76502346579208402</v>
      </c>
      <c r="R367" s="5">
        <v>1.0272284494628701</v>
      </c>
      <c r="S367" s="11" t="s">
        <v>49</v>
      </c>
      <c r="T367" t="s">
        <v>48</v>
      </c>
      <c r="U367" t="s">
        <v>48</v>
      </c>
      <c r="V367" t="s">
        <v>48</v>
      </c>
      <c r="W367" t="s">
        <v>48</v>
      </c>
      <c r="X367" t="s">
        <v>48</v>
      </c>
      <c r="Y367" s="7">
        <f>ABS(Quintile_Data[[#This Row],[AE_Amt_Overall]]-MAX(Quintile_Data[[#This Row],[AE_Amt_Q1]:[AE_Amt_Q5]]))</f>
        <v>0.52631577659268003</v>
      </c>
      <c r="Z367" s="6">
        <f>ABS(MIN(Quintile_Data[[#This Row],[AE_Amt_Q1]:[AE_Amt_Q5]])-Quintile_Data[[#This Row],[AE_Amt_Overall]])</f>
        <v>0.30443628323721994</v>
      </c>
      <c r="AA367" s="19">
        <f>VLOOKUP(Quintile_Data[[#This Row],[Deaths_Q1]],Mapping!$A$2:$B$8,2,FALSE)</f>
        <v>25</v>
      </c>
      <c r="AB367" s="8">
        <f>VLOOKUP(Quintile_Data[[#This Row],[Deaths_Q2]],Mapping!$A$2:$B$8,2,FALSE)</f>
        <v>50</v>
      </c>
      <c r="AC367" s="8">
        <f>VLOOKUP(Quintile_Data[[#This Row],[Deaths_Q3]],Mapping!$A$2:$B$8,2,FALSE)</f>
        <v>50</v>
      </c>
      <c r="AD367" s="8">
        <f>VLOOKUP(Quintile_Data[[#This Row],[Deaths_Q4]],Mapping!$A$2:$B$8,2,FALSE)</f>
        <v>50</v>
      </c>
      <c r="AE367" s="8">
        <f>VLOOKUP(Quintile_Data[[#This Row],[Deaths_Q5]],Mapping!$A$2:$B$8,2,FALSE)</f>
        <v>50</v>
      </c>
      <c r="AF367" s="8">
        <f>VLOOKUP(Quintile_Data[[#This Row],[Deaths_Overall]],Mapping!$A$2:$B$8,2,FALSE)</f>
        <v>50</v>
      </c>
    </row>
    <row r="368" spans="1:32" x14ac:dyDescent="0.25">
      <c r="A368" t="s">
        <v>59</v>
      </c>
      <c r="B368" t="s">
        <v>8</v>
      </c>
      <c r="C368" t="s">
        <v>28</v>
      </c>
      <c r="D368" t="s">
        <v>14</v>
      </c>
      <c r="E368" t="s">
        <v>60</v>
      </c>
      <c r="F368" t="s">
        <v>57</v>
      </c>
      <c r="G368" s="10">
        <v>1.6525710439150101</v>
      </c>
      <c r="H368" s="5">
        <v>1.33575709167454</v>
      </c>
      <c r="I368" s="5">
        <v>1.1832118284931299</v>
      </c>
      <c r="J368" s="5">
        <v>1.04708232334249</v>
      </c>
      <c r="K368" s="5">
        <v>0.830682951743277</v>
      </c>
      <c r="L368" s="5">
        <v>1.0832105357060999</v>
      </c>
      <c r="M368" s="10">
        <v>1.65664023918262</v>
      </c>
      <c r="N368" s="5">
        <v>1.40485130961766</v>
      </c>
      <c r="O368" s="5">
        <v>1.31812223461491</v>
      </c>
      <c r="P368" s="5">
        <v>1.17554554465256</v>
      </c>
      <c r="Q368" s="5">
        <v>0.99612823528507699</v>
      </c>
      <c r="R368" s="5">
        <v>1.2428949812594901</v>
      </c>
      <c r="S368" s="11" t="s">
        <v>48</v>
      </c>
      <c r="T368" t="s">
        <v>48</v>
      </c>
      <c r="U368" t="s">
        <v>48</v>
      </c>
      <c r="V368" t="s">
        <v>48</v>
      </c>
      <c r="W368" t="s">
        <v>48</v>
      </c>
      <c r="X368" t="s">
        <v>50</v>
      </c>
      <c r="Y368" s="7">
        <f>ABS(Quintile_Data[[#This Row],[AE_Amt_Overall]]-MAX(Quintile_Data[[#This Row],[AE_Amt_Q1]:[AE_Amt_Q5]]))</f>
        <v>0.56936050820891015</v>
      </c>
      <c r="Z368" s="6">
        <f>ABS(MIN(Quintile_Data[[#This Row],[AE_Amt_Q1]:[AE_Amt_Q5]])-Quintile_Data[[#This Row],[AE_Amt_Overall]])</f>
        <v>0.25252758396282293</v>
      </c>
      <c r="AA368" s="19">
        <f>VLOOKUP(Quintile_Data[[#This Row],[Deaths_Q1]],Mapping!$A$2:$B$8,2,FALSE)</f>
        <v>50</v>
      </c>
      <c r="AB368" s="8">
        <f>VLOOKUP(Quintile_Data[[#This Row],[Deaths_Q2]],Mapping!$A$2:$B$8,2,FALSE)</f>
        <v>50</v>
      </c>
      <c r="AC368" s="8">
        <f>VLOOKUP(Quintile_Data[[#This Row],[Deaths_Q3]],Mapping!$A$2:$B$8,2,FALSE)</f>
        <v>50</v>
      </c>
      <c r="AD368" s="8">
        <f>VLOOKUP(Quintile_Data[[#This Row],[Deaths_Q4]],Mapping!$A$2:$B$8,2,FALSE)</f>
        <v>50</v>
      </c>
      <c r="AE368" s="8">
        <f>VLOOKUP(Quintile_Data[[#This Row],[Deaths_Q5]],Mapping!$A$2:$B$8,2,FALSE)</f>
        <v>50</v>
      </c>
      <c r="AF368" s="8">
        <f>VLOOKUP(Quintile_Data[[#This Row],[Deaths_Overall]],Mapping!$A$2:$B$8,2,FALSE)</f>
        <v>100</v>
      </c>
    </row>
    <row r="369" spans="1:32" x14ac:dyDescent="0.25">
      <c r="A369" t="s">
        <v>59</v>
      </c>
      <c r="B369" t="s">
        <v>8</v>
      </c>
      <c r="C369" t="s">
        <v>28</v>
      </c>
      <c r="D369" t="s">
        <v>14</v>
      </c>
      <c r="E369" t="s">
        <v>61</v>
      </c>
      <c r="F369" t="s">
        <v>16</v>
      </c>
      <c r="G369" s="10">
        <v>1.81480687447955</v>
      </c>
      <c r="H369" s="5">
        <v>1.52226162256842</v>
      </c>
      <c r="I369" s="5">
        <v>1.3161757843683899</v>
      </c>
      <c r="J369" s="5">
        <v>1.1967162471142501</v>
      </c>
      <c r="K369" s="5">
        <v>0.95838821712148903</v>
      </c>
      <c r="L369" s="5">
        <v>1.3431575799548701</v>
      </c>
      <c r="M369" s="10">
        <v>1.9606947617521799</v>
      </c>
      <c r="N369" s="5">
        <v>1.59856236274538</v>
      </c>
      <c r="O369" s="5">
        <v>1.4468995773048099</v>
      </c>
      <c r="P369" s="5">
        <v>1.3030810041741001</v>
      </c>
      <c r="Q369" s="5">
        <v>1.01545405521021</v>
      </c>
      <c r="R369" s="5">
        <v>1.4540780864226099</v>
      </c>
      <c r="S369" s="11" t="s">
        <v>50</v>
      </c>
      <c r="T369" t="s">
        <v>50</v>
      </c>
      <c r="U369" t="s">
        <v>50</v>
      </c>
      <c r="V369" t="s">
        <v>50</v>
      </c>
      <c r="W369" t="s">
        <v>48</v>
      </c>
      <c r="X369" t="s">
        <v>50</v>
      </c>
      <c r="Y369" s="7">
        <f>ABS(Quintile_Data[[#This Row],[AE_Amt_Overall]]-MAX(Quintile_Data[[#This Row],[AE_Amt_Q1]:[AE_Amt_Q5]]))</f>
        <v>0.47164929452467996</v>
      </c>
      <c r="Z369" s="6">
        <f>ABS(MIN(Quintile_Data[[#This Row],[AE_Amt_Q1]:[AE_Amt_Q5]])-Quintile_Data[[#This Row],[AE_Amt_Overall]])</f>
        <v>0.38476936283338103</v>
      </c>
      <c r="AA369" s="19">
        <f>VLOOKUP(Quintile_Data[[#This Row],[Deaths_Q1]],Mapping!$A$2:$B$8,2,FALSE)</f>
        <v>100</v>
      </c>
      <c r="AB369" s="8">
        <f>VLOOKUP(Quintile_Data[[#This Row],[Deaths_Q2]],Mapping!$A$2:$B$8,2,FALSE)</f>
        <v>100</v>
      </c>
      <c r="AC369" s="8">
        <f>VLOOKUP(Quintile_Data[[#This Row],[Deaths_Q3]],Mapping!$A$2:$B$8,2,FALSE)</f>
        <v>100</v>
      </c>
      <c r="AD369" s="8">
        <f>VLOOKUP(Quintile_Data[[#This Row],[Deaths_Q4]],Mapping!$A$2:$B$8,2,FALSE)</f>
        <v>100</v>
      </c>
      <c r="AE369" s="8">
        <f>VLOOKUP(Quintile_Data[[#This Row],[Deaths_Q5]],Mapping!$A$2:$B$8,2,FALSE)</f>
        <v>50</v>
      </c>
      <c r="AF369" s="8">
        <f>VLOOKUP(Quintile_Data[[#This Row],[Deaths_Overall]],Mapping!$A$2:$B$8,2,FALSE)</f>
        <v>100</v>
      </c>
    </row>
    <row r="370" spans="1:32" x14ac:dyDescent="0.25">
      <c r="A370" t="s">
        <v>59</v>
      </c>
      <c r="B370" t="s">
        <v>8</v>
      </c>
      <c r="C370" t="s">
        <v>28</v>
      </c>
      <c r="D370" t="s">
        <v>14</v>
      </c>
      <c r="E370" t="s">
        <v>61</v>
      </c>
      <c r="F370" t="s">
        <v>7</v>
      </c>
      <c r="G370" s="10">
        <v>1.3395111099832899</v>
      </c>
      <c r="H370" s="5">
        <v>1.03820222109573</v>
      </c>
      <c r="I370" s="5">
        <v>0.92008487524863003</v>
      </c>
      <c r="J370" s="5">
        <v>0.82933034557774998</v>
      </c>
      <c r="K370" s="5">
        <v>0.70921763082719302</v>
      </c>
      <c r="L370" s="5">
        <v>0.86475632831955895</v>
      </c>
      <c r="M370" s="10">
        <v>1.38034701004488</v>
      </c>
      <c r="N370" s="5">
        <v>1.0275405394194801</v>
      </c>
      <c r="O370" s="5">
        <v>0.98636662456901703</v>
      </c>
      <c r="P370" s="5">
        <v>0.90216222642093202</v>
      </c>
      <c r="Q370" s="5">
        <v>0.77167726838905504</v>
      </c>
      <c r="R370" s="5">
        <v>0.933657543552738</v>
      </c>
      <c r="S370" s="11" t="s">
        <v>48</v>
      </c>
      <c r="T370" t="s">
        <v>50</v>
      </c>
      <c r="U370" t="s">
        <v>48</v>
      </c>
      <c r="V370" t="s">
        <v>50</v>
      </c>
      <c r="W370" t="s">
        <v>50</v>
      </c>
      <c r="X370" t="s">
        <v>50</v>
      </c>
      <c r="Y370" s="7">
        <f>ABS(Quintile_Data[[#This Row],[AE_Amt_Overall]]-MAX(Quintile_Data[[#This Row],[AE_Amt_Q1]:[AE_Amt_Q5]]))</f>
        <v>0.47475478166373097</v>
      </c>
      <c r="Z370" s="6">
        <f>ABS(MIN(Quintile_Data[[#This Row],[AE_Amt_Q1]:[AE_Amt_Q5]])-Quintile_Data[[#This Row],[AE_Amt_Overall]])</f>
        <v>0.15553869749236593</v>
      </c>
      <c r="AA370" s="19">
        <f>VLOOKUP(Quintile_Data[[#This Row],[Deaths_Q1]],Mapping!$A$2:$B$8,2,FALSE)</f>
        <v>50</v>
      </c>
      <c r="AB370" s="8">
        <f>VLOOKUP(Quintile_Data[[#This Row],[Deaths_Q2]],Mapping!$A$2:$B$8,2,FALSE)</f>
        <v>100</v>
      </c>
      <c r="AC370" s="8">
        <f>VLOOKUP(Quintile_Data[[#This Row],[Deaths_Q3]],Mapping!$A$2:$B$8,2,FALSE)</f>
        <v>50</v>
      </c>
      <c r="AD370" s="8">
        <f>VLOOKUP(Quintile_Data[[#This Row],[Deaths_Q4]],Mapping!$A$2:$B$8,2,FALSE)</f>
        <v>100</v>
      </c>
      <c r="AE370" s="8">
        <f>VLOOKUP(Quintile_Data[[#This Row],[Deaths_Q5]],Mapping!$A$2:$B$8,2,FALSE)</f>
        <v>100</v>
      </c>
      <c r="AF370" s="8">
        <f>VLOOKUP(Quintile_Data[[#This Row],[Deaths_Overall]],Mapping!$A$2:$B$8,2,FALSE)</f>
        <v>100</v>
      </c>
    </row>
    <row r="371" spans="1:32" x14ac:dyDescent="0.25">
      <c r="A371" t="s">
        <v>59</v>
      </c>
      <c r="B371" t="s">
        <v>8</v>
      </c>
      <c r="C371" t="s">
        <v>28</v>
      </c>
      <c r="D371" t="s">
        <v>14</v>
      </c>
      <c r="E371" t="s">
        <v>61</v>
      </c>
      <c r="F371" t="s">
        <v>57</v>
      </c>
      <c r="G371" s="10">
        <v>1.42738154750951</v>
      </c>
      <c r="H371" s="5">
        <v>1.10207042072068</v>
      </c>
      <c r="I371" s="5">
        <v>0.96630791068255795</v>
      </c>
      <c r="J371" s="5">
        <v>0.88026527183931702</v>
      </c>
      <c r="K371" s="5">
        <v>0.73851672562410797</v>
      </c>
      <c r="L371" s="5">
        <v>0.912364306251635</v>
      </c>
      <c r="M371" s="10">
        <v>1.6682479368761001</v>
      </c>
      <c r="N371" s="5">
        <v>1.28786607749185</v>
      </c>
      <c r="O371" s="5">
        <v>1.2089477825313599</v>
      </c>
      <c r="P371" s="5">
        <v>1.03271066106765</v>
      </c>
      <c r="Q371" s="5">
        <v>0.90809933534384002</v>
      </c>
      <c r="R371" s="5">
        <v>1.15526504660569</v>
      </c>
      <c r="S371" s="11" t="s">
        <v>50</v>
      </c>
      <c r="T371" t="s">
        <v>50</v>
      </c>
      <c r="U371" t="s">
        <v>50</v>
      </c>
      <c r="V371" t="s">
        <v>50</v>
      </c>
      <c r="W371" t="s">
        <v>50</v>
      </c>
      <c r="X371" t="s">
        <v>52</v>
      </c>
      <c r="Y371" s="7">
        <f>ABS(Quintile_Data[[#This Row],[AE_Amt_Overall]]-MAX(Quintile_Data[[#This Row],[AE_Amt_Q1]:[AE_Amt_Q5]]))</f>
        <v>0.51501724125787496</v>
      </c>
      <c r="Z371" s="6">
        <f>ABS(MIN(Quintile_Data[[#This Row],[AE_Amt_Q1]:[AE_Amt_Q5]])-Quintile_Data[[#This Row],[AE_Amt_Overall]])</f>
        <v>0.17384758062752703</v>
      </c>
      <c r="AA371" s="19">
        <f>VLOOKUP(Quintile_Data[[#This Row],[Deaths_Q1]],Mapping!$A$2:$B$8,2,FALSE)</f>
        <v>100</v>
      </c>
      <c r="AB371" s="8">
        <f>VLOOKUP(Quintile_Data[[#This Row],[Deaths_Q2]],Mapping!$A$2:$B$8,2,FALSE)</f>
        <v>100</v>
      </c>
      <c r="AC371" s="8">
        <f>VLOOKUP(Quintile_Data[[#This Row],[Deaths_Q3]],Mapping!$A$2:$B$8,2,FALSE)</f>
        <v>100</v>
      </c>
      <c r="AD371" s="8">
        <f>VLOOKUP(Quintile_Data[[#This Row],[Deaths_Q4]],Mapping!$A$2:$B$8,2,FALSE)</f>
        <v>100</v>
      </c>
      <c r="AE371" s="8">
        <f>VLOOKUP(Quintile_Data[[#This Row],[Deaths_Q5]],Mapping!$A$2:$B$8,2,FALSE)</f>
        <v>100</v>
      </c>
      <c r="AF371" s="8">
        <f>VLOOKUP(Quintile_Data[[#This Row],[Deaths_Overall]],Mapping!$A$2:$B$8,2,FALSE)</f>
        <v>200</v>
      </c>
    </row>
    <row r="372" spans="1:32" x14ac:dyDescent="0.25">
      <c r="A372" t="s">
        <v>59</v>
      </c>
      <c r="B372" t="s">
        <v>8</v>
      </c>
      <c r="C372" t="s">
        <v>28</v>
      </c>
      <c r="D372" t="s">
        <v>14</v>
      </c>
      <c r="E372" t="s">
        <v>62</v>
      </c>
      <c r="F372" t="s">
        <v>16</v>
      </c>
      <c r="G372" s="10">
        <v>2.0518151419516402</v>
      </c>
      <c r="H372" s="5">
        <v>1.6778257950572999</v>
      </c>
      <c r="I372" s="5">
        <v>1.33393814814425</v>
      </c>
      <c r="J372" s="5">
        <v>1.1544389998737301</v>
      </c>
      <c r="K372" s="5">
        <v>0.95143079358368798</v>
      </c>
      <c r="L372" s="5">
        <v>1.40694922032082</v>
      </c>
      <c r="M372" s="10">
        <v>2.1340095859332902</v>
      </c>
      <c r="N372" s="5">
        <v>1.8417507491742799</v>
      </c>
      <c r="O372" s="5">
        <v>1.46275031179669</v>
      </c>
      <c r="P372" s="5">
        <v>1.1476567852463899</v>
      </c>
      <c r="Q372" s="5">
        <v>1.02983754324722</v>
      </c>
      <c r="R372" s="5">
        <v>1.50777940597166</v>
      </c>
      <c r="S372" s="11" t="s">
        <v>48</v>
      </c>
      <c r="T372" t="s">
        <v>48</v>
      </c>
      <c r="U372" t="s">
        <v>48</v>
      </c>
      <c r="V372" t="s">
        <v>48</v>
      </c>
      <c r="W372" t="s">
        <v>48</v>
      </c>
      <c r="X372" t="s">
        <v>50</v>
      </c>
      <c r="Y372" s="7">
        <f>ABS(Quintile_Data[[#This Row],[AE_Amt_Overall]]-MAX(Quintile_Data[[#This Row],[AE_Amt_Q1]:[AE_Amt_Q5]]))</f>
        <v>0.64486592163082013</v>
      </c>
      <c r="Z372" s="6">
        <f>ABS(MIN(Quintile_Data[[#This Row],[AE_Amt_Q1]:[AE_Amt_Q5]])-Quintile_Data[[#This Row],[AE_Amt_Overall]])</f>
        <v>0.45551842673713205</v>
      </c>
      <c r="AA372" s="19">
        <f>VLOOKUP(Quintile_Data[[#This Row],[Deaths_Q1]],Mapping!$A$2:$B$8,2,FALSE)</f>
        <v>50</v>
      </c>
      <c r="AB372" s="8">
        <f>VLOOKUP(Quintile_Data[[#This Row],[Deaths_Q2]],Mapping!$A$2:$B$8,2,FALSE)</f>
        <v>50</v>
      </c>
      <c r="AC372" s="8">
        <f>VLOOKUP(Quintile_Data[[#This Row],[Deaths_Q3]],Mapping!$A$2:$B$8,2,FALSE)</f>
        <v>50</v>
      </c>
      <c r="AD372" s="8">
        <f>VLOOKUP(Quintile_Data[[#This Row],[Deaths_Q4]],Mapping!$A$2:$B$8,2,FALSE)</f>
        <v>50</v>
      </c>
      <c r="AE372" s="8">
        <f>VLOOKUP(Quintile_Data[[#This Row],[Deaths_Q5]],Mapping!$A$2:$B$8,2,FALSE)</f>
        <v>50</v>
      </c>
      <c r="AF372" s="8">
        <f>VLOOKUP(Quintile_Data[[#This Row],[Deaths_Overall]],Mapping!$A$2:$B$8,2,FALSE)</f>
        <v>100</v>
      </c>
    </row>
    <row r="373" spans="1:32" x14ac:dyDescent="0.25">
      <c r="A373" t="s">
        <v>59</v>
      </c>
      <c r="B373" t="s">
        <v>8</v>
      </c>
      <c r="C373" t="s">
        <v>28</v>
      </c>
      <c r="D373" t="s">
        <v>14</v>
      </c>
      <c r="E373" t="s">
        <v>62</v>
      </c>
      <c r="F373" t="s">
        <v>7</v>
      </c>
      <c r="G373" s="10">
        <v>1.15040770925638</v>
      </c>
      <c r="H373" s="5">
        <v>0.939462454933781</v>
      </c>
      <c r="I373" s="5">
        <v>0.82974868779465205</v>
      </c>
      <c r="J373" s="5">
        <v>0.71399659803656901</v>
      </c>
      <c r="K373" s="5">
        <v>0.56482897415786903</v>
      </c>
      <c r="L373" s="5">
        <v>0.825635923512817</v>
      </c>
      <c r="M373" s="10">
        <v>1.19092468310059</v>
      </c>
      <c r="N373" s="5">
        <v>0.96483406702501795</v>
      </c>
      <c r="O373" s="5">
        <v>0.89011730473559103</v>
      </c>
      <c r="P373" s="5">
        <v>0.78329567128342903</v>
      </c>
      <c r="Q373" s="5">
        <v>0.66722107540312203</v>
      </c>
      <c r="R373" s="5">
        <v>0.89521570566887998</v>
      </c>
      <c r="S373" s="11" t="s">
        <v>48</v>
      </c>
      <c r="T373" t="s">
        <v>48</v>
      </c>
      <c r="U373" t="s">
        <v>50</v>
      </c>
      <c r="V373" t="s">
        <v>50</v>
      </c>
      <c r="W373" t="s">
        <v>49</v>
      </c>
      <c r="X373" t="s">
        <v>50</v>
      </c>
      <c r="Y373" s="7">
        <f>ABS(Quintile_Data[[#This Row],[AE_Amt_Overall]]-MAX(Quintile_Data[[#This Row],[AE_Amt_Q1]:[AE_Amt_Q5]]))</f>
        <v>0.32477178574356302</v>
      </c>
      <c r="Z373" s="6">
        <f>ABS(MIN(Quintile_Data[[#This Row],[AE_Amt_Q1]:[AE_Amt_Q5]])-Quintile_Data[[#This Row],[AE_Amt_Overall]])</f>
        <v>0.26080694935494797</v>
      </c>
      <c r="AA373" s="19">
        <f>VLOOKUP(Quintile_Data[[#This Row],[Deaths_Q1]],Mapping!$A$2:$B$8,2,FALSE)</f>
        <v>50</v>
      </c>
      <c r="AB373" s="8">
        <f>VLOOKUP(Quintile_Data[[#This Row],[Deaths_Q2]],Mapping!$A$2:$B$8,2,FALSE)</f>
        <v>50</v>
      </c>
      <c r="AC373" s="8">
        <f>VLOOKUP(Quintile_Data[[#This Row],[Deaths_Q3]],Mapping!$A$2:$B$8,2,FALSE)</f>
        <v>100</v>
      </c>
      <c r="AD373" s="8">
        <f>VLOOKUP(Quintile_Data[[#This Row],[Deaths_Q4]],Mapping!$A$2:$B$8,2,FALSE)</f>
        <v>100</v>
      </c>
      <c r="AE373" s="8">
        <f>VLOOKUP(Quintile_Data[[#This Row],[Deaths_Q5]],Mapping!$A$2:$B$8,2,FALSE)</f>
        <v>25</v>
      </c>
      <c r="AF373" s="8">
        <f>VLOOKUP(Quintile_Data[[#This Row],[Deaths_Overall]],Mapping!$A$2:$B$8,2,FALSE)</f>
        <v>100</v>
      </c>
    </row>
    <row r="374" spans="1:32" x14ac:dyDescent="0.25">
      <c r="A374" t="s">
        <v>59</v>
      </c>
      <c r="B374" t="s">
        <v>8</v>
      </c>
      <c r="C374" t="s">
        <v>28</v>
      </c>
      <c r="D374" t="s">
        <v>14</v>
      </c>
      <c r="E374" t="s">
        <v>62</v>
      </c>
      <c r="F374" t="s">
        <v>57</v>
      </c>
      <c r="G374" s="10">
        <v>1.1738278259159001</v>
      </c>
      <c r="H374" s="5">
        <v>0.96925607207043296</v>
      </c>
      <c r="I374" s="5">
        <v>0.85801180352998097</v>
      </c>
      <c r="J374" s="5">
        <v>0.74539935292149695</v>
      </c>
      <c r="K374" s="5">
        <v>0.56864943892180797</v>
      </c>
      <c r="L374" s="5">
        <v>0.83525458932621299</v>
      </c>
      <c r="M374" s="10">
        <v>1.3390788075019699</v>
      </c>
      <c r="N374" s="5">
        <v>1.09649122914417</v>
      </c>
      <c r="O374" s="5">
        <v>0.98241331595103298</v>
      </c>
      <c r="P374" s="5">
        <v>0.85644189670269</v>
      </c>
      <c r="Q374" s="5">
        <v>0.70875926659238497</v>
      </c>
      <c r="R374" s="5">
        <v>0.98276040525820896</v>
      </c>
      <c r="S374" s="11" t="s">
        <v>48</v>
      </c>
      <c r="T374" t="s">
        <v>48</v>
      </c>
      <c r="U374" t="s">
        <v>50</v>
      </c>
      <c r="V374" t="s">
        <v>50</v>
      </c>
      <c r="W374" t="s">
        <v>49</v>
      </c>
      <c r="X374" t="s">
        <v>50</v>
      </c>
      <c r="Y374" s="7">
        <f>ABS(Quintile_Data[[#This Row],[AE_Amt_Overall]]-MAX(Quintile_Data[[#This Row],[AE_Amt_Q1]:[AE_Amt_Q5]]))</f>
        <v>0.33857323658968708</v>
      </c>
      <c r="Z374" s="6">
        <f>ABS(MIN(Quintile_Data[[#This Row],[AE_Amt_Q1]:[AE_Amt_Q5]])-Quintile_Data[[#This Row],[AE_Amt_Overall]])</f>
        <v>0.26660515040440502</v>
      </c>
      <c r="AA374" s="19">
        <f>VLOOKUP(Quintile_Data[[#This Row],[Deaths_Q1]],Mapping!$A$2:$B$8,2,FALSE)</f>
        <v>50</v>
      </c>
      <c r="AB374" s="8">
        <f>VLOOKUP(Quintile_Data[[#This Row],[Deaths_Q2]],Mapping!$A$2:$B$8,2,FALSE)</f>
        <v>50</v>
      </c>
      <c r="AC374" s="8">
        <f>VLOOKUP(Quintile_Data[[#This Row],[Deaths_Q3]],Mapping!$A$2:$B$8,2,FALSE)</f>
        <v>100</v>
      </c>
      <c r="AD374" s="8">
        <f>VLOOKUP(Quintile_Data[[#This Row],[Deaths_Q4]],Mapping!$A$2:$B$8,2,FALSE)</f>
        <v>100</v>
      </c>
      <c r="AE374" s="8">
        <f>VLOOKUP(Quintile_Data[[#This Row],[Deaths_Q5]],Mapping!$A$2:$B$8,2,FALSE)</f>
        <v>25</v>
      </c>
      <c r="AF374" s="8">
        <f>VLOOKUP(Quintile_Data[[#This Row],[Deaths_Overall]],Mapping!$A$2:$B$8,2,FALSE)</f>
        <v>100</v>
      </c>
    </row>
    <row r="375" spans="1:32" x14ac:dyDescent="0.25">
      <c r="A375" t="s">
        <v>59</v>
      </c>
      <c r="B375" t="s">
        <v>8</v>
      </c>
      <c r="C375" t="s">
        <v>28</v>
      </c>
      <c r="D375" t="s">
        <v>14</v>
      </c>
      <c r="E375" t="s">
        <v>11</v>
      </c>
      <c r="F375" t="s">
        <v>16</v>
      </c>
      <c r="G375" s="10">
        <v>2.4972311698907199</v>
      </c>
      <c r="H375" s="5">
        <v>1.8830565119104199</v>
      </c>
      <c r="I375" s="5">
        <v>1.54506619496582</v>
      </c>
      <c r="J375" s="5">
        <v>1.25251514481195</v>
      </c>
      <c r="K375" s="5">
        <v>0.93097941066779899</v>
      </c>
      <c r="L375" s="5">
        <v>1.6699315219768001</v>
      </c>
      <c r="M375" s="10">
        <v>2.9047205268769098</v>
      </c>
      <c r="N375" s="5">
        <v>2.00252605158486</v>
      </c>
      <c r="O375" s="5">
        <v>1.73008980499637</v>
      </c>
      <c r="P375" s="5">
        <v>1.2818694373413499</v>
      </c>
      <c r="Q375" s="5">
        <v>0.96350607914874098</v>
      </c>
      <c r="R375" s="5">
        <v>1.86011441825358</v>
      </c>
      <c r="S375" s="11" t="s">
        <v>48</v>
      </c>
      <c r="T375" t="s">
        <v>48</v>
      </c>
      <c r="U375" t="s">
        <v>48</v>
      </c>
      <c r="V375" t="s">
        <v>48</v>
      </c>
      <c r="W375" t="s">
        <v>48</v>
      </c>
      <c r="X375" t="s">
        <v>50</v>
      </c>
      <c r="Y375" s="7">
        <f>ABS(Quintile_Data[[#This Row],[AE_Amt_Overall]]-MAX(Quintile_Data[[#This Row],[AE_Amt_Q1]:[AE_Amt_Q5]]))</f>
        <v>0.82729964791391986</v>
      </c>
      <c r="Z375" s="6">
        <f>ABS(MIN(Quintile_Data[[#This Row],[AE_Amt_Q1]:[AE_Amt_Q5]])-Quintile_Data[[#This Row],[AE_Amt_Overall]])</f>
        <v>0.73895211130900107</v>
      </c>
      <c r="AA375" s="19">
        <f>VLOOKUP(Quintile_Data[[#This Row],[Deaths_Q1]],Mapping!$A$2:$B$8,2,FALSE)</f>
        <v>50</v>
      </c>
      <c r="AB375" s="8">
        <f>VLOOKUP(Quintile_Data[[#This Row],[Deaths_Q2]],Mapping!$A$2:$B$8,2,FALSE)</f>
        <v>50</v>
      </c>
      <c r="AC375" s="8">
        <f>VLOOKUP(Quintile_Data[[#This Row],[Deaths_Q3]],Mapping!$A$2:$B$8,2,FALSE)</f>
        <v>50</v>
      </c>
      <c r="AD375" s="8">
        <f>VLOOKUP(Quintile_Data[[#This Row],[Deaths_Q4]],Mapping!$A$2:$B$8,2,FALSE)</f>
        <v>50</v>
      </c>
      <c r="AE375" s="8">
        <f>VLOOKUP(Quintile_Data[[#This Row],[Deaths_Q5]],Mapping!$A$2:$B$8,2,FALSE)</f>
        <v>50</v>
      </c>
      <c r="AF375" s="8">
        <f>VLOOKUP(Quintile_Data[[#This Row],[Deaths_Overall]],Mapping!$A$2:$B$8,2,FALSE)</f>
        <v>100</v>
      </c>
    </row>
    <row r="376" spans="1:32" x14ac:dyDescent="0.25">
      <c r="A376" t="s">
        <v>59</v>
      </c>
      <c r="B376" t="s">
        <v>8</v>
      </c>
      <c r="C376" t="s">
        <v>28</v>
      </c>
      <c r="D376" t="s">
        <v>14</v>
      </c>
      <c r="E376" t="s">
        <v>11</v>
      </c>
      <c r="F376" t="s">
        <v>7</v>
      </c>
      <c r="G376" s="10">
        <v>1.2043753272459901</v>
      </c>
      <c r="H376" s="5">
        <v>0.93632336179077502</v>
      </c>
      <c r="I376" s="5">
        <v>0.84919310809335602</v>
      </c>
      <c r="J376" s="5">
        <v>0.77321769778809502</v>
      </c>
      <c r="K376" s="5">
        <v>0.66120675701753195</v>
      </c>
      <c r="L376" s="5">
        <v>0.83875142562814298</v>
      </c>
      <c r="M376" s="10">
        <v>1.3654785857549501</v>
      </c>
      <c r="N376" s="5">
        <v>0.99545672169817401</v>
      </c>
      <c r="O376" s="5">
        <v>0.90560228746796301</v>
      </c>
      <c r="P376" s="5">
        <v>0.83427726358410403</v>
      </c>
      <c r="Q376" s="5">
        <v>0.73527787722710902</v>
      </c>
      <c r="R376" s="5">
        <v>0.92676840693233298</v>
      </c>
      <c r="S376" s="11" t="s">
        <v>48</v>
      </c>
      <c r="T376" t="s">
        <v>50</v>
      </c>
      <c r="U376" t="s">
        <v>50</v>
      </c>
      <c r="V376" t="s">
        <v>50</v>
      </c>
      <c r="W376" t="s">
        <v>48</v>
      </c>
      <c r="X376" t="s">
        <v>50</v>
      </c>
      <c r="Y376" s="7">
        <f>ABS(Quintile_Data[[#This Row],[AE_Amt_Overall]]-MAX(Quintile_Data[[#This Row],[AE_Amt_Q1]:[AE_Amt_Q5]]))</f>
        <v>0.36562390161784708</v>
      </c>
      <c r="Z376" s="6">
        <f>ABS(MIN(Quintile_Data[[#This Row],[AE_Amt_Q1]:[AE_Amt_Q5]])-Quintile_Data[[#This Row],[AE_Amt_Overall]])</f>
        <v>0.17754466861061102</v>
      </c>
      <c r="AA376" s="19">
        <f>VLOOKUP(Quintile_Data[[#This Row],[Deaths_Q1]],Mapping!$A$2:$B$8,2,FALSE)</f>
        <v>50</v>
      </c>
      <c r="AB376" s="8">
        <f>VLOOKUP(Quintile_Data[[#This Row],[Deaths_Q2]],Mapping!$A$2:$B$8,2,FALSE)</f>
        <v>100</v>
      </c>
      <c r="AC376" s="8">
        <f>VLOOKUP(Quintile_Data[[#This Row],[Deaths_Q3]],Mapping!$A$2:$B$8,2,FALSE)</f>
        <v>100</v>
      </c>
      <c r="AD376" s="8">
        <f>VLOOKUP(Quintile_Data[[#This Row],[Deaths_Q4]],Mapping!$A$2:$B$8,2,FALSE)</f>
        <v>100</v>
      </c>
      <c r="AE376" s="8">
        <f>VLOOKUP(Quintile_Data[[#This Row],[Deaths_Q5]],Mapping!$A$2:$B$8,2,FALSE)</f>
        <v>50</v>
      </c>
      <c r="AF376" s="8">
        <f>VLOOKUP(Quintile_Data[[#This Row],[Deaths_Overall]],Mapping!$A$2:$B$8,2,FALSE)</f>
        <v>100</v>
      </c>
    </row>
    <row r="377" spans="1:32" x14ac:dyDescent="0.25">
      <c r="A377" t="s">
        <v>59</v>
      </c>
      <c r="B377" t="s">
        <v>8</v>
      </c>
      <c r="C377" t="s">
        <v>28</v>
      </c>
      <c r="D377" t="s">
        <v>14</v>
      </c>
      <c r="E377" t="s">
        <v>11</v>
      </c>
      <c r="F377" t="s">
        <v>57</v>
      </c>
      <c r="G377" s="10">
        <v>1.2869758439243599</v>
      </c>
      <c r="H377" s="5">
        <v>0.98956395445228496</v>
      </c>
      <c r="I377" s="5">
        <v>0.86165624273025998</v>
      </c>
      <c r="J377" s="5">
        <v>0.78807635926831598</v>
      </c>
      <c r="K377" s="5">
        <v>0.67142828511001096</v>
      </c>
      <c r="L377" s="5">
        <v>0.84914230390453305</v>
      </c>
      <c r="M377" s="10">
        <v>1.7472077351739499</v>
      </c>
      <c r="N377" s="5">
        <v>1.23512645154335</v>
      </c>
      <c r="O377" s="5">
        <v>0.95581163560494498</v>
      </c>
      <c r="P377" s="5">
        <v>0.92645770653398696</v>
      </c>
      <c r="Q377" s="5">
        <v>0.77098073428254099</v>
      </c>
      <c r="R377" s="5">
        <v>1.0576319699930901</v>
      </c>
      <c r="S377" s="11" t="s">
        <v>50</v>
      </c>
      <c r="T377" t="s">
        <v>50</v>
      </c>
      <c r="U377" t="s">
        <v>50</v>
      </c>
      <c r="V377" t="s">
        <v>50</v>
      </c>
      <c r="W377" t="s">
        <v>48</v>
      </c>
      <c r="X377" t="s">
        <v>50</v>
      </c>
      <c r="Y377" s="7">
        <f>ABS(Quintile_Data[[#This Row],[AE_Amt_Overall]]-MAX(Quintile_Data[[#This Row],[AE_Amt_Q1]:[AE_Amt_Q5]]))</f>
        <v>0.43783354001982688</v>
      </c>
      <c r="Z377" s="6">
        <f>ABS(MIN(Quintile_Data[[#This Row],[AE_Amt_Q1]:[AE_Amt_Q5]])-Quintile_Data[[#This Row],[AE_Amt_Overall]])</f>
        <v>0.17771401879452209</v>
      </c>
      <c r="AA377" s="19">
        <f>VLOOKUP(Quintile_Data[[#This Row],[Deaths_Q1]],Mapping!$A$2:$B$8,2,FALSE)</f>
        <v>100</v>
      </c>
      <c r="AB377" s="8">
        <f>VLOOKUP(Quintile_Data[[#This Row],[Deaths_Q2]],Mapping!$A$2:$B$8,2,FALSE)</f>
        <v>100</v>
      </c>
      <c r="AC377" s="8">
        <f>VLOOKUP(Quintile_Data[[#This Row],[Deaths_Q3]],Mapping!$A$2:$B$8,2,FALSE)</f>
        <v>100</v>
      </c>
      <c r="AD377" s="8">
        <f>VLOOKUP(Quintile_Data[[#This Row],[Deaths_Q4]],Mapping!$A$2:$B$8,2,FALSE)</f>
        <v>100</v>
      </c>
      <c r="AE377" s="8">
        <f>VLOOKUP(Quintile_Data[[#This Row],[Deaths_Q5]],Mapping!$A$2:$B$8,2,FALSE)</f>
        <v>50</v>
      </c>
      <c r="AF377" s="8">
        <f>VLOOKUP(Quintile_Data[[#This Row],[Deaths_Overall]],Mapping!$A$2:$B$8,2,FALSE)</f>
        <v>100</v>
      </c>
    </row>
    <row r="378" spans="1:32" x14ac:dyDescent="0.25">
      <c r="A378" t="s">
        <v>59</v>
      </c>
      <c r="B378" t="s">
        <v>8</v>
      </c>
      <c r="C378" t="s">
        <v>28</v>
      </c>
      <c r="D378" t="s">
        <v>14</v>
      </c>
      <c r="E378" t="s">
        <v>58</v>
      </c>
      <c r="F378" t="s">
        <v>16</v>
      </c>
      <c r="G378" s="10">
        <v>2.0221432230188099</v>
      </c>
      <c r="H378" s="5">
        <v>1.6157501896952899</v>
      </c>
      <c r="I378" s="5">
        <v>1.3683704830018599</v>
      </c>
      <c r="J378" s="5">
        <v>1.2696292095000601</v>
      </c>
      <c r="K378" s="5">
        <v>1.05373336602398</v>
      </c>
      <c r="L378" s="5">
        <v>1.38457272812774</v>
      </c>
      <c r="M378" s="10">
        <v>2.2249309495224998</v>
      </c>
      <c r="N378" s="5">
        <v>1.73275828037595</v>
      </c>
      <c r="O378" s="5">
        <v>1.4810059521196099</v>
      </c>
      <c r="P378" s="5">
        <v>1.3883412102993999</v>
      </c>
      <c r="Q378" s="5">
        <v>1.1018680372029099</v>
      </c>
      <c r="R378" s="5">
        <v>1.4990249134965501</v>
      </c>
      <c r="S378" s="11" t="s">
        <v>50</v>
      </c>
      <c r="T378" t="s">
        <v>50</v>
      </c>
      <c r="U378" t="s">
        <v>50</v>
      </c>
      <c r="V378" t="s">
        <v>50</v>
      </c>
      <c r="W378" t="s">
        <v>50</v>
      </c>
      <c r="X378" t="s">
        <v>52</v>
      </c>
      <c r="Y378" s="7">
        <f>ABS(Quintile_Data[[#This Row],[AE_Amt_Overall]]-MAX(Quintile_Data[[#This Row],[AE_Amt_Q1]:[AE_Amt_Q5]]))</f>
        <v>0.63757049489106987</v>
      </c>
      <c r="Z378" s="6">
        <f>ABS(MIN(Quintile_Data[[#This Row],[AE_Amt_Q1]:[AE_Amt_Q5]])-Quintile_Data[[#This Row],[AE_Amt_Overall]])</f>
        <v>0.33083936210375997</v>
      </c>
      <c r="AA378" s="19">
        <f>VLOOKUP(Quintile_Data[[#This Row],[Deaths_Q1]],Mapping!$A$2:$B$8,2,FALSE)</f>
        <v>100</v>
      </c>
      <c r="AB378" s="8">
        <f>VLOOKUP(Quintile_Data[[#This Row],[Deaths_Q2]],Mapping!$A$2:$B$8,2,FALSE)</f>
        <v>100</v>
      </c>
      <c r="AC378" s="8">
        <f>VLOOKUP(Quintile_Data[[#This Row],[Deaths_Q3]],Mapping!$A$2:$B$8,2,FALSE)</f>
        <v>100</v>
      </c>
      <c r="AD378" s="8">
        <f>VLOOKUP(Quintile_Data[[#This Row],[Deaths_Q4]],Mapping!$A$2:$B$8,2,FALSE)</f>
        <v>100</v>
      </c>
      <c r="AE378" s="8">
        <f>VLOOKUP(Quintile_Data[[#This Row],[Deaths_Q5]],Mapping!$A$2:$B$8,2,FALSE)</f>
        <v>100</v>
      </c>
      <c r="AF378" s="8">
        <f>VLOOKUP(Quintile_Data[[#This Row],[Deaths_Overall]],Mapping!$A$2:$B$8,2,FALSE)</f>
        <v>200</v>
      </c>
    </row>
    <row r="379" spans="1:32" x14ac:dyDescent="0.25">
      <c r="A379" t="s">
        <v>59</v>
      </c>
      <c r="B379" t="s">
        <v>8</v>
      </c>
      <c r="C379" t="s">
        <v>28</v>
      </c>
      <c r="D379" t="s">
        <v>14</v>
      </c>
      <c r="E379" t="s">
        <v>58</v>
      </c>
      <c r="F379" t="s">
        <v>7</v>
      </c>
      <c r="G379" s="10">
        <v>1.2058402030002999</v>
      </c>
      <c r="H379" s="5">
        <v>0.98640241057932798</v>
      </c>
      <c r="I379" s="5">
        <v>0.880763659187069</v>
      </c>
      <c r="J379" s="5">
        <v>0.82224748247638801</v>
      </c>
      <c r="K379" s="5">
        <v>0.70755004541065702</v>
      </c>
      <c r="L379" s="5">
        <v>0.84390203766536698</v>
      </c>
      <c r="M379" s="10">
        <v>1.3468563539592699</v>
      </c>
      <c r="N379" s="5">
        <v>1.04254739826715</v>
      </c>
      <c r="O379" s="5">
        <v>0.929562281113397</v>
      </c>
      <c r="P379" s="5">
        <v>0.89899337401679202</v>
      </c>
      <c r="Q379" s="5">
        <v>0.758117861369347</v>
      </c>
      <c r="R379" s="5">
        <v>0.92403568150927695</v>
      </c>
      <c r="S379" s="11" t="s">
        <v>50</v>
      </c>
      <c r="T379" t="s">
        <v>50</v>
      </c>
      <c r="U379" t="s">
        <v>50</v>
      </c>
      <c r="V379" t="s">
        <v>50</v>
      </c>
      <c r="W379" t="s">
        <v>50</v>
      </c>
      <c r="X379" t="s">
        <v>52</v>
      </c>
      <c r="Y379" s="7">
        <f>ABS(Quintile_Data[[#This Row],[AE_Amt_Overall]]-MAX(Quintile_Data[[#This Row],[AE_Amt_Q1]:[AE_Amt_Q5]]))</f>
        <v>0.36193816533493295</v>
      </c>
      <c r="Z379" s="6">
        <f>ABS(MIN(Quintile_Data[[#This Row],[AE_Amt_Q1]:[AE_Amt_Q5]])-Quintile_Data[[#This Row],[AE_Amt_Overall]])</f>
        <v>0.13635199225470995</v>
      </c>
      <c r="AA379" s="19">
        <f>VLOOKUP(Quintile_Data[[#This Row],[Deaths_Q1]],Mapping!$A$2:$B$8,2,FALSE)</f>
        <v>100</v>
      </c>
      <c r="AB379" s="8">
        <f>VLOOKUP(Quintile_Data[[#This Row],[Deaths_Q2]],Mapping!$A$2:$B$8,2,FALSE)</f>
        <v>100</v>
      </c>
      <c r="AC379" s="8">
        <f>VLOOKUP(Quintile_Data[[#This Row],[Deaths_Q3]],Mapping!$A$2:$B$8,2,FALSE)</f>
        <v>100</v>
      </c>
      <c r="AD379" s="8">
        <f>VLOOKUP(Quintile_Data[[#This Row],[Deaths_Q4]],Mapping!$A$2:$B$8,2,FALSE)</f>
        <v>100</v>
      </c>
      <c r="AE379" s="8">
        <f>VLOOKUP(Quintile_Data[[#This Row],[Deaths_Q5]],Mapping!$A$2:$B$8,2,FALSE)</f>
        <v>100</v>
      </c>
      <c r="AF379" s="8">
        <f>VLOOKUP(Quintile_Data[[#This Row],[Deaths_Overall]],Mapping!$A$2:$B$8,2,FALSE)</f>
        <v>200</v>
      </c>
    </row>
    <row r="380" spans="1:32" x14ac:dyDescent="0.25">
      <c r="A380" t="s">
        <v>59</v>
      </c>
      <c r="B380" t="s">
        <v>8</v>
      </c>
      <c r="C380" t="s">
        <v>28</v>
      </c>
      <c r="D380" t="s">
        <v>14</v>
      </c>
      <c r="E380" t="s">
        <v>58</v>
      </c>
      <c r="F380" t="s">
        <v>57</v>
      </c>
      <c r="G380" s="10">
        <v>1.2257438422047899</v>
      </c>
      <c r="H380" s="5">
        <v>1.00206785327777</v>
      </c>
      <c r="I380" s="5">
        <v>0.91165209526965796</v>
      </c>
      <c r="J380" s="5">
        <v>0.84179601325044096</v>
      </c>
      <c r="K380" s="5">
        <v>0.71519265922808894</v>
      </c>
      <c r="L380" s="5">
        <v>0.86631979300668105</v>
      </c>
      <c r="M380" s="10">
        <v>1.56302842885871</v>
      </c>
      <c r="N380" s="5">
        <v>1.2384595745854099</v>
      </c>
      <c r="O380" s="5">
        <v>1.08362315542633</v>
      </c>
      <c r="P380" s="5">
        <v>1.01786699145919</v>
      </c>
      <c r="Q380" s="5">
        <v>0.80683746561580705</v>
      </c>
      <c r="R380" s="5">
        <v>1.09258536912249</v>
      </c>
      <c r="S380" s="11" t="s">
        <v>50</v>
      </c>
      <c r="T380" t="s">
        <v>50</v>
      </c>
      <c r="U380" t="s">
        <v>50</v>
      </c>
      <c r="V380" t="s">
        <v>50</v>
      </c>
      <c r="W380" t="s">
        <v>50</v>
      </c>
      <c r="X380" t="s">
        <v>52</v>
      </c>
      <c r="Y380" s="7">
        <f>ABS(Quintile_Data[[#This Row],[AE_Amt_Overall]]-MAX(Quintile_Data[[#This Row],[AE_Amt_Q1]:[AE_Amt_Q5]]))</f>
        <v>0.35942404919810889</v>
      </c>
      <c r="Z380" s="6">
        <f>ABS(MIN(Quintile_Data[[#This Row],[AE_Amt_Q1]:[AE_Amt_Q5]])-Quintile_Data[[#This Row],[AE_Amt_Overall]])</f>
        <v>0.1511271337785921</v>
      </c>
      <c r="AA380" s="19">
        <f>VLOOKUP(Quintile_Data[[#This Row],[Deaths_Q1]],Mapping!$A$2:$B$8,2,FALSE)</f>
        <v>100</v>
      </c>
      <c r="AB380" s="8">
        <f>VLOOKUP(Quintile_Data[[#This Row],[Deaths_Q2]],Mapping!$A$2:$B$8,2,FALSE)</f>
        <v>100</v>
      </c>
      <c r="AC380" s="8">
        <f>VLOOKUP(Quintile_Data[[#This Row],[Deaths_Q3]],Mapping!$A$2:$B$8,2,FALSE)</f>
        <v>100</v>
      </c>
      <c r="AD380" s="8">
        <f>VLOOKUP(Quintile_Data[[#This Row],[Deaths_Q4]],Mapping!$A$2:$B$8,2,FALSE)</f>
        <v>100</v>
      </c>
      <c r="AE380" s="8">
        <f>VLOOKUP(Quintile_Data[[#This Row],[Deaths_Q5]],Mapping!$A$2:$B$8,2,FALSE)</f>
        <v>100</v>
      </c>
      <c r="AF380" s="8">
        <f>VLOOKUP(Quintile_Data[[#This Row],[Deaths_Overall]],Mapping!$A$2:$B$8,2,FALSE)</f>
        <v>200</v>
      </c>
    </row>
    <row r="381" spans="1:32" x14ac:dyDescent="0.25">
      <c r="A381" t="s">
        <v>59</v>
      </c>
      <c r="B381" t="s">
        <v>8</v>
      </c>
      <c r="C381" t="s">
        <v>28</v>
      </c>
      <c r="D381" t="s">
        <v>17</v>
      </c>
      <c r="E381" t="s">
        <v>60</v>
      </c>
      <c r="F381" t="s">
        <v>16</v>
      </c>
      <c r="G381" s="10">
        <v>1.64951114783719</v>
      </c>
      <c r="H381" s="5">
        <v>1.43692303976962</v>
      </c>
      <c r="I381" s="5">
        <v>1.2781881512126101</v>
      </c>
      <c r="J381" s="5">
        <v>1.1285676682879699</v>
      </c>
      <c r="K381" s="5">
        <v>0.93116157957816004</v>
      </c>
      <c r="L381" s="5">
        <v>1.19433051427056</v>
      </c>
      <c r="M381" s="10">
        <v>1.6583470583028801</v>
      </c>
      <c r="N381" s="5">
        <v>1.40557003669265</v>
      </c>
      <c r="O381" s="5">
        <v>1.27805122511141</v>
      </c>
      <c r="P381" s="5">
        <v>1.19198812423981</v>
      </c>
      <c r="Q381" s="5">
        <v>0.95484684563340105</v>
      </c>
      <c r="R381" s="5">
        <v>1.2362482204026</v>
      </c>
      <c r="S381" s="11" t="s">
        <v>48</v>
      </c>
      <c r="T381" t="s">
        <v>48</v>
      </c>
      <c r="U381" t="s">
        <v>48</v>
      </c>
      <c r="V381" t="s">
        <v>50</v>
      </c>
      <c r="W381" t="s">
        <v>48</v>
      </c>
      <c r="X381" t="s">
        <v>50</v>
      </c>
      <c r="Y381" s="7">
        <f>ABS(Quintile_Data[[#This Row],[AE_Amt_Overall]]-MAX(Quintile_Data[[#This Row],[AE_Amt_Q1]:[AE_Amt_Q5]]))</f>
        <v>0.45518063356662997</v>
      </c>
      <c r="Z381" s="6">
        <f>ABS(MIN(Quintile_Data[[#This Row],[AE_Amt_Q1]:[AE_Amt_Q5]])-Quintile_Data[[#This Row],[AE_Amt_Overall]])</f>
        <v>0.26316893469239999</v>
      </c>
      <c r="AA381" s="19">
        <f>VLOOKUP(Quintile_Data[[#This Row],[Deaths_Q1]],Mapping!$A$2:$B$8,2,FALSE)</f>
        <v>50</v>
      </c>
      <c r="AB381" s="8">
        <f>VLOOKUP(Quintile_Data[[#This Row],[Deaths_Q2]],Mapping!$A$2:$B$8,2,FALSE)</f>
        <v>50</v>
      </c>
      <c r="AC381" s="8">
        <f>VLOOKUP(Quintile_Data[[#This Row],[Deaths_Q3]],Mapping!$A$2:$B$8,2,FALSE)</f>
        <v>50</v>
      </c>
      <c r="AD381" s="8">
        <f>VLOOKUP(Quintile_Data[[#This Row],[Deaths_Q4]],Mapping!$A$2:$B$8,2,FALSE)</f>
        <v>100</v>
      </c>
      <c r="AE381" s="8">
        <f>VLOOKUP(Quintile_Data[[#This Row],[Deaths_Q5]],Mapping!$A$2:$B$8,2,FALSE)</f>
        <v>50</v>
      </c>
      <c r="AF381" s="8">
        <f>VLOOKUP(Quintile_Data[[#This Row],[Deaths_Overall]],Mapping!$A$2:$B$8,2,FALSE)</f>
        <v>100</v>
      </c>
    </row>
    <row r="382" spans="1:32" x14ac:dyDescent="0.25">
      <c r="A382" t="s">
        <v>59</v>
      </c>
      <c r="B382" t="s">
        <v>8</v>
      </c>
      <c r="C382" t="s">
        <v>28</v>
      </c>
      <c r="D382" t="s">
        <v>17</v>
      </c>
      <c r="E382" t="s">
        <v>60</v>
      </c>
      <c r="F382" t="s">
        <v>7</v>
      </c>
      <c r="G382" s="10">
        <v>1.8266453823948201</v>
      </c>
      <c r="H382" s="5">
        <v>1.3753299886582699</v>
      </c>
      <c r="I382" s="5">
        <v>1.03309677385009</v>
      </c>
      <c r="J382" s="5">
        <v>0.81912291144117799</v>
      </c>
      <c r="K382" s="5">
        <v>0.57097553689407798</v>
      </c>
      <c r="L382" s="5">
        <v>0.95798321957093902</v>
      </c>
      <c r="M382" s="10">
        <v>1.3952053557321999</v>
      </c>
      <c r="N382" s="5">
        <v>1.3052899545654999</v>
      </c>
      <c r="O382" s="5">
        <v>1.06576590607304</v>
      </c>
      <c r="P382" s="5">
        <v>0.89873074551066301</v>
      </c>
      <c r="Q382" s="5">
        <v>0.72835788665906598</v>
      </c>
      <c r="R382" s="5">
        <v>1.0134692883843099</v>
      </c>
      <c r="S382" s="11" t="s">
        <v>49</v>
      </c>
      <c r="T382" t="s">
        <v>49</v>
      </c>
      <c r="U382" t="s">
        <v>48</v>
      </c>
      <c r="V382" t="s">
        <v>48</v>
      </c>
      <c r="W382" t="s">
        <v>49</v>
      </c>
      <c r="X382" t="s">
        <v>48</v>
      </c>
      <c r="Y382" s="7">
        <f>ABS(Quintile_Data[[#This Row],[AE_Amt_Overall]]-MAX(Quintile_Data[[#This Row],[AE_Amt_Q1]:[AE_Amt_Q5]]))</f>
        <v>0.86866216282388109</v>
      </c>
      <c r="Z382" s="6">
        <f>ABS(MIN(Quintile_Data[[#This Row],[AE_Amt_Q1]:[AE_Amt_Q5]])-Quintile_Data[[#This Row],[AE_Amt_Overall]])</f>
        <v>0.38700768267686103</v>
      </c>
      <c r="AA382" s="19">
        <f>VLOOKUP(Quintile_Data[[#This Row],[Deaths_Q1]],Mapping!$A$2:$B$8,2,FALSE)</f>
        <v>25</v>
      </c>
      <c r="AB382" s="8">
        <f>VLOOKUP(Quintile_Data[[#This Row],[Deaths_Q2]],Mapping!$A$2:$B$8,2,FALSE)</f>
        <v>25</v>
      </c>
      <c r="AC382" s="8">
        <f>VLOOKUP(Quintile_Data[[#This Row],[Deaths_Q3]],Mapping!$A$2:$B$8,2,FALSE)</f>
        <v>50</v>
      </c>
      <c r="AD382" s="8">
        <f>VLOOKUP(Quintile_Data[[#This Row],[Deaths_Q4]],Mapping!$A$2:$B$8,2,FALSE)</f>
        <v>50</v>
      </c>
      <c r="AE382" s="8">
        <f>VLOOKUP(Quintile_Data[[#This Row],[Deaths_Q5]],Mapping!$A$2:$B$8,2,FALSE)</f>
        <v>25</v>
      </c>
      <c r="AF382" s="8">
        <f>VLOOKUP(Quintile_Data[[#This Row],[Deaths_Overall]],Mapping!$A$2:$B$8,2,FALSE)</f>
        <v>50</v>
      </c>
    </row>
    <row r="383" spans="1:32" x14ac:dyDescent="0.25">
      <c r="A383" t="s">
        <v>59</v>
      </c>
      <c r="B383" t="s">
        <v>8</v>
      </c>
      <c r="C383" t="s">
        <v>28</v>
      </c>
      <c r="D383" t="s">
        <v>17</v>
      </c>
      <c r="E383" t="s">
        <v>60</v>
      </c>
      <c r="F383" t="s">
        <v>57</v>
      </c>
      <c r="G383" s="10">
        <v>1.6214420654005599</v>
      </c>
      <c r="H383" s="5">
        <v>1.34519972562988</v>
      </c>
      <c r="I383" s="5">
        <v>1.1438705131011599</v>
      </c>
      <c r="J383" s="5">
        <v>0.982905876493676</v>
      </c>
      <c r="K383" s="5">
        <v>0.76194907514563703</v>
      </c>
      <c r="L383" s="5">
        <v>1.0396810074332199</v>
      </c>
      <c r="M383" s="10">
        <v>1.53045620201563</v>
      </c>
      <c r="N383" s="5">
        <v>1.3134158819317201</v>
      </c>
      <c r="O383" s="5">
        <v>1.2421427001302601</v>
      </c>
      <c r="P383" s="5">
        <v>1.1464046467472599</v>
      </c>
      <c r="Q383" s="5">
        <v>0.94012879767754098</v>
      </c>
      <c r="R383" s="5">
        <v>1.18567817859707</v>
      </c>
      <c r="S383" s="11" t="s">
        <v>48</v>
      </c>
      <c r="T383" t="s">
        <v>48</v>
      </c>
      <c r="U383" t="s">
        <v>48</v>
      </c>
      <c r="V383" t="s">
        <v>50</v>
      </c>
      <c r="W383" t="s">
        <v>48</v>
      </c>
      <c r="X383" t="s">
        <v>50</v>
      </c>
      <c r="Y383" s="7">
        <f>ABS(Quintile_Data[[#This Row],[AE_Amt_Overall]]-MAX(Quintile_Data[[#This Row],[AE_Amt_Q1]:[AE_Amt_Q5]]))</f>
        <v>0.58176105796734001</v>
      </c>
      <c r="Z383" s="6">
        <f>ABS(MIN(Quintile_Data[[#This Row],[AE_Amt_Q1]:[AE_Amt_Q5]])-Quintile_Data[[#This Row],[AE_Amt_Overall]])</f>
        <v>0.27773193228758286</v>
      </c>
      <c r="AA383" s="19">
        <f>VLOOKUP(Quintile_Data[[#This Row],[Deaths_Q1]],Mapping!$A$2:$B$8,2,FALSE)</f>
        <v>50</v>
      </c>
      <c r="AB383" s="8">
        <f>VLOOKUP(Quintile_Data[[#This Row],[Deaths_Q2]],Mapping!$A$2:$B$8,2,FALSE)</f>
        <v>50</v>
      </c>
      <c r="AC383" s="8">
        <f>VLOOKUP(Quintile_Data[[#This Row],[Deaths_Q3]],Mapping!$A$2:$B$8,2,FALSE)</f>
        <v>50</v>
      </c>
      <c r="AD383" s="8">
        <f>VLOOKUP(Quintile_Data[[#This Row],[Deaths_Q4]],Mapping!$A$2:$B$8,2,FALSE)</f>
        <v>100</v>
      </c>
      <c r="AE383" s="8">
        <f>VLOOKUP(Quintile_Data[[#This Row],[Deaths_Q5]],Mapping!$A$2:$B$8,2,FALSE)</f>
        <v>50</v>
      </c>
      <c r="AF383" s="8">
        <f>VLOOKUP(Quintile_Data[[#This Row],[Deaths_Overall]],Mapping!$A$2:$B$8,2,FALSE)</f>
        <v>100</v>
      </c>
    </row>
    <row r="384" spans="1:32" x14ac:dyDescent="0.25">
      <c r="A384" t="s">
        <v>59</v>
      </c>
      <c r="B384" t="s">
        <v>8</v>
      </c>
      <c r="C384" t="s">
        <v>28</v>
      </c>
      <c r="D384" t="s">
        <v>17</v>
      </c>
      <c r="E384" t="s">
        <v>61</v>
      </c>
      <c r="F384" t="s">
        <v>16</v>
      </c>
      <c r="G384" s="10">
        <v>1.4717679534774899</v>
      </c>
      <c r="H384" s="5">
        <v>1.29024206521077</v>
      </c>
      <c r="I384" s="5">
        <v>1.1899183923696299</v>
      </c>
      <c r="J384" s="5">
        <v>1.0729285129380099</v>
      </c>
      <c r="K384" s="5">
        <v>0.888945154655847</v>
      </c>
      <c r="L384" s="5">
        <v>1.1769952351764801</v>
      </c>
      <c r="M384" s="10">
        <v>1.48500765052866</v>
      </c>
      <c r="N384" s="5">
        <v>1.40241490695978</v>
      </c>
      <c r="O384" s="5">
        <v>1.24547044280286</v>
      </c>
      <c r="P384" s="5">
        <v>1.1311203976864199</v>
      </c>
      <c r="Q384" s="5">
        <v>0.90482740926454497</v>
      </c>
      <c r="R384" s="5">
        <v>1.24599057498662</v>
      </c>
      <c r="S384" s="11" t="s">
        <v>48</v>
      </c>
      <c r="T384" t="s">
        <v>50</v>
      </c>
      <c r="U384" t="s">
        <v>50</v>
      </c>
      <c r="V384" t="s">
        <v>50</v>
      </c>
      <c r="W384" t="s">
        <v>48</v>
      </c>
      <c r="X384" t="s">
        <v>50</v>
      </c>
      <c r="Y384" s="7">
        <f>ABS(Quintile_Data[[#This Row],[AE_Amt_Overall]]-MAX(Quintile_Data[[#This Row],[AE_Amt_Q1]:[AE_Amt_Q5]]))</f>
        <v>0.29477271830100982</v>
      </c>
      <c r="Z384" s="6">
        <f>ABS(MIN(Quintile_Data[[#This Row],[AE_Amt_Q1]:[AE_Amt_Q5]])-Quintile_Data[[#This Row],[AE_Amt_Overall]])</f>
        <v>0.28805008052063308</v>
      </c>
      <c r="AA384" s="19">
        <f>VLOOKUP(Quintile_Data[[#This Row],[Deaths_Q1]],Mapping!$A$2:$B$8,2,FALSE)</f>
        <v>50</v>
      </c>
      <c r="AB384" s="8">
        <f>VLOOKUP(Quintile_Data[[#This Row],[Deaths_Q2]],Mapping!$A$2:$B$8,2,FALSE)</f>
        <v>100</v>
      </c>
      <c r="AC384" s="8">
        <f>VLOOKUP(Quintile_Data[[#This Row],[Deaths_Q3]],Mapping!$A$2:$B$8,2,FALSE)</f>
        <v>100</v>
      </c>
      <c r="AD384" s="8">
        <f>VLOOKUP(Quintile_Data[[#This Row],[Deaths_Q4]],Mapping!$A$2:$B$8,2,FALSE)</f>
        <v>100</v>
      </c>
      <c r="AE384" s="8">
        <f>VLOOKUP(Quintile_Data[[#This Row],[Deaths_Q5]],Mapping!$A$2:$B$8,2,FALSE)</f>
        <v>50</v>
      </c>
      <c r="AF384" s="8">
        <f>VLOOKUP(Quintile_Data[[#This Row],[Deaths_Overall]],Mapping!$A$2:$B$8,2,FALSE)</f>
        <v>100</v>
      </c>
    </row>
    <row r="385" spans="1:32" x14ac:dyDescent="0.25">
      <c r="A385" t="s">
        <v>59</v>
      </c>
      <c r="B385" t="s">
        <v>8</v>
      </c>
      <c r="C385" t="s">
        <v>28</v>
      </c>
      <c r="D385" t="s">
        <v>17</v>
      </c>
      <c r="E385" t="s">
        <v>61</v>
      </c>
      <c r="F385" t="s">
        <v>7</v>
      </c>
      <c r="G385" s="10">
        <v>1.31007131548158</v>
      </c>
      <c r="H385" s="5">
        <v>1.1269033207243899</v>
      </c>
      <c r="I385" s="5">
        <v>0.95648628996558804</v>
      </c>
      <c r="J385" s="5">
        <v>0.85705991089592004</v>
      </c>
      <c r="K385" s="5">
        <v>0.69412304493156796</v>
      </c>
      <c r="L385" s="5">
        <v>0.95440986554936902</v>
      </c>
      <c r="M385" s="10">
        <v>1.18452556787384</v>
      </c>
      <c r="N385" s="5">
        <v>1.11102817747848</v>
      </c>
      <c r="O385" s="5">
        <v>0.97277987577954295</v>
      </c>
      <c r="P385" s="5">
        <v>0.94769950639573797</v>
      </c>
      <c r="Q385" s="5">
        <v>0.78425867634486401</v>
      </c>
      <c r="R385" s="5">
        <v>0.98753240416483301</v>
      </c>
      <c r="S385" s="11" t="s">
        <v>48</v>
      </c>
      <c r="T385" t="s">
        <v>48</v>
      </c>
      <c r="U385" t="s">
        <v>50</v>
      </c>
      <c r="V385" t="s">
        <v>48</v>
      </c>
      <c r="W385" t="s">
        <v>48</v>
      </c>
      <c r="X385" t="s">
        <v>50</v>
      </c>
      <c r="Y385" s="7">
        <f>ABS(Quintile_Data[[#This Row],[AE_Amt_Overall]]-MAX(Quintile_Data[[#This Row],[AE_Amt_Q1]:[AE_Amt_Q5]]))</f>
        <v>0.35566144993221094</v>
      </c>
      <c r="Z385" s="6">
        <f>ABS(MIN(Quintile_Data[[#This Row],[AE_Amt_Q1]:[AE_Amt_Q5]])-Quintile_Data[[#This Row],[AE_Amt_Overall]])</f>
        <v>0.26028682061780106</v>
      </c>
      <c r="AA385" s="19">
        <f>VLOOKUP(Quintile_Data[[#This Row],[Deaths_Q1]],Mapping!$A$2:$B$8,2,FALSE)</f>
        <v>50</v>
      </c>
      <c r="AB385" s="8">
        <f>VLOOKUP(Quintile_Data[[#This Row],[Deaths_Q2]],Mapping!$A$2:$B$8,2,FALSE)</f>
        <v>50</v>
      </c>
      <c r="AC385" s="8">
        <f>VLOOKUP(Quintile_Data[[#This Row],[Deaths_Q3]],Mapping!$A$2:$B$8,2,FALSE)</f>
        <v>100</v>
      </c>
      <c r="AD385" s="8">
        <f>VLOOKUP(Quintile_Data[[#This Row],[Deaths_Q4]],Mapping!$A$2:$B$8,2,FALSE)</f>
        <v>50</v>
      </c>
      <c r="AE385" s="8">
        <f>VLOOKUP(Quintile_Data[[#This Row],[Deaths_Q5]],Mapping!$A$2:$B$8,2,FALSE)</f>
        <v>50</v>
      </c>
      <c r="AF385" s="8">
        <f>VLOOKUP(Quintile_Data[[#This Row],[Deaths_Overall]],Mapping!$A$2:$B$8,2,FALSE)</f>
        <v>100</v>
      </c>
    </row>
    <row r="386" spans="1:32" x14ac:dyDescent="0.25">
      <c r="A386" t="s">
        <v>59</v>
      </c>
      <c r="B386" t="s">
        <v>8</v>
      </c>
      <c r="C386" t="s">
        <v>28</v>
      </c>
      <c r="D386" t="s">
        <v>17</v>
      </c>
      <c r="E386" t="s">
        <v>61</v>
      </c>
      <c r="F386" t="s">
        <v>57</v>
      </c>
      <c r="G386" s="10">
        <v>1.34516685968267</v>
      </c>
      <c r="H386" s="5">
        <v>1.1666612923601201</v>
      </c>
      <c r="I386" s="5">
        <v>1.00426239467137</v>
      </c>
      <c r="J386" s="5">
        <v>0.93001389829999004</v>
      </c>
      <c r="K386" s="5">
        <v>0.74977710848548895</v>
      </c>
      <c r="L386" s="5">
        <v>0.99172013016910199</v>
      </c>
      <c r="M386" s="10">
        <v>1.39234335983933</v>
      </c>
      <c r="N386" s="5">
        <v>1.25159538537629</v>
      </c>
      <c r="O386" s="5">
        <v>1.1262012723507699</v>
      </c>
      <c r="P386" s="5">
        <v>1.1139178381771799</v>
      </c>
      <c r="Q386" s="5">
        <v>0.91703751528210098</v>
      </c>
      <c r="R386" s="5">
        <v>1.1559276018148701</v>
      </c>
      <c r="S386" s="11" t="s">
        <v>50</v>
      </c>
      <c r="T386" t="s">
        <v>50</v>
      </c>
      <c r="U386" t="s">
        <v>50</v>
      </c>
      <c r="V386" t="s">
        <v>50</v>
      </c>
      <c r="W386" t="s">
        <v>48</v>
      </c>
      <c r="X386" t="s">
        <v>52</v>
      </c>
      <c r="Y386" s="7">
        <f>ABS(Quintile_Data[[#This Row],[AE_Amt_Overall]]-MAX(Quintile_Data[[#This Row],[AE_Amt_Q1]:[AE_Amt_Q5]]))</f>
        <v>0.35344672951356804</v>
      </c>
      <c r="Z386" s="6">
        <f>ABS(MIN(Quintile_Data[[#This Row],[AE_Amt_Q1]:[AE_Amt_Q5]])-Quintile_Data[[#This Row],[AE_Amt_Overall]])</f>
        <v>0.24194302168361304</v>
      </c>
      <c r="AA386" s="19">
        <f>VLOOKUP(Quintile_Data[[#This Row],[Deaths_Q1]],Mapping!$A$2:$B$8,2,FALSE)</f>
        <v>100</v>
      </c>
      <c r="AB386" s="8">
        <f>VLOOKUP(Quintile_Data[[#This Row],[Deaths_Q2]],Mapping!$A$2:$B$8,2,FALSE)</f>
        <v>100</v>
      </c>
      <c r="AC386" s="8">
        <f>VLOOKUP(Quintile_Data[[#This Row],[Deaths_Q3]],Mapping!$A$2:$B$8,2,FALSE)</f>
        <v>100</v>
      </c>
      <c r="AD386" s="8">
        <f>VLOOKUP(Quintile_Data[[#This Row],[Deaths_Q4]],Mapping!$A$2:$B$8,2,FALSE)</f>
        <v>100</v>
      </c>
      <c r="AE386" s="8">
        <f>VLOOKUP(Quintile_Data[[#This Row],[Deaths_Q5]],Mapping!$A$2:$B$8,2,FALSE)</f>
        <v>50</v>
      </c>
      <c r="AF386" s="8">
        <f>VLOOKUP(Quintile_Data[[#This Row],[Deaths_Overall]],Mapping!$A$2:$B$8,2,FALSE)</f>
        <v>200</v>
      </c>
    </row>
    <row r="387" spans="1:32" x14ac:dyDescent="0.25">
      <c r="A387" t="s">
        <v>59</v>
      </c>
      <c r="B387" t="s">
        <v>8</v>
      </c>
      <c r="C387" t="s">
        <v>28</v>
      </c>
      <c r="D387" t="s">
        <v>17</v>
      </c>
      <c r="E387" t="s">
        <v>62</v>
      </c>
      <c r="F387" t="s">
        <v>16</v>
      </c>
      <c r="G387" s="10">
        <v>1.7072452310144099</v>
      </c>
      <c r="H387" s="5">
        <v>1.2919324676246</v>
      </c>
      <c r="I387" s="5">
        <v>1.18540567604313</v>
      </c>
      <c r="J387" s="5">
        <v>1.0175593180784901</v>
      </c>
      <c r="K387" s="5">
        <v>0.87428259872693603</v>
      </c>
      <c r="L387" s="5">
        <v>1.19192149241099</v>
      </c>
      <c r="M387" s="10">
        <v>1.75247032459078</v>
      </c>
      <c r="N387" s="5">
        <v>1.33978592938034</v>
      </c>
      <c r="O387" s="5">
        <v>1.26780945822133</v>
      </c>
      <c r="P387" s="5">
        <v>1.0428630536558801</v>
      </c>
      <c r="Q387" s="5">
        <v>0.93327083096154395</v>
      </c>
      <c r="R387" s="5">
        <v>1.2604480694943101</v>
      </c>
      <c r="S387" s="11" t="s">
        <v>48</v>
      </c>
      <c r="T387" t="s">
        <v>48</v>
      </c>
      <c r="U387" t="s">
        <v>48</v>
      </c>
      <c r="V387" t="s">
        <v>48</v>
      </c>
      <c r="W387" t="s">
        <v>49</v>
      </c>
      <c r="X387" t="s">
        <v>50</v>
      </c>
      <c r="Y387" s="7">
        <f>ABS(Quintile_Data[[#This Row],[AE_Amt_Overall]]-MAX(Quintile_Data[[#This Row],[AE_Amt_Q1]:[AE_Amt_Q5]]))</f>
        <v>0.51532373860341996</v>
      </c>
      <c r="Z387" s="6">
        <f>ABS(MIN(Quintile_Data[[#This Row],[AE_Amt_Q1]:[AE_Amt_Q5]])-Quintile_Data[[#This Row],[AE_Amt_Overall]])</f>
        <v>0.31763889368405396</v>
      </c>
      <c r="AA387" s="19">
        <f>VLOOKUP(Quintile_Data[[#This Row],[Deaths_Q1]],Mapping!$A$2:$B$8,2,FALSE)</f>
        <v>50</v>
      </c>
      <c r="AB387" s="8">
        <f>VLOOKUP(Quintile_Data[[#This Row],[Deaths_Q2]],Mapping!$A$2:$B$8,2,FALSE)</f>
        <v>50</v>
      </c>
      <c r="AC387" s="8">
        <f>VLOOKUP(Quintile_Data[[#This Row],[Deaths_Q3]],Mapping!$A$2:$B$8,2,FALSE)</f>
        <v>50</v>
      </c>
      <c r="AD387" s="8">
        <f>VLOOKUP(Quintile_Data[[#This Row],[Deaths_Q4]],Mapping!$A$2:$B$8,2,FALSE)</f>
        <v>50</v>
      </c>
      <c r="AE387" s="8">
        <f>VLOOKUP(Quintile_Data[[#This Row],[Deaths_Q5]],Mapping!$A$2:$B$8,2,FALSE)</f>
        <v>25</v>
      </c>
      <c r="AF387" s="8">
        <f>VLOOKUP(Quintile_Data[[#This Row],[Deaths_Overall]],Mapping!$A$2:$B$8,2,FALSE)</f>
        <v>100</v>
      </c>
    </row>
    <row r="388" spans="1:32" x14ac:dyDescent="0.25">
      <c r="A388" t="s">
        <v>59</v>
      </c>
      <c r="B388" t="s">
        <v>8</v>
      </c>
      <c r="C388" t="s">
        <v>28</v>
      </c>
      <c r="D388" t="s">
        <v>17</v>
      </c>
      <c r="E388" t="s">
        <v>62</v>
      </c>
      <c r="F388" t="s">
        <v>7</v>
      </c>
      <c r="G388" s="10">
        <v>1.28867108964418</v>
      </c>
      <c r="H388" s="5">
        <v>1.0178537497357101</v>
      </c>
      <c r="I388" s="5">
        <v>0.89325812610890598</v>
      </c>
      <c r="J388" s="5">
        <v>0.796649754518999</v>
      </c>
      <c r="K388" s="5">
        <v>0.69533074365632597</v>
      </c>
      <c r="L388" s="5">
        <v>0.889688429586175</v>
      </c>
      <c r="M388" s="10">
        <v>1.1672099091755299</v>
      </c>
      <c r="N388" s="5">
        <v>1.03914795318541</v>
      </c>
      <c r="O388" s="5">
        <v>0.94248241199479899</v>
      </c>
      <c r="P388" s="5">
        <v>0.91197057204621301</v>
      </c>
      <c r="Q388" s="5">
        <v>0.83217357372450496</v>
      </c>
      <c r="R388" s="5">
        <v>0.95497468828568799</v>
      </c>
      <c r="S388" s="11" t="s">
        <v>48</v>
      </c>
      <c r="T388" t="s">
        <v>48</v>
      </c>
      <c r="U388" t="s">
        <v>48</v>
      </c>
      <c r="V388" t="s">
        <v>48</v>
      </c>
      <c r="W388" t="s">
        <v>48</v>
      </c>
      <c r="X388" t="s">
        <v>50</v>
      </c>
      <c r="Y388" s="7">
        <f>ABS(Quintile_Data[[#This Row],[AE_Amt_Overall]]-MAX(Quintile_Data[[#This Row],[AE_Amt_Q1]:[AE_Amt_Q5]]))</f>
        <v>0.39898266005800498</v>
      </c>
      <c r="Z388" s="6">
        <f>ABS(MIN(Quintile_Data[[#This Row],[AE_Amt_Q1]:[AE_Amt_Q5]])-Quintile_Data[[#This Row],[AE_Amt_Overall]])</f>
        <v>0.19435768592984903</v>
      </c>
      <c r="AA388" s="19">
        <f>VLOOKUP(Quintile_Data[[#This Row],[Deaths_Q1]],Mapping!$A$2:$B$8,2,FALSE)</f>
        <v>50</v>
      </c>
      <c r="AB388" s="8">
        <f>VLOOKUP(Quintile_Data[[#This Row],[Deaths_Q2]],Mapping!$A$2:$B$8,2,FALSE)</f>
        <v>50</v>
      </c>
      <c r="AC388" s="8">
        <f>VLOOKUP(Quintile_Data[[#This Row],[Deaths_Q3]],Mapping!$A$2:$B$8,2,FALSE)</f>
        <v>50</v>
      </c>
      <c r="AD388" s="8">
        <f>VLOOKUP(Quintile_Data[[#This Row],[Deaths_Q4]],Mapping!$A$2:$B$8,2,FALSE)</f>
        <v>50</v>
      </c>
      <c r="AE388" s="8">
        <f>VLOOKUP(Quintile_Data[[#This Row],[Deaths_Q5]],Mapping!$A$2:$B$8,2,FALSE)</f>
        <v>50</v>
      </c>
      <c r="AF388" s="8">
        <f>VLOOKUP(Quintile_Data[[#This Row],[Deaths_Overall]],Mapping!$A$2:$B$8,2,FALSE)</f>
        <v>100</v>
      </c>
    </row>
    <row r="389" spans="1:32" x14ac:dyDescent="0.25">
      <c r="A389" t="s">
        <v>59</v>
      </c>
      <c r="B389" t="s">
        <v>8</v>
      </c>
      <c r="C389" t="s">
        <v>28</v>
      </c>
      <c r="D389" t="s">
        <v>17</v>
      </c>
      <c r="E389" t="s">
        <v>62</v>
      </c>
      <c r="F389" t="s">
        <v>57</v>
      </c>
      <c r="G389" s="10">
        <v>1.38673974939995</v>
      </c>
      <c r="H389" s="5">
        <v>1.0537625724359201</v>
      </c>
      <c r="I389" s="5">
        <v>0.92324995253494502</v>
      </c>
      <c r="J389" s="5">
        <v>0.84796013819590499</v>
      </c>
      <c r="K389" s="5">
        <v>0.73117863514358605</v>
      </c>
      <c r="L389" s="5">
        <v>0.90373586443595799</v>
      </c>
      <c r="M389" s="10">
        <v>1.4316817638254</v>
      </c>
      <c r="N389" s="5">
        <v>1.1557349419629701</v>
      </c>
      <c r="O389" s="5">
        <v>1.0349930150290301</v>
      </c>
      <c r="P389" s="5">
        <v>0.96606324813479605</v>
      </c>
      <c r="Q389" s="5">
        <v>0.97067383162506304</v>
      </c>
      <c r="R389" s="5">
        <v>1.07328403891363</v>
      </c>
      <c r="S389" s="11" t="s">
        <v>48</v>
      </c>
      <c r="T389" t="s">
        <v>50</v>
      </c>
      <c r="U389" t="s">
        <v>50</v>
      </c>
      <c r="V389" t="s">
        <v>48</v>
      </c>
      <c r="W389" t="s">
        <v>48</v>
      </c>
      <c r="X389" t="s">
        <v>50</v>
      </c>
      <c r="Y389" s="7">
        <f>ABS(Quintile_Data[[#This Row],[AE_Amt_Overall]]-MAX(Quintile_Data[[#This Row],[AE_Amt_Q1]:[AE_Amt_Q5]]))</f>
        <v>0.48300388496399205</v>
      </c>
      <c r="Z389" s="6">
        <f>ABS(MIN(Quintile_Data[[#This Row],[AE_Amt_Q1]:[AE_Amt_Q5]])-Quintile_Data[[#This Row],[AE_Amt_Overall]])</f>
        <v>0.17255722929237194</v>
      </c>
      <c r="AA389" s="19">
        <f>VLOOKUP(Quintile_Data[[#This Row],[Deaths_Q1]],Mapping!$A$2:$B$8,2,FALSE)</f>
        <v>50</v>
      </c>
      <c r="AB389" s="8">
        <f>VLOOKUP(Quintile_Data[[#This Row],[Deaths_Q2]],Mapping!$A$2:$B$8,2,FALSE)</f>
        <v>100</v>
      </c>
      <c r="AC389" s="8">
        <f>VLOOKUP(Quintile_Data[[#This Row],[Deaths_Q3]],Mapping!$A$2:$B$8,2,FALSE)</f>
        <v>100</v>
      </c>
      <c r="AD389" s="8">
        <f>VLOOKUP(Quintile_Data[[#This Row],[Deaths_Q4]],Mapping!$A$2:$B$8,2,FALSE)</f>
        <v>50</v>
      </c>
      <c r="AE389" s="8">
        <f>VLOOKUP(Quintile_Data[[#This Row],[Deaths_Q5]],Mapping!$A$2:$B$8,2,FALSE)</f>
        <v>50</v>
      </c>
      <c r="AF389" s="8">
        <f>VLOOKUP(Quintile_Data[[#This Row],[Deaths_Overall]],Mapping!$A$2:$B$8,2,FALSE)</f>
        <v>100</v>
      </c>
    </row>
    <row r="390" spans="1:32" x14ac:dyDescent="0.25">
      <c r="A390" t="s">
        <v>59</v>
      </c>
      <c r="B390" t="s">
        <v>8</v>
      </c>
      <c r="C390" t="s">
        <v>28</v>
      </c>
      <c r="D390" t="s">
        <v>17</v>
      </c>
      <c r="E390" t="s">
        <v>11</v>
      </c>
      <c r="F390" t="s">
        <v>16</v>
      </c>
      <c r="G390" s="10">
        <v>2.20602387746447</v>
      </c>
      <c r="H390" s="5">
        <v>1.5880146316714101</v>
      </c>
      <c r="I390" s="5">
        <v>1.31471964915265</v>
      </c>
      <c r="J390" s="5">
        <v>1.0801263280528599</v>
      </c>
      <c r="K390" s="5">
        <v>0.84451768706346897</v>
      </c>
      <c r="L390" s="5">
        <v>1.3434477543393</v>
      </c>
      <c r="M390" s="10">
        <v>2.3736306138122001</v>
      </c>
      <c r="N390" s="5">
        <v>1.68037965504014</v>
      </c>
      <c r="O390" s="5">
        <v>1.4137857593391601</v>
      </c>
      <c r="P390" s="5">
        <v>1.1485203888411499</v>
      </c>
      <c r="Q390" s="5">
        <v>0.884499021246269</v>
      </c>
      <c r="R390" s="5">
        <v>1.46792954293545</v>
      </c>
      <c r="S390" s="11" t="s">
        <v>48</v>
      </c>
      <c r="T390" t="s">
        <v>48</v>
      </c>
      <c r="U390" t="s">
        <v>48</v>
      </c>
      <c r="V390" t="s">
        <v>48</v>
      </c>
      <c r="W390" t="s">
        <v>49</v>
      </c>
      <c r="X390" t="s">
        <v>50</v>
      </c>
      <c r="Y390" s="7">
        <f>ABS(Quintile_Data[[#This Row],[AE_Amt_Overall]]-MAX(Quintile_Data[[#This Row],[AE_Amt_Q1]:[AE_Amt_Q5]]))</f>
        <v>0.86257612312517007</v>
      </c>
      <c r="Z390" s="6">
        <f>ABS(MIN(Quintile_Data[[#This Row],[AE_Amt_Q1]:[AE_Amt_Q5]])-Quintile_Data[[#This Row],[AE_Amt_Overall]])</f>
        <v>0.498930067275831</v>
      </c>
      <c r="AA390" s="19">
        <f>VLOOKUP(Quintile_Data[[#This Row],[Deaths_Q1]],Mapping!$A$2:$B$8,2,FALSE)</f>
        <v>50</v>
      </c>
      <c r="AB390" s="8">
        <f>VLOOKUP(Quintile_Data[[#This Row],[Deaths_Q2]],Mapping!$A$2:$B$8,2,FALSE)</f>
        <v>50</v>
      </c>
      <c r="AC390" s="8">
        <f>VLOOKUP(Quintile_Data[[#This Row],[Deaths_Q3]],Mapping!$A$2:$B$8,2,FALSE)</f>
        <v>50</v>
      </c>
      <c r="AD390" s="8">
        <f>VLOOKUP(Quintile_Data[[#This Row],[Deaths_Q4]],Mapping!$A$2:$B$8,2,FALSE)</f>
        <v>50</v>
      </c>
      <c r="AE390" s="8">
        <f>VLOOKUP(Quintile_Data[[#This Row],[Deaths_Q5]],Mapping!$A$2:$B$8,2,FALSE)</f>
        <v>25</v>
      </c>
      <c r="AF390" s="8">
        <f>VLOOKUP(Quintile_Data[[#This Row],[Deaths_Overall]],Mapping!$A$2:$B$8,2,FALSE)</f>
        <v>100</v>
      </c>
    </row>
    <row r="391" spans="1:32" x14ac:dyDescent="0.25">
      <c r="A391" t="s">
        <v>59</v>
      </c>
      <c r="B391" t="s">
        <v>8</v>
      </c>
      <c r="C391" t="s">
        <v>28</v>
      </c>
      <c r="D391" t="s">
        <v>17</v>
      </c>
      <c r="E391" t="s">
        <v>11</v>
      </c>
      <c r="F391" t="s">
        <v>7</v>
      </c>
      <c r="G391" s="10">
        <v>1.46955610268746</v>
      </c>
      <c r="H391" s="5">
        <v>0.93691130914095599</v>
      </c>
      <c r="I391" s="5">
        <v>0.83059055495916501</v>
      </c>
      <c r="J391" s="5">
        <v>0.71634884117798903</v>
      </c>
      <c r="K391" s="5">
        <v>0.42006846872682702</v>
      </c>
      <c r="L391" s="5">
        <v>0.78811132993921096</v>
      </c>
      <c r="M391" s="10">
        <v>1.5460317759712101</v>
      </c>
      <c r="N391" s="5">
        <v>1.0619755986530199</v>
      </c>
      <c r="O391" s="5">
        <v>0.87044431522991095</v>
      </c>
      <c r="P391" s="5">
        <v>0.873534594366564</v>
      </c>
      <c r="Q391" s="5">
        <v>0.71366600666876201</v>
      </c>
      <c r="R391" s="5">
        <v>0.92974875991352601</v>
      </c>
      <c r="S391" s="11" t="s">
        <v>49</v>
      </c>
      <c r="T391" t="s">
        <v>48</v>
      </c>
      <c r="U391" t="s">
        <v>48</v>
      </c>
      <c r="V391" t="s">
        <v>48</v>
      </c>
      <c r="W391" t="s">
        <v>49</v>
      </c>
      <c r="X391" t="s">
        <v>50</v>
      </c>
      <c r="Y391" s="7">
        <f>ABS(Quintile_Data[[#This Row],[AE_Amt_Overall]]-MAX(Quintile_Data[[#This Row],[AE_Amt_Q1]:[AE_Amt_Q5]]))</f>
        <v>0.68144477274824899</v>
      </c>
      <c r="Z391" s="6">
        <f>ABS(MIN(Quintile_Data[[#This Row],[AE_Amt_Q1]:[AE_Amt_Q5]])-Quintile_Data[[#This Row],[AE_Amt_Overall]])</f>
        <v>0.36804286121238394</v>
      </c>
      <c r="AA391" s="19">
        <f>VLOOKUP(Quintile_Data[[#This Row],[Deaths_Q1]],Mapping!$A$2:$B$8,2,FALSE)</f>
        <v>25</v>
      </c>
      <c r="AB391" s="8">
        <f>VLOOKUP(Quintile_Data[[#This Row],[Deaths_Q2]],Mapping!$A$2:$B$8,2,FALSE)</f>
        <v>50</v>
      </c>
      <c r="AC391" s="8">
        <f>VLOOKUP(Quintile_Data[[#This Row],[Deaths_Q3]],Mapping!$A$2:$B$8,2,FALSE)</f>
        <v>50</v>
      </c>
      <c r="AD391" s="8">
        <f>VLOOKUP(Quintile_Data[[#This Row],[Deaths_Q4]],Mapping!$A$2:$B$8,2,FALSE)</f>
        <v>50</v>
      </c>
      <c r="AE391" s="8">
        <f>VLOOKUP(Quintile_Data[[#This Row],[Deaths_Q5]],Mapping!$A$2:$B$8,2,FALSE)</f>
        <v>25</v>
      </c>
      <c r="AF391" s="8">
        <f>VLOOKUP(Quintile_Data[[#This Row],[Deaths_Overall]],Mapping!$A$2:$B$8,2,FALSE)</f>
        <v>100</v>
      </c>
    </row>
    <row r="392" spans="1:32" x14ac:dyDescent="0.25">
      <c r="A392" t="s">
        <v>59</v>
      </c>
      <c r="B392" t="s">
        <v>8</v>
      </c>
      <c r="C392" t="s">
        <v>28</v>
      </c>
      <c r="D392" t="s">
        <v>17</v>
      </c>
      <c r="E392" t="s">
        <v>11</v>
      </c>
      <c r="F392" t="s">
        <v>57</v>
      </c>
      <c r="G392" s="10">
        <v>1.5547893652873499</v>
      </c>
      <c r="H392" s="5">
        <v>1.05539691997798</v>
      </c>
      <c r="I392" s="5">
        <v>0.85950732227217896</v>
      </c>
      <c r="J392" s="5">
        <v>0.73298911040624404</v>
      </c>
      <c r="K392" s="5">
        <v>0.53424739725773895</v>
      </c>
      <c r="L392" s="5">
        <v>0.80095706663229005</v>
      </c>
      <c r="M392" s="10">
        <v>1.7994893562729899</v>
      </c>
      <c r="N392" s="5">
        <v>1.3093630218505901</v>
      </c>
      <c r="O392" s="5">
        <v>1.05491803126822</v>
      </c>
      <c r="P392" s="5">
        <v>0.95498120687616095</v>
      </c>
      <c r="Q392" s="5">
        <v>0.90876964504896696</v>
      </c>
      <c r="R392" s="5">
        <v>1.1208720152553</v>
      </c>
      <c r="S392" s="11" t="s">
        <v>48</v>
      </c>
      <c r="T392" t="s">
        <v>48</v>
      </c>
      <c r="U392" t="s">
        <v>50</v>
      </c>
      <c r="V392" t="s">
        <v>48</v>
      </c>
      <c r="W392" t="s">
        <v>48</v>
      </c>
      <c r="X392" t="s">
        <v>50</v>
      </c>
      <c r="Y392" s="7">
        <f>ABS(Quintile_Data[[#This Row],[AE_Amt_Overall]]-MAX(Quintile_Data[[#This Row],[AE_Amt_Q1]:[AE_Amt_Q5]]))</f>
        <v>0.75383229865505985</v>
      </c>
      <c r="Z392" s="6">
        <f>ABS(MIN(Quintile_Data[[#This Row],[AE_Amt_Q1]:[AE_Amt_Q5]])-Quintile_Data[[#This Row],[AE_Amt_Overall]])</f>
        <v>0.26670966937455109</v>
      </c>
      <c r="AA392" s="19">
        <f>VLOOKUP(Quintile_Data[[#This Row],[Deaths_Q1]],Mapping!$A$2:$B$8,2,FALSE)</f>
        <v>50</v>
      </c>
      <c r="AB392" s="8">
        <f>VLOOKUP(Quintile_Data[[#This Row],[Deaths_Q2]],Mapping!$A$2:$B$8,2,FALSE)</f>
        <v>50</v>
      </c>
      <c r="AC392" s="8">
        <f>VLOOKUP(Quintile_Data[[#This Row],[Deaths_Q3]],Mapping!$A$2:$B$8,2,FALSE)</f>
        <v>100</v>
      </c>
      <c r="AD392" s="8">
        <f>VLOOKUP(Quintile_Data[[#This Row],[Deaths_Q4]],Mapping!$A$2:$B$8,2,FALSE)</f>
        <v>50</v>
      </c>
      <c r="AE392" s="8">
        <f>VLOOKUP(Quintile_Data[[#This Row],[Deaths_Q5]],Mapping!$A$2:$B$8,2,FALSE)</f>
        <v>50</v>
      </c>
      <c r="AF392" s="8">
        <f>VLOOKUP(Quintile_Data[[#This Row],[Deaths_Overall]],Mapping!$A$2:$B$8,2,FALSE)</f>
        <v>100</v>
      </c>
    </row>
    <row r="393" spans="1:32" x14ac:dyDescent="0.25">
      <c r="A393" t="s">
        <v>59</v>
      </c>
      <c r="B393" t="s">
        <v>8</v>
      </c>
      <c r="C393" t="s">
        <v>28</v>
      </c>
      <c r="D393" t="s">
        <v>17</v>
      </c>
      <c r="E393" t="s">
        <v>58</v>
      </c>
      <c r="F393" t="s">
        <v>16</v>
      </c>
      <c r="G393" s="10">
        <v>1.6106771969285101</v>
      </c>
      <c r="H393" s="5">
        <v>1.3243128657140599</v>
      </c>
      <c r="I393" s="5">
        <v>1.20626039965237</v>
      </c>
      <c r="J393" s="5">
        <v>1.1114317234740001</v>
      </c>
      <c r="K393" s="5">
        <v>0.99473677477049705</v>
      </c>
      <c r="L393" s="5">
        <v>1.2021548040382</v>
      </c>
      <c r="M393" s="10">
        <v>1.64737677716458</v>
      </c>
      <c r="N393" s="5">
        <v>1.42959061705266</v>
      </c>
      <c r="O393" s="5">
        <v>1.2628607280105799</v>
      </c>
      <c r="P393" s="5">
        <v>1.16582637376455</v>
      </c>
      <c r="Q393" s="5">
        <v>1.01977011041652</v>
      </c>
      <c r="R393" s="5">
        <v>1.2707008804926001</v>
      </c>
      <c r="S393" s="11" t="s">
        <v>50</v>
      </c>
      <c r="T393" t="s">
        <v>50</v>
      </c>
      <c r="U393" t="s">
        <v>50</v>
      </c>
      <c r="V393" t="s">
        <v>50</v>
      </c>
      <c r="W393" t="s">
        <v>50</v>
      </c>
      <c r="X393" t="s">
        <v>52</v>
      </c>
      <c r="Y393" s="7">
        <f>ABS(Quintile_Data[[#This Row],[AE_Amt_Overall]]-MAX(Quintile_Data[[#This Row],[AE_Amt_Q1]:[AE_Amt_Q5]]))</f>
        <v>0.40852239289031012</v>
      </c>
      <c r="Z393" s="6">
        <f>ABS(MIN(Quintile_Data[[#This Row],[AE_Amt_Q1]:[AE_Amt_Q5]])-Quintile_Data[[#This Row],[AE_Amt_Overall]])</f>
        <v>0.20741802926770292</v>
      </c>
      <c r="AA393" s="19">
        <f>VLOOKUP(Quintile_Data[[#This Row],[Deaths_Q1]],Mapping!$A$2:$B$8,2,FALSE)</f>
        <v>100</v>
      </c>
      <c r="AB393" s="8">
        <f>VLOOKUP(Quintile_Data[[#This Row],[Deaths_Q2]],Mapping!$A$2:$B$8,2,FALSE)</f>
        <v>100</v>
      </c>
      <c r="AC393" s="8">
        <f>VLOOKUP(Quintile_Data[[#This Row],[Deaths_Q3]],Mapping!$A$2:$B$8,2,FALSE)</f>
        <v>100</v>
      </c>
      <c r="AD393" s="8">
        <f>VLOOKUP(Quintile_Data[[#This Row],[Deaths_Q4]],Mapping!$A$2:$B$8,2,FALSE)</f>
        <v>100</v>
      </c>
      <c r="AE393" s="8">
        <f>VLOOKUP(Quintile_Data[[#This Row],[Deaths_Q5]],Mapping!$A$2:$B$8,2,FALSE)</f>
        <v>100</v>
      </c>
      <c r="AF393" s="8">
        <f>VLOOKUP(Quintile_Data[[#This Row],[Deaths_Overall]],Mapping!$A$2:$B$8,2,FALSE)</f>
        <v>200</v>
      </c>
    </row>
    <row r="394" spans="1:32" x14ac:dyDescent="0.25">
      <c r="A394" t="s">
        <v>59</v>
      </c>
      <c r="B394" t="s">
        <v>8</v>
      </c>
      <c r="C394" t="s">
        <v>28</v>
      </c>
      <c r="D394" t="s">
        <v>17</v>
      </c>
      <c r="E394" t="s">
        <v>58</v>
      </c>
      <c r="F394" t="s">
        <v>7</v>
      </c>
      <c r="G394" s="10">
        <v>1.21885928468991</v>
      </c>
      <c r="H394" s="5">
        <v>0.98490263140025103</v>
      </c>
      <c r="I394" s="5">
        <v>0.88186061591854403</v>
      </c>
      <c r="J394" s="5">
        <v>0.79968485363045205</v>
      </c>
      <c r="K394" s="5">
        <v>0.69986357109158004</v>
      </c>
      <c r="L394" s="5">
        <v>0.86218814547130396</v>
      </c>
      <c r="M394" s="10">
        <v>1.22547125119456</v>
      </c>
      <c r="N394" s="5">
        <v>1.04335330955593</v>
      </c>
      <c r="O394" s="5">
        <v>0.94208821954686195</v>
      </c>
      <c r="P394" s="5">
        <v>0.93571105777808505</v>
      </c>
      <c r="Q394" s="5">
        <v>0.85063929068650002</v>
      </c>
      <c r="R394" s="5">
        <v>0.96496085845414403</v>
      </c>
      <c r="S394" s="11" t="s">
        <v>48</v>
      </c>
      <c r="T394" t="s">
        <v>50</v>
      </c>
      <c r="U394" t="s">
        <v>50</v>
      </c>
      <c r="V394" t="s">
        <v>50</v>
      </c>
      <c r="W394" t="s">
        <v>48</v>
      </c>
      <c r="X394" t="s">
        <v>50</v>
      </c>
      <c r="Y394" s="7">
        <f>ABS(Quintile_Data[[#This Row],[AE_Amt_Overall]]-MAX(Quintile_Data[[#This Row],[AE_Amt_Q1]:[AE_Amt_Q5]]))</f>
        <v>0.35667113921860605</v>
      </c>
      <c r="Z394" s="6">
        <f>ABS(MIN(Quintile_Data[[#This Row],[AE_Amt_Q1]:[AE_Amt_Q5]])-Quintile_Data[[#This Row],[AE_Amt_Overall]])</f>
        <v>0.16232457437972392</v>
      </c>
      <c r="AA394" s="19">
        <f>VLOOKUP(Quintile_Data[[#This Row],[Deaths_Q1]],Mapping!$A$2:$B$8,2,FALSE)</f>
        <v>50</v>
      </c>
      <c r="AB394" s="8">
        <f>VLOOKUP(Quintile_Data[[#This Row],[Deaths_Q2]],Mapping!$A$2:$B$8,2,FALSE)</f>
        <v>100</v>
      </c>
      <c r="AC394" s="8">
        <f>VLOOKUP(Quintile_Data[[#This Row],[Deaths_Q3]],Mapping!$A$2:$B$8,2,FALSE)</f>
        <v>100</v>
      </c>
      <c r="AD394" s="8">
        <f>VLOOKUP(Quintile_Data[[#This Row],[Deaths_Q4]],Mapping!$A$2:$B$8,2,FALSE)</f>
        <v>100</v>
      </c>
      <c r="AE394" s="8">
        <f>VLOOKUP(Quintile_Data[[#This Row],[Deaths_Q5]],Mapping!$A$2:$B$8,2,FALSE)</f>
        <v>50</v>
      </c>
      <c r="AF394" s="8">
        <f>VLOOKUP(Quintile_Data[[#This Row],[Deaths_Overall]],Mapping!$A$2:$B$8,2,FALSE)</f>
        <v>100</v>
      </c>
    </row>
    <row r="395" spans="1:32" x14ac:dyDescent="0.25">
      <c r="A395" t="s">
        <v>59</v>
      </c>
      <c r="B395" t="s">
        <v>8</v>
      </c>
      <c r="C395" t="s">
        <v>28</v>
      </c>
      <c r="D395" t="s">
        <v>17</v>
      </c>
      <c r="E395" t="s">
        <v>58</v>
      </c>
      <c r="F395" t="s">
        <v>57</v>
      </c>
      <c r="G395" s="10">
        <v>1.30828880199736</v>
      </c>
      <c r="H395" s="5">
        <v>1.03133440393877</v>
      </c>
      <c r="I395" s="5">
        <v>0.936778156800673</v>
      </c>
      <c r="J395" s="5">
        <v>0.85067792934429598</v>
      </c>
      <c r="K395" s="5">
        <v>0.73157869798326902</v>
      </c>
      <c r="L395" s="5">
        <v>0.889517001883255</v>
      </c>
      <c r="M395" s="10">
        <v>1.4865957684269899</v>
      </c>
      <c r="N395" s="5">
        <v>1.19452820795239</v>
      </c>
      <c r="O395" s="5">
        <v>1.0734534185428199</v>
      </c>
      <c r="P395" s="5">
        <v>1.02793507571039</v>
      </c>
      <c r="Q395" s="5">
        <v>1.02838468538704</v>
      </c>
      <c r="R395" s="5">
        <v>1.1355533260339601</v>
      </c>
      <c r="S395" s="11" t="s">
        <v>50</v>
      </c>
      <c r="T395" t="s">
        <v>50</v>
      </c>
      <c r="U395" t="s">
        <v>50</v>
      </c>
      <c r="V395" t="s">
        <v>50</v>
      </c>
      <c r="W395" t="s">
        <v>50</v>
      </c>
      <c r="X395" t="s">
        <v>52</v>
      </c>
      <c r="Y395" s="7">
        <f>ABS(Quintile_Data[[#This Row],[AE_Amt_Overall]]-MAX(Quintile_Data[[#This Row],[AE_Amt_Q1]:[AE_Amt_Q5]]))</f>
        <v>0.41877180011410498</v>
      </c>
      <c r="Z395" s="6">
        <f>ABS(MIN(Quintile_Data[[#This Row],[AE_Amt_Q1]:[AE_Amt_Q5]])-Quintile_Data[[#This Row],[AE_Amt_Overall]])</f>
        <v>0.15793830389998598</v>
      </c>
      <c r="AA395" s="19">
        <f>VLOOKUP(Quintile_Data[[#This Row],[Deaths_Q1]],Mapping!$A$2:$B$8,2,FALSE)</f>
        <v>100</v>
      </c>
      <c r="AB395" s="8">
        <f>VLOOKUP(Quintile_Data[[#This Row],[Deaths_Q2]],Mapping!$A$2:$B$8,2,FALSE)</f>
        <v>100</v>
      </c>
      <c r="AC395" s="8">
        <f>VLOOKUP(Quintile_Data[[#This Row],[Deaths_Q3]],Mapping!$A$2:$B$8,2,FALSE)</f>
        <v>100</v>
      </c>
      <c r="AD395" s="8">
        <f>VLOOKUP(Quintile_Data[[#This Row],[Deaths_Q4]],Mapping!$A$2:$B$8,2,FALSE)</f>
        <v>100</v>
      </c>
      <c r="AE395" s="8">
        <f>VLOOKUP(Quintile_Data[[#This Row],[Deaths_Q5]],Mapping!$A$2:$B$8,2,FALSE)</f>
        <v>100</v>
      </c>
      <c r="AF395" s="8">
        <f>VLOOKUP(Quintile_Data[[#This Row],[Deaths_Overall]],Mapping!$A$2:$B$8,2,FALSE)</f>
        <v>200</v>
      </c>
    </row>
    <row r="396" spans="1:32" x14ac:dyDescent="0.25">
      <c r="A396" t="s">
        <v>59</v>
      </c>
      <c r="B396" t="s">
        <v>8</v>
      </c>
      <c r="C396" t="s">
        <v>28</v>
      </c>
      <c r="D396" t="s">
        <v>29</v>
      </c>
      <c r="E396" t="s">
        <v>60</v>
      </c>
      <c r="F396" t="s">
        <v>16</v>
      </c>
      <c r="G396" s="10">
        <v>1.72690597540864</v>
      </c>
      <c r="H396" s="5">
        <v>1.51636171256944</v>
      </c>
      <c r="I396" s="5">
        <v>1.34126187231895</v>
      </c>
      <c r="J396" s="5">
        <v>1.22716429771264</v>
      </c>
      <c r="K396" s="5">
        <v>1.06235054332478</v>
      </c>
      <c r="L396" s="5">
        <v>1.24472866876062</v>
      </c>
      <c r="M396" s="10">
        <v>1.7480026261874699</v>
      </c>
      <c r="N396" s="5">
        <v>1.52453753585409</v>
      </c>
      <c r="O396" s="5">
        <v>1.3442681002786701</v>
      </c>
      <c r="P396" s="5">
        <v>1.28722378111922</v>
      </c>
      <c r="Q396" s="5">
        <v>1.12398064755868</v>
      </c>
      <c r="R396" s="5">
        <v>1.2951991781296299</v>
      </c>
      <c r="S396" s="11" t="s">
        <v>48</v>
      </c>
      <c r="T396" t="s">
        <v>48</v>
      </c>
      <c r="U396" t="s">
        <v>48</v>
      </c>
      <c r="V396" t="s">
        <v>50</v>
      </c>
      <c r="W396" t="s">
        <v>50</v>
      </c>
      <c r="X396" t="s">
        <v>50</v>
      </c>
      <c r="Y396" s="7">
        <f>ABS(Quintile_Data[[#This Row],[AE_Amt_Overall]]-MAX(Quintile_Data[[#This Row],[AE_Amt_Q1]:[AE_Amt_Q5]]))</f>
        <v>0.48217730664801994</v>
      </c>
      <c r="Z396" s="6">
        <f>ABS(MIN(Quintile_Data[[#This Row],[AE_Amt_Q1]:[AE_Amt_Q5]])-Quintile_Data[[#This Row],[AE_Amt_Overall]])</f>
        <v>0.18237812543584009</v>
      </c>
      <c r="AA396" s="19">
        <f>VLOOKUP(Quintile_Data[[#This Row],[Deaths_Q1]],Mapping!$A$2:$B$8,2,FALSE)</f>
        <v>50</v>
      </c>
      <c r="AB396" s="8">
        <f>VLOOKUP(Quintile_Data[[#This Row],[Deaths_Q2]],Mapping!$A$2:$B$8,2,FALSE)</f>
        <v>50</v>
      </c>
      <c r="AC396" s="8">
        <f>VLOOKUP(Quintile_Data[[#This Row],[Deaths_Q3]],Mapping!$A$2:$B$8,2,FALSE)</f>
        <v>50</v>
      </c>
      <c r="AD396" s="8">
        <f>VLOOKUP(Quintile_Data[[#This Row],[Deaths_Q4]],Mapping!$A$2:$B$8,2,FALSE)</f>
        <v>100</v>
      </c>
      <c r="AE396" s="8">
        <f>VLOOKUP(Quintile_Data[[#This Row],[Deaths_Q5]],Mapping!$A$2:$B$8,2,FALSE)</f>
        <v>100</v>
      </c>
      <c r="AF396" s="8">
        <f>VLOOKUP(Quintile_Data[[#This Row],[Deaths_Overall]],Mapping!$A$2:$B$8,2,FALSE)</f>
        <v>100</v>
      </c>
    </row>
    <row r="397" spans="1:32" x14ac:dyDescent="0.25">
      <c r="A397" t="s">
        <v>59</v>
      </c>
      <c r="B397" t="s">
        <v>8</v>
      </c>
      <c r="C397" t="s">
        <v>28</v>
      </c>
      <c r="D397" t="s">
        <v>29</v>
      </c>
      <c r="E397" t="s">
        <v>60</v>
      </c>
      <c r="F397" t="s">
        <v>7</v>
      </c>
      <c r="G397" s="10">
        <v>1.5378227272537099</v>
      </c>
      <c r="H397" s="5">
        <v>1.3043161388458999</v>
      </c>
      <c r="I397" s="5">
        <v>1.18242341872443</v>
      </c>
      <c r="J397" s="5">
        <v>0.93732412379681596</v>
      </c>
      <c r="K397" s="5">
        <v>0.73336684910325001</v>
      </c>
      <c r="L397" s="5">
        <v>0.98715728493231303</v>
      </c>
      <c r="M397" s="10">
        <v>1.4066529452132699</v>
      </c>
      <c r="N397" s="5">
        <v>1.24742635948685</v>
      </c>
      <c r="O397" s="5">
        <v>1.1560158813980701</v>
      </c>
      <c r="P397" s="5">
        <v>0.97787002471592399</v>
      </c>
      <c r="Q397" s="5">
        <v>0.81304480364926102</v>
      </c>
      <c r="R397" s="5">
        <v>1.02337637993358</v>
      </c>
      <c r="S397" s="11" t="s">
        <v>49</v>
      </c>
      <c r="T397" t="s">
        <v>48</v>
      </c>
      <c r="U397" t="s">
        <v>48</v>
      </c>
      <c r="V397" t="s">
        <v>48</v>
      </c>
      <c r="W397" t="s">
        <v>48</v>
      </c>
      <c r="X397" t="s">
        <v>50</v>
      </c>
      <c r="Y397" s="7">
        <f>ABS(Quintile_Data[[#This Row],[AE_Amt_Overall]]-MAX(Quintile_Data[[#This Row],[AE_Amt_Q1]:[AE_Amt_Q5]]))</f>
        <v>0.55066544232139691</v>
      </c>
      <c r="Z397" s="6">
        <f>ABS(MIN(Quintile_Data[[#This Row],[AE_Amt_Q1]:[AE_Amt_Q5]])-Quintile_Data[[#This Row],[AE_Amt_Overall]])</f>
        <v>0.25379043582906302</v>
      </c>
      <c r="AA397" s="19">
        <f>VLOOKUP(Quintile_Data[[#This Row],[Deaths_Q1]],Mapping!$A$2:$B$8,2,FALSE)</f>
        <v>25</v>
      </c>
      <c r="AB397" s="8">
        <f>VLOOKUP(Quintile_Data[[#This Row],[Deaths_Q2]],Mapping!$A$2:$B$8,2,FALSE)</f>
        <v>50</v>
      </c>
      <c r="AC397" s="8">
        <f>VLOOKUP(Quintile_Data[[#This Row],[Deaths_Q3]],Mapping!$A$2:$B$8,2,FALSE)</f>
        <v>50</v>
      </c>
      <c r="AD397" s="8">
        <f>VLOOKUP(Quintile_Data[[#This Row],[Deaths_Q4]],Mapping!$A$2:$B$8,2,FALSE)</f>
        <v>50</v>
      </c>
      <c r="AE397" s="8">
        <f>VLOOKUP(Quintile_Data[[#This Row],[Deaths_Q5]],Mapping!$A$2:$B$8,2,FALSE)</f>
        <v>50</v>
      </c>
      <c r="AF397" s="8">
        <f>VLOOKUP(Quintile_Data[[#This Row],[Deaths_Overall]],Mapping!$A$2:$B$8,2,FALSE)</f>
        <v>100</v>
      </c>
    </row>
    <row r="398" spans="1:32" x14ac:dyDescent="0.25">
      <c r="A398" t="s">
        <v>59</v>
      </c>
      <c r="B398" t="s">
        <v>8</v>
      </c>
      <c r="C398" t="s">
        <v>28</v>
      </c>
      <c r="D398" t="s">
        <v>29</v>
      </c>
      <c r="E398" t="s">
        <v>60</v>
      </c>
      <c r="F398" t="s">
        <v>57</v>
      </c>
      <c r="G398" s="10">
        <v>1.58959708181812</v>
      </c>
      <c r="H398" s="5">
        <v>1.3791321047826499</v>
      </c>
      <c r="I398" s="5">
        <v>1.26526094680638</v>
      </c>
      <c r="J398" s="5">
        <v>1.07010976399431</v>
      </c>
      <c r="K398" s="5">
        <v>0.84735058386673101</v>
      </c>
      <c r="L398" s="5">
        <v>1.0677814633998199</v>
      </c>
      <c r="M398" s="10">
        <v>1.6721631486580499</v>
      </c>
      <c r="N398" s="5">
        <v>1.42297126341497</v>
      </c>
      <c r="O398" s="5">
        <v>1.29464048229887</v>
      </c>
      <c r="P398" s="5">
        <v>1.1973949619450901</v>
      </c>
      <c r="Q398" s="5">
        <v>1.0338527516228599</v>
      </c>
      <c r="R398" s="5">
        <v>1.2170838439427401</v>
      </c>
      <c r="S398" s="11" t="s">
        <v>48</v>
      </c>
      <c r="T398" t="s">
        <v>48</v>
      </c>
      <c r="U398" t="s">
        <v>48</v>
      </c>
      <c r="V398" t="s">
        <v>50</v>
      </c>
      <c r="W398" t="s">
        <v>50</v>
      </c>
      <c r="X398" t="s">
        <v>50</v>
      </c>
      <c r="Y398" s="7">
        <f>ABS(Quintile_Data[[#This Row],[AE_Amt_Overall]]-MAX(Quintile_Data[[#This Row],[AE_Amt_Q1]:[AE_Amt_Q5]]))</f>
        <v>0.52181561841830004</v>
      </c>
      <c r="Z398" s="6">
        <f>ABS(MIN(Quintile_Data[[#This Row],[AE_Amt_Q1]:[AE_Amt_Q5]])-Quintile_Data[[#This Row],[AE_Amt_Overall]])</f>
        <v>0.22043087953308893</v>
      </c>
      <c r="AA398" s="19">
        <f>VLOOKUP(Quintile_Data[[#This Row],[Deaths_Q1]],Mapping!$A$2:$B$8,2,FALSE)</f>
        <v>50</v>
      </c>
      <c r="AB398" s="8">
        <f>VLOOKUP(Quintile_Data[[#This Row],[Deaths_Q2]],Mapping!$A$2:$B$8,2,FALSE)</f>
        <v>50</v>
      </c>
      <c r="AC398" s="8">
        <f>VLOOKUP(Quintile_Data[[#This Row],[Deaths_Q3]],Mapping!$A$2:$B$8,2,FALSE)</f>
        <v>50</v>
      </c>
      <c r="AD398" s="8">
        <f>VLOOKUP(Quintile_Data[[#This Row],[Deaths_Q4]],Mapping!$A$2:$B$8,2,FALSE)</f>
        <v>100</v>
      </c>
      <c r="AE398" s="8">
        <f>VLOOKUP(Quintile_Data[[#This Row],[Deaths_Q5]],Mapping!$A$2:$B$8,2,FALSE)</f>
        <v>100</v>
      </c>
      <c r="AF398" s="8">
        <f>VLOOKUP(Quintile_Data[[#This Row],[Deaths_Overall]],Mapping!$A$2:$B$8,2,FALSE)</f>
        <v>100</v>
      </c>
    </row>
    <row r="399" spans="1:32" x14ac:dyDescent="0.25">
      <c r="A399" t="s">
        <v>59</v>
      </c>
      <c r="B399" t="s">
        <v>8</v>
      </c>
      <c r="C399" t="s">
        <v>28</v>
      </c>
      <c r="D399" t="s">
        <v>29</v>
      </c>
      <c r="E399" t="s">
        <v>61</v>
      </c>
      <c r="F399" t="s">
        <v>16</v>
      </c>
      <c r="G399" s="10">
        <v>1.6369966537751</v>
      </c>
      <c r="H399" s="5">
        <v>1.4055187491610499</v>
      </c>
      <c r="I399" s="5">
        <v>1.2473595474002901</v>
      </c>
      <c r="J399" s="5">
        <v>1.1383235014458599</v>
      </c>
      <c r="K399" s="5">
        <v>0.965886426636415</v>
      </c>
      <c r="L399" s="5">
        <v>1.25696530674992</v>
      </c>
      <c r="M399" s="10">
        <v>1.7102565025600101</v>
      </c>
      <c r="N399" s="5">
        <v>1.4685980931743501</v>
      </c>
      <c r="O399" s="5">
        <v>1.3259858800608599</v>
      </c>
      <c r="P399" s="5">
        <v>1.2125083318374501</v>
      </c>
      <c r="Q399" s="5">
        <v>1.0121161329907999</v>
      </c>
      <c r="R399" s="5">
        <v>1.33057776708875</v>
      </c>
      <c r="S399" s="11" t="s">
        <v>50</v>
      </c>
      <c r="T399" t="s">
        <v>50</v>
      </c>
      <c r="U399" t="s">
        <v>50</v>
      </c>
      <c r="V399" t="s">
        <v>50</v>
      </c>
      <c r="W399" t="s">
        <v>50</v>
      </c>
      <c r="X399" t="s">
        <v>52</v>
      </c>
      <c r="Y399" s="7">
        <f>ABS(Quintile_Data[[#This Row],[AE_Amt_Overall]]-MAX(Quintile_Data[[#This Row],[AE_Amt_Q1]:[AE_Amt_Q5]]))</f>
        <v>0.38003134702517993</v>
      </c>
      <c r="Z399" s="6">
        <f>ABS(MIN(Quintile_Data[[#This Row],[AE_Amt_Q1]:[AE_Amt_Q5]])-Quintile_Data[[#This Row],[AE_Amt_Overall]])</f>
        <v>0.29107888011350502</v>
      </c>
      <c r="AA399" s="19">
        <f>VLOOKUP(Quintile_Data[[#This Row],[Deaths_Q1]],Mapping!$A$2:$B$8,2,FALSE)</f>
        <v>100</v>
      </c>
      <c r="AB399" s="8">
        <f>VLOOKUP(Quintile_Data[[#This Row],[Deaths_Q2]],Mapping!$A$2:$B$8,2,FALSE)</f>
        <v>100</v>
      </c>
      <c r="AC399" s="8">
        <f>VLOOKUP(Quintile_Data[[#This Row],[Deaths_Q3]],Mapping!$A$2:$B$8,2,FALSE)</f>
        <v>100</v>
      </c>
      <c r="AD399" s="8">
        <f>VLOOKUP(Quintile_Data[[#This Row],[Deaths_Q4]],Mapping!$A$2:$B$8,2,FALSE)</f>
        <v>100</v>
      </c>
      <c r="AE399" s="8">
        <f>VLOOKUP(Quintile_Data[[#This Row],[Deaths_Q5]],Mapping!$A$2:$B$8,2,FALSE)</f>
        <v>100</v>
      </c>
      <c r="AF399" s="8">
        <f>VLOOKUP(Quintile_Data[[#This Row],[Deaths_Overall]],Mapping!$A$2:$B$8,2,FALSE)</f>
        <v>200</v>
      </c>
    </row>
    <row r="400" spans="1:32" x14ac:dyDescent="0.25">
      <c r="A400" t="s">
        <v>59</v>
      </c>
      <c r="B400" t="s">
        <v>8</v>
      </c>
      <c r="C400" t="s">
        <v>28</v>
      </c>
      <c r="D400" t="s">
        <v>29</v>
      </c>
      <c r="E400" t="s">
        <v>61</v>
      </c>
      <c r="F400" t="s">
        <v>7</v>
      </c>
      <c r="G400" s="10">
        <v>1.2432774220515601</v>
      </c>
      <c r="H400" s="5">
        <v>1.0395690909820501</v>
      </c>
      <c r="I400" s="5">
        <v>0.93296065046644805</v>
      </c>
      <c r="J400" s="5">
        <v>0.84781178967920301</v>
      </c>
      <c r="K400" s="5">
        <v>0.73805992661877096</v>
      </c>
      <c r="L400" s="5">
        <v>0.90032802273920698</v>
      </c>
      <c r="M400" s="10">
        <v>1.2644669643606801</v>
      </c>
      <c r="N400" s="5">
        <v>1.0510922618630201</v>
      </c>
      <c r="O400" s="5">
        <v>0.96588494121928603</v>
      </c>
      <c r="P400" s="5">
        <v>0.91687567857363705</v>
      </c>
      <c r="Q400" s="5">
        <v>0.80341419701197103</v>
      </c>
      <c r="R400" s="5">
        <v>0.95553129854545105</v>
      </c>
      <c r="S400" s="11" t="s">
        <v>48</v>
      </c>
      <c r="T400" t="s">
        <v>50</v>
      </c>
      <c r="U400" t="s">
        <v>50</v>
      </c>
      <c r="V400" t="s">
        <v>50</v>
      </c>
      <c r="W400" t="s">
        <v>50</v>
      </c>
      <c r="X400" t="s">
        <v>50</v>
      </c>
      <c r="Y400" s="7">
        <f>ABS(Quintile_Data[[#This Row],[AE_Amt_Overall]]-MAX(Quintile_Data[[#This Row],[AE_Amt_Q1]:[AE_Amt_Q5]]))</f>
        <v>0.34294939931235313</v>
      </c>
      <c r="Z400" s="6">
        <f>ABS(MIN(Quintile_Data[[#This Row],[AE_Amt_Q1]:[AE_Amt_Q5]])-Quintile_Data[[#This Row],[AE_Amt_Overall]])</f>
        <v>0.16226809612043602</v>
      </c>
      <c r="AA400" s="19">
        <f>VLOOKUP(Quintile_Data[[#This Row],[Deaths_Q1]],Mapping!$A$2:$B$8,2,FALSE)</f>
        <v>50</v>
      </c>
      <c r="AB400" s="8">
        <f>VLOOKUP(Quintile_Data[[#This Row],[Deaths_Q2]],Mapping!$A$2:$B$8,2,FALSE)</f>
        <v>100</v>
      </c>
      <c r="AC400" s="8">
        <f>VLOOKUP(Quintile_Data[[#This Row],[Deaths_Q3]],Mapping!$A$2:$B$8,2,FALSE)</f>
        <v>100</v>
      </c>
      <c r="AD400" s="8">
        <f>VLOOKUP(Quintile_Data[[#This Row],[Deaths_Q4]],Mapping!$A$2:$B$8,2,FALSE)</f>
        <v>100</v>
      </c>
      <c r="AE400" s="8">
        <f>VLOOKUP(Quintile_Data[[#This Row],[Deaths_Q5]],Mapping!$A$2:$B$8,2,FALSE)</f>
        <v>100</v>
      </c>
      <c r="AF400" s="8">
        <f>VLOOKUP(Quintile_Data[[#This Row],[Deaths_Overall]],Mapping!$A$2:$B$8,2,FALSE)</f>
        <v>100</v>
      </c>
    </row>
    <row r="401" spans="1:32" x14ac:dyDescent="0.25">
      <c r="A401" t="s">
        <v>59</v>
      </c>
      <c r="B401" t="s">
        <v>8</v>
      </c>
      <c r="C401" t="s">
        <v>28</v>
      </c>
      <c r="D401" t="s">
        <v>29</v>
      </c>
      <c r="E401" t="s">
        <v>61</v>
      </c>
      <c r="F401" t="s">
        <v>57</v>
      </c>
      <c r="G401" s="10">
        <v>1.3258474546376899</v>
      </c>
      <c r="H401" s="5">
        <v>1.0827169587224901</v>
      </c>
      <c r="I401" s="5">
        <v>0.99684750076537199</v>
      </c>
      <c r="J401" s="5">
        <v>0.91776120032561104</v>
      </c>
      <c r="K401" s="5">
        <v>0.78682492490663902</v>
      </c>
      <c r="L401" s="5">
        <v>0.94664149571274403</v>
      </c>
      <c r="M401" s="10">
        <v>1.49326568964261</v>
      </c>
      <c r="N401" s="5">
        <v>1.23770646241949</v>
      </c>
      <c r="O401" s="5">
        <v>1.19464811531596</v>
      </c>
      <c r="P401" s="5">
        <v>1.06344717574382</v>
      </c>
      <c r="Q401" s="5">
        <v>0.96382533100224799</v>
      </c>
      <c r="R401" s="5">
        <v>1.1594527285290599</v>
      </c>
      <c r="S401" s="11" t="s">
        <v>50</v>
      </c>
      <c r="T401" t="s">
        <v>50</v>
      </c>
      <c r="U401" t="s">
        <v>50</v>
      </c>
      <c r="V401" t="s">
        <v>50</v>
      </c>
      <c r="W401" t="s">
        <v>50</v>
      </c>
      <c r="X401" t="s">
        <v>52</v>
      </c>
      <c r="Y401" s="7">
        <f>ABS(Quintile_Data[[#This Row],[AE_Amt_Overall]]-MAX(Quintile_Data[[#This Row],[AE_Amt_Q1]:[AE_Amt_Q5]]))</f>
        <v>0.37920595892494591</v>
      </c>
      <c r="Z401" s="6">
        <f>ABS(MIN(Quintile_Data[[#This Row],[AE_Amt_Q1]:[AE_Amt_Q5]])-Quintile_Data[[#This Row],[AE_Amt_Overall]])</f>
        <v>0.15981657080610501</v>
      </c>
      <c r="AA401" s="19">
        <f>VLOOKUP(Quintile_Data[[#This Row],[Deaths_Q1]],Mapping!$A$2:$B$8,2,FALSE)</f>
        <v>100</v>
      </c>
      <c r="AB401" s="8">
        <f>VLOOKUP(Quintile_Data[[#This Row],[Deaths_Q2]],Mapping!$A$2:$B$8,2,FALSE)</f>
        <v>100</v>
      </c>
      <c r="AC401" s="8">
        <f>VLOOKUP(Quintile_Data[[#This Row],[Deaths_Q3]],Mapping!$A$2:$B$8,2,FALSE)</f>
        <v>100</v>
      </c>
      <c r="AD401" s="8">
        <f>VLOOKUP(Quintile_Data[[#This Row],[Deaths_Q4]],Mapping!$A$2:$B$8,2,FALSE)</f>
        <v>100</v>
      </c>
      <c r="AE401" s="8">
        <f>VLOOKUP(Quintile_Data[[#This Row],[Deaths_Q5]],Mapping!$A$2:$B$8,2,FALSE)</f>
        <v>100</v>
      </c>
      <c r="AF401" s="8">
        <f>VLOOKUP(Quintile_Data[[#This Row],[Deaths_Overall]],Mapping!$A$2:$B$8,2,FALSE)</f>
        <v>200</v>
      </c>
    </row>
    <row r="402" spans="1:32" x14ac:dyDescent="0.25">
      <c r="A402" t="s">
        <v>59</v>
      </c>
      <c r="B402" t="s">
        <v>8</v>
      </c>
      <c r="C402" t="s">
        <v>28</v>
      </c>
      <c r="D402" t="s">
        <v>29</v>
      </c>
      <c r="E402" t="s">
        <v>62</v>
      </c>
      <c r="F402" t="s">
        <v>16</v>
      </c>
      <c r="G402" s="10">
        <v>1.9232889178530099</v>
      </c>
      <c r="H402" s="5">
        <v>1.4959924333174599</v>
      </c>
      <c r="I402" s="5">
        <v>1.2919794023455899</v>
      </c>
      <c r="J402" s="5">
        <v>1.13183352758443</v>
      </c>
      <c r="K402" s="5">
        <v>0.955823579741231</v>
      </c>
      <c r="L402" s="5">
        <v>1.29839852586858</v>
      </c>
      <c r="M402" s="10">
        <v>1.95929827271629</v>
      </c>
      <c r="N402" s="5">
        <v>1.5463991238464101</v>
      </c>
      <c r="O402" s="5">
        <v>1.4133126987049001</v>
      </c>
      <c r="P402" s="5">
        <v>1.1730771002525899</v>
      </c>
      <c r="Q402" s="5">
        <v>0.99337029161627999</v>
      </c>
      <c r="R402" s="5">
        <v>1.37138605105589</v>
      </c>
      <c r="S402" s="11" t="s">
        <v>48</v>
      </c>
      <c r="T402" t="s">
        <v>48</v>
      </c>
      <c r="U402" t="s">
        <v>48</v>
      </c>
      <c r="V402" t="s">
        <v>48</v>
      </c>
      <c r="W402" t="s">
        <v>48</v>
      </c>
      <c r="X402" t="s">
        <v>50</v>
      </c>
      <c r="Y402" s="7">
        <f>ABS(Quintile_Data[[#This Row],[AE_Amt_Overall]]-MAX(Quintile_Data[[#This Row],[AE_Amt_Q1]:[AE_Amt_Q5]]))</f>
        <v>0.62489039198442997</v>
      </c>
      <c r="Z402" s="6">
        <f>ABS(MIN(Quintile_Data[[#This Row],[AE_Amt_Q1]:[AE_Amt_Q5]])-Quintile_Data[[#This Row],[AE_Amt_Overall]])</f>
        <v>0.34257494612734896</v>
      </c>
      <c r="AA402" s="19">
        <f>VLOOKUP(Quintile_Data[[#This Row],[Deaths_Q1]],Mapping!$A$2:$B$8,2,FALSE)</f>
        <v>50</v>
      </c>
      <c r="AB402" s="8">
        <f>VLOOKUP(Quintile_Data[[#This Row],[Deaths_Q2]],Mapping!$A$2:$B$8,2,FALSE)</f>
        <v>50</v>
      </c>
      <c r="AC402" s="8">
        <f>VLOOKUP(Quintile_Data[[#This Row],[Deaths_Q3]],Mapping!$A$2:$B$8,2,FALSE)</f>
        <v>50</v>
      </c>
      <c r="AD402" s="8">
        <f>VLOOKUP(Quintile_Data[[#This Row],[Deaths_Q4]],Mapping!$A$2:$B$8,2,FALSE)</f>
        <v>50</v>
      </c>
      <c r="AE402" s="8">
        <f>VLOOKUP(Quintile_Data[[#This Row],[Deaths_Q5]],Mapping!$A$2:$B$8,2,FALSE)</f>
        <v>50</v>
      </c>
      <c r="AF402" s="8">
        <f>VLOOKUP(Quintile_Data[[#This Row],[Deaths_Overall]],Mapping!$A$2:$B$8,2,FALSE)</f>
        <v>100</v>
      </c>
    </row>
    <row r="403" spans="1:32" x14ac:dyDescent="0.25">
      <c r="A403" t="s">
        <v>59</v>
      </c>
      <c r="B403" t="s">
        <v>8</v>
      </c>
      <c r="C403" t="s">
        <v>28</v>
      </c>
      <c r="D403" t="s">
        <v>29</v>
      </c>
      <c r="E403" t="s">
        <v>62</v>
      </c>
      <c r="F403" t="s">
        <v>7</v>
      </c>
      <c r="G403" s="10">
        <v>1.1699509409801201</v>
      </c>
      <c r="H403" s="5">
        <v>0.93330640453774705</v>
      </c>
      <c r="I403" s="5">
        <v>0.86123302070227103</v>
      </c>
      <c r="J403" s="5">
        <v>0.78160911328149296</v>
      </c>
      <c r="K403" s="5">
        <v>0.70016115183830197</v>
      </c>
      <c r="L403" s="5">
        <v>0.85072365676634498</v>
      </c>
      <c r="M403" s="10">
        <v>1.1827229981913201</v>
      </c>
      <c r="N403" s="5">
        <v>0.98662166815669805</v>
      </c>
      <c r="O403" s="5">
        <v>0.91990799017254599</v>
      </c>
      <c r="P403" s="5">
        <v>0.88133157433127396</v>
      </c>
      <c r="Q403" s="5">
        <v>0.751074655146028</v>
      </c>
      <c r="R403" s="5">
        <v>0.91855285944443998</v>
      </c>
      <c r="S403" s="11" t="s">
        <v>48</v>
      </c>
      <c r="T403" t="s">
        <v>50</v>
      </c>
      <c r="U403" t="s">
        <v>50</v>
      </c>
      <c r="V403" t="s">
        <v>50</v>
      </c>
      <c r="W403" t="s">
        <v>50</v>
      </c>
      <c r="X403" t="s">
        <v>50</v>
      </c>
      <c r="Y403" s="7">
        <f>ABS(Quintile_Data[[#This Row],[AE_Amt_Overall]]-MAX(Quintile_Data[[#This Row],[AE_Amt_Q1]:[AE_Amt_Q5]]))</f>
        <v>0.31922728421377511</v>
      </c>
      <c r="Z403" s="6">
        <f>ABS(MIN(Quintile_Data[[#This Row],[AE_Amt_Q1]:[AE_Amt_Q5]])-Quintile_Data[[#This Row],[AE_Amt_Overall]])</f>
        <v>0.15056250492804302</v>
      </c>
      <c r="AA403" s="19">
        <f>VLOOKUP(Quintile_Data[[#This Row],[Deaths_Q1]],Mapping!$A$2:$B$8,2,FALSE)</f>
        <v>50</v>
      </c>
      <c r="AB403" s="8">
        <f>VLOOKUP(Quintile_Data[[#This Row],[Deaths_Q2]],Mapping!$A$2:$B$8,2,FALSE)</f>
        <v>100</v>
      </c>
      <c r="AC403" s="8">
        <f>VLOOKUP(Quintile_Data[[#This Row],[Deaths_Q3]],Mapping!$A$2:$B$8,2,FALSE)</f>
        <v>100</v>
      </c>
      <c r="AD403" s="8">
        <f>VLOOKUP(Quintile_Data[[#This Row],[Deaths_Q4]],Mapping!$A$2:$B$8,2,FALSE)</f>
        <v>100</v>
      </c>
      <c r="AE403" s="8">
        <f>VLOOKUP(Quintile_Data[[#This Row],[Deaths_Q5]],Mapping!$A$2:$B$8,2,FALSE)</f>
        <v>100</v>
      </c>
      <c r="AF403" s="8">
        <f>VLOOKUP(Quintile_Data[[#This Row],[Deaths_Overall]],Mapping!$A$2:$B$8,2,FALSE)</f>
        <v>100</v>
      </c>
    </row>
    <row r="404" spans="1:32" x14ac:dyDescent="0.25">
      <c r="A404" t="s">
        <v>59</v>
      </c>
      <c r="B404" t="s">
        <v>8</v>
      </c>
      <c r="C404" t="s">
        <v>28</v>
      </c>
      <c r="D404" t="s">
        <v>29</v>
      </c>
      <c r="E404" t="s">
        <v>62</v>
      </c>
      <c r="F404" t="s">
        <v>57</v>
      </c>
      <c r="G404" s="10">
        <v>1.2193129078929501</v>
      </c>
      <c r="H404" s="5">
        <v>0.95932115881584001</v>
      </c>
      <c r="I404" s="5">
        <v>0.89190129810977403</v>
      </c>
      <c r="J404" s="5">
        <v>0.80565484274789501</v>
      </c>
      <c r="K404" s="5">
        <v>0.70455548489828401</v>
      </c>
      <c r="L404" s="5">
        <v>0.86318184244200902</v>
      </c>
      <c r="M404" s="10">
        <v>1.3928236788349699</v>
      </c>
      <c r="N404" s="5">
        <v>1.0981540189861601</v>
      </c>
      <c r="O404" s="5">
        <v>1.0257927564495699</v>
      </c>
      <c r="P404" s="5">
        <v>0.97765644511850702</v>
      </c>
      <c r="Q404" s="5">
        <v>0.78914846022084895</v>
      </c>
      <c r="R404" s="5">
        <v>1.0288826012640799</v>
      </c>
      <c r="S404" s="11" t="s">
        <v>50</v>
      </c>
      <c r="T404" t="s">
        <v>50</v>
      </c>
      <c r="U404" t="s">
        <v>50</v>
      </c>
      <c r="V404" t="s">
        <v>50</v>
      </c>
      <c r="W404" t="s">
        <v>50</v>
      </c>
      <c r="X404" t="s">
        <v>52</v>
      </c>
      <c r="Y404" s="7">
        <f>ABS(Quintile_Data[[#This Row],[AE_Amt_Overall]]-MAX(Quintile_Data[[#This Row],[AE_Amt_Q1]:[AE_Amt_Q5]]))</f>
        <v>0.35613106545094109</v>
      </c>
      <c r="Z404" s="6">
        <f>ABS(MIN(Quintile_Data[[#This Row],[AE_Amt_Q1]:[AE_Amt_Q5]])-Quintile_Data[[#This Row],[AE_Amt_Overall]])</f>
        <v>0.15862635754372501</v>
      </c>
      <c r="AA404" s="19">
        <f>VLOOKUP(Quintile_Data[[#This Row],[Deaths_Q1]],Mapping!$A$2:$B$8,2,FALSE)</f>
        <v>100</v>
      </c>
      <c r="AB404" s="8">
        <f>VLOOKUP(Quintile_Data[[#This Row],[Deaths_Q2]],Mapping!$A$2:$B$8,2,FALSE)</f>
        <v>100</v>
      </c>
      <c r="AC404" s="8">
        <f>VLOOKUP(Quintile_Data[[#This Row],[Deaths_Q3]],Mapping!$A$2:$B$8,2,FALSE)</f>
        <v>100</v>
      </c>
      <c r="AD404" s="8">
        <f>VLOOKUP(Quintile_Data[[#This Row],[Deaths_Q4]],Mapping!$A$2:$B$8,2,FALSE)</f>
        <v>100</v>
      </c>
      <c r="AE404" s="8">
        <f>VLOOKUP(Quintile_Data[[#This Row],[Deaths_Q5]],Mapping!$A$2:$B$8,2,FALSE)</f>
        <v>100</v>
      </c>
      <c r="AF404" s="8">
        <f>VLOOKUP(Quintile_Data[[#This Row],[Deaths_Overall]],Mapping!$A$2:$B$8,2,FALSE)</f>
        <v>200</v>
      </c>
    </row>
    <row r="405" spans="1:32" x14ac:dyDescent="0.25">
      <c r="A405" t="s">
        <v>59</v>
      </c>
      <c r="B405" t="s">
        <v>8</v>
      </c>
      <c r="C405" t="s">
        <v>28</v>
      </c>
      <c r="D405" t="s">
        <v>29</v>
      </c>
      <c r="E405" t="s">
        <v>11</v>
      </c>
      <c r="F405" t="s">
        <v>16</v>
      </c>
      <c r="G405" s="10">
        <v>2.3991882370908599</v>
      </c>
      <c r="H405" s="5">
        <v>1.7696710896223899</v>
      </c>
      <c r="I405" s="5">
        <v>1.4910971669883499</v>
      </c>
      <c r="J405" s="5">
        <v>1.2230762038607199</v>
      </c>
      <c r="K405" s="5">
        <v>0.941922622586438</v>
      </c>
      <c r="L405" s="5">
        <v>1.5545078897575499</v>
      </c>
      <c r="M405" s="10">
        <v>2.6249163322898799</v>
      </c>
      <c r="N405" s="5">
        <v>1.85709993998853</v>
      </c>
      <c r="O405" s="5">
        <v>1.6343537901223999</v>
      </c>
      <c r="P405" s="5">
        <v>1.2518010169306</v>
      </c>
      <c r="Q405" s="5">
        <v>0.98449955325539895</v>
      </c>
      <c r="R405" s="5">
        <v>1.7016090945334299</v>
      </c>
      <c r="S405" s="11" t="s">
        <v>50</v>
      </c>
      <c r="T405" t="s">
        <v>48</v>
      </c>
      <c r="U405" t="s">
        <v>48</v>
      </c>
      <c r="V405" t="s">
        <v>48</v>
      </c>
      <c r="W405" t="s">
        <v>48</v>
      </c>
      <c r="X405" t="s">
        <v>50</v>
      </c>
      <c r="Y405" s="7">
        <f>ABS(Quintile_Data[[#This Row],[AE_Amt_Overall]]-MAX(Quintile_Data[[#This Row],[AE_Amt_Q1]:[AE_Amt_Q5]]))</f>
        <v>0.84468034733330999</v>
      </c>
      <c r="Z405" s="6">
        <f>ABS(MIN(Quintile_Data[[#This Row],[AE_Amt_Q1]:[AE_Amt_Q5]])-Quintile_Data[[#This Row],[AE_Amt_Overall]])</f>
        <v>0.61258526717111195</v>
      </c>
      <c r="AA405" s="19">
        <f>VLOOKUP(Quintile_Data[[#This Row],[Deaths_Q1]],Mapping!$A$2:$B$8,2,FALSE)</f>
        <v>100</v>
      </c>
      <c r="AB405" s="8">
        <f>VLOOKUP(Quintile_Data[[#This Row],[Deaths_Q2]],Mapping!$A$2:$B$8,2,FALSE)</f>
        <v>50</v>
      </c>
      <c r="AC405" s="8">
        <f>VLOOKUP(Quintile_Data[[#This Row],[Deaths_Q3]],Mapping!$A$2:$B$8,2,FALSE)</f>
        <v>50</v>
      </c>
      <c r="AD405" s="8">
        <f>VLOOKUP(Quintile_Data[[#This Row],[Deaths_Q4]],Mapping!$A$2:$B$8,2,FALSE)</f>
        <v>50</v>
      </c>
      <c r="AE405" s="8">
        <f>VLOOKUP(Quintile_Data[[#This Row],[Deaths_Q5]],Mapping!$A$2:$B$8,2,FALSE)</f>
        <v>50</v>
      </c>
      <c r="AF405" s="8">
        <f>VLOOKUP(Quintile_Data[[#This Row],[Deaths_Overall]],Mapping!$A$2:$B$8,2,FALSE)</f>
        <v>100</v>
      </c>
    </row>
    <row r="406" spans="1:32" x14ac:dyDescent="0.25">
      <c r="A406" t="s">
        <v>59</v>
      </c>
      <c r="B406" t="s">
        <v>8</v>
      </c>
      <c r="C406" t="s">
        <v>28</v>
      </c>
      <c r="D406" t="s">
        <v>29</v>
      </c>
      <c r="E406" t="s">
        <v>11</v>
      </c>
      <c r="F406" t="s">
        <v>7</v>
      </c>
      <c r="G406" s="10">
        <v>1.2248730070586999</v>
      </c>
      <c r="H406" s="5">
        <v>0.96257031438032403</v>
      </c>
      <c r="I406" s="5">
        <v>0.84675525000854501</v>
      </c>
      <c r="J406" s="5">
        <v>0.76613767022027301</v>
      </c>
      <c r="K406" s="5">
        <v>0.663024699418573</v>
      </c>
      <c r="L406" s="5">
        <v>0.83284950750465603</v>
      </c>
      <c r="M406" s="10">
        <v>1.4155418680196501</v>
      </c>
      <c r="N406" s="5">
        <v>1.05917652896433</v>
      </c>
      <c r="O406" s="5">
        <v>0.90860769340015801</v>
      </c>
      <c r="P406" s="5">
        <v>0.85003731882085398</v>
      </c>
      <c r="Q406" s="5">
        <v>0.75509788583464899</v>
      </c>
      <c r="R406" s="5">
        <v>0.94480102829058399</v>
      </c>
      <c r="S406" s="11" t="s">
        <v>48</v>
      </c>
      <c r="T406" t="s">
        <v>50</v>
      </c>
      <c r="U406" t="s">
        <v>50</v>
      </c>
      <c r="V406" t="s">
        <v>50</v>
      </c>
      <c r="W406" t="s">
        <v>48</v>
      </c>
      <c r="X406" t="s">
        <v>50</v>
      </c>
      <c r="Y406" s="7">
        <f>ABS(Quintile_Data[[#This Row],[AE_Amt_Overall]]-MAX(Quintile_Data[[#This Row],[AE_Amt_Q1]:[AE_Amt_Q5]]))</f>
        <v>0.39202349955404392</v>
      </c>
      <c r="Z406" s="6">
        <f>ABS(MIN(Quintile_Data[[#This Row],[AE_Amt_Q1]:[AE_Amt_Q5]])-Quintile_Data[[#This Row],[AE_Amt_Overall]])</f>
        <v>0.16982480808608302</v>
      </c>
      <c r="AA406" s="19">
        <f>VLOOKUP(Quintile_Data[[#This Row],[Deaths_Q1]],Mapping!$A$2:$B$8,2,FALSE)</f>
        <v>50</v>
      </c>
      <c r="AB406" s="8">
        <f>VLOOKUP(Quintile_Data[[#This Row],[Deaths_Q2]],Mapping!$A$2:$B$8,2,FALSE)</f>
        <v>100</v>
      </c>
      <c r="AC406" s="8">
        <f>VLOOKUP(Quintile_Data[[#This Row],[Deaths_Q3]],Mapping!$A$2:$B$8,2,FALSE)</f>
        <v>100</v>
      </c>
      <c r="AD406" s="8">
        <f>VLOOKUP(Quintile_Data[[#This Row],[Deaths_Q4]],Mapping!$A$2:$B$8,2,FALSE)</f>
        <v>100</v>
      </c>
      <c r="AE406" s="8">
        <f>VLOOKUP(Quintile_Data[[#This Row],[Deaths_Q5]],Mapping!$A$2:$B$8,2,FALSE)</f>
        <v>50</v>
      </c>
      <c r="AF406" s="8">
        <f>VLOOKUP(Quintile_Data[[#This Row],[Deaths_Overall]],Mapping!$A$2:$B$8,2,FALSE)</f>
        <v>100</v>
      </c>
    </row>
    <row r="407" spans="1:32" x14ac:dyDescent="0.25">
      <c r="A407" t="s">
        <v>59</v>
      </c>
      <c r="B407" t="s">
        <v>8</v>
      </c>
      <c r="C407" t="s">
        <v>28</v>
      </c>
      <c r="D407" t="s">
        <v>29</v>
      </c>
      <c r="E407" t="s">
        <v>11</v>
      </c>
      <c r="F407" t="s">
        <v>57</v>
      </c>
      <c r="G407" s="10">
        <v>1.30319637137677</v>
      </c>
      <c r="H407" s="5">
        <v>0.98899444432919703</v>
      </c>
      <c r="I407" s="5">
        <v>0.86350254750494704</v>
      </c>
      <c r="J407" s="5">
        <v>0.78318934262642603</v>
      </c>
      <c r="K407" s="5">
        <v>0.67362720319460001</v>
      </c>
      <c r="L407" s="5">
        <v>0.84484051092511603</v>
      </c>
      <c r="M407" s="10">
        <v>1.7556627396414299</v>
      </c>
      <c r="N407" s="5">
        <v>1.30098288978939</v>
      </c>
      <c r="O407" s="5">
        <v>0.98622229829304597</v>
      </c>
      <c r="P407" s="5">
        <v>0.93824769486873305</v>
      </c>
      <c r="Q407" s="5">
        <v>0.80755581556211797</v>
      </c>
      <c r="R407" s="5">
        <v>1.1000321947245</v>
      </c>
      <c r="S407" s="11" t="s">
        <v>50</v>
      </c>
      <c r="T407" t="s">
        <v>50</v>
      </c>
      <c r="U407" t="s">
        <v>50</v>
      </c>
      <c r="V407" t="s">
        <v>50</v>
      </c>
      <c r="W407" t="s">
        <v>48</v>
      </c>
      <c r="X407" t="s">
        <v>52</v>
      </c>
      <c r="Y407" s="7">
        <f>ABS(Quintile_Data[[#This Row],[AE_Amt_Overall]]-MAX(Quintile_Data[[#This Row],[AE_Amt_Q1]:[AE_Amt_Q5]]))</f>
        <v>0.458355860451654</v>
      </c>
      <c r="Z407" s="6">
        <f>ABS(MIN(Quintile_Data[[#This Row],[AE_Amt_Q1]:[AE_Amt_Q5]])-Quintile_Data[[#This Row],[AE_Amt_Overall]])</f>
        <v>0.17121330773051602</v>
      </c>
      <c r="AA407" s="19">
        <f>VLOOKUP(Quintile_Data[[#This Row],[Deaths_Q1]],Mapping!$A$2:$B$8,2,FALSE)</f>
        <v>100</v>
      </c>
      <c r="AB407" s="8">
        <f>VLOOKUP(Quintile_Data[[#This Row],[Deaths_Q2]],Mapping!$A$2:$B$8,2,FALSE)</f>
        <v>100</v>
      </c>
      <c r="AC407" s="8">
        <f>VLOOKUP(Quintile_Data[[#This Row],[Deaths_Q3]],Mapping!$A$2:$B$8,2,FALSE)</f>
        <v>100</v>
      </c>
      <c r="AD407" s="8">
        <f>VLOOKUP(Quintile_Data[[#This Row],[Deaths_Q4]],Mapping!$A$2:$B$8,2,FALSE)</f>
        <v>100</v>
      </c>
      <c r="AE407" s="8">
        <f>VLOOKUP(Quintile_Data[[#This Row],[Deaths_Q5]],Mapping!$A$2:$B$8,2,FALSE)</f>
        <v>50</v>
      </c>
      <c r="AF407" s="8">
        <f>VLOOKUP(Quintile_Data[[#This Row],[Deaths_Overall]],Mapping!$A$2:$B$8,2,FALSE)</f>
        <v>200</v>
      </c>
    </row>
    <row r="408" spans="1:32" x14ac:dyDescent="0.25">
      <c r="A408" t="s">
        <v>59</v>
      </c>
      <c r="B408" t="s">
        <v>8</v>
      </c>
      <c r="C408" t="s">
        <v>28</v>
      </c>
      <c r="D408" t="s">
        <v>29</v>
      </c>
      <c r="E408" t="s">
        <v>58</v>
      </c>
      <c r="F408" t="s">
        <v>16</v>
      </c>
      <c r="G408" s="10">
        <v>1.8007875318736</v>
      </c>
      <c r="H408" s="5">
        <v>1.46746400016548</v>
      </c>
      <c r="I408" s="5">
        <v>1.2760756457401199</v>
      </c>
      <c r="J408" s="5">
        <v>1.18415343874985</v>
      </c>
      <c r="K408" s="5">
        <v>1.0239864806774099</v>
      </c>
      <c r="L408" s="5">
        <v>1.3001007325065701</v>
      </c>
      <c r="M408" s="10">
        <v>1.9068055065173899</v>
      </c>
      <c r="N408" s="5">
        <v>1.54515794214517</v>
      </c>
      <c r="O408" s="5">
        <v>1.3592922099245901</v>
      </c>
      <c r="P408" s="5">
        <v>1.23691163708695</v>
      </c>
      <c r="Q408" s="5">
        <v>1.0657055547205001</v>
      </c>
      <c r="R408" s="5">
        <v>1.37691242496411</v>
      </c>
      <c r="S408" s="11" t="s">
        <v>50</v>
      </c>
      <c r="T408" t="s">
        <v>50</v>
      </c>
      <c r="U408" t="s">
        <v>50</v>
      </c>
      <c r="V408" t="s">
        <v>50</v>
      </c>
      <c r="W408" t="s">
        <v>50</v>
      </c>
      <c r="X408" t="s">
        <v>52</v>
      </c>
      <c r="Y408" s="7">
        <f>ABS(Quintile_Data[[#This Row],[AE_Amt_Overall]]-MAX(Quintile_Data[[#This Row],[AE_Amt_Q1]:[AE_Amt_Q5]]))</f>
        <v>0.50068679936702987</v>
      </c>
      <c r="Z408" s="6">
        <f>ABS(MIN(Quintile_Data[[#This Row],[AE_Amt_Q1]:[AE_Amt_Q5]])-Quintile_Data[[#This Row],[AE_Amt_Overall]])</f>
        <v>0.27611425182916016</v>
      </c>
      <c r="AA408" s="19">
        <f>VLOOKUP(Quintile_Data[[#This Row],[Deaths_Q1]],Mapping!$A$2:$B$8,2,FALSE)</f>
        <v>100</v>
      </c>
      <c r="AB408" s="8">
        <f>VLOOKUP(Quintile_Data[[#This Row],[Deaths_Q2]],Mapping!$A$2:$B$8,2,FALSE)</f>
        <v>100</v>
      </c>
      <c r="AC408" s="8">
        <f>VLOOKUP(Quintile_Data[[#This Row],[Deaths_Q3]],Mapping!$A$2:$B$8,2,FALSE)</f>
        <v>100</v>
      </c>
      <c r="AD408" s="8">
        <f>VLOOKUP(Quintile_Data[[#This Row],[Deaths_Q4]],Mapping!$A$2:$B$8,2,FALSE)</f>
        <v>100</v>
      </c>
      <c r="AE408" s="8">
        <f>VLOOKUP(Quintile_Data[[#This Row],[Deaths_Q5]],Mapping!$A$2:$B$8,2,FALSE)</f>
        <v>100</v>
      </c>
      <c r="AF408" s="8">
        <f>VLOOKUP(Quintile_Data[[#This Row],[Deaths_Overall]],Mapping!$A$2:$B$8,2,FALSE)</f>
        <v>200</v>
      </c>
    </row>
    <row r="409" spans="1:32" x14ac:dyDescent="0.25">
      <c r="A409" t="s">
        <v>59</v>
      </c>
      <c r="B409" t="s">
        <v>8</v>
      </c>
      <c r="C409" t="s">
        <v>28</v>
      </c>
      <c r="D409" t="s">
        <v>29</v>
      </c>
      <c r="E409" t="s">
        <v>58</v>
      </c>
      <c r="F409" t="s">
        <v>7</v>
      </c>
      <c r="G409" s="10">
        <v>1.20275913129401</v>
      </c>
      <c r="H409" s="5">
        <v>0.96709724496586302</v>
      </c>
      <c r="I409" s="5">
        <v>0.89340322148546303</v>
      </c>
      <c r="J409" s="5">
        <v>0.82713002880987996</v>
      </c>
      <c r="K409" s="5">
        <v>0.73065538091941395</v>
      </c>
      <c r="L409" s="5">
        <v>0.85639784992384005</v>
      </c>
      <c r="M409" s="10">
        <v>1.34201290710076</v>
      </c>
      <c r="N409" s="5">
        <v>1.03294560116718</v>
      </c>
      <c r="O409" s="5">
        <v>0.94898193090604599</v>
      </c>
      <c r="P409" s="5">
        <v>0.91702601837078701</v>
      </c>
      <c r="Q409" s="5">
        <v>0.79220971444028099</v>
      </c>
      <c r="R409" s="5">
        <v>0.94435396615156697</v>
      </c>
      <c r="S409" s="11" t="s">
        <v>50</v>
      </c>
      <c r="T409" t="s">
        <v>50</v>
      </c>
      <c r="U409" t="s">
        <v>50</v>
      </c>
      <c r="V409" t="s">
        <v>50</v>
      </c>
      <c r="W409" t="s">
        <v>50</v>
      </c>
      <c r="X409" t="s">
        <v>52</v>
      </c>
      <c r="Y409" s="7">
        <f>ABS(Quintile_Data[[#This Row],[AE_Amt_Overall]]-MAX(Quintile_Data[[#This Row],[AE_Amt_Q1]:[AE_Amt_Q5]]))</f>
        <v>0.34636128137016997</v>
      </c>
      <c r="Z409" s="6">
        <f>ABS(MIN(Quintile_Data[[#This Row],[AE_Amt_Q1]:[AE_Amt_Q5]])-Quintile_Data[[#This Row],[AE_Amt_Overall]])</f>
        <v>0.12574246900442609</v>
      </c>
      <c r="AA409" s="19">
        <f>VLOOKUP(Quintile_Data[[#This Row],[Deaths_Q1]],Mapping!$A$2:$B$8,2,FALSE)</f>
        <v>100</v>
      </c>
      <c r="AB409" s="8">
        <f>VLOOKUP(Quintile_Data[[#This Row],[Deaths_Q2]],Mapping!$A$2:$B$8,2,FALSE)</f>
        <v>100</v>
      </c>
      <c r="AC409" s="8">
        <f>VLOOKUP(Quintile_Data[[#This Row],[Deaths_Q3]],Mapping!$A$2:$B$8,2,FALSE)</f>
        <v>100</v>
      </c>
      <c r="AD409" s="8">
        <f>VLOOKUP(Quintile_Data[[#This Row],[Deaths_Q4]],Mapping!$A$2:$B$8,2,FALSE)</f>
        <v>100</v>
      </c>
      <c r="AE409" s="8">
        <f>VLOOKUP(Quintile_Data[[#This Row],[Deaths_Q5]],Mapping!$A$2:$B$8,2,FALSE)</f>
        <v>100</v>
      </c>
      <c r="AF409" s="8">
        <f>VLOOKUP(Quintile_Data[[#This Row],[Deaths_Overall]],Mapping!$A$2:$B$8,2,FALSE)</f>
        <v>200</v>
      </c>
    </row>
    <row r="410" spans="1:32" x14ac:dyDescent="0.25">
      <c r="A410" t="s">
        <v>59</v>
      </c>
      <c r="B410" t="s">
        <v>8</v>
      </c>
      <c r="C410" t="s">
        <v>28</v>
      </c>
      <c r="D410" t="s">
        <v>29</v>
      </c>
      <c r="E410" t="s">
        <v>58</v>
      </c>
      <c r="F410" t="s">
        <v>57</v>
      </c>
      <c r="G410" s="10">
        <v>1.2502146776829</v>
      </c>
      <c r="H410" s="5">
        <v>1.0133693447491501</v>
      </c>
      <c r="I410" s="5">
        <v>0.92207768168947701</v>
      </c>
      <c r="J410" s="5">
        <v>0.84745311311715898</v>
      </c>
      <c r="K410" s="5">
        <v>0.73966922588410999</v>
      </c>
      <c r="L410" s="5">
        <v>0.881260235345809</v>
      </c>
      <c r="M410" s="10">
        <v>1.5522552686214599</v>
      </c>
      <c r="N410" s="5">
        <v>1.24262042950681</v>
      </c>
      <c r="O410" s="5">
        <v>1.0704936144741399</v>
      </c>
      <c r="P410" s="5">
        <v>1.0591520520965501</v>
      </c>
      <c r="Q410" s="5">
        <v>0.861656019678958</v>
      </c>
      <c r="R410" s="5">
        <v>1.12032576093323</v>
      </c>
      <c r="S410" s="11" t="s">
        <v>50</v>
      </c>
      <c r="T410" t="s">
        <v>52</v>
      </c>
      <c r="U410" t="s">
        <v>52</v>
      </c>
      <c r="V410" t="s">
        <v>52</v>
      </c>
      <c r="W410" t="s">
        <v>50</v>
      </c>
      <c r="X410" t="s">
        <v>52</v>
      </c>
      <c r="Y410" s="7">
        <f>ABS(Quintile_Data[[#This Row],[AE_Amt_Overall]]-MAX(Quintile_Data[[#This Row],[AE_Amt_Q1]:[AE_Amt_Q5]]))</f>
        <v>0.36895444233709096</v>
      </c>
      <c r="Z410" s="6">
        <f>ABS(MIN(Quintile_Data[[#This Row],[AE_Amt_Q1]:[AE_Amt_Q5]])-Quintile_Data[[#This Row],[AE_Amt_Overall]])</f>
        <v>0.141591009461699</v>
      </c>
      <c r="AA410" s="19">
        <f>VLOOKUP(Quintile_Data[[#This Row],[Deaths_Q1]],Mapping!$A$2:$B$8,2,FALSE)</f>
        <v>100</v>
      </c>
      <c r="AB410" s="8">
        <f>VLOOKUP(Quintile_Data[[#This Row],[Deaths_Q2]],Mapping!$A$2:$B$8,2,FALSE)</f>
        <v>200</v>
      </c>
      <c r="AC410" s="8">
        <f>VLOOKUP(Quintile_Data[[#This Row],[Deaths_Q3]],Mapping!$A$2:$B$8,2,FALSE)</f>
        <v>200</v>
      </c>
      <c r="AD410" s="8">
        <f>VLOOKUP(Quintile_Data[[#This Row],[Deaths_Q4]],Mapping!$A$2:$B$8,2,FALSE)</f>
        <v>200</v>
      </c>
      <c r="AE410" s="8">
        <f>VLOOKUP(Quintile_Data[[#This Row],[Deaths_Q5]],Mapping!$A$2:$B$8,2,FALSE)</f>
        <v>100</v>
      </c>
      <c r="AF410" s="8">
        <f>VLOOKUP(Quintile_Data[[#This Row],[Deaths_Overall]],Mapping!$A$2:$B$8,2,FALSE)</f>
        <v>200</v>
      </c>
    </row>
    <row r="411" spans="1:32" x14ac:dyDescent="0.25">
      <c r="A411" t="s">
        <v>59</v>
      </c>
      <c r="B411" t="s">
        <v>8</v>
      </c>
      <c r="C411" t="s">
        <v>6</v>
      </c>
      <c r="D411" t="s">
        <v>10</v>
      </c>
      <c r="E411" t="s">
        <v>60</v>
      </c>
      <c r="F411" t="s">
        <v>16</v>
      </c>
      <c r="G411" s="10" t="s">
        <v>54</v>
      </c>
      <c r="H411" s="5">
        <v>2.0937822669666</v>
      </c>
      <c r="I411" s="5">
        <v>1.57056502475725</v>
      </c>
      <c r="J411" s="5">
        <v>0.95054429901453097</v>
      </c>
      <c r="K411" s="5">
        <v>0.79687078578052195</v>
      </c>
      <c r="L411" s="5">
        <v>1.21130353838071</v>
      </c>
      <c r="M411" s="10" t="s">
        <v>54</v>
      </c>
      <c r="N411" s="5">
        <v>2.2685913087271601</v>
      </c>
      <c r="O411" s="5">
        <v>1.6514024268724199</v>
      </c>
      <c r="P411" s="5">
        <v>0.99648360371737399</v>
      </c>
      <c r="Q411" s="5">
        <v>0.88936018370865999</v>
      </c>
      <c r="R411" s="5">
        <v>1.2973769209332799</v>
      </c>
      <c r="S411" s="11" t="s">
        <v>55</v>
      </c>
      <c r="T411" t="s">
        <v>51</v>
      </c>
      <c r="U411" t="s">
        <v>49</v>
      </c>
      <c r="V411" t="s">
        <v>49</v>
      </c>
      <c r="W411" t="s">
        <v>53</v>
      </c>
      <c r="X411" t="s">
        <v>48</v>
      </c>
      <c r="Y411" s="7">
        <f>ABS(Quintile_Data[[#This Row],[AE_Amt_Overall]]-MAX(Quintile_Data[[#This Row],[AE_Amt_Q1]:[AE_Amt_Q5]]))</f>
        <v>0.88247872858588994</v>
      </c>
      <c r="Z411" s="6">
        <f>ABS(MIN(Quintile_Data[[#This Row],[AE_Amt_Q1]:[AE_Amt_Q5]])-Quintile_Data[[#This Row],[AE_Amt_Overall]])</f>
        <v>0.41443275260018808</v>
      </c>
      <c r="AA411" s="19" t="str">
        <f>VLOOKUP(Quintile_Data[[#This Row],[Deaths_Q1]],Mapping!$A$2:$B$8,2,FALSE)</f>
        <v>N/A</v>
      </c>
      <c r="AB411" s="8">
        <f>VLOOKUP(Quintile_Data[[#This Row],[Deaths_Q2]],Mapping!$A$2:$B$8,2,FALSE)</f>
        <v>6</v>
      </c>
      <c r="AC411" s="8">
        <f>VLOOKUP(Quintile_Data[[#This Row],[Deaths_Q3]],Mapping!$A$2:$B$8,2,FALSE)</f>
        <v>25</v>
      </c>
      <c r="AD411" s="8">
        <f>VLOOKUP(Quintile_Data[[#This Row],[Deaths_Q4]],Mapping!$A$2:$B$8,2,FALSE)</f>
        <v>25</v>
      </c>
      <c r="AE411" s="8">
        <f>VLOOKUP(Quintile_Data[[#This Row],[Deaths_Q5]],Mapping!$A$2:$B$8,2,FALSE)</f>
        <v>12</v>
      </c>
      <c r="AF411" s="8">
        <f>VLOOKUP(Quintile_Data[[#This Row],[Deaths_Overall]],Mapping!$A$2:$B$8,2,FALSE)</f>
        <v>50</v>
      </c>
    </row>
    <row r="412" spans="1:32" x14ac:dyDescent="0.25">
      <c r="A412" t="s">
        <v>59</v>
      </c>
      <c r="B412" t="s">
        <v>8</v>
      </c>
      <c r="C412" t="s">
        <v>6</v>
      </c>
      <c r="D412" t="s">
        <v>10</v>
      </c>
      <c r="E412" t="s">
        <v>60</v>
      </c>
      <c r="F412" t="s">
        <v>7</v>
      </c>
      <c r="G412" s="10" t="s">
        <v>54</v>
      </c>
      <c r="H412" s="5" t="s">
        <v>54</v>
      </c>
      <c r="I412" s="5">
        <v>1.74640659277537</v>
      </c>
      <c r="J412" s="5" t="s">
        <v>54</v>
      </c>
      <c r="K412" s="5" t="s">
        <v>54</v>
      </c>
      <c r="L412" s="5">
        <v>1.56098657691245</v>
      </c>
      <c r="M412" s="10" t="s">
        <v>54</v>
      </c>
      <c r="N412" s="5" t="s">
        <v>54</v>
      </c>
      <c r="O412" s="5">
        <v>1.08432601989614</v>
      </c>
      <c r="P412" s="5" t="s">
        <v>54</v>
      </c>
      <c r="Q412" s="5" t="s">
        <v>54</v>
      </c>
      <c r="R412" s="5">
        <v>1.22591040232366</v>
      </c>
      <c r="S412" s="11" t="s">
        <v>55</v>
      </c>
      <c r="T412" t="s">
        <v>55</v>
      </c>
      <c r="U412" t="s">
        <v>51</v>
      </c>
      <c r="V412" t="s">
        <v>55</v>
      </c>
      <c r="W412" t="s">
        <v>55</v>
      </c>
      <c r="X412" t="s">
        <v>51</v>
      </c>
      <c r="Y412" s="7">
        <f>ABS(Quintile_Data[[#This Row],[AE_Amt_Overall]]-MAX(Quintile_Data[[#This Row],[AE_Amt_Q1]:[AE_Amt_Q5]]))</f>
        <v>0.18542001586292001</v>
      </c>
      <c r="Z412" s="6">
        <f>ABS(MIN(Quintile_Data[[#This Row],[AE_Amt_Q1]:[AE_Amt_Q5]])-Quintile_Data[[#This Row],[AE_Amt_Overall]])</f>
        <v>0.18542001586292001</v>
      </c>
      <c r="AA412" s="19" t="str">
        <f>VLOOKUP(Quintile_Data[[#This Row],[Deaths_Q1]],Mapping!$A$2:$B$8,2,FALSE)</f>
        <v>N/A</v>
      </c>
      <c r="AB412" s="8" t="str">
        <f>VLOOKUP(Quintile_Data[[#This Row],[Deaths_Q2]],Mapping!$A$2:$B$8,2,FALSE)</f>
        <v>N/A</v>
      </c>
      <c r="AC412" s="8">
        <f>VLOOKUP(Quintile_Data[[#This Row],[Deaths_Q3]],Mapping!$A$2:$B$8,2,FALSE)</f>
        <v>6</v>
      </c>
      <c r="AD412" s="8" t="str">
        <f>VLOOKUP(Quintile_Data[[#This Row],[Deaths_Q4]],Mapping!$A$2:$B$8,2,FALSE)</f>
        <v>N/A</v>
      </c>
      <c r="AE412" s="8" t="str">
        <f>VLOOKUP(Quintile_Data[[#This Row],[Deaths_Q5]],Mapping!$A$2:$B$8,2,FALSE)</f>
        <v>N/A</v>
      </c>
      <c r="AF412" s="8">
        <f>VLOOKUP(Quintile_Data[[#This Row],[Deaths_Overall]],Mapping!$A$2:$B$8,2,FALSE)</f>
        <v>6</v>
      </c>
    </row>
    <row r="413" spans="1:32" x14ac:dyDescent="0.25">
      <c r="A413" t="s">
        <v>59</v>
      </c>
      <c r="B413" t="s">
        <v>8</v>
      </c>
      <c r="C413" t="s">
        <v>6</v>
      </c>
      <c r="D413" t="s">
        <v>10</v>
      </c>
      <c r="E413" t="s">
        <v>60</v>
      </c>
      <c r="F413" t="s">
        <v>57</v>
      </c>
      <c r="G413" s="10" t="s">
        <v>54</v>
      </c>
      <c r="H413" s="5">
        <v>2.2665898207924702</v>
      </c>
      <c r="I413" s="5">
        <v>1.64927937827717</v>
      </c>
      <c r="J413" s="5">
        <v>1.36258748655372</v>
      </c>
      <c r="K413" s="5">
        <v>0.86943108181298001</v>
      </c>
      <c r="L413" s="5">
        <v>1.3362353983970301</v>
      </c>
      <c r="M413" s="10" t="s">
        <v>54</v>
      </c>
      <c r="N413" s="5">
        <v>1.7201336272430701</v>
      </c>
      <c r="O413" s="5">
        <v>1.6083153355028199</v>
      </c>
      <c r="P413" s="5">
        <v>1.3439207340310999</v>
      </c>
      <c r="Q413" s="5">
        <v>0.91214727074243296</v>
      </c>
      <c r="R413" s="5">
        <v>1.29197134774704</v>
      </c>
      <c r="S413" s="11" t="s">
        <v>55</v>
      </c>
      <c r="T413" t="s">
        <v>51</v>
      </c>
      <c r="U413" t="s">
        <v>53</v>
      </c>
      <c r="V413" t="s">
        <v>49</v>
      </c>
      <c r="W413" t="s">
        <v>49</v>
      </c>
      <c r="X413" t="s">
        <v>48</v>
      </c>
      <c r="Y413" s="7">
        <f>ABS(Quintile_Data[[#This Row],[AE_Amt_Overall]]-MAX(Quintile_Data[[#This Row],[AE_Amt_Q1]:[AE_Amt_Q5]]))</f>
        <v>0.93035442239544008</v>
      </c>
      <c r="Z413" s="6">
        <f>ABS(MIN(Quintile_Data[[#This Row],[AE_Amt_Q1]:[AE_Amt_Q5]])-Quintile_Data[[#This Row],[AE_Amt_Overall]])</f>
        <v>0.46680431658405008</v>
      </c>
      <c r="AA413" s="19" t="str">
        <f>VLOOKUP(Quintile_Data[[#This Row],[Deaths_Q1]],Mapping!$A$2:$B$8,2,FALSE)</f>
        <v>N/A</v>
      </c>
      <c r="AB413" s="8">
        <f>VLOOKUP(Quintile_Data[[#This Row],[Deaths_Q2]],Mapping!$A$2:$B$8,2,FALSE)</f>
        <v>6</v>
      </c>
      <c r="AC413" s="8">
        <f>VLOOKUP(Quintile_Data[[#This Row],[Deaths_Q3]],Mapping!$A$2:$B$8,2,FALSE)</f>
        <v>12</v>
      </c>
      <c r="AD413" s="8">
        <f>VLOOKUP(Quintile_Data[[#This Row],[Deaths_Q4]],Mapping!$A$2:$B$8,2,FALSE)</f>
        <v>25</v>
      </c>
      <c r="AE413" s="8">
        <f>VLOOKUP(Quintile_Data[[#This Row],[Deaths_Q5]],Mapping!$A$2:$B$8,2,FALSE)</f>
        <v>25</v>
      </c>
      <c r="AF413" s="8">
        <f>VLOOKUP(Quintile_Data[[#This Row],[Deaths_Overall]],Mapping!$A$2:$B$8,2,FALSE)</f>
        <v>50</v>
      </c>
    </row>
    <row r="414" spans="1:32" x14ac:dyDescent="0.25">
      <c r="A414" t="s">
        <v>59</v>
      </c>
      <c r="B414" t="s">
        <v>8</v>
      </c>
      <c r="C414" t="s">
        <v>6</v>
      </c>
      <c r="D414" t="s">
        <v>10</v>
      </c>
      <c r="E414" t="s">
        <v>61</v>
      </c>
      <c r="F414" t="s">
        <v>16</v>
      </c>
      <c r="G414" s="10">
        <v>2.9094122224347698</v>
      </c>
      <c r="H414" s="5">
        <v>1.7345168899036401</v>
      </c>
      <c r="I414" s="5">
        <v>1.47324964954416</v>
      </c>
      <c r="J414" s="5">
        <v>1.1770573523297301</v>
      </c>
      <c r="K414" s="5">
        <v>0.90809766342960496</v>
      </c>
      <c r="L414" s="5">
        <v>1.28102950902715</v>
      </c>
      <c r="M414" s="10">
        <v>2.8645728092414098</v>
      </c>
      <c r="N414" s="5">
        <v>1.8089625243245799</v>
      </c>
      <c r="O414" s="5">
        <v>1.5915763623169901</v>
      </c>
      <c r="P414" s="5">
        <v>1.1876756751736699</v>
      </c>
      <c r="Q414" s="5">
        <v>0.92807662583747697</v>
      </c>
      <c r="R414" s="5">
        <v>1.3289230790420401</v>
      </c>
      <c r="S414" s="11" t="s">
        <v>53</v>
      </c>
      <c r="T414" t="s">
        <v>49</v>
      </c>
      <c r="U414" t="s">
        <v>48</v>
      </c>
      <c r="V414" t="s">
        <v>49</v>
      </c>
      <c r="W414" t="s">
        <v>48</v>
      </c>
      <c r="X414" t="s">
        <v>48</v>
      </c>
      <c r="Y414" s="7">
        <f>ABS(Quintile_Data[[#This Row],[AE_Amt_Overall]]-MAX(Quintile_Data[[#This Row],[AE_Amt_Q1]:[AE_Amt_Q5]]))</f>
        <v>1.6283827134076199</v>
      </c>
      <c r="Z414" s="6">
        <f>ABS(MIN(Quintile_Data[[#This Row],[AE_Amt_Q1]:[AE_Amt_Q5]])-Quintile_Data[[#This Row],[AE_Amt_Overall]])</f>
        <v>0.372931845597545</v>
      </c>
      <c r="AA414" s="19">
        <f>VLOOKUP(Quintile_Data[[#This Row],[Deaths_Q1]],Mapping!$A$2:$B$8,2,FALSE)</f>
        <v>12</v>
      </c>
      <c r="AB414" s="8">
        <f>VLOOKUP(Quintile_Data[[#This Row],[Deaths_Q2]],Mapping!$A$2:$B$8,2,FALSE)</f>
        <v>25</v>
      </c>
      <c r="AC414" s="8">
        <f>VLOOKUP(Quintile_Data[[#This Row],[Deaths_Q3]],Mapping!$A$2:$B$8,2,FALSE)</f>
        <v>50</v>
      </c>
      <c r="AD414" s="8">
        <f>VLOOKUP(Quintile_Data[[#This Row],[Deaths_Q4]],Mapping!$A$2:$B$8,2,FALSE)</f>
        <v>25</v>
      </c>
      <c r="AE414" s="8">
        <f>VLOOKUP(Quintile_Data[[#This Row],[Deaths_Q5]],Mapping!$A$2:$B$8,2,FALSE)</f>
        <v>50</v>
      </c>
      <c r="AF414" s="8">
        <f>VLOOKUP(Quintile_Data[[#This Row],[Deaths_Overall]],Mapping!$A$2:$B$8,2,FALSE)</f>
        <v>50</v>
      </c>
    </row>
    <row r="415" spans="1:32" x14ac:dyDescent="0.25">
      <c r="A415" t="s">
        <v>59</v>
      </c>
      <c r="B415" t="s">
        <v>8</v>
      </c>
      <c r="C415" t="s">
        <v>6</v>
      </c>
      <c r="D415" t="s">
        <v>10</v>
      </c>
      <c r="E415" t="s">
        <v>61</v>
      </c>
      <c r="F415" t="s">
        <v>7</v>
      </c>
      <c r="G415" s="10">
        <v>4.1815209109104403</v>
      </c>
      <c r="H415" s="5">
        <v>1.8035169601085199</v>
      </c>
      <c r="I415" s="5">
        <v>1.2213786817361301</v>
      </c>
      <c r="J415" s="5">
        <v>0.91392434209984497</v>
      </c>
      <c r="K415" s="5">
        <v>0.70654222034446401</v>
      </c>
      <c r="L415" s="5">
        <v>1.1610162357737399</v>
      </c>
      <c r="M415" s="10">
        <v>2.6823706133726901</v>
      </c>
      <c r="N415" s="5">
        <v>1.6631050226684201</v>
      </c>
      <c r="O415" s="5">
        <v>1.2245202940890401</v>
      </c>
      <c r="P415" s="5">
        <v>1.0539252317569401</v>
      </c>
      <c r="Q415" s="5">
        <v>0.85815865187284401</v>
      </c>
      <c r="R415" s="5">
        <v>1.16985219353745</v>
      </c>
      <c r="S415" s="11" t="s">
        <v>51</v>
      </c>
      <c r="T415" t="s">
        <v>51</v>
      </c>
      <c r="U415" t="s">
        <v>49</v>
      </c>
      <c r="V415" t="s">
        <v>49</v>
      </c>
      <c r="W415" t="s">
        <v>51</v>
      </c>
      <c r="X415" t="s">
        <v>49</v>
      </c>
      <c r="Y415" s="7">
        <f>ABS(Quintile_Data[[#This Row],[AE_Amt_Overall]]-MAX(Quintile_Data[[#This Row],[AE_Amt_Q1]:[AE_Amt_Q5]]))</f>
        <v>3.0205046751367002</v>
      </c>
      <c r="Z415" s="6">
        <f>ABS(MIN(Quintile_Data[[#This Row],[AE_Amt_Q1]:[AE_Amt_Q5]])-Quintile_Data[[#This Row],[AE_Amt_Overall]])</f>
        <v>0.4544740154292759</v>
      </c>
      <c r="AA415" s="19">
        <f>VLOOKUP(Quintile_Data[[#This Row],[Deaths_Q1]],Mapping!$A$2:$B$8,2,FALSE)</f>
        <v>6</v>
      </c>
      <c r="AB415" s="8">
        <f>VLOOKUP(Quintile_Data[[#This Row],[Deaths_Q2]],Mapping!$A$2:$B$8,2,FALSE)</f>
        <v>6</v>
      </c>
      <c r="AC415" s="8">
        <f>VLOOKUP(Quintile_Data[[#This Row],[Deaths_Q3]],Mapping!$A$2:$B$8,2,FALSE)</f>
        <v>25</v>
      </c>
      <c r="AD415" s="8">
        <f>VLOOKUP(Quintile_Data[[#This Row],[Deaths_Q4]],Mapping!$A$2:$B$8,2,FALSE)</f>
        <v>25</v>
      </c>
      <c r="AE415" s="8">
        <f>VLOOKUP(Quintile_Data[[#This Row],[Deaths_Q5]],Mapping!$A$2:$B$8,2,FALSE)</f>
        <v>6</v>
      </c>
      <c r="AF415" s="8">
        <f>VLOOKUP(Quintile_Data[[#This Row],[Deaths_Overall]],Mapping!$A$2:$B$8,2,FALSE)</f>
        <v>25</v>
      </c>
    </row>
    <row r="416" spans="1:32" x14ac:dyDescent="0.25">
      <c r="A416" t="s">
        <v>59</v>
      </c>
      <c r="B416" t="s">
        <v>8</v>
      </c>
      <c r="C416" t="s">
        <v>6</v>
      </c>
      <c r="D416" t="s">
        <v>10</v>
      </c>
      <c r="E416" t="s">
        <v>61</v>
      </c>
      <c r="F416" t="s">
        <v>57</v>
      </c>
      <c r="G416" s="10">
        <v>3.8218477628274599</v>
      </c>
      <c r="H416" s="5">
        <v>1.6056729458055099</v>
      </c>
      <c r="I416" s="5">
        <v>1.34424391650886</v>
      </c>
      <c r="J416" s="5">
        <v>1.1644670530900001</v>
      </c>
      <c r="K416" s="5">
        <v>0.89367169987663897</v>
      </c>
      <c r="L416" s="5">
        <v>1.2221630978004201</v>
      </c>
      <c r="M416" s="10">
        <v>2.46022905742903</v>
      </c>
      <c r="N416" s="5">
        <v>1.6387053605072699</v>
      </c>
      <c r="O416" s="5">
        <v>1.5207991721769101</v>
      </c>
      <c r="P416" s="5">
        <v>1.3174189075168199</v>
      </c>
      <c r="Q416" s="5">
        <v>0.97090181495108496</v>
      </c>
      <c r="R416" s="5">
        <v>1.30564532458413</v>
      </c>
      <c r="S416" s="11" t="s">
        <v>53</v>
      </c>
      <c r="T416" t="s">
        <v>48</v>
      </c>
      <c r="U416" t="s">
        <v>48</v>
      </c>
      <c r="V416" t="s">
        <v>49</v>
      </c>
      <c r="W416" t="s">
        <v>48</v>
      </c>
      <c r="X416" t="s">
        <v>48</v>
      </c>
      <c r="Y416" s="7">
        <f>ABS(Quintile_Data[[#This Row],[AE_Amt_Overall]]-MAX(Quintile_Data[[#This Row],[AE_Amt_Q1]:[AE_Amt_Q5]]))</f>
        <v>2.5996846650270395</v>
      </c>
      <c r="Z416" s="6">
        <f>ABS(MIN(Quintile_Data[[#This Row],[AE_Amt_Q1]:[AE_Amt_Q5]])-Quintile_Data[[#This Row],[AE_Amt_Overall]])</f>
        <v>0.32849139792378113</v>
      </c>
      <c r="AA416" s="19">
        <f>VLOOKUP(Quintile_Data[[#This Row],[Deaths_Q1]],Mapping!$A$2:$B$8,2,FALSE)</f>
        <v>12</v>
      </c>
      <c r="AB416" s="8">
        <f>VLOOKUP(Quintile_Data[[#This Row],[Deaths_Q2]],Mapping!$A$2:$B$8,2,FALSE)</f>
        <v>50</v>
      </c>
      <c r="AC416" s="8">
        <f>VLOOKUP(Quintile_Data[[#This Row],[Deaths_Q3]],Mapping!$A$2:$B$8,2,FALSE)</f>
        <v>50</v>
      </c>
      <c r="AD416" s="8">
        <f>VLOOKUP(Quintile_Data[[#This Row],[Deaths_Q4]],Mapping!$A$2:$B$8,2,FALSE)</f>
        <v>25</v>
      </c>
      <c r="AE416" s="8">
        <f>VLOOKUP(Quintile_Data[[#This Row],[Deaths_Q5]],Mapping!$A$2:$B$8,2,FALSE)</f>
        <v>50</v>
      </c>
      <c r="AF416" s="8">
        <f>VLOOKUP(Quintile_Data[[#This Row],[Deaths_Overall]],Mapping!$A$2:$B$8,2,FALSE)</f>
        <v>50</v>
      </c>
    </row>
    <row r="417" spans="1:32" x14ac:dyDescent="0.25">
      <c r="A417" t="s">
        <v>59</v>
      </c>
      <c r="B417" t="s">
        <v>8</v>
      </c>
      <c r="C417" t="s">
        <v>6</v>
      </c>
      <c r="D417" t="s">
        <v>10</v>
      </c>
      <c r="E417" t="s">
        <v>62</v>
      </c>
      <c r="F417" t="s">
        <v>16</v>
      </c>
      <c r="G417" s="10">
        <v>4.5185836566056503</v>
      </c>
      <c r="H417" s="5">
        <v>2.6253670445144102</v>
      </c>
      <c r="I417" s="5">
        <v>1.9824446593904099</v>
      </c>
      <c r="J417" s="5">
        <v>1.52622328068976</v>
      </c>
      <c r="K417" s="5">
        <v>1.03668662472742</v>
      </c>
      <c r="L417" s="5">
        <v>1.5995601788268199</v>
      </c>
      <c r="M417" s="10">
        <v>4.8325831205791303</v>
      </c>
      <c r="N417" s="5">
        <v>2.8207487011480699</v>
      </c>
      <c r="O417" s="5">
        <v>2.0768565207872398</v>
      </c>
      <c r="P417" s="5">
        <v>1.5452704448425101</v>
      </c>
      <c r="Q417" s="5">
        <v>1.09540190713509</v>
      </c>
      <c r="R417" s="5">
        <v>1.6820042197846701</v>
      </c>
      <c r="S417" s="11" t="s">
        <v>51</v>
      </c>
      <c r="T417" t="s">
        <v>49</v>
      </c>
      <c r="U417" t="s">
        <v>49</v>
      </c>
      <c r="V417" t="s">
        <v>49</v>
      </c>
      <c r="W417" t="s">
        <v>49</v>
      </c>
      <c r="X417" t="s">
        <v>48</v>
      </c>
      <c r="Y417" s="7">
        <f>ABS(Quintile_Data[[#This Row],[AE_Amt_Overall]]-MAX(Quintile_Data[[#This Row],[AE_Amt_Q1]:[AE_Amt_Q5]]))</f>
        <v>2.9190234777788304</v>
      </c>
      <c r="Z417" s="6">
        <f>ABS(MIN(Quintile_Data[[#This Row],[AE_Amt_Q1]:[AE_Amt_Q5]])-Quintile_Data[[#This Row],[AE_Amt_Overall]])</f>
        <v>0.56287355409939988</v>
      </c>
      <c r="AA417" s="19">
        <f>VLOOKUP(Quintile_Data[[#This Row],[Deaths_Q1]],Mapping!$A$2:$B$8,2,FALSE)</f>
        <v>6</v>
      </c>
      <c r="AB417" s="8">
        <f>VLOOKUP(Quintile_Data[[#This Row],[Deaths_Q2]],Mapping!$A$2:$B$8,2,FALSE)</f>
        <v>25</v>
      </c>
      <c r="AC417" s="8">
        <f>VLOOKUP(Quintile_Data[[#This Row],[Deaths_Q3]],Mapping!$A$2:$B$8,2,FALSE)</f>
        <v>25</v>
      </c>
      <c r="AD417" s="8">
        <f>VLOOKUP(Quintile_Data[[#This Row],[Deaths_Q4]],Mapping!$A$2:$B$8,2,FALSE)</f>
        <v>25</v>
      </c>
      <c r="AE417" s="8">
        <f>VLOOKUP(Quintile_Data[[#This Row],[Deaths_Q5]],Mapping!$A$2:$B$8,2,FALSE)</f>
        <v>25</v>
      </c>
      <c r="AF417" s="8">
        <f>VLOOKUP(Quintile_Data[[#This Row],[Deaths_Overall]],Mapping!$A$2:$B$8,2,FALSE)</f>
        <v>50</v>
      </c>
    </row>
    <row r="418" spans="1:32" x14ac:dyDescent="0.25">
      <c r="A418" t="s">
        <v>59</v>
      </c>
      <c r="B418" t="s">
        <v>8</v>
      </c>
      <c r="C418" t="s">
        <v>6</v>
      </c>
      <c r="D418" t="s">
        <v>10</v>
      </c>
      <c r="E418" t="s">
        <v>62</v>
      </c>
      <c r="F418" t="s">
        <v>7</v>
      </c>
      <c r="G418" s="10">
        <v>3.8827727902431501</v>
      </c>
      <c r="H418" s="5">
        <v>1.7224728184949301</v>
      </c>
      <c r="I418" s="5">
        <v>1.04365914403338</v>
      </c>
      <c r="J418" s="5">
        <v>0.81112594121952797</v>
      </c>
      <c r="K418" s="5">
        <v>0.60195065875944498</v>
      </c>
      <c r="L418" s="5">
        <v>1.10111502094636</v>
      </c>
      <c r="M418" s="10">
        <v>2.1650773174331501</v>
      </c>
      <c r="N418" s="5">
        <v>1.3629383289252801</v>
      </c>
      <c r="O418" s="5">
        <v>1.27630776777349</v>
      </c>
      <c r="P418" s="5">
        <v>1.1567616953977999</v>
      </c>
      <c r="Q418" s="5">
        <v>0.85096212775601299</v>
      </c>
      <c r="R418" s="5">
        <v>1.1806908401970999</v>
      </c>
      <c r="S418" s="11" t="s">
        <v>51</v>
      </c>
      <c r="T418" t="s">
        <v>53</v>
      </c>
      <c r="U418" t="s">
        <v>53</v>
      </c>
      <c r="V418" t="s">
        <v>53</v>
      </c>
      <c r="W418" t="s">
        <v>53</v>
      </c>
      <c r="X418" t="s">
        <v>49</v>
      </c>
      <c r="Y418" s="7">
        <f>ABS(Quintile_Data[[#This Row],[AE_Amt_Overall]]-MAX(Quintile_Data[[#This Row],[AE_Amt_Q1]:[AE_Amt_Q5]]))</f>
        <v>2.7816577692967899</v>
      </c>
      <c r="Z418" s="6">
        <f>ABS(MIN(Quintile_Data[[#This Row],[AE_Amt_Q1]:[AE_Amt_Q5]])-Quintile_Data[[#This Row],[AE_Amt_Overall]])</f>
        <v>0.49916436218691507</v>
      </c>
      <c r="AA418" s="19">
        <f>VLOOKUP(Quintile_Data[[#This Row],[Deaths_Q1]],Mapping!$A$2:$B$8,2,FALSE)</f>
        <v>6</v>
      </c>
      <c r="AB418" s="8">
        <f>VLOOKUP(Quintile_Data[[#This Row],[Deaths_Q2]],Mapping!$A$2:$B$8,2,FALSE)</f>
        <v>12</v>
      </c>
      <c r="AC418" s="8">
        <f>VLOOKUP(Quintile_Data[[#This Row],[Deaths_Q3]],Mapping!$A$2:$B$8,2,FALSE)</f>
        <v>12</v>
      </c>
      <c r="AD418" s="8">
        <f>VLOOKUP(Quintile_Data[[#This Row],[Deaths_Q4]],Mapping!$A$2:$B$8,2,FALSE)</f>
        <v>12</v>
      </c>
      <c r="AE418" s="8">
        <f>VLOOKUP(Quintile_Data[[#This Row],[Deaths_Q5]],Mapping!$A$2:$B$8,2,FALSE)</f>
        <v>12</v>
      </c>
      <c r="AF418" s="8">
        <f>VLOOKUP(Quintile_Data[[#This Row],[Deaths_Overall]],Mapping!$A$2:$B$8,2,FALSE)</f>
        <v>25</v>
      </c>
    </row>
    <row r="419" spans="1:32" x14ac:dyDescent="0.25">
      <c r="A419" t="s">
        <v>59</v>
      </c>
      <c r="B419" t="s">
        <v>8</v>
      </c>
      <c r="C419" t="s">
        <v>6</v>
      </c>
      <c r="D419" t="s">
        <v>10</v>
      </c>
      <c r="E419" t="s">
        <v>62</v>
      </c>
      <c r="F419" t="s">
        <v>57</v>
      </c>
      <c r="G419" s="10">
        <v>5.4531659929498204</v>
      </c>
      <c r="H419" s="5">
        <v>2.0987659672511101</v>
      </c>
      <c r="I419" s="5">
        <v>1.2873192087921199</v>
      </c>
      <c r="J419" s="5">
        <v>0.989808875846238</v>
      </c>
      <c r="K419" s="5">
        <v>0.68863326059255103</v>
      </c>
      <c r="L419" s="5">
        <v>1.1964520156748299</v>
      </c>
      <c r="M419" s="10">
        <v>4.0039344805061603</v>
      </c>
      <c r="N419" s="5">
        <v>1.82392257794041</v>
      </c>
      <c r="O419" s="5">
        <v>1.6191269604873</v>
      </c>
      <c r="P419" s="5">
        <v>1.39996144208942</v>
      </c>
      <c r="Q419" s="5">
        <v>1.0273857768360799</v>
      </c>
      <c r="R419" s="5">
        <v>1.4931531784674901</v>
      </c>
      <c r="S419" s="11" t="s">
        <v>53</v>
      </c>
      <c r="T419" t="s">
        <v>49</v>
      </c>
      <c r="U419" t="s">
        <v>49</v>
      </c>
      <c r="V419" t="s">
        <v>49</v>
      </c>
      <c r="W419" t="s">
        <v>49</v>
      </c>
      <c r="X419" t="s">
        <v>48</v>
      </c>
      <c r="Y419" s="7">
        <f>ABS(Quintile_Data[[#This Row],[AE_Amt_Overall]]-MAX(Quintile_Data[[#This Row],[AE_Amt_Q1]:[AE_Amt_Q5]]))</f>
        <v>4.2567139772749902</v>
      </c>
      <c r="Z419" s="6">
        <f>ABS(MIN(Quintile_Data[[#This Row],[AE_Amt_Q1]:[AE_Amt_Q5]])-Quintile_Data[[#This Row],[AE_Amt_Overall]])</f>
        <v>0.50781875508227892</v>
      </c>
      <c r="AA419" s="19">
        <f>VLOOKUP(Quintile_Data[[#This Row],[Deaths_Q1]],Mapping!$A$2:$B$8,2,FALSE)</f>
        <v>12</v>
      </c>
      <c r="AB419" s="8">
        <f>VLOOKUP(Quintile_Data[[#This Row],[Deaths_Q2]],Mapping!$A$2:$B$8,2,FALSE)</f>
        <v>25</v>
      </c>
      <c r="AC419" s="8">
        <f>VLOOKUP(Quintile_Data[[#This Row],[Deaths_Q3]],Mapping!$A$2:$B$8,2,FALSE)</f>
        <v>25</v>
      </c>
      <c r="AD419" s="8">
        <f>VLOOKUP(Quintile_Data[[#This Row],[Deaths_Q4]],Mapping!$A$2:$B$8,2,FALSE)</f>
        <v>25</v>
      </c>
      <c r="AE419" s="8">
        <f>VLOOKUP(Quintile_Data[[#This Row],[Deaths_Q5]],Mapping!$A$2:$B$8,2,FALSE)</f>
        <v>25</v>
      </c>
      <c r="AF419" s="8">
        <f>VLOOKUP(Quintile_Data[[#This Row],[Deaths_Overall]],Mapping!$A$2:$B$8,2,FALSE)</f>
        <v>50</v>
      </c>
    </row>
    <row r="420" spans="1:32" x14ac:dyDescent="0.25">
      <c r="A420" t="s">
        <v>59</v>
      </c>
      <c r="B420" t="s">
        <v>8</v>
      </c>
      <c r="C420" t="s">
        <v>6</v>
      </c>
      <c r="D420" t="s">
        <v>10</v>
      </c>
      <c r="E420" t="s">
        <v>11</v>
      </c>
      <c r="F420" t="s">
        <v>16</v>
      </c>
      <c r="G420" s="10">
        <v>5.2147160132688199</v>
      </c>
      <c r="H420" s="5">
        <v>3.2305954912822901</v>
      </c>
      <c r="I420" s="5">
        <v>2.2526004955945398</v>
      </c>
      <c r="J420" s="5">
        <v>1.5879087847123099</v>
      </c>
      <c r="K420" s="5">
        <v>1.0136404858491599</v>
      </c>
      <c r="L420" s="5">
        <v>1.85188480966082</v>
      </c>
      <c r="M420" s="10">
        <v>4.51698215436467</v>
      </c>
      <c r="N420" s="5">
        <v>3.3544453247327799</v>
      </c>
      <c r="O420" s="5">
        <v>2.4191044995872901</v>
      </c>
      <c r="P420" s="5">
        <v>1.6885949416135699</v>
      </c>
      <c r="Q420" s="5">
        <v>1.07601226675152</v>
      </c>
      <c r="R420" s="5">
        <v>2.0181257986874099</v>
      </c>
      <c r="S420" s="11" t="s">
        <v>49</v>
      </c>
      <c r="T420" t="s">
        <v>53</v>
      </c>
      <c r="U420" t="s">
        <v>48</v>
      </c>
      <c r="V420" t="s">
        <v>49</v>
      </c>
      <c r="W420" t="s">
        <v>49</v>
      </c>
      <c r="X420" t="s">
        <v>48</v>
      </c>
      <c r="Y420" s="7">
        <f>ABS(Quintile_Data[[#This Row],[AE_Amt_Overall]]-MAX(Quintile_Data[[#This Row],[AE_Amt_Q1]:[AE_Amt_Q5]]))</f>
        <v>3.3628312036079997</v>
      </c>
      <c r="Z420" s="6">
        <f>ABS(MIN(Quintile_Data[[#This Row],[AE_Amt_Q1]:[AE_Amt_Q5]])-Quintile_Data[[#This Row],[AE_Amt_Overall]])</f>
        <v>0.83824432381166014</v>
      </c>
      <c r="AA420" s="19">
        <f>VLOOKUP(Quintile_Data[[#This Row],[Deaths_Q1]],Mapping!$A$2:$B$8,2,FALSE)</f>
        <v>25</v>
      </c>
      <c r="AB420" s="8">
        <f>VLOOKUP(Quintile_Data[[#This Row],[Deaths_Q2]],Mapping!$A$2:$B$8,2,FALSE)</f>
        <v>12</v>
      </c>
      <c r="AC420" s="8">
        <f>VLOOKUP(Quintile_Data[[#This Row],[Deaths_Q3]],Mapping!$A$2:$B$8,2,FALSE)</f>
        <v>50</v>
      </c>
      <c r="AD420" s="8">
        <f>VLOOKUP(Quintile_Data[[#This Row],[Deaths_Q4]],Mapping!$A$2:$B$8,2,FALSE)</f>
        <v>25</v>
      </c>
      <c r="AE420" s="8">
        <f>VLOOKUP(Quintile_Data[[#This Row],[Deaths_Q5]],Mapping!$A$2:$B$8,2,FALSE)</f>
        <v>25</v>
      </c>
      <c r="AF420" s="8">
        <f>VLOOKUP(Quintile_Data[[#This Row],[Deaths_Overall]],Mapping!$A$2:$B$8,2,FALSE)</f>
        <v>50</v>
      </c>
    </row>
    <row r="421" spans="1:32" x14ac:dyDescent="0.25">
      <c r="A421" t="s">
        <v>59</v>
      </c>
      <c r="B421" t="s">
        <v>8</v>
      </c>
      <c r="C421" t="s">
        <v>6</v>
      </c>
      <c r="D421" t="s">
        <v>10</v>
      </c>
      <c r="E421" t="s">
        <v>11</v>
      </c>
      <c r="F421" t="s">
        <v>7</v>
      </c>
      <c r="G421" s="10">
        <v>3.4289590729392101</v>
      </c>
      <c r="H421" s="5">
        <v>1.90705919383269</v>
      </c>
      <c r="I421" s="5">
        <v>1.30637273773235</v>
      </c>
      <c r="J421" s="5">
        <v>0.82779880223025903</v>
      </c>
      <c r="K421" s="5">
        <v>0.53333998243936498</v>
      </c>
      <c r="L421" s="5">
        <v>1.1484708221681299</v>
      </c>
      <c r="M421" s="10">
        <v>2.1351811830149301</v>
      </c>
      <c r="N421" s="5">
        <v>1.40491250595531</v>
      </c>
      <c r="O421" s="5">
        <v>1.24547158844872</v>
      </c>
      <c r="P421" s="5">
        <v>0.97542704902056898</v>
      </c>
      <c r="Q421" s="5">
        <v>0.80731112825685603</v>
      </c>
      <c r="R421" s="5">
        <v>1.1319933722979101</v>
      </c>
      <c r="S421" s="11" t="s">
        <v>51</v>
      </c>
      <c r="T421" t="s">
        <v>49</v>
      </c>
      <c r="U421" t="s">
        <v>49</v>
      </c>
      <c r="V421" t="s">
        <v>49</v>
      </c>
      <c r="W421" t="s">
        <v>53</v>
      </c>
      <c r="X421" t="s">
        <v>48</v>
      </c>
      <c r="Y421" s="7">
        <f>ABS(Quintile_Data[[#This Row],[AE_Amt_Overall]]-MAX(Quintile_Data[[#This Row],[AE_Amt_Q1]:[AE_Amt_Q5]]))</f>
        <v>2.2804882507710804</v>
      </c>
      <c r="Z421" s="6">
        <f>ABS(MIN(Quintile_Data[[#This Row],[AE_Amt_Q1]:[AE_Amt_Q5]])-Quintile_Data[[#This Row],[AE_Amt_Overall]])</f>
        <v>0.61513083972876492</v>
      </c>
      <c r="AA421" s="19">
        <f>VLOOKUP(Quintile_Data[[#This Row],[Deaths_Q1]],Mapping!$A$2:$B$8,2,FALSE)</f>
        <v>6</v>
      </c>
      <c r="AB421" s="8">
        <f>VLOOKUP(Quintile_Data[[#This Row],[Deaths_Q2]],Mapping!$A$2:$B$8,2,FALSE)</f>
        <v>25</v>
      </c>
      <c r="AC421" s="8">
        <f>VLOOKUP(Quintile_Data[[#This Row],[Deaths_Q3]],Mapping!$A$2:$B$8,2,FALSE)</f>
        <v>25</v>
      </c>
      <c r="AD421" s="8">
        <f>VLOOKUP(Quintile_Data[[#This Row],[Deaths_Q4]],Mapping!$A$2:$B$8,2,FALSE)</f>
        <v>25</v>
      </c>
      <c r="AE421" s="8">
        <f>VLOOKUP(Quintile_Data[[#This Row],[Deaths_Q5]],Mapping!$A$2:$B$8,2,FALSE)</f>
        <v>12</v>
      </c>
      <c r="AF421" s="8">
        <f>VLOOKUP(Quintile_Data[[#This Row],[Deaths_Overall]],Mapping!$A$2:$B$8,2,FALSE)</f>
        <v>50</v>
      </c>
    </row>
    <row r="422" spans="1:32" x14ac:dyDescent="0.25">
      <c r="A422" t="s">
        <v>59</v>
      </c>
      <c r="B422" t="s">
        <v>8</v>
      </c>
      <c r="C422" t="s">
        <v>6</v>
      </c>
      <c r="D422" t="s">
        <v>10</v>
      </c>
      <c r="E422" t="s">
        <v>11</v>
      </c>
      <c r="F422" t="s">
        <v>57</v>
      </c>
      <c r="G422" s="10">
        <v>4.0424193583357502</v>
      </c>
      <c r="H422" s="5">
        <v>2.04292868139453</v>
      </c>
      <c r="I422" s="5">
        <v>1.4797725593219799</v>
      </c>
      <c r="J422" s="5">
        <v>0.96468064682981902</v>
      </c>
      <c r="K422" s="5">
        <v>0.66645352228454702</v>
      </c>
      <c r="L422" s="5">
        <v>1.2101114819772001</v>
      </c>
      <c r="M422" s="10">
        <v>3.4692725399192899</v>
      </c>
      <c r="N422" s="5">
        <v>2.1191729043801999</v>
      </c>
      <c r="O422" s="5">
        <v>1.7077150387328801</v>
      </c>
      <c r="P422" s="5">
        <v>1.2131396054963299</v>
      </c>
      <c r="Q422" s="5">
        <v>1.07226500667289</v>
      </c>
      <c r="R422" s="5">
        <v>1.53681276746928</v>
      </c>
      <c r="S422" s="11" t="s">
        <v>53</v>
      </c>
      <c r="T422" t="s">
        <v>48</v>
      </c>
      <c r="U422" t="s">
        <v>48</v>
      </c>
      <c r="V422" t="s">
        <v>48</v>
      </c>
      <c r="W422" t="s">
        <v>49</v>
      </c>
      <c r="X422" t="s">
        <v>48</v>
      </c>
      <c r="Y422" s="7">
        <f>ABS(Quintile_Data[[#This Row],[AE_Amt_Overall]]-MAX(Quintile_Data[[#This Row],[AE_Amt_Q1]:[AE_Amt_Q5]]))</f>
        <v>2.8323078763585503</v>
      </c>
      <c r="Z422" s="6">
        <f>ABS(MIN(Quintile_Data[[#This Row],[AE_Amt_Q1]:[AE_Amt_Q5]])-Quintile_Data[[#This Row],[AE_Amt_Overall]])</f>
        <v>0.54365795969265307</v>
      </c>
      <c r="AA422" s="19">
        <f>VLOOKUP(Quintile_Data[[#This Row],[Deaths_Q1]],Mapping!$A$2:$B$8,2,FALSE)</f>
        <v>12</v>
      </c>
      <c r="AB422" s="8">
        <f>VLOOKUP(Quintile_Data[[#This Row],[Deaths_Q2]],Mapping!$A$2:$B$8,2,FALSE)</f>
        <v>50</v>
      </c>
      <c r="AC422" s="8">
        <f>VLOOKUP(Quintile_Data[[#This Row],[Deaths_Q3]],Mapping!$A$2:$B$8,2,FALSE)</f>
        <v>50</v>
      </c>
      <c r="AD422" s="8">
        <f>VLOOKUP(Quintile_Data[[#This Row],[Deaths_Q4]],Mapping!$A$2:$B$8,2,FALSE)</f>
        <v>50</v>
      </c>
      <c r="AE422" s="8">
        <f>VLOOKUP(Quintile_Data[[#This Row],[Deaths_Q5]],Mapping!$A$2:$B$8,2,FALSE)</f>
        <v>25</v>
      </c>
      <c r="AF422" s="8">
        <f>VLOOKUP(Quintile_Data[[#This Row],[Deaths_Overall]],Mapping!$A$2:$B$8,2,FALSE)</f>
        <v>50</v>
      </c>
    </row>
    <row r="423" spans="1:32" x14ac:dyDescent="0.25">
      <c r="A423" t="s">
        <v>59</v>
      </c>
      <c r="B423" t="s">
        <v>8</v>
      </c>
      <c r="C423" t="s">
        <v>6</v>
      </c>
      <c r="D423" t="s">
        <v>10</v>
      </c>
      <c r="E423" t="s">
        <v>58</v>
      </c>
      <c r="F423" t="s">
        <v>16</v>
      </c>
      <c r="G423" s="10">
        <v>3.8487719323257101</v>
      </c>
      <c r="H423" s="5">
        <v>2.4601559609880401</v>
      </c>
      <c r="I423" s="5">
        <v>1.8316937533519899</v>
      </c>
      <c r="J423" s="5">
        <v>1.47759163835202</v>
      </c>
      <c r="K423" s="5">
        <v>0.97248882341142295</v>
      </c>
      <c r="L423" s="5">
        <v>1.4541627429000199</v>
      </c>
      <c r="M423" s="10">
        <v>3.77693613428203</v>
      </c>
      <c r="N423" s="5">
        <v>2.61717871740368</v>
      </c>
      <c r="O423" s="5">
        <v>1.90817551500132</v>
      </c>
      <c r="P423" s="5">
        <v>1.6166549250057101</v>
      </c>
      <c r="Q423" s="5">
        <v>0.99957050060744601</v>
      </c>
      <c r="R423" s="5">
        <v>1.51454639761159</v>
      </c>
      <c r="S423" s="11" t="s">
        <v>49</v>
      </c>
      <c r="T423" t="s">
        <v>49</v>
      </c>
      <c r="U423" t="s">
        <v>48</v>
      </c>
      <c r="V423" t="s">
        <v>48</v>
      </c>
      <c r="W423" t="s">
        <v>48</v>
      </c>
      <c r="X423" t="s">
        <v>50</v>
      </c>
      <c r="Y423" s="7">
        <f>ABS(Quintile_Data[[#This Row],[AE_Amt_Overall]]-MAX(Quintile_Data[[#This Row],[AE_Amt_Q1]:[AE_Amt_Q5]]))</f>
        <v>2.3946091894256902</v>
      </c>
      <c r="Z423" s="6">
        <f>ABS(MIN(Quintile_Data[[#This Row],[AE_Amt_Q1]:[AE_Amt_Q5]])-Quintile_Data[[#This Row],[AE_Amt_Overall]])</f>
        <v>0.48167391948859695</v>
      </c>
      <c r="AA423" s="19">
        <f>VLOOKUP(Quintile_Data[[#This Row],[Deaths_Q1]],Mapping!$A$2:$B$8,2,FALSE)</f>
        <v>25</v>
      </c>
      <c r="AB423" s="8">
        <f>VLOOKUP(Quintile_Data[[#This Row],[Deaths_Q2]],Mapping!$A$2:$B$8,2,FALSE)</f>
        <v>25</v>
      </c>
      <c r="AC423" s="8">
        <f>VLOOKUP(Quintile_Data[[#This Row],[Deaths_Q3]],Mapping!$A$2:$B$8,2,FALSE)</f>
        <v>50</v>
      </c>
      <c r="AD423" s="8">
        <f>VLOOKUP(Quintile_Data[[#This Row],[Deaths_Q4]],Mapping!$A$2:$B$8,2,FALSE)</f>
        <v>50</v>
      </c>
      <c r="AE423" s="8">
        <f>VLOOKUP(Quintile_Data[[#This Row],[Deaths_Q5]],Mapping!$A$2:$B$8,2,FALSE)</f>
        <v>50</v>
      </c>
      <c r="AF423" s="8">
        <f>VLOOKUP(Quintile_Data[[#This Row],[Deaths_Overall]],Mapping!$A$2:$B$8,2,FALSE)</f>
        <v>100</v>
      </c>
    </row>
    <row r="424" spans="1:32" x14ac:dyDescent="0.25">
      <c r="A424" t="s">
        <v>59</v>
      </c>
      <c r="B424" t="s">
        <v>8</v>
      </c>
      <c r="C424" t="s">
        <v>6</v>
      </c>
      <c r="D424" t="s">
        <v>10</v>
      </c>
      <c r="E424" t="s">
        <v>58</v>
      </c>
      <c r="F424" t="s">
        <v>7</v>
      </c>
      <c r="G424" s="10">
        <v>3.2378439409668101</v>
      </c>
      <c r="H424" s="5">
        <v>1.80021157946604</v>
      </c>
      <c r="I424" s="5">
        <v>1.35530382250388</v>
      </c>
      <c r="J424" s="5">
        <v>1.02598827642851</v>
      </c>
      <c r="K424" s="5">
        <v>0.77884846559192</v>
      </c>
      <c r="L424" s="5">
        <v>1.14797465513563</v>
      </c>
      <c r="M424" s="10">
        <v>2.0190718613873102</v>
      </c>
      <c r="N424" s="5">
        <v>1.3225121725622</v>
      </c>
      <c r="O424" s="5">
        <v>1.3712793614918699</v>
      </c>
      <c r="P424" s="5">
        <v>1.1497581715090699</v>
      </c>
      <c r="Q424" s="5">
        <v>0.94557724811909305</v>
      </c>
      <c r="R424" s="5">
        <v>1.1528638970818199</v>
      </c>
      <c r="S424" s="11" t="s">
        <v>53</v>
      </c>
      <c r="T424" t="s">
        <v>49</v>
      </c>
      <c r="U424" t="s">
        <v>49</v>
      </c>
      <c r="V424" t="s">
        <v>48</v>
      </c>
      <c r="W424" t="s">
        <v>48</v>
      </c>
      <c r="X424" t="s">
        <v>48</v>
      </c>
      <c r="Y424" s="7">
        <f>ABS(Quintile_Data[[#This Row],[AE_Amt_Overall]]-MAX(Quintile_Data[[#This Row],[AE_Amt_Q1]:[AE_Amt_Q5]]))</f>
        <v>2.0898692858311803</v>
      </c>
      <c r="Z424" s="6">
        <f>ABS(MIN(Quintile_Data[[#This Row],[AE_Amt_Q1]:[AE_Amt_Q5]])-Quintile_Data[[#This Row],[AE_Amt_Overall]])</f>
        <v>0.36912618954371001</v>
      </c>
      <c r="AA424" s="19">
        <f>VLOOKUP(Quintile_Data[[#This Row],[Deaths_Q1]],Mapping!$A$2:$B$8,2,FALSE)</f>
        <v>12</v>
      </c>
      <c r="AB424" s="8">
        <f>VLOOKUP(Quintile_Data[[#This Row],[Deaths_Q2]],Mapping!$A$2:$B$8,2,FALSE)</f>
        <v>25</v>
      </c>
      <c r="AC424" s="8">
        <f>VLOOKUP(Quintile_Data[[#This Row],[Deaths_Q3]],Mapping!$A$2:$B$8,2,FALSE)</f>
        <v>25</v>
      </c>
      <c r="AD424" s="8">
        <f>VLOOKUP(Quintile_Data[[#This Row],[Deaths_Q4]],Mapping!$A$2:$B$8,2,FALSE)</f>
        <v>50</v>
      </c>
      <c r="AE424" s="8">
        <f>VLOOKUP(Quintile_Data[[#This Row],[Deaths_Q5]],Mapping!$A$2:$B$8,2,FALSE)</f>
        <v>50</v>
      </c>
      <c r="AF424" s="8">
        <f>VLOOKUP(Quintile_Data[[#This Row],[Deaths_Overall]],Mapping!$A$2:$B$8,2,FALSE)</f>
        <v>50</v>
      </c>
    </row>
    <row r="425" spans="1:32" x14ac:dyDescent="0.25">
      <c r="A425" t="s">
        <v>59</v>
      </c>
      <c r="B425" t="s">
        <v>8</v>
      </c>
      <c r="C425" t="s">
        <v>6</v>
      </c>
      <c r="D425" t="s">
        <v>10</v>
      </c>
      <c r="E425" t="s">
        <v>58</v>
      </c>
      <c r="F425" t="s">
        <v>57</v>
      </c>
      <c r="G425" s="10">
        <v>3.01886966220854</v>
      </c>
      <c r="H425" s="5">
        <v>1.8767286063071</v>
      </c>
      <c r="I425" s="5">
        <v>1.4810786514629699</v>
      </c>
      <c r="J425" s="5">
        <v>1.12805743022466</v>
      </c>
      <c r="K425" s="5">
        <v>0.84750193673049101</v>
      </c>
      <c r="L425" s="5">
        <v>1.21475987674153</v>
      </c>
      <c r="M425" s="10">
        <v>2.29362348449654</v>
      </c>
      <c r="N425" s="5">
        <v>1.75496977108922</v>
      </c>
      <c r="O425" s="5">
        <v>1.6759998044536499</v>
      </c>
      <c r="P425" s="5">
        <v>1.4794453813219199</v>
      </c>
      <c r="Q425" s="5">
        <v>1.0288761440890499</v>
      </c>
      <c r="R425" s="5">
        <v>1.4064130037917</v>
      </c>
      <c r="S425" s="11" t="s">
        <v>49</v>
      </c>
      <c r="T425" t="s">
        <v>48</v>
      </c>
      <c r="U425" t="s">
        <v>48</v>
      </c>
      <c r="V425" t="s">
        <v>48</v>
      </c>
      <c r="W425" t="s">
        <v>48</v>
      </c>
      <c r="X425" t="s">
        <v>50</v>
      </c>
      <c r="Y425" s="7">
        <f>ABS(Quintile_Data[[#This Row],[AE_Amt_Overall]]-MAX(Quintile_Data[[#This Row],[AE_Amt_Q1]:[AE_Amt_Q5]]))</f>
        <v>1.8041097854670101</v>
      </c>
      <c r="Z425" s="6">
        <f>ABS(MIN(Quintile_Data[[#This Row],[AE_Amt_Q1]:[AE_Amt_Q5]])-Quintile_Data[[#This Row],[AE_Amt_Overall]])</f>
        <v>0.36725794001103895</v>
      </c>
      <c r="AA425" s="19">
        <f>VLOOKUP(Quintile_Data[[#This Row],[Deaths_Q1]],Mapping!$A$2:$B$8,2,FALSE)</f>
        <v>25</v>
      </c>
      <c r="AB425" s="8">
        <f>VLOOKUP(Quintile_Data[[#This Row],[Deaths_Q2]],Mapping!$A$2:$B$8,2,FALSE)</f>
        <v>50</v>
      </c>
      <c r="AC425" s="8">
        <f>VLOOKUP(Quintile_Data[[#This Row],[Deaths_Q3]],Mapping!$A$2:$B$8,2,FALSE)</f>
        <v>50</v>
      </c>
      <c r="AD425" s="8">
        <f>VLOOKUP(Quintile_Data[[#This Row],[Deaths_Q4]],Mapping!$A$2:$B$8,2,FALSE)</f>
        <v>50</v>
      </c>
      <c r="AE425" s="8">
        <f>VLOOKUP(Quintile_Data[[#This Row],[Deaths_Q5]],Mapping!$A$2:$B$8,2,FALSE)</f>
        <v>50</v>
      </c>
      <c r="AF425" s="8">
        <f>VLOOKUP(Quintile_Data[[#This Row],[Deaths_Overall]],Mapping!$A$2:$B$8,2,FALSE)</f>
        <v>100</v>
      </c>
    </row>
    <row r="426" spans="1:32" x14ac:dyDescent="0.25">
      <c r="A426" t="s">
        <v>59</v>
      </c>
      <c r="B426" t="s">
        <v>8</v>
      </c>
      <c r="C426" t="s">
        <v>6</v>
      </c>
      <c r="D426" t="s">
        <v>14</v>
      </c>
      <c r="E426" t="s">
        <v>60</v>
      </c>
      <c r="F426" t="s">
        <v>16</v>
      </c>
      <c r="G426" s="10">
        <v>1.86862071982966</v>
      </c>
      <c r="H426" s="5">
        <v>1.5812458178008899</v>
      </c>
      <c r="I426" s="5">
        <v>1.35086760411596</v>
      </c>
      <c r="J426" s="5">
        <v>1.20368129631763</v>
      </c>
      <c r="K426" s="5">
        <v>1.02548501717341</v>
      </c>
      <c r="L426" s="5">
        <v>1.2953518348006601</v>
      </c>
      <c r="M426" s="10">
        <v>1.8952837674938201</v>
      </c>
      <c r="N426" s="5">
        <v>1.6604985222056601</v>
      </c>
      <c r="O426" s="5">
        <v>1.42362483290016</v>
      </c>
      <c r="P426" s="5">
        <v>1.24301831044871</v>
      </c>
      <c r="Q426" s="5">
        <v>1.08733891105391</v>
      </c>
      <c r="R426" s="5">
        <v>1.36339858394168</v>
      </c>
      <c r="S426" s="11" t="s">
        <v>48</v>
      </c>
      <c r="T426" t="s">
        <v>48</v>
      </c>
      <c r="U426" t="s">
        <v>48</v>
      </c>
      <c r="V426" t="s">
        <v>48</v>
      </c>
      <c r="W426" t="s">
        <v>48</v>
      </c>
      <c r="X426" t="s">
        <v>50</v>
      </c>
      <c r="Y426" s="7">
        <f>ABS(Quintile_Data[[#This Row],[AE_Amt_Overall]]-MAX(Quintile_Data[[#This Row],[AE_Amt_Q1]:[AE_Amt_Q5]]))</f>
        <v>0.57326888502899997</v>
      </c>
      <c r="Z426" s="6">
        <f>ABS(MIN(Quintile_Data[[#This Row],[AE_Amt_Q1]:[AE_Amt_Q5]])-Quintile_Data[[#This Row],[AE_Amt_Overall]])</f>
        <v>0.26986681762725007</v>
      </c>
      <c r="AA426" s="19">
        <f>VLOOKUP(Quintile_Data[[#This Row],[Deaths_Q1]],Mapping!$A$2:$B$8,2,FALSE)</f>
        <v>50</v>
      </c>
      <c r="AB426" s="8">
        <f>VLOOKUP(Quintile_Data[[#This Row],[Deaths_Q2]],Mapping!$A$2:$B$8,2,FALSE)</f>
        <v>50</v>
      </c>
      <c r="AC426" s="8">
        <f>VLOOKUP(Quintile_Data[[#This Row],[Deaths_Q3]],Mapping!$A$2:$B$8,2,FALSE)</f>
        <v>50</v>
      </c>
      <c r="AD426" s="8">
        <f>VLOOKUP(Quintile_Data[[#This Row],[Deaths_Q4]],Mapping!$A$2:$B$8,2,FALSE)</f>
        <v>50</v>
      </c>
      <c r="AE426" s="8">
        <f>VLOOKUP(Quintile_Data[[#This Row],[Deaths_Q5]],Mapping!$A$2:$B$8,2,FALSE)</f>
        <v>50</v>
      </c>
      <c r="AF426" s="8">
        <f>VLOOKUP(Quintile_Data[[#This Row],[Deaths_Overall]],Mapping!$A$2:$B$8,2,FALSE)</f>
        <v>100</v>
      </c>
    </row>
    <row r="427" spans="1:32" x14ac:dyDescent="0.25">
      <c r="A427" t="s">
        <v>59</v>
      </c>
      <c r="B427" t="s">
        <v>8</v>
      </c>
      <c r="C427" t="s">
        <v>6</v>
      </c>
      <c r="D427" t="s">
        <v>14</v>
      </c>
      <c r="E427" t="s">
        <v>60</v>
      </c>
      <c r="F427" t="s">
        <v>7</v>
      </c>
      <c r="G427" s="10">
        <v>1.52522394919774</v>
      </c>
      <c r="H427" s="5">
        <v>1.2667468807978599</v>
      </c>
      <c r="I427" s="5">
        <v>1.10227110260254</v>
      </c>
      <c r="J427" s="5">
        <v>0.95017025650697695</v>
      </c>
      <c r="K427" s="5">
        <v>0.69620577906629599</v>
      </c>
      <c r="L427" s="5">
        <v>1.0008085828795299</v>
      </c>
      <c r="M427" s="10">
        <v>1.33339854274512</v>
      </c>
      <c r="N427" s="5">
        <v>1.2334354870876401</v>
      </c>
      <c r="O427" s="5">
        <v>1.11369252757582</v>
      </c>
      <c r="P427" s="5">
        <v>0.98182995574112897</v>
      </c>
      <c r="Q427" s="5">
        <v>0.76348852154757896</v>
      </c>
      <c r="R427" s="5">
        <v>1.0267059661978299</v>
      </c>
      <c r="S427" s="11" t="s">
        <v>49</v>
      </c>
      <c r="T427" t="s">
        <v>48</v>
      </c>
      <c r="U427" t="s">
        <v>48</v>
      </c>
      <c r="V427" t="s">
        <v>48</v>
      </c>
      <c r="W427" t="s">
        <v>48</v>
      </c>
      <c r="X427" t="s">
        <v>48</v>
      </c>
      <c r="Y427" s="7">
        <f>ABS(Quintile_Data[[#This Row],[AE_Amt_Overall]]-MAX(Quintile_Data[[#This Row],[AE_Amt_Q1]:[AE_Amt_Q5]]))</f>
        <v>0.52441536631821006</v>
      </c>
      <c r="Z427" s="6">
        <f>ABS(MIN(Quintile_Data[[#This Row],[AE_Amt_Q1]:[AE_Amt_Q5]])-Quintile_Data[[#This Row],[AE_Amt_Overall]])</f>
        <v>0.3046028038132339</v>
      </c>
      <c r="AA427" s="19">
        <f>VLOOKUP(Quintile_Data[[#This Row],[Deaths_Q1]],Mapping!$A$2:$B$8,2,FALSE)</f>
        <v>25</v>
      </c>
      <c r="AB427" s="8">
        <f>VLOOKUP(Quintile_Data[[#This Row],[Deaths_Q2]],Mapping!$A$2:$B$8,2,FALSE)</f>
        <v>50</v>
      </c>
      <c r="AC427" s="8">
        <f>VLOOKUP(Quintile_Data[[#This Row],[Deaths_Q3]],Mapping!$A$2:$B$8,2,FALSE)</f>
        <v>50</v>
      </c>
      <c r="AD427" s="8">
        <f>VLOOKUP(Quintile_Data[[#This Row],[Deaths_Q4]],Mapping!$A$2:$B$8,2,FALSE)</f>
        <v>50</v>
      </c>
      <c r="AE427" s="8">
        <f>VLOOKUP(Quintile_Data[[#This Row],[Deaths_Q5]],Mapping!$A$2:$B$8,2,FALSE)</f>
        <v>50</v>
      </c>
      <c r="AF427" s="8">
        <f>VLOOKUP(Quintile_Data[[#This Row],[Deaths_Overall]],Mapping!$A$2:$B$8,2,FALSE)</f>
        <v>50</v>
      </c>
    </row>
    <row r="428" spans="1:32" x14ac:dyDescent="0.25">
      <c r="A428" t="s">
        <v>59</v>
      </c>
      <c r="B428" t="s">
        <v>8</v>
      </c>
      <c r="C428" t="s">
        <v>6</v>
      </c>
      <c r="D428" t="s">
        <v>14</v>
      </c>
      <c r="E428" t="s">
        <v>60</v>
      </c>
      <c r="F428" t="s">
        <v>57</v>
      </c>
      <c r="G428" s="10">
        <v>1.6506094972135299</v>
      </c>
      <c r="H428" s="5">
        <v>1.33584977575342</v>
      </c>
      <c r="I428" s="5">
        <v>1.18312237367587</v>
      </c>
      <c r="J428" s="5">
        <v>1.04971120359228</v>
      </c>
      <c r="K428" s="5">
        <v>0.82840921998800399</v>
      </c>
      <c r="L428" s="5">
        <v>1.08337986982787</v>
      </c>
      <c r="M428" s="10">
        <v>1.65437621639532</v>
      </c>
      <c r="N428" s="5">
        <v>1.4058558932183001</v>
      </c>
      <c r="O428" s="5">
        <v>1.3205965881529</v>
      </c>
      <c r="P428" s="5">
        <v>1.1789330101267801</v>
      </c>
      <c r="Q428" s="5">
        <v>0.992728455565275</v>
      </c>
      <c r="R428" s="5">
        <v>1.2434277415617201</v>
      </c>
      <c r="S428" s="11" t="s">
        <v>48</v>
      </c>
      <c r="T428" t="s">
        <v>48</v>
      </c>
      <c r="U428" t="s">
        <v>48</v>
      </c>
      <c r="V428" t="s">
        <v>48</v>
      </c>
      <c r="W428" t="s">
        <v>48</v>
      </c>
      <c r="X428" t="s">
        <v>50</v>
      </c>
      <c r="Y428" s="7">
        <f>ABS(Quintile_Data[[#This Row],[AE_Amt_Overall]]-MAX(Quintile_Data[[#This Row],[AE_Amt_Q1]:[AE_Amt_Q5]]))</f>
        <v>0.56722962738565985</v>
      </c>
      <c r="Z428" s="6">
        <f>ABS(MIN(Quintile_Data[[#This Row],[AE_Amt_Q1]:[AE_Amt_Q5]])-Quintile_Data[[#This Row],[AE_Amt_Overall]])</f>
        <v>0.25497064983986606</v>
      </c>
      <c r="AA428" s="19">
        <f>VLOOKUP(Quintile_Data[[#This Row],[Deaths_Q1]],Mapping!$A$2:$B$8,2,FALSE)</f>
        <v>50</v>
      </c>
      <c r="AB428" s="8">
        <f>VLOOKUP(Quintile_Data[[#This Row],[Deaths_Q2]],Mapping!$A$2:$B$8,2,FALSE)</f>
        <v>50</v>
      </c>
      <c r="AC428" s="8">
        <f>VLOOKUP(Quintile_Data[[#This Row],[Deaths_Q3]],Mapping!$A$2:$B$8,2,FALSE)</f>
        <v>50</v>
      </c>
      <c r="AD428" s="8">
        <f>VLOOKUP(Quintile_Data[[#This Row],[Deaths_Q4]],Mapping!$A$2:$B$8,2,FALSE)</f>
        <v>50</v>
      </c>
      <c r="AE428" s="8">
        <f>VLOOKUP(Quintile_Data[[#This Row],[Deaths_Q5]],Mapping!$A$2:$B$8,2,FALSE)</f>
        <v>50</v>
      </c>
      <c r="AF428" s="8">
        <f>VLOOKUP(Quintile_Data[[#This Row],[Deaths_Overall]],Mapping!$A$2:$B$8,2,FALSE)</f>
        <v>100</v>
      </c>
    </row>
    <row r="429" spans="1:32" x14ac:dyDescent="0.25">
      <c r="A429" t="s">
        <v>59</v>
      </c>
      <c r="B429" t="s">
        <v>8</v>
      </c>
      <c r="C429" t="s">
        <v>6</v>
      </c>
      <c r="D429" t="s">
        <v>14</v>
      </c>
      <c r="E429" t="s">
        <v>61</v>
      </c>
      <c r="F429" t="s">
        <v>16</v>
      </c>
      <c r="G429" s="10">
        <v>1.7471809657628601</v>
      </c>
      <c r="H429" s="5">
        <v>1.5295190580006699</v>
      </c>
      <c r="I429" s="5">
        <v>1.3238883257233001</v>
      </c>
      <c r="J429" s="5">
        <v>1.21490515316516</v>
      </c>
      <c r="K429" s="5">
        <v>0.96596969399890098</v>
      </c>
      <c r="L429" s="5">
        <v>1.32936645902809</v>
      </c>
      <c r="M429" s="10">
        <v>1.9080515036913199</v>
      </c>
      <c r="N429" s="5">
        <v>1.6298354975563301</v>
      </c>
      <c r="O429" s="5">
        <v>1.4492456405537999</v>
      </c>
      <c r="P429" s="5">
        <v>1.30888121921878</v>
      </c>
      <c r="Q429" s="5">
        <v>1.0234792345468899</v>
      </c>
      <c r="R429" s="5">
        <v>1.44337905938105</v>
      </c>
      <c r="S429" s="11" t="s">
        <v>50</v>
      </c>
      <c r="T429" t="s">
        <v>48</v>
      </c>
      <c r="U429" t="s">
        <v>50</v>
      </c>
      <c r="V429" t="s">
        <v>50</v>
      </c>
      <c r="W429" t="s">
        <v>48</v>
      </c>
      <c r="X429" t="s">
        <v>50</v>
      </c>
      <c r="Y429" s="7">
        <f>ABS(Quintile_Data[[#This Row],[AE_Amt_Overall]]-MAX(Quintile_Data[[#This Row],[AE_Amt_Q1]:[AE_Amt_Q5]]))</f>
        <v>0.41781450673477005</v>
      </c>
      <c r="Z429" s="6">
        <f>ABS(MIN(Quintile_Data[[#This Row],[AE_Amt_Q1]:[AE_Amt_Q5]])-Quintile_Data[[#This Row],[AE_Amt_Overall]])</f>
        <v>0.36339676502918905</v>
      </c>
      <c r="AA429" s="19">
        <f>VLOOKUP(Quintile_Data[[#This Row],[Deaths_Q1]],Mapping!$A$2:$B$8,2,FALSE)</f>
        <v>100</v>
      </c>
      <c r="AB429" s="8">
        <f>VLOOKUP(Quintile_Data[[#This Row],[Deaths_Q2]],Mapping!$A$2:$B$8,2,FALSE)</f>
        <v>50</v>
      </c>
      <c r="AC429" s="8">
        <f>VLOOKUP(Quintile_Data[[#This Row],[Deaths_Q3]],Mapping!$A$2:$B$8,2,FALSE)</f>
        <v>100</v>
      </c>
      <c r="AD429" s="8">
        <f>VLOOKUP(Quintile_Data[[#This Row],[Deaths_Q4]],Mapping!$A$2:$B$8,2,FALSE)</f>
        <v>100</v>
      </c>
      <c r="AE429" s="8">
        <f>VLOOKUP(Quintile_Data[[#This Row],[Deaths_Q5]],Mapping!$A$2:$B$8,2,FALSE)</f>
        <v>50</v>
      </c>
      <c r="AF429" s="8">
        <f>VLOOKUP(Quintile_Data[[#This Row],[Deaths_Overall]],Mapping!$A$2:$B$8,2,FALSE)</f>
        <v>100</v>
      </c>
    </row>
    <row r="430" spans="1:32" x14ac:dyDescent="0.25">
      <c r="A430" t="s">
        <v>59</v>
      </c>
      <c r="B430" t="s">
        <v>8</v>
      </c>
      <c r="C430" t="s">
        <v>6</v>
      </c>
      <c r="D430" t="s">
        <v>14</v>
      </c>
      <c r="E430" t="s">
        <v>61</v>
      </c>
      <c r="F430" t="s">
        <v>7</v>
      </c>
      <c r="G430" s="10">
        <v>1.35176746135385</v>
      </c>
      <c r="H430" s="5">
        <v>1.13592984332557</v>
      </c>
      <c r="I430" s="5">
        <v>1.01029970030028</v>
      </c>
      <c r="J430" s="5">
        <v>0.85318188884202195</v>
      </c>
      <c r="K430" s="5">
        <v>0.70554384319518104</v>
      </c>
      <c r="L430" s="5">
        <v>0.92222545990571503</v>
      </c>
      <c r="M430" s="10">
        <v>1.2451221794776</v>
      </c>
      <c r="N430" s="5">
        <v>1.1472361139253799</v>
      </c>
      <c r="O430" s="5">
        <v>0.98256755724137901</v>
      </c>
      <c r="P430" s="5">
        <v>0.93678940514945597</v>
      </c>
      <c r="Q430" s="5">
        <v>0.77876829034435502</v>
      </c>
      <c r="R430" s="5">
        <v>0.97209107003516204</v>
      </c>
      <c r="S430" s="11" t="s">
        <v>48</v>
      </c>
      <c r="T430" t="s">
        <v>50</v>
      </c>
      <c r="U430" t="s">
        <v>48</v>
      </c>
      <c r="V430" t="s">
        <v>48</v>
      </c>
      <c r="W430" t="s">
        <v>48</v>
      </c>
      <c r="X430" t="s">
        <v>50</v>
      </c>
      <c r="Y430" s="7">
        <f>ABS(Quintile_Data[[#This Row],[AE_Amt_Overall]]-MAX(Quintile_Data[[#This Row],[AE_Amt_Q1]:[AE_Amt_Q5]]))</f>
        <v>0.42954200144813492</v>
      </c>
      <c r="Z430" s="6">
        <f>ABS(MIN(Quintile_Data[[#This Row],[AE_Amt_Q1]:[AE_Amt_Q5]])-Quintile_Data[[#This Row],[AE_Amt_Overall]])</f>
        <v>0.21668161671053399</v>
      </c>
      <c r="AA430" s="19">
        <f>VLOOKUP(Quintile_Data[[#This Row],[Deaths_Q1]],Mapping!$A$2:$B$8,2,FALSE)</f>
        <v>50</v>
      </c>
      <c r="AB430" s="8">
        <f>VLOOKUP(Quintile_Data[[#This Row],[Deaths_Q2]],Mapping!$A$2:$B$8,2,FALSE)</f>
        <v>100</v>
      </c>
      <c r="AC430" s="8">
        <f>VLOOKUP(Quintile_Data[[#This Row],[Deaths_Q3]],Mapping!$A$2:$B$8,2,FALSE)</f>
        <v>50</v>
      </c>
      <c r="AD430" s="8">
        <f>VLOOKUP(Quintile_Data[[#This Row],[Deaths_Q4]],Mapping!$A$2:$B$8,2,FALSE)</f>
        <v>50</v>
      </c>
      <c r="AE430" s="8">
        <f>VLOOKUP(Quintile_Data[[#This Row],[Deaths_Q5]],Mapping!$A$2:$B$8,2,FALSE)</f>
        <v>50</v>
      </c>
      <c r="AF430" s="8">
        <f>VLOOKUP(Quintile_Data[[#This Row],[Deaths_Overall]],Mapping!$A$2:$B$8,2,FALSE)</f>
        <v>100</v>
      </c>
    </row>
    <row r="431" spans="1:32" x14ac:dyDescent="0.25">
      <c r="A431" t="s">
        <v>59</v>
      </c>
      <c r="B431" t="s">
        <v>8</v>
      </c>
      <c r="C431" t="s">
        <v>6</v>
      </c>
      <c r="D431" t="s">
        <v>14</v>
      </c>
      <c r="E431" t="s">
        <v>61</v>
      </c>
      <c r="F431" t="s">
        <v>57</v>
      </c>
      <c r="G431" s="10">
        <v>1.38715880985623</v>
      </c>
      <c r="H431" s="5">
        <v>1.1570322765196499</v>
      </c>
      <c r="I431" s="5">
        <v>1.03214431414527</v>
      </c>
      <c r="J431" s="5">
        <v>0.91921438653096099</v>
      </c>
      <c r="K431" s="5">
        <v>0.73701122861233903</v>
      </c>
      <c r="L431" s="5">
        <v>0.98599405158516096</v>
      </c>
      <c r="M431" s="10">
        <v>1.60974461606551</v>
      </c>
      <c r="N431" s="5">
        <v>1.2932158360045201</v>
      </c>
      <c r="O431" s="5">
        <v>1.2210962318006</v>
      </c>
      <c r="P431" s="5">
        <v>1.15649276206401</v>
      </c>
      <c r="Q431" s="5">
        <v>0.92121666680357095</v>
      </c>
      <c r="R431" s="5">
        <v>1.2189227409895</v>
      </c>
      <c r="S431" s="11" t="s">
        <v>50</v>
      </c>
      <c r="T431" t="s">
        <v>50</v>
      </c>
      <c r="U431" t="s">
        <v>50</v>
      </c>
      <c r="V431" t="s">
        <v>50</v>
      </c>
      <c r="W431" t="s">
        <v>50</v>
      </c>
      <c r="X431" t="s">
        <v>50</v>
      </c>
      <c r="Y431" s="7">
        <f>ABS(Quintile_Data[[#This Row],[AE_Amt_Overall]]-MAX(Quintile_Data[[#This Row],[AE_Amt_Q1]:[AE_Amt_Q5]]))</f>
        <v>0.40116475827106901</v>
      </c>
      <c r="Z431" s="6">
        <f>ABS(MIN(Quintile_Data[[#This Row],[AE_Amt_Q1]:[AE_Amt_Q5]])-Quintile_Data[[#This Row],[AE_Amt_Overall]])</f>
        <v>0.24898282297282193</v>
      </c>
      <c r="AA431" s="19">
        <f>VLOOKUP(Quintile_Data[[#This Row],[Deaths_Q1]],Mapping!$A$2:$B$8,2,FALSE)</f>
        <v>100</v>
      </c>
      <c r="AB431" s="8">
        <f>VLOOKUP(Quintile_Data[[#This Row],[Deaths_Q2]],Mapping!$A$2:$B$8,2,FALSE)</f>
        <v>100</v>
      </c>
      <c r="AC431" s="8">
        <f>VLOOKUP(Quintile_Data[[#This Row],[Deaths_Q3]],Mapping!$A$2:$B$8,2,FALSE)</f>
        <v>100</v>
      </c>
      <c r="AD431" s="8">
        <f>VLOOKUP(Quintile_Data[[#This Row],[Deaths_Q4]],Mapping!$A$2:$B$8,2,FALSE)</f>
        <v>100</v>
      </c>
      <c r="AE431" s="8">
        <f>VLOOKUP(Quintile_Data[[#This Row],[Deaths_Q5]],Mapping!$A$2:$B$8,2,FALSE)</f>
        <v>100</v>
      </c>
      <c r="AF431" s="8">
        <f>VLOOKUP(Quintile_Data[[#This Row],[Deaths_Overall]],Mapping!$A$2:$B$8,2,FALSE)</f>
        <v>100</v>
      </c>
    </row>
    <row r="432" spans="1:32" x14ac:dyDescent="0.25">
      <c r="A432" t="s">
        <v>59</v>
      </c>
      <c r="B432" t="s">
        <v>8</v>
      </c>
      <c r="C432" t="s">
        <v>6</v>
      </c>
      <c r="D432" t="s">
        <v>14</v>
      </c>
      <c r="E432" t="s">
        <v>62</v>
      </c>
      <c r="F432" t="s">
        <v>16</v>
      </c>
      <c r="G432" s="10">
        <v>2.03059281284458</v>
      </c>
      <c r="H432" s="5">
        <v>1.6632509771078701</v>
      </c>
      <c r="I432" s="5">
        <v>1.35411929917991</v>
      </c>
      <c r="J432" s="5">
        <v>1.16336232501562</v>
      </c>
      <c r="K432" s="5">
        <v>0.93420839993429305</v>
      </c>
      <c r="L432" s="5">
        <v>1.37635733747116</v>
      </c>
      <c r="M432" s="10">
        <v>2.1511013127298999</v>
      </c>
      <c r="N432" s="5">
        <v>1.8460253421002899</v>
      </c>
      <c r="O432" s="5">
        <v>1.5017058036289901</v>
      </c>
      <c r="P432" s="5">
        <v>1.11661541839098</v>
      </c>
      <c r="Q432" s="5">
        <v>1.0368595228524</v>
      </c>
      <c r="R432" s="5">
        <v>1.4912116948308201</v>
      </c>
      <c r="S432" s="11" t="s">
        <v>48</v>
      </c>
      <c r="T432" t="s">
        <v>48</v>
      </c>
      <c r="U432" t="s">
        <v>48</v>
      </c>
      <c r="V432" t="s">
        <v>48</v>
      </c>
      <c r="W432" t="s">
        <v>48</v>
      </c>
      <c r="X432" t="s">
        <v>48</v>
      </c>
      <c r="Y432" s="7">
        <f>ABS(Quintile_Data[[#This Row],[AE_Amt_Overall]]-MAX(Quintile_Data[[#This Row],[AE_Amt_Q1]:[AE_Amt_Q5]]))</f>
        <v>0.65423547537342008</v>
      </c>
      <c r="Z432" s="6">
        <f>ABS(MIN(Quintile_Data[[#This Row],[AE_Amt_Q1]:[AE_Amt_Q5]])-Quintile_Data[[#This Row],[AE_Amt_Overall]])</f>
        <v>0.4421489375368669</v>
      </c>
      <c r="AA432" s="19">
        <f>VLOOKUP(Quintile_Data[[#This Row],[Deaths_Q1]],Mapping!$A$2:$B$8,2,FALSE)</f>
        <v>50</v>
      </c>
      <c r="AB432" s="8">
        <f>VLOOKUP(Quintile_Data[[#This Row],[Deaths_Q2]],Mapping!$A$2:$B$8,2,FALSE)</f>
        <v>50</v>
      </c>
      <c r="AC432" s="8">
        <f>VLOOKUP(Quintile_Data[[#This Row],[Deaths_Q3]],Mapping!$A$2:$B$8,2,FALSE)</f>
        <v>50</v>
      </c>
      <c r="AD432" s="8">
        <f>VLOOKUP(Quintile_Data[[#This Row],[Deaths_Q4]],Mapping!$A$2:$B$8,2,FALSE)</f>
        <v>50</v>
      </c>
      <c r="AE432" s="8">
        <f>VLOOKUP(Quintile_Data[[#This Row],[Deaths_Q5]],Mapping!$A$2:$B$8,2,FALSE)</f>
        <v>50</v>
      </c>
      <c r="AF432" s="8">
        <f>VLOOKUP(Quintile_Data[[#This Row],[Deaths_Overall]],Mapping!$A$2:$B$8,2,FALSE)</f>
        <v>50</v>
      </c>
    </row>
    <row r="433" spans="1:32" x14ac:dyDescent="0.25">
      <c r="A433" t="s">
        <v>59</v>
      </c>
      <c r="B433" t="s">
        <v>8</v>
      </c>
      <c r="C433" t="s">
        <v>6</v>
      </c>
      <c r="D433" t="s">
        <v>14</v>
      </c>
      <c r="E433" t="s">
        <v>62</v>
      </c>
      <c r="F433" t="s">
        <v>7</v>
      </c>
      <c r="G433" s="10">
        <v>1.3871503673943699</v>
      </c>
      <c r="H433" s="5">
        <v>1.0654264984425601</v>
      </c>
      <c r="I433" s="5">
        <v>0.904983137758547</v>
      </c>
      <c r="J433" s="5">
        <v>0.82661934139627802</v>
      </c>
      <c r="K433" s="5">
        <v>0.69432774348694004</v>
      </c>
      <c r="L433" s="5">
        <v>0.90500347605024101</v>
      </c>
      <c r="M433" s="10">
        <v>1.0893426254106899</v>
      </c>
      <c r="N433" s="5">
        <v>0.99552273592187701</v>
      </c>
      <c r="O433" s="5">
        <v>1.0064636032337899</v>
      </c>
      <c r="P433" s="5">
        <v>0.93653556612937505</v>
      </c>
      <c r="Q433" s="5">
        <v>0.77567579400820996</v>
      </c>
      <c r="R433" s="5">
        <v>0.95363785325114603</v>
      </c>
      <c r="S433" s="11" t="s">
        <v>48</v>
      </c>
      <c r="T433" t="s">
        <v>48</v>
      </c>
      <c r="U433" t="s">
        <v>48</v>
      </c>
      <c r="V433" t="s">
        <v>48</v>
      </c>
      <c r="W433" t="s">
        <v>48</v>
      </c>
      <c r="X433" t="s">
        <v>50</v>
      </c>
      <c r="Y433" s="7">
        <f>ABS(Quintile_Data[[#This Row],[AE_Amt_Overall]]-MAX(Quintile_Data[[#This Row],[AE_Amt_Q1]:[AE_Amt_Q5]]))</f>
        <v>0.48214689134412891</v>
      </c>
      <c r="Z433" s="6">
        <f>ABS(MIN(Quintile_Data[[#This Row],[AE_Amt_Q1]:[AE_Amt_Q5]])-Quintile_Data[[#This Row],[AE_Amt_Overall]])</f>
        <v>0.21067573256330097</v>
      </c>
      <c r="AA433" s="19">
        <f>VLOOKUP(Quintile_Data[[#This Row],[Deaths_Q1]],Mapping!$A$2:$B$8,2,FALSE)</f>
        <v>50</v>
      </c>
      <c r="AB433" s="8">
        <f>VLOOKUP(Quintile_Data[[#This Row],[Deaths_Q2]],Mapping!$A$2:$B$8,2,FALSE)</f>
        <v>50</v>
      </c>
      <c r="AC433" s="8">
        <f>VLOOKUP(Quintile_Data[[#This Row],[Deaths_Q3]],Mapping!$A$2:$B$8,2,FALSE)</f>
        <v>50</v>
      </c>
      <c r="AD433" s="8">
        <f>VLOOKUP(Quintile_Data[[#This Row],[Deaths_Q4]],Mapping!$A$2:$B$8,2,FALSE)</f>
        <v>50</v>
      </c>
      <c r="AE433" s="8">
        <f>VLOOKUP(Quintile_Data[[#This Row],[Deaths_Q5]],Mapping!$A$2:$B$8,2,FALSE)</f>
        <v>50</v>
      </c>
      <c r="AF433" s="8">
        <f>VLOOKUP(Quintile_Data[[#This Row],[Deaths_Overall]],Mapping!$A$2:$B$8,2,FALSE)</f>
        <v>100</v>
      </c>
    </row>
    <row r="434" spans="1:32" x14ac:dyDescent="0.25">
      <c r="A434" t="s">
        <v>59</v>
      </c>
      <c r="B434" t="s">
        <v>8</v>
      </c>
      <c r="C434" t="s">
        <v>6</v>
      </c>
      <c r="D434" t="s">
        <v>14</v>
      </c>
      <c r="E434" t="s">
        <v>62</v>
      </c>
      <c r="F434" t="s">
        <v>57</v>
      </c>
      <c r="G434" s="10">
        <v>1.4209893377428799</v>
      </c>
      <c r="H434" s="5">
        <v>1.1135295518208299</v>
      </c>
      <c r="I434" s="5">
        <v>0.94300619490522397</v>
      </c>
      <c r="J434" s="5">
        <v>0.85645926077944101</v>
      </c>
      <c r="K434" s="5">
        <v>0.72246552979850798</v>
      </c>
      <c r="L434" s="5">
        <v>0.93059920218029402</v>
      </c>
      <c r="M434" s="10">
        <v>1.3670918054354499</v>
      </c>
      <c r="N434" s="5">
        <v>1.3418769100396299</v>
      </c>
      <c r="O434" s="5">
        <v>1.1332356548240801</v>
      </c>
      <c r="P434" s="5">
        <v>1.05220554811268</v>
      </c>
      <c r="Q434" s="5">
        <v>0.84325928215528201</v>
      </c>
      <c r="R434" s="5">
        <v>1.14323700741309</v>
      </c>
      <c r="S434" s="11" t="s">
        <v>48</v>
      </c>
      <c r="T434" t="s">
        <v>48</v>
      </c>
      <c r="U434" t="s">
        <v>48</v>
      </c>
      <c r="V434" t="s">
        <v>48</v>
      </c>
      <c r="W434" t="s">
        <v>48</v>
      </c>
      <c r="X434" t="s">
        <v>50</v>
      </c>
      <c r="Y434" s="7">
        <f>ABS(Quintile_Data[[#This Row],[AE_Amt_Overall]]-MAX(Quintile_Data[[#This Row],[AE_Amt_Q1]:[AE_Amt_Q5]]))</f>
        <v>0.49039013556258593</v>
      </c>
      <c r="Z434" s="6">
        <f>ABS(MIN(Quintile_Data[[#This Row],[AE_Amt_Q1]:[AE_Amt_Q5]])-Quintile_Data[[#This Row],[AE_Amt_Overall]])</f>
        <v>0.20813367238178604</v>
      </c>
      <c r="AA434" s="19">
        <f>VLOOKUP(Quintile_Data[[#This Row],[Deaths_Q1]],Mapping!$A$2:$B$8,2,FALSE)</f>
        <v>50</v>
      </c>
      <c r="AB434" s="8">
        <f>VLOOKUP(Quintile_Data[[#This Row],[Deaths_Q2]],Mapping!$A$2:$B$8,2,FALSE)</f>
        <v>50</v>
      </c>
      <c r="AC434" s="8">
        <f>VLOOKUP(Quintile_Data[[#This Row],[Deaths_Q3]],Mapping!$A$2:$B$8,2,FALSE)</f>
        <v>50</v>
      </c>
      <c r="AD434" s="8">
        <f>VLOOKUP(Quintile_Data[[#This Row],[Deaths_Q4]],Mapping!$A$2:$B$8,2,FALSE)</f>
        <v>50</v>
      </c>
      <c r="AE434" s="8">
        <f>VLOOKUP(Quintile_Data[[#This Row],[Deaths_Q5]],Mapping!$A$2:$B$8,2,FALSE)</f>
        <v>50</v>
      </c>
      <c r="AF434" s="8">
        <f>VLOOKUP(Quintile_Data[[#This Row],[Deaths_Overall]],Mapping!$A$2:$B$8,2,FALSE)</f>
        <v>100</v>
      </c>
    </row>
    <row r="435" spans="1:32" x14ac:dyDescent="0.25">
      <c r="A435" t="s">
        <v>59</v>
      </c>
      <c r="B435" t="s">
        <v>8</v>
      </c>
      <c r="C435" t="s">
        <v>6</v>
      </c>
      <c r="D435" t="s">
        <v>14</v>
      </c>
      <c r="E435" t="s">
        <v>11</v>
      </c>
      <c r="F435" t="s">
        <v>16</v>
      </c>
      <c r="G435" s="10">
        <v>2.77023964220048</v>
      </c>
      <c r="H435" s="5">
        <v>1.79634365617106</v>
      </c>
      <c r="I435" s="5">
        <v>1.5133604381338801</v>
      </c>
      <c r="J435" s="5">
        <v>1.24137408933754</v>
      </c>
      <c r="K435" s="5">
        <v>0.92841449812201005</v>
      </c>
      <c r="L435" s="5">
        <v>1.5411758182626101</v>
      </c>
      <c r="M435" s="10">
        <v>3.2051577882520399</v>
      </c>
      <c r="N435" s="5">
        <v>2.0886188859662802</v>
      </c>
      <c r="O435" s="5">
        <v>1.6057177011396</v>
      </c>
      <c r="P435" s="5">
        <v>1.27691859560222</v>
      </c>
      <c r="Q435" s="5">
        <v>0.96487575650923396</v>
      </c>
      <c r="R435" s="5">
        <v>1.7444211557139599</v>
      </c>
      <c r="S435" s="11" t="s">
        <v>48</v>
      </c>
      <c r="T435" t="s">
        <v>48</v>
      </c>
      <c r="U435" t="s">
        <v>48</v>
      </c>
      <c r="V435" t="s">
        <v>48</v>
      </c>
      <c r="W435" t="s">
        <v>49</v>
      </c>
      <c r="X435" t="s">
        <v>50</v>
      </c>
      <c r="Y435" s="7">
        <f>ABS(Quintile_Data[[#This Row],[AE_Amt_Overall]]-MAX(Quintile_Data[[#This Row],[AE_Amt_Q1]:[AE_Amt_Q5]]))</f>
        <v>1.2290638239378699</v>
      </c>
      <c r="Z435" s="6">
        <f>ABS(MIN(Quintile_Data[[#This Row],[AE_Amt_Q1]:[AE_Amt_Q5]])-Quintile_Data[[#This Row],[AE_Amt_Overall]])</f>
        <v>0.61276132014060003</v>
      </c>
      <c r="AA435" s="19">
        <f>VLOOKUP(Quintile_Data[[#This Row],[Deaths_Q1]],Mapping!$A$2:$B$8,2,FALSE)</f>
        <v>50</v>
      </c>
      <c r="AB435" s="8">
        <f>VLOOKUP(Quintile_Data[[#This Row],[Deaths_Q2]],Mapping!$A$2:$B$8,2,FALSE)</f>
        <v>50</v>
      </c>
      <c r="AC435" s="8">
        <f>VLOOKUP(Quintile_Data[[#This Row],[Deaths_Q3]],Mapping!$A$2:$B$8,2,FALSE)</f>
        <v>50</v>
      </c>
      <c r="AD435" s="8">
        <f>VLOOKUP(Quintile_Data[[#This Row],[Deaths_Q4]],Mapping!$A$2:$B$8,2,FALSE)</f>
        <v>50</v>
      </c>
      <c r="AE435" s="8">
        <f>VLOOKUP(Quintile_Data[[#This Row],[Deaths_Q5]],Mapping!$A$2:$B$8,2,FALSE)</f>
        <v>25</v>
      </c>
      <c r="AF435" s="8">
        <f>VLOOKUP(Quintile_Data[[#This Row],[Deaths_Overall]],Mapping!$A$2:$B$8,2,FALSE)</f>
        <v>100</v>
      </c>
    </row>
    <row r="436" spans="1:32" x14ac:dyDescent="0.25">
      <c r="A436" t="s">
        <v>59</v>
      </c>
      <c r="B436" t="s">
        <v>8</v>
      </c>
      <c r="C436" t="s">
        <v>6</v>
      </c>
      <c r="D436" t="s">
        <v>14</v>
      </c>
      <c r="E436" t="s">
        <v>11</v>
      </c>
      <c r="F436" t="s">
        <v>7</v>
      </c>
      <c r="G436" s="10">
        <v>1.7995306009707801</v>
      </c>
      <c r="H436" s="5">
        <v>1.1730755877166601</v>
      </c>
      <c r="I436" s="5">
        <v>0.92507209394109602</v>
      </c>
      <c r="J436" s="5">
        <v>0.81862481502610196</v>
      </c>
      <c r="K436" s="5">
        <v>0.66619463858670802</v>
      </c>
      <c r="L436" s="5">
        <v>0.89301636612966795</v>
      </c>
      <c r="M436" s="10">
        <v>1.6142813497214901</v>
      </c>
      <c r="N436" s="5">
        <v>1.1076504764306601</v>
      </c>
      <c r="O436" s="5">
        <v>0.98277593929336204</v>
      </c>
      <c r="P436" s="5">
        <v>0.86526324691532397</v>
      </c>
      <c r="Q436" s="5">
        <v>0.75904804098331702</v>
      </c>
      <c r="R436" s="5">
        <v>0.95758271814227003</v>
      </c>
      <c r="S436" s="11" t="s">
        <v>48</v>
      </c>
      <c r="T436" t="s">
        <v>48</v>
      </c>
      <c r="U436" t="s">
        <v>48</v>
      </c>
      <c r="V436" t="s">
        <v>48</v>
      </c>
      <c r="W436" t="s">
        <v>48</v>
      </c>
      <c r="X436" t="s">
        <v>50</v>
      </c>
      <c r="Y436" s="7">
        <f>ABS(Quintile_Data[[#This Row],[AE_Amt_Overall]]-MAX(Quintile_Data[[#This Row],[AE_Amt_Q1]:[AE_Amt_Q5]]))</f>
        <v>0.90651423484111215</v>
      </c>
      <c r="Z436" s="6">
        <f>ABS(MIN(Quintile_Data[[#This Row],[AE_Amt_Q1]:[AE_Amt_Q5]])-Quintile_Data[[#This Row],[AE_Amt_Overall]])</f>
        <v>0.22682172754295993</v>
      </c>
      <c r="AA436" s="19">
        <f>VLOOKUP(Quintile_Data[[#This Row],[Deaths_Q1]],Mapping!$A$2:$B$8,2,FALSE)</f>
        <v>50</v>
      </c>
      <c r="AB436" s="8">
        <f>VLOOKUP(Quintile_Data[[#This Row],[Deaths_Q2]],Mapping!$A$2:$B$8,2,FALSE)</f>
        <v>50</v>
      </c>
      <c r="AC436" s="8">
        <f>VLOOKUP(Quintile_Data[[#This Row],[Deaths_Q3]],Mapping!$A$2:$B$8,2,FALSE)</f>
        <v>50</v>
      </c>
      <c r="AD436" s="8">
        <f>VLOOKUP(Quintile_Data[[#This Row],[Deaths_Q4]],Mapping!$A$2:$B$8,2,FALSE)</f>
        <v>50</v>
      </c>
      <c r="AE436" s="8">
        <f>VLOOKUP(Quintile_Data[[#This Row],[Deaths_Q5]],Mapping!$A$2:$B$8,2,FALSE)</f>
        <v>50</v>
      </c>
      <c r="AF436" s="8">
        <f>VLOOKUP(Quintile_Data[[#This Row],[Deaths_Overall]],Mapping!$A$2:$B$8,2,FALSE)</f>
        <v>100</v>
      </c>
    </row>
    <row r="437" spans="1:32" x14ac:dyDescent="0.25">
      <c r="A437" t="s">
        <v>59</v>
      </c>
      <c r="B437" t="s">
        <v>8</v>
      </c>
      <c r="C437" t="s">
        <v>6</v>
      </c>
      <c r="D437" t="s">
        <v>14</v>
      </c>
      <c r="E437" t="s">
        <v>11</v>
      </c>
      <c r="F437" t="s">
        <v>57</v>
      </c>
      <c r="G437" s="10">
        <v>1.95405304017582</v>
      </c>
      <c r="H437" s="5">
        <v>1.3299117611783899</v>
      </c>
      <c r="I437" s="5">
        <v>0.97941993520029802</v>
      </c>
      <c r="J437" s="5">
        <v>0.85261533458433703</v>
      </c>
      <c r="K437" s="5">
        <v>0.67571959703613904</v>
      </c>
      <c r="L437" s="5">
        <v>0.91824607946181203</v>
      </c>
      <c r="M437" s="10">
        <v>2.0771814553419201</v>
      </c>
      <c r="N437" s="5">
        <v>1.4228771405099701</v>
      </c>
      <c r="O437" s="5">
        <v>1.2801811629150901</v>
      </c>
      <c r="P437" s="5">
        <v>1.04867367437165</v>
      </c>
      <c r="Q437" s="5">
        <v>0.84793610268853703</v>
      </c>
      <c r="R437" s="5">
        <v>1.2167611744108999</v>
      </c>
      <c r="S437" s="11" t="s">
        <v>48</v>
      </c>
      <c r="T437" t="s">
        <v>48</v>
      </c>
      <c r="U437" t="s">
        <v>48</v>
      </c>
      <c r="V437" t="s">
        <v>48</v>
      </c>
      <c r="W437" t="s">
        <v>48</v>
      </c>
      <c r="X437" t="s">
        <v>50</v>
      </c>
      <c r="Y437" s="7">
        <f>ABS(Quintile_Data[[#This Row],[AE_Amt_Overall]]-MAX(Quintile_Data[[#This Row],[AE_Amt_Q1]:[AE_Amt_Q5]]))</f>
        <v>1.0358069607140079</v>
      </c>
      <c r="Z437" s="6">
        <f>ABS(MIN(Quintile_Data[[#This Row],[AE_Amt_Q1]:[AE_Amt_Q5]])-Quintile_Data[[#This Row],[AE_Amt_Overall]])</f>
        <v>0.24252648242567298</v>
      </c>
      <c r="AA437" s="19">
        <f>VLOOKUP(Quintile_Data[[#This Row],[Deaths_Q1]],Mapping!$A$2:$B$8,2,FALSE)</f>
        <v>50</v>
      </c>
      <c r="AB437" s="8">
        <f>VLOOKUP(Quintile_Data[[#This Row],[Deaths_Q2]],Mapping!$A$2:$B$8,2,FALSE)</f>
        <v>50</v>
      </c>
      <c r="AC437" s="8">
        <f>VLOOKUP(Quintile_Data[[#This Row],[Deaths_Q3]],Mapping!$A$2:$B$8,2,FALSE)</f>
        <v>50</v>
      </c>
      <c r="AD437" s="8">
        <f>VLOOKUP(Quintile_Data[[#This Row],[Deaths_Q4]],Mapping!$A$2:$B$8,2,FALSE)</f>
        <v>50</v>
      </c>
      <c r="AE437" s="8">
        <f>VLOOKUP(Quintile_Data[[#This Row],[Deaths_Q5]],Mapping!$A$2:$B$8,2,FALSE)</f>
        <v>50</v>
      </c>
      <c r="AF437" s="8">
        <f>VLOOKUP(Quintile_Data[[#This Row],[Deaths_Overall]],Mapping!$A$2:$B$8,2,FALSE)</f>
        <v>100</v>
      </c>
    </row>
    <row r="438" spans="1:32" x14ac:dyDescent="0.25">
      <c r="A438" t="s">
        <v>59</v>
      </c>
      <c r="B438" t="s">
        <v>8</v>
      </c>
      <c r="C438" t="s">
        <v>6</v>
      </c>
      <c r="D438" t="s">
        <v>14</v>
      </c>
      <c r="E438" t="s">
        <v>58</v>
      </c>
      <c r="F438" t="s">
        <v>16</v>
      </c>
      <c r="G438" s="10">
        <v>1.8588800559127701</v>
      </c>
      <c r="H438" s="5">
        <v>1.5682549048453001</v>
      </c>
      <c r="I438" s="5">
        <v>1.35855989039669</v>
      </c>
      <c r="J438" s="5">
        <v>1.2701246009542499</v>
      </c>
      <c r="K438" s="5">
        <v>1.0522813223393701</v>
      </c>
      <c r="L438" s="5">
        <v>1.34947178658131</v>
      </c>
      <c r="M438" s="10">
        <v>2.0900646876426001</v>
      </c>
      <c r="N438" s="5">
        <v>1.68796141374258</v>
      </c>
      <c r="O438" s="5">
        <v>1.4817809716060399</v>
      </c>
      <c r="P438" s="5">
        <v>1.3848820528621</v>
      </c>
      <c r="Q438" s="5">
        <v>1.10035058067358</v>
      </c>
      <c r="R438" s="5">
        <v>1.46616710537892</v>
      </c>
      <c r="S438" s="11" t="s">
        <v>50</v>
      </c>
      <c r="T438" t="s">
        <v>50</v>
      </c>
      <c r="U438" t="s">
        <v>50</v>
      </c>
      <c r="V438" t="s">
        <v>50</v>
      </c>
      <c r="W438" t="s">
        <v>50</v>
      </c>
      <c r="X438" t="s">
        <v>50</v>
      </c>
      <c r="Y438" s="7">
        <f>ABS(Quintile_Data[[#This Row],[AE_Amt_Overall]]-MAX(Quintile_Data[[#This Row],[AE_Amt_Q1]:[AE_Amt_Q5]]))</f>
        <v>0.50940826933146011</v>
      </c>
      <c r="Z438" s="6">
        <f>ABS(MIN(Quintile_Data[[#This Row],[AE_Amt_Q1]:[AE_Amt_Q5]])-Quintile_Data[[#This Row],[AE_Amt_Overall]])</f>
        <v>0.29719046424193984</v>
      </c>
      <c r="AA438" s="19">
        <f>VLOOKUP(Quintile_Data[[#This Row],[Deaths_Q1]],Mapping!$A$2:$B$8,2,FALSE)</f>
        <v>100</v>
      </c>
      <c r="AB438" s="8">
        <f>VLOOKUP(Quintile_Data[[#This Row],[Deaths_Q2]],Mapping!$A$2:$B$8,2,FALSE)</f>
        <v>100</v>
      </c>
      <c r="AC438" s="8">
        <f>VLOOKUP(Quintile_Data[[#This Row],[Deaths_Q3]],Mapping!$A$2:$B$8,2,FALSE)</f>
        <v>100</v>
      </c>
      <c r="AD438" s="8">
        <f>VLOOKUP(Quintile_Data[[#This Row],[Deaths_Q4]],Mapping!$A$2:$B$8,2,FALSE)</f>
        <v>100</v>
      </c>
      <c r="AE438" s="8">
        <f>VLOOKUP(Quintile_Data[[#This Row],[Deaths_Q5]],Mapping!$A$2:$B$8,2,FALSE)</f>
        <v>100</v>
      </c>
      <c r="AF438" s="8">
        <f>VLOOKUP(Quintile_Data[[#This Row],[Deaths_Overall]],Mapping!$A$2:$B$8,2,FALSE)</f>
        <v>100</v>
      </c>
    </row>
    <row r="439" spans="1:32" x14ac:dyDescent="0.25">
      <c r="A439" t="s">
        <v>59</v>
      </c>
      <c r="B439" t="s">
        <v>8</v>
      </c>
      <c r="C439" t="s">
        <v>6</v>
      </c>
      <c r="D439" t="s">
        <v>14</v>
      </c>
      <c r="E439" t="s">
        <v>58</v>
      </c>
      <c r="F439" t="s">
        <v>7</v>
      </c>
      <c r="G439" s="10">
        <v>1.3968034122458199</v>
      </c>
      <c r="H439" s="5">
        <v>1.13314225406557</v>
      </c>
      <c r="I439" s="5">
        <v>0.98521506482736099</v>
      </c>
      <c r="J439" s="5">
        <v>0.88891881315648202</v>
      </c>
      <c r="K439" s="5">
        <v>0.75763728978139999</v>
      </c>
      <c r="L439" s="5">
        <v>0.91434363878204905</v>
      </c>
      <c r="M439" s="10">
        <v>1.2634083479827301</v>
      </c>
      <c r="N439" s="5">
        <v>1.16416632611328</v>
      </c>
      <c r="O439" s="5">
        <v>1.0387938573607201</v>
      </c>
      <c r="P439" s="5">
        <v>0.93004448665393602</v>
      </c>
      <c r="Q439" s="5">
        <v>0.82278470993769304</v>
      </c>
      <c r="R439" s="5">
        <v>0.97170116977202803</v>
      </c>
      <c r="S439" s="11" t="s">
        <v>48</v>
      </c>
      <c r="T439" t="s">
        <v>48</v>
      </c>
      <c r="U439" t="s">
        <v>50</v>
      </c>
      <c r="V439" t="s">
        <v>50</v>
      </c>
      <c r="W439" t="s">
        <v>50</v>
      </c>
      <c r="X439" t="s">
        <v>50</v>
      </c>
      <c r="Y439" s="7">
        <f>ABS(Quintile_Data[[#This Row],[AE_Amt_Overall]]-MAX(Quintile_Data[[#This Row],[AE_Amt_Q1]:[AE_Amt_Q5]]))</f>
        <v>0.48245977346377089</v>
      </c>
      <c r="Z439" s="6">
        <f>ABS(MIN(Quintile_Data[[#This Row],[AE_Amt_Q1]:[AE_Amt_Q5]])-Quintile_Data[[#This Row],[AE_Amt_Overall]])</f>
        <v>0.15670634900064906</v>
      </c>
      <c r="AA439" s="19">
        <f>VLOOKUP(Quintile_Data[[#This Row],[Deaths_Q1]],Mapping!$A$2:$B$8,2,FALSE)</f>
        <v>50</v>
      </c>
      <c r="AB439" s="8">
        <f>VLOOKUP(Quintile_Data[[#This Row],[Deaths_Q2]],Mapping!$A$2:$B$8,2,FALSE)</f>
        <v>50</v>
      </c>
      <c r="AC439" s="8">
        <f>VLOOKUP(Quintile_Data[[#This Row],[Deaths_Q3]],Mapping!$A$2:$B$8,2,FALSE)</f>
        <v>100</v>
      </c>
      <c r="AD439" s="8">
        <f>VLOOKUP(Quintile_Data[[#This Row],[Deaths_Q4]],Mapping!$A$2:$B$8,2,FALSE)</f>
        <v>100</v>
      </c>
      <c r="AE439" s="8">
        <f>VLOOKUP(Quintile_Data[[#This Row],[Deaths_Q5]],Mapping!$A$2:$B$8,2,FALSE)</f>
        <v>100</v>
      </c>
      <c r="AF439" s="8">
        <f>VLOOKUP(Quintile_Data[[#This Row],[Deaths_Overall]],Mapping!$A$2:$B$8,2,FALSE)</f>
        <v>100</v>
      </c>
    </row>
    <row r="440" spans="1:32" x14ac:dyDescent="0.25">
      <c r="A440" t="s">
        <v>59</v>
      </c>
      <c r="B440" t="s">
        <v>8</v>
      </c>
      <c r="C440" t="s">
        <v>6</v>
      </c>
      <c r="D440" t="s">
        <v>14</v>
      </c>
      <c r="E440" t="s">
        <v>58</v>
      </c>
      <c r="F440" t="s">
        <v>57</v>
      </c>
      <c r="G440" s="10">
        <v>1.4525062279621801</v>
      </c>
      <c r="H440" s="5">
        <v>1.1831887115942501</v>
      </c>
      <c r="I440" s="5">
        <v>1.0252807522187</v>
      </c>
      <c r="J440" s="5">
        <v>0.92629970382571503</v>
      </c>
      <c r="K440" s="5">
        <v>0.79538764487755798</v>
      </c>
      <c r="L440" s="5">
        <v>0.96254656401873295</v>
      </c>
      <c r="M440" s="10">
        <v>1.6286285473033999</v>
      </c>
      <c r="N440" s="5">
        <v>1.4454007323037199</v>
      </c>
      <c r="O440" s="5">
        <v>1.28112610139431</v>
      </c>
      <c r="P440" s="5">
        <v>1.08682350120787</v>
      </c>
      <c r="Q440" s="5">
        <v>0.93996731476324502</v>
      </c>
      <c r="R440" s="5">
        <v>1.2118849941976</v>
      </c>
      <c r="S440" s="11" t="s">
        <v>50</v>
      </c>
      <c r="T440" t="s">
        <v>50</v>
      </c>
      <c r="U440" t="s">
        <v>50</v>
      </c>
      <c r="V440" t="s">
        <v>50</v>
      </c>
      <c r="W440" t="s">
        <v>50</v>
      </c>
      <c r="X440" t="s">
        <v>52</v>
      </c>
      <c r="Y440" s="7">
        <f>ABS(Quintile_Data[[#This Row],[AE_Amt_Overall]]-MAX(Quintile_Data[[#This Row],[AE_Amt_Q1]:[AE_Amt_Q5]]))</f>
        <v>0.48995966394344714</v>
      </c>
      <c r="Z440" s="6">
        <f>ABS(MIN(Quintile_Data[[#This Row],[AE_Amt_Q1]:[AE_Amt_Q5]])-Quintile_Data[[#This Row],[AE_Amt_Overall]])</f>
        <v>0.16715891914117498</v>
      </c>
      <c r="AA440" s="19">
        <f>VLOOKUP(Quintile_Data[[#This Row],[Deaths_Q1]],Mapping!$A$2:$B$8,2,FALSE)</f>
        <v>100</v>
      </c>
      <c r="AB440" s="8">
        <f>VLOOKUP(Quintile_Data[[#This Row],[Deaths_Q2]],Mapping!$A$2:$B$8,2,FALSE)</f>
        <v>100</v>
      </c>
      <c r="AC440" s="8">
        <f>VLOOKUP(Quintile_Data[[#This Row],[Deaths_Q3]],Mapping!$A$2:$B$8,2,FALSE)</f>
        <v>100</v>
      </c>
      <c r="AD440" s="8">
        <f>VLOOKUP(Quintile_Data[[#This Row],[Deaths_Q4]],Mapping!$A$2:$B$8,2,FALSE)</f>
        <v>100</v>
      </c>
      <c r="AE440" s="8">
        <f>VLOOKUP(Quintile_Data[[#This Row],[Deaths_Q5]],Mapping!$A$2:$B$8,2,FALSE)</f>
        <v>100</v>
      </c>
      <c r="AF440" s="8">
        <f>VLOOKUP(Quintile_Data[[#This Row],[Deaths_Overall]],Mapping!$A$2:$B$8,2,FALSE)</f>
        <v>200</v>
      </c>
    </row>
    <row r="441" spans="1:32" x14ac:dyDescent="0.25">
      <c r="A441" t="s">
        <v>59</v>
      </c>
      <c r="B441" t="s">
        <v>8</v>
      </c>
      <c r="C441" t="s">
        <v>6</v>
      </c>
      <c r="D441" t="s">
        <v>17</v>
      </c>
      <c r="E441" t="s">
        <v>60</v>
      </c>
      <c r="F441" t="s">
        <v>16</v>
      </c>
      <c r="G441" s="10">
        <v>1.64901750173909</v>
      </c>
      <c r="H441" s="5">
        <v>1.4363626031032199</v>
      </c>
      <c r="I441" s="5">
        <v>1.2780741348603899</v>
      </c>
      <c r="J441" s="5">
        <v>1.1284726446396101</v>
      </c>
      <c r="K441" s="5">
        <v>0.93176439817396395</v>
      </c>
      <c r="L441" s="5">
        <v>1.1943694955436699</v>
      </c>
      <c r="M441" s="10">
        <v>1.6556961164601001</v>
      </c>
      <c r="N441" s="5">
        <v>1.4054357773789099</v>
      </c>
      <c r="O441" s="5">
        <v>1.2775574170589901</v>
      </c>
      <c r="P441" s="5">
        <v>1.1914333078594399</v>
      </c>
      <c r="Q441" s="5">
        <v>0.95417301019687495</v>
      </c>
      <c r="R441" s="5">
        <v>1.2356697077149801</v>
      </c>
      <c r="S441" s="11" t="s">
        <v>48</v>
      </c>
      <c r="T441" t="s">
        <v>48</v>
      </c>
      <c r="U441" t="s">
        <v>48</v>
      </c>
      <c r="V441" t="s">
        <v>50</v>
      </c>
      <c r="W441" t="s">
        <v>48</v>
      </c>
      <c r="X441" t="s">
        <v>50</v>
      </c>
      <c r="Y441" s="7">
        <f>ABS(Quintile_Data[[#This Row],[AE_Amt_Overall]]-MAX(Quintile_Data[[#This Row],[AE_Amt_Q1]:[AE_Amt_Q5]]))</f>
        <v>0.45464800619542012</v>
      </c>
      <c r="Z441" s="6">
        <f>ABS(MIN(Quintile_Data[[#This Row],[AE_Amt_Q1]:[AE_Amt_Q5]])-Quintile_Data[[#This Row],[AE_Amt_Overall]])</f>
        <v>0.26260509736970594</v>
      </c>
      <c r="AA441" s="19">
        <f>VLOOKUP(Quintile_Data[[#This Row],[Deaths_Q1]],Mapping!$A$2:$B$8,2,FALSE)</f>
        <v>50</v>
      </c>
      <c r="AB441" s="8">
        <f>VLOOKUP(Quintile_Data[[#This Row],[Deaths_Q2]],Mapping!$A$2:$B$8,2,FALSE)</f>
        <v>50</v>
      </c>
      <c r="AC441" s="8">
        <f>VLOOKUP(Quintile_Data[[#This Row],[Deaths_Q3]],Mapping!$A$2:$B$8,2,FALSE)</f>
        <v>50</v>
      </c>
      <c r="AD441" s="8">
        <f>VLOOKUP(Quintile_Data[[#This Row],[Deaths_Q4]],Mapping!$A$2:$B$8,2,FALSE)</f>
        <v>100</v>
      </c>
      <c r="AE441" s="8">
        <f>VLOOKUP(Quintile_Data[[#This Row],[Deaths_Q5]],Mapping!$A$2:$B$8,2,FALSE)</f>
        <v>50</v>
      </c>
      <c r="AF441" s="8">
        <f>VLOOKUP(Quintile_Data[[#This Row],[Deaths_Overall]],Mapping!$A$2:$B$8,2,FALSE)</f>
        <v>100</v>
      </c>
    </row>
    <row r="442" spans="1:32" x14ac:dyDescent="0.25">
      <c r="A442" t="s">
        <v>59</v>
      </c>
      <c r="B442" t="s">
        <v>8</v>
      </c>
      <c r="C442" t="s">
        <v>6</v>
      </c>
      <c r="D442" t="s">
        <v>17</v>
      </c>
      <c r="E442" t="s">
        <v>60</v>
      </c>
      <c r="F442" t="s">
        <v>7</v>
      </c>
      <c r="G442" s="10">
        <v>1.8266453823948201</v>
      </c>
      <c r="H442" s="5">
        <v>1.3753299886582699</v>
      </c>
      <c r="I442" s="5">
        <v>1.03309677385009</v>
      </c>
      <c r="J442" s="5">
        <v>0.817811699747095</v>
      </c>
      <c r="K442" s="5">
        <v>0.57097553689407798</v>
      </c>
      <c r="L442" s="5">
        <v>0.95762471244272895</v>
      </c>
      <c r="M442" s="10">
        <v>1.3952053557321999</v>
      </c>
      <c r="N442" s="5">
        <v>1.3052899545654999</v>
      </c>
      <c r="O442" s="5">
        <v>1.06576590607304</v>
      </c>
      <c r="P442" s="5">
        <v>0.89809826456231601</v>
      </c>
      <c r="Q442" s="5">
        <v>0.72835788665906598</v>
      </c>
      <c r="R442" s="5">
        <v>1.01329776112592</v>
      </c>
      <c r="S442" s="11" t="s">
        <v>49</v>
      </c>
      <c r="T442" t="s">
        <v>49</v>
      </c>
      <c r="U442" t="s">
        <v>48</v>
      </c>
      <c r="V442" t="s">
        <v>48</v>
      </c>
      <c r="W442" t="s">
        <v>49</v>
      </c>
      <c r="X442" t="s">
        <v>48</v>
      </c>
      <c r="Y442" s="7">
        <f>ABS(Quintile_Data[[#This Row],[AE_Amt_Overall]]-MAX(Quintile_Data[[#This Row],[AE_Amt_Q1]:[AE_Amt_Q5]]))</f>
        <v>0.86902066995209115</v>
      </c>
      <c r="Z442" s="6">
        <f>ABS(MIN(Quintile_Data[[#This Row],[AE_Amt_Q1]:[AE_Amt_Q5]])-Quintile_Data[[#This Row],[AE_Amt_Overall]])</f>
        <v>0.38664917554865097</v>
      </c>
      <c r="AA442" s="19">
        <f>VLOOKUP(Quintile_Data[[#This Row],[Deaths_Q1]],Mapping!$A$2:$B$8,2,FALSE)</f>
        <v>25</v>
      </c>
      <c r="AB442" s="8">
        <f>VLOOKUP(Quintile_Data[[#This Row],[Deaths_Q2]],Mapping!$A$2:$B$8,2,FALSE)</f>
        <v>25</v>
      </c>
      <c r="AC442" s="8">
        <f>VLOOKUP(Quintile_Data[[#This Row],[Deaths_Q3]],Mapping!$A$2:$B$8,2,FALSE)</f>
        <v>50</v>
      </c>
      <c r="AD442" s="8">
        <f>VLOOKUP(Quintile_Data[[#This Row],[Deaths_Q4]],Mapping!$A$2:$B$8,2,FALSE)</f>
        <v>50</v>
      </c>
      <c r="AE442" s="8">
        <f>VLOOKUP(Quintile_Data[[#This Row],[Deaths_Q5]],Mapping!$A$2:$B$8,2,FALSE)</f>
        <v>25</v>
      </c>
      <c r="AF442" s="8">
        <f>VLOOKUP(Quintile_Data[[#This Row],[Deaths_Overall]],Mapping!$A$2:$B$8,2,FALSE)</f>
        <v>50</v>
      </c>
    </row>
    <row r="443" spans="1:32" x14ac:dyDescent="0.25">
      <c r="A443" t="s">
        <v>59</v>
      </c>
      <c r="B443" t="s">
        <v>8</v>
      </c>
      <c r="C443" t="s">
        <v>6</v>
      </c>
      <c r="D443" t="s">
        <v>17</v>
      </c>
      <c r="E443" t="s">
        <v>60</v>
      </c>
      <c r="F443" t="s">
        <v>57</v>
      </c>
      <c r="G443" s="10">
        <v>1.6459940520898499</v>
      </c>
      <c r="H443" s="5">
        <v>1.35226758449484</v>
      </c>
      <c r="I443" s="5">
        <v>1.1445564379284401</v>
      </c>
      <c r="J443" s="5">
        <v>0.98257477393318804</v>
      </c>
      <c r="K443" s="5">
        <v>0.76032259817812697</v>
      </c>
      <c r="L443" s="5">
        <v>1.03946888224809</v>
      </c>
      <c r="M443" s="10">
        <v>1.54471520855863</v>
      </c>
      <c r="N443" s="5">
        <v>1.32472347661756</v>
      </c>
      <c r="O443" s="5">
        <v>1.24205846681099</v>
      </c>
      <c r="P443" s="5">
        <v>1.14575348694733</v>
      </c>
      <c r="Q443" s="5">
        <v>0.93970896445358099</v>
      </c>
      <c r="R443" s="5">
        <v>1.1851542501507699</v>
      </c>
      <c r="S443" s="11" t="s">
        <v>48</v>
      </c>
      <c r="T443" t="s">
        <v>48</v>
      </c>
      <c r="U443" t="s">
        <v>48</v>
      </c>
      <c r="V443" t="s">
        <v>50</v>
      </c>
      <c r="W443" t="s">
        <v>48</v>
      </c>
      <c r="X443" t="s">
        <v>50</v>
      </c>
      <c r="Y443" s="7">
        <f>ABS(Quintile_Data[[#This Row],[AE_Amt_Overall]]-MAX(Quintile_Data[[#This Row],[AE_Amt_Q1]:[AE_Amt_Q5]]))</f>
        <v>0.60652516984175997</v>
      </c>
      <c r="Z443" s="6">
        <f>ABS(MIN(Quintile_Data[[#This Row],[AE_Amt_Q1]:[AE_Amt_Q5]])-Quintile_Data[[#This Row],[AE_Amt_Overall]])</f>
        <v>0.279146284069963</v>
      </c>
      <c r="AA443" s="19">
        <f>VLOOKUP(Quintile_Data[[#This Row],[Deaths_Q1]],Mapping!$A$2:$B$8,2,FALSE)</f>
        <v>50</v>
      </c>
      <c r="AB443" s="8">
        <f>VLOOKUP(Quintile_Data[[#This Row],[Deaths_Q2]],Mapping!$A$2:$B$8,2,FALSE)</f>
        <v>50</v>
      </c>
      <c r="AC443" s="8">
        <f>VLOOKUP(Quintile_Data[[#This Row],[Deaths_Q3]],Mapping!$A$2:$B$8,2,FALSE)</f>
        <v>50</v>
      </c>
      <c r="AD443" s="8">
        <f>VLOOKUP(Quintile_Data[[#This Row],[Deaths_Q4]],Mapping!$A$2:$B$8,2,FALSE)</f>
        <v>100</v>
      </c>
      <c r="AE443" s="8">
        <f>VLOOKUP(Quintile_Data[[#This Row],[Deaths_Q5]],Mapping!$A$2:$B$8,2,FALSE)</f>
        <v>50</v>
      </c>
      <c r="AF443" s="8">
        <f>VLOOKUP(Quintile_Data[[#This Row],[Deaths_Overall]],Mapping!$A$2:$B$8,2,FALSE)</f>
        <v>100</v>
      </c>
    </row>
    <row r="444" spans="1:32" x14ac:dyDescent="0.25">
      <c r="A444" t="s">
        <v>59</v>
      </c>
      <c r="B444" t="s">
        <v>8</v>
      </c>
      <c r="C444" t="s">
        <v>6</v>
      </c>
      <c r="D444" t="s">
        <v>17</v>
      </c>
      <c r="E444" t="s">
        <v>61</v>
      </c>
      <c r="F444" t="s">
        <v>16</v>
      </c>
      <c r="G444" s="10">
        <v>1.4378300563756199</v>
      </c>
      <c r="H444" s="5">
        <v>1.2880450054742001</v>
      </c>
      <c r="I444" s="5">
        <v>1.1929151792531001</v>
      </c>
      <c r="J444" s="5">
        <v>1.0725089837068</v>
      </c>
      <c r="K444" s="5">
        <v>0.89040068127307803</v>
      </c>
      <c r="L444" s="5">
        <v>1.17968322012511</v>
      </c>
      <c r="M444" s="10">
        <v>1.5621323694726801</v>
      </c>
      <c r="N444" s="5">
        <v>1.32920540525276</v>
      </c>
      <c r="O444" s="5">
        <v>1.2473600489241501</v>
      </c>
      <c r="P444" s="5">
        <v>1.13149298226275</v>
      </c>
      <c r="Q444" s="5">
        <v>0.90468848234588195</v>
      </c>
      <c r="R444" s="5">
        <v>1.24679278392707</v>
      </c>
      <c r="S444" s="11" t="s">
        <v>50</v>
      </c>
      <c r="T444" t="s">
        <v>50</v>
      </c>
      <c r="U444" t="s">
        <v>50</v>
      </c>
      <c r="V444" t="s">
        <v>50</v>
      </c>
      <c r="W444" t="s">
        <v>48</v>
      </c>
      <c r="X444" t="s">
        <v>50</v>
      </c>
      <c r="Y444" s="7">
        <f>ABS(Quintile_Data[[#This Row],[AE_Amt_Overall]]-MAX(Quintile_Data[[#This Row],[AE_Amt_Q1]:[AE_Amt_Q5]]))</f>
        <v>0.25814683625050994</v>
      </c>
      <c r="Z444" s="6">
        <f>ABS(MIN(Quintile_Data[[#This Row],[AE_Amt_Q1]:[AE_Amt_Q5]])-Quintile_Data[[#This Row],[AE_Amt_Overall]])</f>
        <v>0.28928253885203192</v>
      </c>
      <c r="AA444" s="19">
        <f>VLOOKUP(Quintile_Data[[#This Row],[Deaths_Q1]],Mapping!$A$2:$B$8,2,FALSE)</f>
        <v>100</v>
      </c>
      <c r="AB444" s="8">
        <f>VLOOKUP(Quintile_Data[[#This Row],[Deaths_Q2]],Mapping!$A$2:$B$8,2,FALSE)</f>
        <v>100</v>
      </c>
      <c r="AC444" s="8">
        <f>VLOOKUP(Quintile_Data[[#This Row],[Deaths_Q3]],Mapping!$A$2:$B$8,2,FALSE)</f>
        <v>100</v>
      </c>
      <c r="AD444" s="8">
        <f>VLOOKUP(Quintile_Data[[#This Row],[Deaths_Q4]],Mapping!$A$2:$B$8,2,FALSE)</f>
        <v>100</v>
      </c>
      <c r="AE444" s="8">
        <f>VLOOKUP(Quintile_Data[[#This Row],[Deaths_Q5]],Mapping!$A$2:$B$8,2,FALSE)</f>
        <v>50</v>
      </c>
      <c r="AF444" s="8">
        <f>VLOOKUP(Quintile_Data[[#This Row],[Deaths_Overall]],Mapping!$A$2:$B$8,2,FALSE)</f>
        <v>100</v>
      </c>
    </row>
    <row r="445" spans="1:32" x14ac:dyDescent="0.25">
      <c r="A445" t="s">
        <v>59</v>
      </c>
      <c r="B445" t="s">
        <v>8</v>
      </c>
      <c r="C445" t="s">
        <v>6</v>
      </c>
      <c r="D445" t="s">
        <v>17</v>
      </c>
      <c r="E445" t="s">
        <v>61</v>
      </c>
      <c r="F445" t="s">
        <v>7</v>
      </c>
      <c r="G445" s="10">
        <v>1.3684620952606901</v>
      </c>
      <c r="H445" s="5">
        <v>1.16148643454917</v>
      </c>
      <c r="I445" s="5">
        <v>0.96049667323586296</v>
      </c>
      <c r="J445" s="5">
        <v>0.86353009328219399</v>
      </c>
      <c r="K445" s="5">
        <v>0.68629957930919405</v>
      </c>
      <c r="L445" s="5">
        <v>0.98163778983885197</v>
      </c>
      <c r="M445" s="10">
        <v>1.2391094589577001</v>
      </c>
      <c r="N445" s="5">
        <v>1.1332579960297</v>
      </c>
      <c r="O445" s="5">
        <v>0.98938175437309395</v>
      </c>
      <c r="P445" s="5">
        <v>0.95737780446207799</v>
      </c>
      <c r="Q445" s="5">
        <v>0.77497115750763301</v>
      </c>
      <c r="R445" s="5">
        <v>1.0179641668215</v>
      </c>
      <c r="S445" s="11" t="s">
        <v>48</v>
      </c>
      <c r="T445" t="s">
        <v>48</v>
      </c>
      <c r="U445" t="s">
        <v>48</v>
      </c>
      <c r="V445" t="s">
        <v>48</v>
      </c>
      <c r="W445" t="s">
        <v>48</v>
      </c>
      <c r="X445" t="s">
        <v>50</v>
      </c>
      <c r="Y445" s="7">
        <f>ABS(Quintile_Data[[#This Row],[AE_Amt_Overall]]-MAX(Quintile_Data[[#This Row],[AE_Amt_Q1]:[AE_Amt_Q5]]))</f>
        <v>0.3868243054218381</v>
      </c>
      <c r="Z445" s="6">
        <f>ABS(MIN(Quintile_Data[[#This Row],[AE_Amt_Q1]:[AE_Amt_Q5]])-Quintile_Data[[#This Row],[AE_Amt_Overall]])</f>
        <v>0.29533821052965792</v>
      </c>
      <c r="AA445" s="19">
        <f>VLOOKUP(Quintile_Data[[#This Row],[Deaths_Q1]],Mapping!$A$2:$B$8,2,FALSE)</f>
        <v>50</v>
      </c>
      <c r="AB445" s="8">
        <f>VLOOKUP(Quintile_Data[[#This Row],[Deaths_Q2]],Mapping!$A$2:$B$8,2,FALSE)</f>
        <v>50</v>
      </c>
      <c r="AC445" s="8">
        <f>VLOOKUP(Quintile_Data[[#This Row],[Deaths_Q3]],Mapping!$A$2:$B$8,2,FALSE)</f>
        <v>50</v>
      </c>
      <c r="AD445" s="8">
        <f>VLOOKUP(Quintile_Data[[#This Row],[Deaths_Q4]],Mapping!$A$2:$B$8,2,FALSE)</f>
        <v>50</v>
      </c>
      <c r="AE445" s="8">
        <f>VLOOKUP(Quintile_Data[[#This Row],[Deaths_Q5]],Mapping!$A$2:$B$8,2,FALSE)</f>
        <v>50</v>
      </c>
      <c r="AF445" s="8">
        <f>VLOOKUP(Quintile_Data[[#This Row],[Deaths_Overall]],Mapping!$A$2:$B$8,2,FALSE)</f>
        <v>100</v>
      </c>
    </row>
    <row r="446" spans="1:32" x14ac:dyDescent="0.25">
      <c r="A446" t="s">
        <v>59</v>
      </c>
      <c r="B446" t="s">
        <v>8</v>
      </c>
      <c r="C446" t="s">
        <v>6</v>
      </c>
      <c r="D446" t="s">
        <v>17</v>
      </c>
      <c r="E446" t="s">
        <v>61</v>
      </c>
      <c r="F446" t="s">
        <v>57</v>
      </c>
      <c r="G446" s="10">
        <v>1.37092071756667</v>
      </c>
      <c r="H446" s="5">
        <v>1.1962724297588501</v>
      </c>
      <c r="I446" s="5">
        <v>1.03354076507296</v>
      </c>
      <c r="J446" s="5">
        <v>0.93079981663774702</v>
      </c>
      <c r="K446" s="5">
        <v>0.72952200220219399</v>
      </c>
      <c r="L446" s="5">
        <v>1.0203975205657601</v>
      </c>
      <c r="M446" s="10">
        <v>1.3890433720161901</v>
      </c>
      <c r="N446" s="5">
        <v>1.26598788184345</v>
      </c>
      <c r="O446" s="5">
        <v>1.17464383176702</v>
      </c>
      <c r="P446" s="5">
        <v>1.09379222374049</v>
      </c>
      <c r="Q446" s="5">
        <v>0.90798968196666996</v>
      </c>
      <c r="R446" s="5">
        <v>1.17800041367775</v>
      </c>
      <c r="S446" s="11" t="s">
        <v>50</v>
      </c>
      <c r="T446" t="s">
        <v>50</v>
      </c>
      <c r="U446" t="s">
        <v>50</v>
      </c>
      <c r="V446" t="s">
        <v>50</v>
      </c>
      <c r="W446" t="s">
        <v>48</v>
      </c>
      <c r="X446" t="s">
        <v>50</v>
      </c>
      <c r="Y446" s="7">
        <f>ABS(Quintile_Data[[#This Row],[AE_Amt_Overall]]-MAX(Quintile_Data[[#This Row],[AE_Amt_Q1]:[AE_Amt_Q5]]))</f>
        <v>0.35052319700090995</v>
      </c>
      <c r="Z446" s="6">
        <f>ABS(MIN(Quintile_Data[[#This Row],[AE_Amt_Q1]:[AE_Amt_Q5]])-Quintile_Data[[#This Row],[AE_Amt_Overall]])</f>
        <v>0.29087551836356607</v>
      </c>
      <c r="AA446" s="19">
        <f>VLOOKUP(Quintile_Data[[#This Row],[Deaths_Q1]],Mapping!$A$2:$B$8,2,FALSE)</f>
        <v>100</v>
      </c>
      <c r="AB446" s="8">
        <f>VLOOKUP(Quintile_Data[[#This Row],[Deaths_Q2]],Mapping!$A$2:$B$8,2,FALSE)</f>
        <v>100</v>
      </c>
      <c r="AC446" s="8">
        <f>VLOOKUP(Quintile_Data[[#This Row],[Deaths_Q3]],Mapping!$A$2:$B$8,2,FALSE)</f>
        <v>100</v>
      </c>
      <c r="AD446" s="8">
        <f>VLOOKUP(Quintile_Data[[#This Row],[Deaths_Q4]],Mapping!$A$2:$B$8,2,FALSE)</f>
        <v>100</v>
      </c>
      <c r="AE446" s="8">
        <f>VLOOKUP(Quintile_Data[[#This Row],[Deaths_Q5]],Mapping!$A$2:$B$8,2,FALSE)</f>
        <v>50</v>
      </c>
      <c r="AF446" s="8">
        <f>VLOOKUP(Quintile_Data[[#This Row],[Deaths_Overall]],Mapping!$A$2:$B$8,2,FALSE)</f>
        <v>100</v>
      </c>
    </row>
    <row r="447" spans="1:32" x14ac:dyDescent="0.25">
      <c r="A447" t="s">
        <v>59</v>
      </c>
      <c r="B447" t="s">
        <v>8</v>
      </c>
      <c r="C447" t="s">
        <v>6</v>
      </c>
      <c r="D447" t="s">
        <v>17</v>
      </c>
      <c r="E447" t="s">
        <v>62</v>
      </c>
      <c r="F447" t="s">
        <v>16</v>
      </c>
      <c r="G447" s="10">
        <v>1.55980224584424</v>
      </c>
      <c r="H447" s="5">
        <v>1.27789956929219</v>
      </c>
      <c r="I447" s="5">
        <v>1.2060630300569299</v>
      </c>
      <c r="J447" s="5">
        <v>1.02893174451627</v>
      </c>
      <c r="K447" s="5">
        <v>0.85881969599557995</v>
      </c>
      <c r="L447" s="5">
        <v>1.16688169769033</v>
      </c>
      <c r="M447" s="10">
        <v>1.6033334196945901</v>
      </c>
      <c r="N447" s="5">
        <v>1.3413850005024099</v>
      </c>
      <c r="O447" s="5">
        <v>1.2979352230044601</v>
      </c>
      <c r="P447" s="5">
        <v>1.0594798953037301</v>
      </c>
      <c r="Q447" s="5">
        <v>0.90988953446056398</v>
      </c>
      <c r="R447" s="5">
        <v>1.2362453590187801</v>
      </c>
      <c r="S447" s="11" t="s">
        <v>48</v>
      </c>
      <c r="T447" t="s">
        <v>48</v>
      </c>
      <c r="U447" t="s">
        <v>48</v>
      </c>
      <c r="V447" t="s">
        <v>48</v>
      </c>
      <c r="W447" t="s">
        <v>49</v>
      </c>
      <c r="X447" t="s">
        <v>50</v>
      </c>
      <c r="Y447" s="7">
        <f>ABS(Quintile_Data[[#This Row],[AE_Amt_Overall]]-MAX(Quintile_Data[[#This Row],[AE_Amt_Q1]:[AE_Amt_Q5]]))</f>
        <v>0.39292054815390998</v>
      </c>
      <c r="Z447" s="6">
        <f>ABS(MIN(Quintile_Data[[#This Row],[AE_Amt_Q1]:[AE_Amt_Q5]])-Quintile_Data[[#This Row],[AE_Amt_Overall]])</f>
        <v>0.30806200169475007</v>
      </c>
      <c r="AA447" s="19">
        <f>VLOOKUP(Quintile_Data[[#This Row],[Deaths_Q1]],Mapping!$A$2:$B$8,2,FALSE)</f>
        <v>50</v>
      </c>
      <c r="AB447" s="8">
        <f>VLOOKUP(Quintile_Data[[#This Row],[Deaths_Q2]],Mapping!$A$2:$B$8,2,FALSE)</f>
        <v>50</v>
      </c>
      <c r="AC447" s="8">
        <f>VLOOKUP(Quintile_Data[[#This Row],[Deaths_Q3]],Mapping!$A$2:$B$8,2,FALSE)</f>
        <v>50</v>
      </c>
      <c r="AD447" s="8">
        <f>VLOOKUP(Quintile_Data[[#This Row],[Deaths_Q4]],Mapping!$A$2:$B$8,2,FALSE)</f>
        <v>50</v>
      </c>
      <c r="AE447" s="8">
        <f>VLOOKUP(Quintile_Data[[#This Row],[Deaths_Q5]],Mapping!$A$2:$B$8,2,FALSE)</f>
        <v>25</v>
      </c>
      <c r="AF447" s="8">
        <f>VLOOKUP(Quintile_Data[[#This Row],[Deaths_Overall]],Mapping!$A$2:$B$8,2,FALSE)</f>
        <v>100</v>
      </c>
    </row>
    <row r="448" spans="1:32" x14ac:dyDescent="0.25">
      <c r="A448" t="s">
        <v>59</v>
      </c>
      <c r="B448" t="s">
        <v>8</v>
      </c>
      <c r="C448" t="s">
        <v>6</v>
      </c>
      <c r="D448" t="s">
        <v>17</v>
      </c>
      <c r="E448" t="s">
        <v>62</v>
      </c>
      <c r="F448" t="s">
        <v>7</v>
      </c>
      <c r="G448" s="10">
        <v>1.42150791840876</v>
      </c>
      <c r="H448" s="5">
        <v>1.0542154384301501</v>
      </c>
      <c r="I448" s="5">
        <v>0.88405094890680902</v>
      </c>
      <c r="J448" s="5">
        <v>0.80459867984224998</v>
      </c>
      <c r="K448" s="5">
        <v>0.67080987672010794</v>
      </c>
      <c r="L448" s="5">
        <v>0.90081978550688802</v>
      </c>
      <c r="M448" s="10">
        <v>1.13872328768523</v>
      </c>
      <c r="N448" s="5">
        <v>1.0734909124623599</v>
      </c>
      <c r="O448" s="5">
        <v>0.95331495195419602</v>
      </c>
      <c r="P448" s="5">
        <v>0.91340949588254094</v>
      </c>
      <c r="Q448" s="5">
        <v>0.89089957765939498</v>
      </c>
      <c r="R448" s="5">
        <v>0.98849125892884204</v>
      </c>
      <c r="S448" s="11" t="s">
        <v>49</v>
      </c>
      <c r="T448" t="s">
        <v>48</v>
      </c>
      <c r="U448" t="s">
        <v>48</v>
      </c>
      <c r="V448" t="s">
        <v>48</v>
      </c>
      <c r="W448" t="s">
        <v>48</v>
      </c>
      <c r="X448" t="s">
        <v>50</v>
      </c>
      <c r="Y448" s="7">
        <f>ABS(Quintile_Data[[#This Row],[AE_Amt_Overall]]-MAX(Quintile_Data[[#This Row],[AE_Amt_Q1]:[AE_Amt_Q5]]))</f>
        <v>0.52068813290187199</v>
      </c>
      <c r="Z448" s="6">
        <f>ABS(MIN(Quintile_Data[[#This Row],[AE_Amt_Q1]:[AE_Amt_Q5]])-Quintile_Data[[#This Row],[AE_Amt_Overall]])</f>
        <v>0.23000990878678007</v>
      </c>
      <c r="AA448" s="19">
        <f>VLOOKUP(Quintile_Data[[#This Row],[Deaths_Q1]],Mapping!$A$2:$B$8,2,FALSE)</f>
        <v>25</v>
      </c>
      <c r="AB448" s="8">
        <f>VLOOKUP(Quintile_Data[[#This Row],[Deaths_Q2]],Mapping!$A$2:$B$8,2,FALSE)</f>
        <v>50</v>
      </c>
      <c r="AC448" s="8">
        <f>VLOOKUP(Quintile_Data[[#This Row],[Deaths_Q3]],Mapping!$A$2:$B$8,2,FALSE)</f>
        <v>50</v>
      </c>
      <c r="AD448" s="8">
        <f>VLOOKUP(Quintile_Data[[#This Row],[Deaths_Q4]],Mapping!$A$2:$B$8,2,FALSE)</f>
        <v>50</v>
      </c>
      <c r="AE448" s="8">
        <f>VLOOKUP(Quintile_Data[[#This Row],[Deaths_Q5]],Mapping!$A$2:$B$8,2,FALSE)</f>
        <v>50</v>
      </c>
      <c r="AF448" s="8">
        <f>VLOOKUP(Quintile_Data[[#This Row],[Deaths_Overall]],Mapping!$A$2:$B$8,2,FALSE)</f>
        <v>100</v>
      </c>
    </row>
    <row r="449" spans="1:32" x14ac:dyDescent="0.25">
      <c r="A449" t="s">
        <v>59</v>
      </c>
      <c r="B449" t="s">
        <v>8</v>
      </c>
      <c r="C449" t="s">
        <v>6</v>
      </c>
      <c r="D449" t="s">
        <v>17</v>
      </c>
      <c r="E449" t="s">
        <v>62</v>
      </c>
      <c r="F449" t="s">
        <v>57</v>
      </c>
      <c r="G449" s="10">
        <v>1.38176928133362</v>
      </c>
      <c r="H449" s="5">
        <v>1.0728041929991901</v>
      </c>
      <c r="I449" s="5">
        <v>0.94096848948515699</v>
      </c>
      <c r="J449" s="5">
        <v>0.86091920288240498</v>
      </c>
      <c r="K449" s="5">
        <v>0.693117754315423</v>
      </c>
      <c r="L449" s="5">
        <v>0.91417939236101797</v>
      </c>
      <c r="M449" s="10">
        <v>1.2275217891021299</v>
      </c>
      <c r="N449" s="5">
        <v>1.2046707432838299</v>
      </c>
      <c r="O449" s="5">
        <v>1.08386801890762</v>
      </c>
      <c r="P449" s="5">
        <v>0.99707902546735705</v>
      </c>
      <c r="Q449" s="5">
        <v>1.0366800261759299</v>
      </c>
      <c r="R449" s="5">
        <v>1.1063382662674399</v>
      </c>
      <c r="S449" s="11" t="s">
        <v>48</v>
      </c>
      <c r="T449" t="s">
        <v>48</v>
      </c>
      <c r="U449" t="s">
        <v>48</v>
      </c>
      <c r="V449" t="s">
        <v>48</v>
      </c>
      <c r="W449" t="s">
        <v>48</v>
      </c>
      <c r="X449" t="s">
        <v>50</v>
      </c>
      <c r="Y449" s="7">
        <f>ABS(Quintile_Data[[#This Row],[AE_Amt_Overall]]-MAX(Quintile_Data[[#This Row],[AE_Amt_Q1]:[AE_Amt_Q5]]))</f>
        <v>0.46758988897260201</v>
      </c>
      <c r="Z449" s="6">
        <f>ABS(MIN(Quintile_Data[[#This Row],[AE_Amt_Q1]:[AE_Amt_Q5]])-Quintile_Data[[#This Row],[AE_Amt_Overall]])</f>
        <v>0.22106163804559498</v>
      </c>
      <c r="AA449" s="19">
        <f>VLOOKUP(Quintile_Data[[#This Row],[Deaths_Q1]],Mapping!$A$2:$B$8,2,FALSE)</f>
        <v>50</v>
      </c>
      <c r="AB449" s="8">
        <f>VLOOKUP(Quintile_Data[[#This Row],[Deaths_Q2]],Mapping!$A$2:$B$8,2,FALSE)</f>
        <v>50</v>
      </c>
      <c r="AC449" s="8">
        <f>VLOOKUP(Quintile_Data[[#This Row],[Deaths_Q3]],Mapping!$A$2:$B$8,2,FALSE)</f>
        <v>50</v>
      </c>
      <c r="AD449" s="8">
        <f>VLOOKUP(Quintile_Data[[#This Row],[Deaths_Q4]],Mapping!$A$2:$B$8,2,FALSE)</f>
        <v>50</v>
      </c>
      <c r="AE449" s="8">
        <f>VLOOKUP(Quintile_Data[[#This Row],[Deaths_Q5]],Mapping!$A$2:$B$8,2,FALSE)</f>
        <v>50</v>
      </c>
      <c r="AF449" s="8">
        <f>VLOOKUP(Quintile_Data[[#This Row],[Deaths_Overall]],Mapping!$A$2:$B$8,2,FALSE)</f>
        <v>100</v>
      </c>
    </row>
    <row r="450" spans="1:32" x14ac:dyDescent="0.25">
      <c r="A450" t="s">
        <v>59</v>
      </c>
      <c r="B450" t="s">
        <v>8</v>
      </c>
      <c r="C450" t="s">
        <v>6</v>
      </c>
      <c r="D450" t="s">
        <v>17</v>
      </c>
      <c r="E450" t="s">
        <v>11</v>
      </c>
      <c r="F450" t="s">
        <v>16</v>
      </c>
      <c r="G450" s="10">
        <v>2.2353808067523899</v>
      </c>
      <c r="H450" s="5">
        <v>1.6108181310584899</v>
      </c>
      <c r="I450" s="5">
        <v>1.3125797157293699</v>
      </c>
      <c r="J450" s="5">
        <v>1.07744104282236</v>
      </c>
      <c r="K450" s="5">
        <v>0.81772120007055804</v>
      </c>
      <c r="L450" s="5">
        <v>1.31837214757737</v>
      </c>
      <c r="M450" s="10">
        <v>2.4809580049165998</v>
      </c>
      <c r="N450" s="5">
        <v>1.7009927107685201</v>
      </c>
      <c r="O450" s="5">
        <v>1.4166117859891301</v>
      </c>
      <c r="P450" s="5">
        <v>1.14622774170415</v>
      </c>
      <c r="Q450" s="5">
        <v>0.89341614075910902</v>
      </c>
      <c r="R450" s="5">
        <v>1.43806754288202</v>
      </c>
      <c r="S450" s="11" t="s">
        <v>48</v>
      </c>
      <c r="T450" t="s">
        <v>48</v>
      </c>
      <c r="U450" t="s">
        <v>48</v>
      </c>
      <c r="V450" t="s">
        <v>48</v>
      </c>
      <c r="W450" t="s">
        <v>49</v>
      </c>
      <c r="X450" t="s">
        <v>50</v>
      </c>
      <c r="Y450" s="7">
        <f>ABS(Quintile_Data[[#This Row],[AE_Amt_Overall]]-MAX(Quintile_Data[[#This Row],[AE_Amt_Q1]:[AE_Amt_Q5]]))</f>
        <v>0.91700865917501995</v>
      </c>
      <c r="Z450" s="6">
        <f>ABS(MIN(Quintile_Data[[#This Row],[AE_Amt_Q1]:[AE_Amt_Q5]])-Quintile_Data[[#This Row],[AE_Amt_Overall]])</f>
        <v>0.50065094750681194</v>
      </c>
      <c r="AA450" s="19">
        <f>VLOOKUP(Quintile_Data[[#This Row],[Deaths_Q1]],Mapping!$A$2:$B$8,2,FALSE)</f>
        <v>50</v>
      </c>
      <c r="AB450" s="8">
        <f>VLOOKUP(Quintile_Data[[#This Row],[Deaths_Q2]],Mapping!$A$2:$B$8,2,FALSE)</f>
        <v>50</v>
      </c>
      <c r="AC450" s="8">
        <f>VLOOKUP(Quintile_Data[[#This Row],[Deaths_Q3]],Mapping!$A$2:$B$8,2,FALSE)</f>
        <v>50</v>
      </c>
      <c r="AD450" s="8">
        <f>VLOOKUP(Quintile_Data[[#This Row],[Deaths_Q4]],Mapping!$A$2:$B$8,2,FALSE)</f>
        <v>50</v>
      </c>
      <c r="AE450" s="8">
        <f>VLOOKUP(Quintile_Data[[#This Row],[Deaths_Q5]],Mapping!$A$2:$B$8,2,FALSE)</f>
        <v>25</v>
      </c>
      <c r="AF450" s="8">
        <f>VLOOKUP(Quintile_Data[[#This Row],[Deaths_Overall]],Mapping!$A$2:$B$8,2,FALSE)</f>
        <v>100</v>
      </c>
    </row>
    <row r="451" spans="1:32" x14ac:dyDescent="0.25">
      <c r="A451" t="s">
        <v>59</v>
      </c>
      <c r="B451" t="s">
        <v>8</v>
      </c>
      <c r="C451" t="s">
        <v>6</v>
      </c>
      <c r="D451" t="s">
        <v>17</v>
      </c>
      <c r="E451" t="s">
        <v>11</v>
      </c>
      <c r="F451" t="s">
        <v>7</v>
      </c>
      <c r="G451" s="10">
        <v>1.4835876627947999</v>
      </c>
      <c r="H451" s="5">
        <v>1.0274251724801</v>
      </c>
      <c r="I451" s="5">
        <v>0.86466509407891201</v>
      </c>
      <c r="J451" s="5">
        <v>0.72077599307703899</v>
      </c>
      <c r="K451" s="5">
        <v>0.41690035885542898</v>
      </c>
      <c r="L451" s="5">
        <v>0.78111797859383203</v>
      </c>
      <c r="M451" s="10">
        <v>1.49631423822924</v>
      </c>
      <c r="N451" s="5">
        <v>1.13345597836944</v>
      </c>
      <c r="O451" s="5">
        <v>0.94084194608635596</v>
      </c>
      <c r="P451" s="5">
        <v>0.85304737138548803</v>
      </c>
      <c r="Q451" s="5">
        <v>0.75997231147789401</v>
      </c>
      <c r="R451" s="5">
        <v>0.94254941338930798</v>
      </c>
      <c r="S451" s="11" t="s">
        <v>48</v>
      </c>
      <c r="T451" t="s">
        <v>48</v>
      </c>
      <c r="U451" t="s">
        <v>48</v>
      </c>
      <c r="V451" t="s">
        <v>48</v>
      </c>
      <c r="W451" t="s">
        <v>49</v>
      </c>
      <c r="X451" t="s">
        <v>50</v>
      </c>
      <c r="Y451" s="7">
        <f>ABS(Quintile_Data[[#This Row],[AE_Amt_Overall]]-MAX(Quintile_Data[[#This Row],[AE_Amt_Q1]:[AE_Amt_Q5]]))</f>
        <v>0.70246968420096789</v>
      </c>
      <c r="Z451" s="6">
        <f>ABS(MIN(Quintile_Data[[#This Row],[AE_Amt_Q1]:[AE_Amt_Q5]])-Quintile_Data[[#This Row],[AE_Amt_Overall]])</f>
        <v>0.36421761973840305</v>
      </c>
      <c r="AA451" s="19">
        <f>VLOOKUP(Quintile_Data[[#This Row],[Deaths_Q1]],Mapping!$A$2:$B$8,2,FALSE)</f>
        <v>50</v>
      </c>
      <c r="AB451" s="8">
        <f>VLOOKUP(Quintile_Data[[#This Row],[Deaths_Q2]],Mapping!$A$2:$B$8,2,FALSE)</f>
        <v>50</v>
      </c>
      <c r="AC451" s="8">
        <f>VLOOKUP(Quintile_Data[[#This Row],[Deaths_Q3]],Mapping!$A$2:$B$8,2,FALSE)</f>
        <v>50</v>
      </c>
      <c r="AD451" s="8">
        <f>VLOOKUP(Quintile_Data[[#This Row],[Deaths_Q4]],Mapping!$A$2:$B$8,2,FALSE)</f>
        <v>50</v>
      </c>
      <c r="AE451" s="8">
        <f>VLOOKUP(Quintile_Data[[#This Row],[Deaths_Q5]],Mapping!$A$2:$B$8,2,FALSE)</f>
        <v>25</v>
      </c>
      <c r="AF451" s="8">
        <f>VLOOKUP(Quintile_Data[[#This Row],[Deaths_Overall]],Mapping!$A$2:$B$8,2,FALSE)</f>
        <v>100</v>
      </c>
    </row>
    <row r="452" spans="1:32" x14ac:dyDescent="0.25">
      <c r="A452" t="s">
        <v>59</v>
      </c>
      <c r="B452" t="s">
        <v>8</v>
      </c>
      <c r="C452" t="s">
        <v>6</v>
      </c>
      <c r="D452" t="s">
        <v>17</v>
      </c>
      <c r="E452" t="s">
        <v>11</v>
      </c>
      <c r="F452" t="s">
        <v>57</v>
      </c>
      <c r="G452" s="10">
        <v>1.60045791220446</v>
      </c>
      <c r="H452" s="5">
        <v>1.1881197026525601</v>
      </c>
      <c r="I452" s="5">
        <v>0.88216128289804496</v>
      </c>
      <c r="J452" s="5">
        <v>0.738116783198695</v>
      </c>
      <c r="K452" s="5">
        <v>0.52134385920603699</v>
      </c>
      <c r="L452" s="5">
        <v>0.79372995172588701</v>
      </c>
      <c r="M452" s="10">
        <v>1.63110658871053</v>
      </c>
      <c r="N452" s="5">
        <v>1.41390199790787</v>
      </c>
      <c r="O452" s="5">
        <v>1.10211614765096</v>
      </c>
      <c r="P452" s="5">
        <v>0.98854329278822095</v>
      </c>
      <c r="Q452" s="5">
        <v>0.91710235554446196</v>
      </c>
      <c r="R452" s="5">
        <v>1.15247316020003</v>
      </c>
      <c r="S452" s="11" t="s">
        <v>48</v>
      </c>
      <c r="T452" t="s">
        <v>48</v>
      </c>
      <c r="U452" t="s">
        <v>48</v>
      </c>
      <c r="V452" t="s">
        <v>48</v>
      </c>
      <c r="W452" t="s">
        <v>48</v>
      </c>
      <c r="X452" t="s">
        <v>50</v>
      </c>
      <c r="Y452" s="7">
        <f>ABS(Quintile_Data[[#This Row],[AE_Amt_Overall]]-MAX(Quintile_Data[[#This Row],[AE_Amt_Q1]:[AE_Amt_Q5]]))</f>
        <v>0.80672796047857298</v>
      </c>
      <c r="Z452" s="6">
        <f>ABS(MIN(Quintile_Data[[#This Row],[AE_Amt_Q1]:[AE_Amt_Q5]])-Quintile_Data[[#This Row],[AE_Amt_Overall]])</f>
        <v>0.27238609251985002</v>
      </c>
      <c r="AA452" s="19">
        <f>VLOOKUP(Quintile_Data[[#This Row],[Deaths_Q1]],Mapping!$A$2:$B$8,2,FALSE)</f>
        <v>50</v>
      </c>
      <c r="AB452" s="8">
        <f>VLOOKUP(Quintile_Data[[#This Row],[Deaths_Q2]],Mapping!$A$2:$B$8,2,FALSE)</f>
        <v>50</v>
      </c>
      <c r="AC452" s="8">
        <f>VLOOKUP(Quintile_Data[[#This Row],[Deaths_Q3]],Mapping!$A$2:$B$8,2,FALSE)</f>
        <v>50</v>
      </c>
      <c r="AD452" s="8">
        <f>VLOOKUP(Quintile_Data[[#This Row],[Deaths_Q4]],Mapping!$A$2:$B$8,2,FALSE)</f>
        <v>50</v>
      </c>
      <c r="AE452" s="8">
        <f>VLOOKUP(Quintile_Data[[#This Row],[Deaths_Q5]],Mapping!$A$2:$B$8,2,FALSE)</f>
        <v>50</v>
      </c>
      <c r="AF452" s="8">
        <f>VLOOKUP(Quintile_Data[[#This Row],[Deaths_Overall]],Mapping!$A$2:$B$8,2,FALSE)</f>
        <v>100</v>
      </c>
    </row>
    <row r="453" spans="1:32" x14ac:dyDescent="0.25">
      <c r="A453" t="s">
        <v>59</v>
      </c>
      <c r="B453" t="s">
        <v>8</v>
      </c>
      <c r="C453" t="s">
        <v>6</v>
      </c>
      <c r="D453" t="s">
        <v>17</v>
      </c>
      <c r="E453" t="s">
        <v>58</v>
      </c>
      <c r="F453" t="s">
        <v>16</v>
      </c>
      <c r="G453" s="10">
        <v>1.54308439709793</v>
      </c>
      <c r="H453" s="5">
        <v>1.3140212202647199</v>
      </c>
      <c r="I453" s="5">
        <v>1.19406227688025</v>
      </c>
      <c r="J453" s="5">
        <v>1.09838270658999</v>
      </c>
      <c r="K453" s="5">
        <v>0.97390945612144897</v>
      </c>
      <c r="L453" s="5">
        <v>1.1960945789419</v>
      </c>
      <c r="M453" s="10">
        <v>1.5677295070878701</v>
      </c>
      <c r="N453" s="5">
        <v>1.4169536721756499</v>
      </c>
      <c r="O453" s="5">
        <v>1.25794152521823</v>
      </c>
      <c r="P453" s="5">
        <v>1.1442030610482199</v>
      </c>
      <c r="Q453" s="5">
        <v>0.99738227098354404</v>
      </c>
      <c r="R453" s="5">
        <v>1.2629969098198801</v>
      </c>
      <c r="S453" s="11" t="s">
        <v>50</v>
      </c>
      <c r="T453" t="s">
        <v>50</v>
      </c>
      <c r="U453" t="s">
        <v>50</v>
      </c>
      <c r="V453" t="s">
        <v>50</v>
      </c>
      <c r="W453" t="s">
        <v>48</v>
      </c>
      <c r="X453" t="s">
        <v>52</v>
      </c>
      <c r="Y453" s="7">
        <f>ABS(Quintile_Data[[#This Row],[AE_Amt_Overall]]-MAX(Quintile_Data[[#This Row],[AE_Amt_Q1]:[AE_Amt_Q5]]))</f>
        <v>0.34698981815603003</v>
      </c>
      <c r="Z453" s="6">
        <f>ABS(MIN(Quintile_Data[[#This Row],[AE_Amt_Q1]:[AE_Amt_Q5]])-Quintile_Data[[#This Row],[AE_Amt_Overall]])</f>
        <v>0.222185122820451</v>
      </c>
      <c r="AA453" s="19">
        <f>VLOOKUP(Quintile_Data[[#This Row],[Deaths_Q1]],Mapping!$A$2:$B$8,2,FALSE)</f>
        <v>100</v>
      </c>
      <c r="AB453" s="8">
        <f>VLOOKUP(Quintile_Data[[#This Row],[Deaths_Q2]],Mapping!$A$2:$B$8,2,FALSE)</f>
        <v>100</v>
      </c>
      <c r="AC453" s="8">
        <f>VLOOKUP(Quintile_Data[[#This Row],[Deaths_Q3]],Mapping!$A$2:$B$8,2,FALSE)</f>
        <v>100</v>
      </c>
      <c r="AD453" s="8">
        <f>VLOOKUP(Quintile_Data[[#This Row],[Deaths_Q4]],Mapping!$A$2:$B$8,2,FALSE)</f>
        <v>100</v>
      </c>
      <c r="AE453" s="8">
        <f>VLOOKUP(Quintile_Data[[#This Row],[Deaths_Q5]],Mapping!$A$2:$B$8,2,FALSE)</f>
        <v>50</v>
      </c>
      <c r="AF453" s="8">
        <f>VLOOKUP(Quintile_Data[[#This Row],[Deaths_Overall]],Mapping!$A$2:$B$8,2,FALSE)</f>
        <v>200</v>
      </c>
    </row>
    <row r="454" spans="1:32" x14ac:dyDescent="0.25">
      <c r="A454" t="s">
        <v>59</v>
      </c>
      <c r="B454" t="s">
        <v>8</v>
      </c>
      <c r="C454" t="s">
        <v>6</v>
      </c>
      <c r="D454" t="s">
        <v>17</v>
      </c>
      <c r="E454" t="s">
        <v>58</v>
      </c>
      <c r="F454" t="s">
        <v>7</v>
      </c>
      <c r="G454" s="10">
        <v>1.23307384218676</v>
      </c>
      <c r="H454" s="5">
        <v>1.0040715762846899</v>
      </c>
      <c r="I454" s="5">
        <v>0.90404540307885395</v>
      </c>
      <c r="J454" s="5">
        <v>0.84406707274770099</v>
      </c>
      <c r="K454" s="5">
        <v>0.70434836661730105</v>
      </c>
      <c r="L454" s="5">
        <v>0.86561260381183802</v>
      </c>
      <c r="M454" s="10">
        <v>1.20418785183524</v>
      </c>
      <c r="N454" s="5">
        <v>1.0768234331901201</v>
      </c>
      <c r="O454" s="5">
        <v>0.96736919937550603</v>
      </c>
      <c r="P454" s="5">
        <v>0.94686018199390898</v>
      </c>
      <c r="Q454" s="5">
        <v>0.89627840024739402</v>
      </c>
      <c r="R454" s="5">
        <v>0.99254492084017398</v>
      </c>
      <c r="S454" s="11" t="s">
        <v>48</v>
      </c>
      <c r="T454" t="s">
        <v>50</v>
      </c>
      <c r="U454" t="s">
        <v>50</v>
      </c>
      <c r="V454" t="s">
        <v>50</v>
      </c>
      <c r="W454" t="s">
        <v>48</v>
      </c>
      <c r="X454" t="s">
        <v>50</v>
      </c>
      <c r="Y454" s="7">
        <f>ABS(Quintile_Data[[#This Row],[AE_Amt_Overall]]-MAX(Quintile_Data[[#This Row],[AE_Amt_Q1]:[AE_Amt_Q5]]))</f>
        <v>0.36746123837492195</v>
      </c>
      <c r="Z454" s="6">
        <f>ABS(MIN(Quintile_Data[[#This Row],[AE_Amt_Q1]:[AE_Amt_Q5]])-Quintile_Data[[#This Row],[AE_Amt_Overall]])</f>
        <v>0.16126423719453697</v>
      </c>
      <c r="AA454" s="19">
        <f>VLOOKUP(Quintile_Data[[#This Row],[Deaths_Q1]],Mapping!$A$2:$B$8,2,FALSE)</f>
        <v>50</v>
      </c>
      <c r="AB454" s="8">
        <f>VLOOKUP(Quintile_Data[[#This Row],[Deaths_Q2]],Mapping!$A$2:$B$8,2,FALSE)</f>
        <v>100</v>
      </c>
      <c r="AC454" s="8">
        <f>VLOOKUP(Quintile_Data[[#This Row],[Deaths_Q3]],Mapping!$A$2:$B$8,2,FALSE)</f>
        <v>100</v>
      </c>
      <c r="AD454" s="8">
        <f>VLOOKUP(Quintile_Data[[#This Row],[Deaths_Q4]],Mapping!$A$2:$B$8,2,FALSE)</f>
        <v>100</v>
      </c>
      <c r="AE454" s="8">
        <f>VLOOKUP(Quintile_Data[[#This Row],[Deaths_Q5]],Mapping!$A$2:$B$8,2,FALSE)</f>
        <v>50</v>
      </c>
      <c r="AF454" s="8">
        <f>VLOOKUP(Quintile_Data[[#This Row],[Deaths_Overall]],Mapping!$A$2:$B$8,2,FALSE)</f>
        <v>100</v>
      </c>
    </row>
    <row r="455" spans="1:32" x14ac:dyDescent="0.25">
      <c r="A455" t="s">
        <v>59</v>
      </c>
      <c r="B455" t="s">
        <v>8</v>
      </c>
      <c r="C455" t="s">
        <v>6</v>
      </c>
      <c r="D455" t="s">
        <v>17</v>
      </c>
      <c r="E455" t="s">
        <v>58</v>
      </c>
      <c r="F455" t="s">
        <v>57</v>
      </c>
      <c r="G455" s="10">
        <v>1.3014281450467799</v>
      </c>
      <c r="H455" s="5">
        <v>1.04852327291724</v>
      </c>
      <c r="I455" s="5">
        <v>0.950936417225831</v>
      </c>
      <c r="J455" s="5">
        <v>0.86267083911688602</v>
      </c>
      <c r="K455" s="5">
        <v>0.72943519137941304</v>
      </c>
      <c r="L455" s="5">
        <v>0.89555627610892696</v>
      </c>
      <c r="M455" s="10">
        <v>1.4115242534919099</v>
      </c>
      <c r="N455" s="5">
        <v>1.2287961585115299</v>
      </c>
      <c r="O455" s="5">
        <v>1.10262066782426</v>
      </c>
      <c r="P455" s="5">
        <v>1.0517216952139199</v>
      </c>
      <c r="Q455" s="5">
        <v>1.1323639598476201</v>
      </c>
      <c r="R455" s="5">
        <v>1.1623449386965901</v>
      </c>
      <c r="S455" s="11" t="s">
        <v>50</v>
      </c>
      <c r="T455" t="s">
        <v>50</v>
      </c>
      <c r="U455" t="s">
        <v>50</v>
      </c>
      <c r="V455" t="s">
        <v>50</v>
      </c>
      <c r="W455" t="s">
        <v>50</v>
      </c>
      <c r="X455" t="s">
        <v>52</v>
      </c>
      <c r="Y455" s="7">
        <f>ABS(Quintile_Data[[#This Row],[AE_Amt_Overall]]-MAX(Quintile_Data[[#This Row],[AE_Amt_Q1]:[AE_Amt_Q5]]))</f>
        <v>0.40587186893785299</v>
      </c>
      <c r="Z455" s="6">
        <f>ABS(MIN(Quintile_Data[[#This Row],[AE_Amt_Q1]:[AE_Amt_Q5]])-Quintile_Data[[#This Row],[AE_Amt_Overall]])</f>
        <v>0.16612108472951392</v>
      </c>
      <c r="AA455" s="19">
        <f>VLOOKUP(Quintile_Data[[#This Row],[Deaths_Q1]],Mapping!$A$2:$B$8,2,FALSE)</f>
        <v>100</v>
      </c>
      <c r="AB455" s="8">
        <f>VLOOKUP(Quintile_Data[[#This Row],[Deaths_Q2]],Mapping!$A$2:$B$8,2,FALSE)</f>
        <v>100</v>
      </c>
      <c r="AC455" s="8">
        <f>VLOOKUP(Quintile_Data[[#This Row],[Deaths_Q3]],Mapping!$A$2:$B$8,2,FALSE)</f>
        <v>100</v>
      </c>
      <c r="AD455" s="8">
        <f>VLOOKUP(Quintile_Data[[#This Row],[Deaths_Q4]],Mapping!$A$2:$B$8,2,FALSE)</f>
        <v>100</v>
      </c>
      <c r="AE455" s="8">
        <f>VLOOKUP(Quintile_Data[[#This Row],[Deaths_Q5]],Mapping!$A$2:$B$8,2,FALSE)</f>
        <v>100</v>
      </c>
      <c r="AF455" s="8">
        <f>VLOOKUP(Quintile_Data[[#This Row],[Deaths_Overall]],Mapping!$A$2:$B$8,2,FALSE)</f>
        <v>200</v>
      </c>
    </row>
    <row r="456" spans="1:32" x14ac:dyDescent="0.25">
      <c r="A456" t="s">
        <v>59</v>
      </c>
      <c r="B456" t="s">
        <v>8</v>
      </c>
      <c r="C456" t="s">
        <v>6</v>
      </c>
      <c r="D456" t="s">
        <v>29</v>
      </c>
      <c r="E456" t="s">
        <v>60</v>
      </c>
      <c r="F456" t="s">
        <v>16</v>
      </c>
      <c r="G456" s="10">
        <v>1.7280075046341099</v>
      </c>
      <c r="H456" s="5">
        <v>1.51738944161861</v>
      </c>
      <c r="I456" s="5">
        <v>1.3494694959861699</v>
      </c>
      <c r="J456" s="5">
        <v>1.22293571333875</v>
      </c>
      <c r="K456" s="5">
        <v>1.05441355907823</v>
      </c>
      <c r="L456" s="5">
        <v>1.2464428575880699</v>
      </c>
      <c r="M456" s="10">
        <v>1.75480892154803</v>
      </c>
      <c r="N456" s="5">
        <v>1.5204917593103799</v>
      </c>
      <c r="O456" s="5">
        <v>1.34634849467494</v>
      </c>
      <c r="P456" s="5">
        <v>1.28823900618472</v>
      </c>
      <c r="Q456" s="5">
        <v>1.1032991154489999</v>
      </c>
      <c r="R456" s="5">
        <v>1.29575885426333</v>
      </c>
      <c r="S456" s="11" t="s">
        <v>48</v>
      </c>
      <c r="T456" t="s">
        <v>48</v>
      </c>
      <c r="U456" t="s">
        <v>48</v>
      </c>
      <c r="V456" t="s">
        <v>50</v>
      </c>
      <c r="W456" t="s">
        <v>50</v>
      </c>
      <c r="X456" t="s">
        <v>50</v>
      </c>
      <c r="Y456" s="7">
        <f>ABS(Quintile_Data[[#This Row],[AE_Amt_Overall]]-MAX(Quintile_Data[[#This Row],[AE_Amt_Q1]:[AE_Amt_Q5]]))</f>
        <v>0.48156464704603996</v>
      </c>
      <c r="Z456" s="6">
        <f>ABS(MIN(Quintile_Data[[#This Row],[AE_Amt_Q1]:[AE_Amt_Q5]])-Quintile_Data[[#This Row],[AE_Amt_Overall]])</f>
        <v>0.19202929850983996</v>
      </c>
      <c r="AA456" s="19">
        <f>VLOOKUP(Quintile_Data[[#This Row],[Deaths_Q1]],Mapping!$A$2:$B$8,2,FALSE)</f>
        <v>50</v>
      </c>
      <c r="AB456" s="8">
        <f>VLOOKUP(Quintile_Data[[#This Row],[Deaths_Q2]],Mapping!$A$2:$B$8,2,FALSE)</f>
        <v>50</v>
      </c>
      <c r="AC456" s="8">
        <f>VLOOKUP(Quintile_Data[[#This Row],[Deaths_Q3]],Mapping!$A$2:$B$8,2,FALSE)</f>
        <v>50</v>
      </c>
      <c r="AD456" s="8">
        <f>VLOOKUP(Quintile_Data[[#This Row],[Deaths_Q4]],Mapping!$A$2:$B$8,2,FALSE)</f>
        <v>100</v>
      </c>
      <c r="AE456" s="8">
        <f>VLOOKUP(Quintile_Data[[#This Row],[Deaths_Q5]],Mapping!$A$2:$B$8,2,FALSE)</f>
        <v>100</v>
      </c>
      <c r="AF456" s="8">
        <f>VLOOKUP(Quintile_Data[[#This Row],[Deaths_Overall]],Mapping!$A$2:$B$8,2,FALSE)</f>
        <v>100</v>
      </c>
    </row>
    <row r="457" spans="1:32" x14ac:dyDescent="0.25">
      <c r="A457" t="s">
        <v>59</v>
      </c>
      <c r="B457" t="s">
        <v>8</v>
      </c>
      <c r="C457" t="s">
        <v>6</v>
      </c>
      <c r="D457" t="s">
        <v>29</v>
      </c>
      <c r="E457" t="s">
        <v>60</v>
      </c>
      <c r="F457" t="s">
        <v>7</v>
      </c>
      <c r="G457" s="10">
        <v>1.53741961122728</v>
      </c>
      <c r="H457" s="5">
        <v>1.3032676445168101</v>
      </c>
      <c r="I457" s="5">
        <v>1.18242341872443</v>
      </c>
      <c r="J457" s="5">
        <v>0.93900116909812603</v>
      </c>
      <c r="K457" s="5">
        <v>0.73934925765107495</v>
      </c>
      <c r="L457" s="5">
        <v>0.98678350962844996</v>
      </c>
      <c r="M457" s="10">
        <v>1.4052792937362</v>
      </c>
      <c r="N457" s="5">
        <v>1.24543597004942</v>
      </c>
      <c r="O457" s="5">
        <v>1.1560158813980701</v>
      </c>
      <c r="P457" s="5">
        <v>0.98675122365486001</v>
      </c>
      <c r="Q457" s="5">
        <v>0.79960958659879799</v>
      </c>
      <c r="R457" s="5">
        <v>1.0229051128142801</v>
      </c>
      <c r="S457" s="11" t="s">
        <v>49</v>
      </c>
      <c r="T457" t="s">
        <v>48</v>
      </c>
      <c r="U457" t="s">
        <v>48</v>
      </c>
      <c r="V457" t="s">
        <v>48</v>
      </c>
      <c r="W457" t="s">
        <v>48</v>
      </c>
      <c r="X457" t="s">
        <v>50</v>
      </c>
      <c r="Y457" s="7">
        <f>ABS(Quintile_Data[[#This Row],[AE_Amt_Overall]]-MAX(Quintile_Data[[#This Row],[AE_Amt_Q1]:[AE_Amt_Q5]]))</f>
        <v>0.55063610159883003</v>
      </c>
      <c r="Z457" s="6">
        <f>ABS(MIN(Quintile_Data[[#This Row],[AE_Amt_Q1]:[AE_Amt_Q5]])-Quintile_Data[[#This Row],[AE_Amt_Overall]])</f>
        <v>0.24743425197737501</v>
      </c>
      <c r="AA457" s="19">
        <f>VLOOKUP(Quintile_Data[[#This Row],[Deaths_Q1]],Mapping!$A$2:$B$8,2,FALSE)</f>
        <v>25</v>
      </c>
      <c r="AB457" s="8">
        <f>VLOOKUP(Quintile_Data[[#This Row],[Deaths_Q2]],Mapping!$A$2:$B$8,2,FALSE)</f>
        <v>50</v>
      </c>
      <c r="AC457" s="8">
        <f>VLOOKUP(Quintile_Data[[#This Row],[Deaths_Q3]],Mapping!$A$2:$B$8,2,FALSE)</f>
        <v>50</v>
      </c>
      <c r="AD457" s="8">
        <f>VLOOKUP(Quintile_Data[[#This Row],[Deaths_Q4]],Mapping!$A$2:$B$8,2,FALSE)</f>
        <v>50</v>
      </c>
      <c r="AE457" s="8">
        <f>VLOOKUP(Quintile_Data[[#This Row],[Deaths_Q5]],Mapping!$A$2:$B$8,2,FALSE)</f>
        <v>50</v>
      </c>
      <c r="AF457" s="8">
        <f>VLOOKUP(Quintile_Data[[#This Row],[Deaths_Overall]],Mapping!$A$2:$B$8,2,FALSE)</f>
        <v>100</v>
      </c>
    </row>
    <row r="458" spans="1:32" x14ac:dyDescent="0.25">
      <c r="A458" t="s">
        <v>59</v>
      </c>
      <c r="B458" t="s">
        <v>8</v>
      </c>
      <c r="C458" t="s">
        <v>6</v>
      </c>
      <c r="D458" t="s">
        <v>29</v>
      </c>
      <c r="E458" t="s">
        <v>60</v>
      </c>
      <c r="F458" t="s">
        <v>57</v>
      </c>
      <c r="G458" s="10">
        <v>1.5892157277600401</v>
      </c>
      <c r="H458" s="5">
        <v>1.37822355722156</v>
      </c>
      <c r="I458" s="5">
        <v>1.2587446884084701</v>
      </c>
      <c r="J458" s="5">
        <v>1.06906366762038</v>
      </c>
      <c r="K458" s="5">
        <v>0.84574859575903105</v>
      </c>
      <c r="L458" s="5">
        <v>1.06773747897699</v>
      </c>
      <c r="M458" s="10">
        <v>1.67033792345276</v>
      </c>
      <c r="N458" s="5">
        <v>1.42287948360066</v>
      </c>
      <c r="O458" s="5">
        <v>1.2863085920499999</v>
      </c>
      <c r="P458" s="5">
        <v>1.1994167563095</v>
      </c>
      <c r="Q458" s="5">
        <v>1.031962910469</v>
      </c>
      <c r="R458" s="5">
        <v>1.2169587352078299</v>
      </c>
      <c r="S458" s="11" t="s">
        <v>48</v>
      </c>
      <c r="T458" t="s">
        <v>48</v>
      </c>
      <c r="U458" t="s">
        <v>48</v>
      </c>
      <c r="V458" t="s">
        <v>50</v>
      </c>
      <c r="W458" t="s">
        <v>50</v>
      </c>
      <c r="X458" t="s">
        <v>50</v>
      </c>
      <c r="Y458" s="7">
        <f>ABS(Quintile_Data[[#This Row],[AE_Amt_Overall]]-MAX(Quintile_Data[[#This Row],[AE_Amt_Q1]:[AE_Amt_Q5]]))</f>
        <v>0.52147824878305005</v>
      </c>
      <c r="Z458" s="6">
        <f>ABS(MIN(Quintile_Data[[#This Row],[AE_Amt_Q1]:[AE_Amt_Q5]])-Quintile_Data[[#This Row],[AE_Amt_Overall]])</f>
        <v>0.22198888321795895</v>
      </c>
      <c r="AA458" s="19">
        <f>VLOOKUP(Quintile_Data[[#This Row],[Deaths_Q1]],Mapping!$A$2:$B$8,2,FALSE)</f>
        <v>50</v>
      </c>
      <c r="AB458" s="8">
        <f>VLOOKUP(Quintile_Data[[#This Row],[Deaths_Q2]],Mapping!$A$2:$B$8,2,FALSE)</f>
        <v>50</v>
      </c>
      <c r="AC458" s="8">
        <f>VLOOKUP(Quintile_Data[[#This Row],[Deaths_Q3]],Mapping!$A$2:$B$8,2,FALSE)</f>
        <v>50</v>
      </c>
      <c r="AD458" s="8">
        <f>VLOOKUP(Quintile_Data[[#This Row],[Deaths_Q4]],Mapping!$A$2:$B$8,2,FALSE)</f>
        <v>100</v>
      </c>
      <c r="AE458" s="8">
        <f>VLOOKUP(Quintile_Data[[#This Row],[Deaths_Q5]],Mapping!$A$2:$B$8,2,FALSE)</f>
        <v>100</v>
      </c>
      <c r="AF458" s="8">
        <f>VLOOKUP(Quintile_Data[[#This Row],[Deaths_Overall]],Mapping!$A$2:$B$8,2,FALSE)</f>
        <v>100</v>
      </c>
    </row>
    <row r="459" spans="1:32" x14ac:dyDescent="0.25">
      <c r="A459" t="s">
        <v>59</v>
      </c>
      <c r="B459" t="s">
        <v>8</v>
      </c>
      <c r="C459" t="s">
        <v>6</v>
      </c>
      <c r="D459" t="s">
        <v>29</v>
      </c>
      <c r="E459" t="s">
        <v>61</v>
      </c>
      <c r="F459" t="s">
        <v>16</v>
      </c>
      <c r="G459" s="10">
        <v>1.5605524725164299</v>
      </c>
      <c r="H459" s="5">
        <v>1.39286808790519</v>
      </c>
      <c r="I459" s="5">
        <v>1.24708076127935</v>
      </c>
      <c r="J459" s="5">
        <v>1.1295573128507299</v>
      </c>
      <c r="K459" s="5">
        <v>0.97220691317566299</v>
      </c>
      <c r="L459" s="5">
        <v>1.25040181235704</v>
      </c>
      <c r="M459" s="10">
        <v>1.64604826144425</v>
      </c>
      <c r="N459" s="5">
        <v>1.4498387061056499</v>
      </c>
      <c r="O459" s="5">
        <v>1.3281888311471599</v>
      </c>
      <c r="P459" s="5">
        <v>1.1824065143293101</v>
      </c>
      <c r="Q459" s="5">
        <v>1.02075904812355</v>
      </c>
      <c r="R459" s="5">
        <v>1.32492577859051</v>
      </c>
      <c r="S459" s="11" t="s">
        <v>50</v>
      </c>
      <c r="T459" t="s">
        <v>50</v>
      </c>
      <c r="U459" t="s">
        <v>50</v>
      </c>
      <c r="V459" t="s">
        <v>50</v>
      </c>
      <c r="W459" t="s">
        <v>50</v>
      </c>
      <c r="X459" t="s">
        <v>52</v>
      </c>
      <c r="Y459" s="7">
        <f>ABS(Quintile_Data[[#This Row],[AE_Amt_Overall]]-MAX(Quintile_Data[[#This Row],[AE_Amt_Q1]:[AE_Amt_Q5]]))</f>
        <v>0.31015066015938997</v>
      </c>
      <c r="Z459" s="6">
        <f>ABS(MIN(Quintile_Data[[#This Row],[AE_Amt_Q1]:[AE_Amt_Q5]])-Quintile_Data[[#This Row],[AE_Amt_Overall]])</f>
        <v>0.27819489918137696</v>
      </c>
      <c r="AA459" s="19">
        <f>VLOOKUP(Quintile_Data[[#This Row],[Deaths_Q1]],Mapping!$A$2:$B$8,2,FALSE)</f>
        <v>100</v>
      </c>
      <c r="AB459" s="8">
        <f>VLOOKUP(Quintile_Data[[#This Row],[Deaths_Q2]],Mapping!$A$2:$B$8,2,FALSE)</f>
        <v>100</v>
      </c>
      <c r="AC459" s="8">
        <f>VLOOKUP(Quintile_Data[[#This Row],[Deaths_Q3]],Mapping!$A$2:$B$8,2,FALSE)</f>
        <v>100</v>
      </c>
      <c r="AD459" s="8">
        <f>VLOOKUP(Quintile_Data[[#This Row],[Deaths_Q4]],Mapping!$A$2:$B$8,2,FALSE)</f>
        <v>100</v>
      </c>
      <c r="AE459" s="8">
        <f>VLOOKUP(Quintile_Data[[#This Row],[Deaths_Q5]],Mapping!$A$2:$B$8,2,FALSE)</f>
        <v>100</v>
      </c>
      <c r="AF459" s="8">
        <f>VLOOKUP(Quintile_Data[[#This Row],[Deaths_Overall]],Mapping!$A$2:$B$8,2,FALSE)</f>
        <v>200</v>
      </c>
    </row>
    <row r="460" spans="1:32" x14ac:dyDescent="0.25">
      <c r="A460" t="s">
        <v>59</v>
      </c>
      <c r="B460" t="s">
        <v>8</v>
      </c>
      <c r="C460" t="s">
        <v>6</v>
      </c>
      <c r="D460" t="s">
        <v>29</v>
      </c>
      <c r="E460" t="s">
        <v>61</v>
      </c>
      <c r="F460" t="s">
        <v>7</v>
      </c>
      <c r="G460" s="10">
        <v>1.2310028933805</v>
      </c>
      <c r="H460" s="5">
        <v>1.1018697408784901</v>
      </c>
      <c r="I460" s="5">
        <v>0.98021172061560602</v>
      </c>
      <c r="J460" s="5">
        <v>0.89992091072646596</v>
      </c>
      <c r="K460" s="5">
        <v>0.75697262973461998</v>
      </c>
      <c r="L460" s="5">
        <v>0.95160435374259</v>
      </c>
      <c r="M460" s="10">
        <v>1.2304900518423201</v>
      </c>
      <c r="N460" s="5">
        <v>1.0937622944573899</v>
      </c>
      <c r="O460" s="5">
        <v>1.0142131867053901</v>
      </c>
      <c r="P460" s="5">
        <v>0.96115182045647096</v>
      </c>
      <c r="Q460" s="5">
        <v>0.81561491872760805</v>
      </c>
      <c r="R460" s="5">
        <v>0.99327078674107305</v>
      </c>
      <c r="S460" s="11" t="s">
        <v>48</v>
      </c>
      <c r="T460" t="s">
        <v>50</v>
      </c>
      <c r="U460" t="s">
        <v>50</v>
      </c>
      <c r="V460" t="s">
        <v>50</v>
      </c>
      <c r="W460" t="s">
        <v>50</v>
      </c>
      <c r="X460" t="s">
        <v>50</v>
      </c>
      <c r="Y460" s="7">
        <f>ABS(Quintile_Data[[#This Row],[AE_Amt_Overall]]-MAX(Quintile_Data[[#This Row],[AE_Amt_Q1]:[AE_Amt_Q5]]))</f>
        <v>0.27939853963790995</v>
      </c>
      <c r="Z460" s="6">
        <f>ABS(MIN(Quintile_Data[[#This Row],[AE_Amt_Q1]:[AE_Amt_Q5]])-Quintile_Data[[#This Row],[AE_Amt_Overall]])</f>
        <v>0.19463172400797002</v>
      </c>
      <c r="AA460" s="19">
        <f>VLOOKUP(Quintile_Data[[#This Row],[Deaths_Q1]],Mapping!$A$2:$B$8,2,FALSE)</f>
        <v>50</v>
      </c>
      <c r="AB460" s="8">
        <f>VLOOKUP(Quintile_Data[[#This Row],[Deaths_Q2]],Mapping!$A$2:$B$8,2,FALSE)</f>
        <v>100</v>
      </c>
      <c r="AC460" s="8">
        <f>VLOOKUP(Quintile_Data[[#This Row],[Deaths_Q3]],Mapping!$A$2:$B$8,2,FALSE)</f>
        <v>100</v>
      </c>
      <c r="AD460" s="8">
        <f>VLOOKUP(Quintile_Data[[#This Row],[Deaths_Q4]],Mapping!$A$2:$B$8,2,FALSE)</f>
        <v>100</v>
      </c>
      <c r="AE460" s="8">
        <f>VLOOKUP(Quintile_Data[[#This Row],[Deaths_Q5]],Mapping!$A$2:$B$8,2,FALSE)</f>
        <v>100</v>
      </c>
      <c r="AF460" s="8">
        <f>VLOOKUP(Quintile_Data[[#This Row],[Deaths_Overall]],Mapping!$A$2:$B$8,2,FALSE)</f>
        <v>100</v>
      </c>
    </row>
    <row r="461" spans="1:32" x14ac:dyDescent="0.25">
      <c r="A461" t="s">
        <v>59</v>
      </c>
      <c r="B461" t="s">
        <v>8</v>
      </c>
      <c r="C461" t="s">
        <v>6</v>
      </c>
      <c r="D461" t="s">
        <v>29</v>
      </c>
      <c r="E461" t="s">
        <v>61</v>
      </c>
      <c r="F461" t="s">
        <v>57</v>
      </c>
      <c r="G461" s="10">
        <v>1.29114098706879</v>
      </c>
      <c r="H461" s="5">
        <v>1.14565501842507</v>
      </c>
      <c r="I461" s="5">
        <v>1.0395718508471301</v>
      </c>
      <c r="J461" s="5">
        <v>0.95658410431587604</v>
      </c>
      <c r="K461" s="5">
        <v>0.80396661925861901</v>
      </c>
      <c r="L461" s="5">
        <v>1.00526404560825</v>
      </c>
      <c r="M461" s="10">
        <v>1.45843411053563</v>
      </c>
      <c r="N461" s="5">
        <v>1.2669794571228501</v>
      </c>
      <c r="O461" s="5">
        <v>1.21484131156207</v>
      </c>
      <c r="P461" s="5">
        <v>1.1267123430432899</v>
      </c>
      <c r="Q461" s="5">
        <v>0.965683139904708</v>
      </c>
      <c r="R461" s="5">
        <v>1.2002372752716299</v>
      </c>
      <c r="S461" s="11" t="s">
        <v>50</v>
      </c>
      <c r="T461" t="s">
        <v>50</v>
      </c>
      <c r="U461" t="s">
        <v>50</v>
      </c>
      <c r="V461" t="s">
        <v>50</v>
      </c>
      <c r="W461" t="s">
        <v>50</v>
      </c>
      <c r="X461" t="s">
        <v>52</v>
      </c>
      <c r="Y461" s="7">
        <f>ABS(Quintile_Data[[#This Row],[AE_Amt_Overall]]-MAX(Quintile_Data[[#This Row],[AE_Amt_Q1]:[AE_Amt_Q5]]))</f>
        <v>0.28587694146053999</v>
      </c>
      <c r="Z461" s="6">
        <f>ABS(MIN(Quintile_Data[[#This Row],[AE_Amt_Q1]:[AE_Amt_Q5]])-Quintile_Data[[#This Row],[AE_Amt_Overall]])</f>
        <v>0.20129742634963099</v>
      </c>
      <c r="AA461" s="19">
        <f>VLOOKUP(Quintile_Data[[#This Row],[Deaths_Q1]],Mapping!$A$2:$B$8,2,FALSE)</f>
        <v>100</v>
      </c>
      <c r="AB461" s="8">
        <f>VLOOKUP(Quintile_Data[[#This Row],[Deaths_Q2]],Mapping!$A$2:$B$8,2,FALSE)</f>
        <v>100</v>
      </c>
      <c r="AC461" s="8">
        <f>VLOOKUP(Quintile_Data[[#This Row],[Deaths_Q3]],Mapping!$A$2:$B$8,2,FALSE)</f>
        <v>100</v>
      </c>
      <c r="AD461" s="8">
        <f>VLOOKUP(Quintile_Data[[#This Row],[Deaths_Q4]],Mapping!$A$2:$B$8,2,FALSE)</f>
        <v>100</v>
      </c>
      <c r="AE461" s="8">
        <f>VLOOKUP(Quintile_Data[[#This Row],[Deaths_Q5]],Mapping!$A$2:$B$8,2,FALSE)</f>
        <v>100</v>
      </c>
      <c r="AF461" s="8">
        <f>VLOOKUP(Quintile_Data[[#This Row],[Deaths_Overall]],Mapping!$A$2:$B$8,2,FALSE)</f>
        <v>200</v>
      </c>
    </row>
    <row r="462" spans="1:32" x14ac:dyDescent="0.25">
      <c r="A462" t="s">
        <v>59</v>
      </c>
      <c r="B462" t="s">
        <v>8</v>
      </c>
      <c r="C462" t="s">
        <v>6</v>
      </c>
      <c r="D462" t="s">
        <v>29</v>
      </c>
      <c r="E462" t="s">
        <v>62</v>
      </c>
      <c r="F462" t="s">
        <v>16</v>
      </c>
      <c r="G462" s="10">
        <v>1.8612741970528499</v>
      </c>
      <c r="H462" s="5">
        <v>1.5011251456467001</v>
      </c>
      <c r="I462" s="5">
        <v>1.29066230826631</v>
      </c>
      <c r="J462" s="5">
        <v>1.1389063809934099</v>
      </c>
      <c r="K462" s="5">
        <v>0.939120138611509</v>
      </c>
      <c r="L462" s="5">
        <v>1.2644036784491</v>
      </c>
      <c r="M462" s="10">
        <v>1.77102125344117</v>
      </c>
      <c r="N462" s="5">
        <v>1.60949182465733</v>
      </c>
      <c r="O462" s="5">
        <v>1.40434951724529</v>
      </c>
      <c r="P462" s="5">
        <v>1.19121496274379</v>
      </c>
      <c r="Q462" s="5">
        <v>0.98296030356424102</v>
      </c>
      <c r="R462" s="5">
        <v>1.3431786037985001</v>
      </c>
      <c r="S462" s="11" t="s">
        <v>48</v>
      </c>
      <c r="T462" t="s">
        <v>48</v>
      </c>
      <c r="U462" t="s">
        <v>48</v>
      </c>
      <c r="V462" t="s">
        <v>48</v>
      </c>
      <c r="W462" t="s">
        <v>48</v>
      </c>
      <c r="X462" t="s">
        <v>50</v>
      </c>
      <c r="Y462" s="7">
        <f>ABS(Quintile_Data[[#This Row],[AE_Amt_Overall]]-MAX(Quintile_Data[[#This Row],[AE_Amt_Q1]:[AE_Amt_Q5]]))</f>
        <v>0.59687051860374996</v>
      </c>
      <c r="Z462" s="6">
        <f>ABS(MIN(Quintile_Data[[#This Row],[AE_Amt_Q1]:[AE_Amt_Q5]])-Quintile_Data[[#This Row],[AE_Amt_Overall]])</f>
        <v>0.32528353983759095</v>
      </c>
      <c r="AA462" s="19">
        <f>VLOOKUP(Quintile_Data[[#This Row],[Deaths_Q1]],Mapping!$A$2:$B$8,2,FALSE)</f>
        <v>50</v>
      </c>
      <c r="AB462" s="8">
        <f>VLOOKUP(Quintile_Data[[#This Row],[Deaths_Q2]],Mapping!$A$2:$B$8,2,FALSE)</f>
        <v>50</v>
      </c>
      <c r="AC462" s="8">
        <f>VLOOKUP(Quintile_Data[[#This Row],[Deaths_Q3]],Mapping!$A$2:$B$8,2,FALSE)</f>
        <v>50</v>
      </c>
      <c r="AD462" s="8">
        <f>VLOOKUP(Quintile_Data[[#This Row],[Deaths_Q4]],Mapping!$A$2:$B$8,2,FALSE)</f>
        <v>50</v>
      </c>
      <c r="AE462" s="8">
        <f>VLOOKUP(Quintile_Data[[#This Row],[Deaths_Q5]],Mapping!$A$2:$B$8,2,FALSE)</f>
        <v>50</v>
      </c>
      <c r="AF462" s="8">
        <f>VLOOKUP(Quintile_Data[[#This Row],[Deaths_Overall]],Mapping!$A$2:$B$8,2,FALSE)</f>
        <v>100</v>
      </c>
    </row>
    <row r="463" spans="1:32" x14ac:dyDescent="0.25">
      <c r="A463" t="s">
        <v>59</v>
      </c>
      <c r="B463" t="s">
        <v>8</v>
      </c>
      <c r="C463" t="s">
        <v>6</v>
      </c>
      <c r="D463" t="s">
        <v>29</v>
      </c>
      <c r="E463" t="s">
        <v>62</v>
      </c>
      <c r="F463" t="s">
        <v>7</v>
      </c>
      <c r="G463" s="10">
        <v>1.3672518250232799</v>
      </c>
      <c r="H463" s="5">
        <v>1.03518346945165</v>
      </c>
      <c r="I463" s="5">
        <v>0.92053113423736099</v>
      </c>
      <c r="J463" s="5">
        <v>0.82732334877144298</v>
      </c>
      <c r="K463" s="5">
        <v>0.699246096556006</v>
      </c>
      <c r="L463" s="5">
        <v>0.90487756634836602</v>
      </c>
      <c r="M463" s="10">
        <v>1.13863816143176</v>
      </c>
      <c r="N463" s="5">
        <v>1.05984154988724</v>
      </c>
      <c r="O463" s="5">
        <v>0.98626339225015203</v>
      </c>
      <c r="P463" s="5">
        <v>0.90601782589259305</v>
      </c>
      <c r="Q463" s="5">
        <v>0.85676771500517901</v>
      </c>
      <c r="R463" s="5">
        <v>0.97751211683008998</v>
      </c>
      <c r="S463" s="11" t="s">
        <v>48</v>
      </c>
      <c r="T463" t="s">
        <v>48</v>
      </c>
      <c r="U463" t="s">
        <v>48</v>
      </c>
      <c r="V463" t="s">
        <v>48</v>
      </c>
      <c r="W463" t="s">
        <v>48</v>
      </c>
      <c r="X463" t="s">
        <v>50</v>
      </c>
      <c r="Y463" s="7">
        <f>ABS(Quintile_Data[[#This Row],[AE_Amt_Overall]]-MAX(Quintile_Data[[#This Row],[AE_Amt_Q1]:[AE_Amt_Q5]]))</f>
        <v>0.46237425867491388</v>
      </c>
      <c r="Z463" s="6">
        <f>ABS(MIN(Quintile_Data[[#This Row],[AE_Amt_Q1]:[AE_Amt_Q5]])-Quintile_Data[[#This Row],[AE_Amt_Overall]])</f>
        <v>0.20563146979236002</v>
      </c>
      <c r="AA463" s="19">
        <f>VLOOKUP(Quintile_Data[[#This Row],[Deaths_Q1]],Mapping!$A$2:$B$8,2,FALSE)</f>
        <v>50</v>
      </c>
      <c r="AB463" s="8">
        <f>VLOOKUP(Quintile_Data[[#This Row],[Deaths_Q2]],Mapping!$A$2:$B$8,2,FALSE)</f>
        <v>50</v>
      </c>
      <c r="AC463" s="8">
        <f>VLOOKUP(Quintile_Data[[#This Row],[Deaths_Q3]],Mapping!$A$2:$B$8,2,FALSE)</f>
        <v>50</v>
      </c>
      <c r="AD463" s="8">
        <f>VLOOKUP(Quintile_Data[[#This Row],[Deaths_Q4]],Mapping!$A$2:$B$8,2,FALSE)</f>
        <v>50</v>
      </c>
      <c r="AE463" s="8">
        <f>VLOOKUP(Quintile_Data[[#This Row],[Deaths_Q5]],Mapping!$A$2:$B$8,2,FALSE)</f>
        <v>50</v>
      </c>
      <c r="AF463" s="8">
        <f>VLOOKUP(Quintile_Data[[#This Row],[Deaths_Overall]],Mapping!$A$2:$B$8,2,FALSE)</f>
        <v>100</v>
      </c>
    </row>
    <row r="464" spans="1:32" x14ac:dyDescent="0.25">
      <c r="A464" t="s">
        <v>59</v>
      </c>
      <c r="B464" t="s">
        <v>8</v>
      </c>
      <c r="C464" t="s">
        <v>6</v>
      </c>
      <c r="D464" t="s">
        <v>29</v>
      </c>
      <c r="E464" t="s">
        <v>62</v>
      </c>
      <c r="F464" t="s">
        <v>57</v>
      </c>
      <c r="G464" s="10">
        <v>1.3901792411442799</v>
      </c>
      <c r="H464" s="5">
        <v>1.15461210618902</v>
      </c>
      <c r="I464" s="5">
        <v>0.99482343375439197</v>
      </c>
      <c r="J464" s="5">
        <v>0.85710877761219695</v>
      </c>
      <c r="K464" s="5">
        <v>0.75297104426660799</v>
      </c>
      <c r="L464" s="5">
        <v>0.92421368073813503</v>
      </c>
      <c r="M464" s="10">
        <v>1.3386089124063201</v>
      </c>
      <c r="N464" s="5">
        <v>1.3026885714162399</v>
      </c>
      <c r="O464" s="5">
        <v>1.12933100252698</v>
      </c>
      <c r="P464" s="5">
        <v>0.97997022501031805</v>
      </c>
      <c r="Q464" s="5">
        <v>1.0722524312658801</v>
      </c>
      <c r="R464" s="5">
        <v>1.13561306413915</v>
      </c>
      <c r="S464" s="11" t="s">
        <v>48</v>
      </c>
      <c r="T464" t="s">
        <v>50</v>
      </c>
      <c r="U464" t="s">
        <v>50</v>
      </c>
      <c r="V464" t="s">
        <v>48</v>
      </c>
      <c r="W464" t="s">
        <v>48</v>
      </c>
      <c r="X464" t="s">
        <v>50</v>
      </c>
      <c r="Y464" s="7">
        <f>ABS(Quintile_Data[[#This Row],[AE_Amt_Overall]]-MAX(Quintile_Data[[#This Row],[AE_Amt_Q1]:[AE_Amt_Q5]]))</f>
        <v>0.4659655604061449</v>
      </c>
      <c r="Z464" s="6">
        <f>ABS(MIN(Quintile_Data[[#This Row],[AE_Amt_Q1]:[AE_Amt_Q5]])-Quintile_Data[[#This Row],[AE_Amt_Overall]])</f>
        <v>0.17124263647152704</v>
      </c>
      <c r="AA464" s="19">
        <f>VLOOKUP(Quintile_Data[[#This Row],[Deaths_Q1]],Mapping!$A$2:$B$8,2,FALSE)</f>
        <v>50</v>
      </c>
      <c r="AB464" s="8">
        <f>VLOOKUP(Quintile_Data[[#This Row],[Deaths_Q2]],Mapping!$A$2:$B$8,2,FALSE)</f>
        <v>100</v>
      </c>
      <c r="AC464" s="8">
        <f>VLOOKUP(Quintile_Data[[#This Row],[Deaths_Q3]],Mapping!$A$2:$B$8,2,FALSE)</f>
        <v>100</v>
      </c>
      <c r="AD464" s="8">
        <f>VLOOKUP(Quintile_Data[[#This Row],[Deaths_Q4]],Mapping!$A$2:$B$8,2,FALSE)</f>
        <v>50</v>
      </c>
      <c r="AE464" s="8">
        <f>VLOOKUP(Quintile_Data[[#This Row],[Deaths_Q5]],Mapping!$A$2:$B$8,2,FALSE)</f>
        <v>50</v>
      </c>
      <c r="AF464" s="8">
        <f>VLOOKUP(Quintile_Data[[#This Row],[Deaths_Overall]],Mapping!$A$2:$B$8,2,FALSE)</f>
        <v>100</v>
      </c>
    </row>
    <row r="465" spans="1:32" x14ac:dyDescent="0.25">
      <c r="A465" t="s">
        <v>59</v>
      </c>
      <c r="B465" t="s">
        <v>8</v>
      </c>
      <c r="C465" t="s">
        <v>6</v>
      </c>
      <c r="D465" t="s">
        <v>29</v>
      </c>
      <c r="E465" t="s">
        <v>11</v>
      </c>
      <c r="F465" t="s">
        <v>16</v>
      </c>
      <c r="G465" s="10">
        <v>2.2894532063591502</v>
      </c>
      <c r="H465" s="5">
        <v>1.66197771983841</v>
      </c>
      <c r="I465" s="5">
        <v>1.46428223245718</v>
      </c>
      <c r="J465" s="5">
        <v>1.20957106095436</v>
      </c>
      <c r="K465" s="5">
        <v>0.94124942670600897</v>
      </c>
      <c r="L465" s="5">
        <v>1.45383934560985</v>
      </c>
      <c r="M465" s="10">
        <v>2.5058158801467001</v>
      </c>
      <c r="N465" s="5">
        <v>1.78753820843721</v>
      </c>
      <c r="O465" s="5">
        <v>1.62015513474342</v>
      </c>
      <c r="P465" s="5">
        <v>1.24409461630049</v>
      </c>
      <c r="Q465" s="5">
        <v>0.98988359739224496</v>
      </c>
      <c r="R465" s="5">
        <v>1.6071991889587001</v>
      </c>
      <c r="S465" s="11" t="s">
        <v>48</v>
      </c>
      <c r="T465" t="s">
        <v>48</v>
      </c>
      <c r="U465" t="s">
        <v>48</v>
      </c>
      <c r="V465" t="s">
        <v>48</v>
      </c>
      <c r="W465" t="s">
        <v>48</v>
      </c>
      <c r="X465" t="s">
        <v>50</v>
      </c>
      <c r="Y465" s="7">
        <f>ABS(Quintile_Data[[#This Row],[AE_Amt_Overall]]-MAX(Quintile_Data[[#This Row],[AE_Amt_Q1]:[AE_Amt_Q5]]))</f>
        <v>0.83561386074930022</v>
      </c>
      <c r="Z465" s="6">
        <f>ABS(MIN(Quintile_Data[[#This Row],[AE_Amt_Q1]:[AE_Amt_Q5]])-Quintile_Data[[#This Row],[AE_Amt_Overall]])</f>
        <v>0.51258991890384098</v>
      </c>
      <c r="AA465" s="19">
        <f>VLOOKUP(Quintile_Data[[#This Row],[Deaths_Q1]],Mapping!$A$2:$B$8,2,FALSE)</f>
        <v>50</v>
      </c>
      <c r="AB465" s="8">
        <f>VLOOKUP(Quintile_Data[[#This Row],[Deaths_Q2]],Mapping!$A$2:$B$8,2,FALSE)</f>
        <v>50</v>
      </c>
      <c r="AC465" s="8">
        <f>VLOOKUP(Quintile_Data[[#This Row],[Deaths_Q3]],Mapping!$A$2:$B$8,2,FALSE)</f>
        <v>50</v>
      </c>
      <c r="AD465" s="8">
        <f>VLOOKUP(Quintile_Data[[#This Row],[Deaths_Q4]],Mapping!$A$2:$B$8,2,FALSE)</f>
        <v>50</v>
      </c>
      <c r="AE465" s="8">
        <f>VLOOKUP(Quintile_Data[[#This Row],[Deaths_Q5]],Mapping!$A$2:$B$8,2,FALSE)</f>
        <v>50</v>
      </c>
      <c r="AF465" s="8">
        <f>VLOOKUP(Quintile_Data[[#This Row],[Deaths_Overall]],Mapping!$A$2:$B$8,2,FALSE)</f>
        <v>100</v>
      </c>
    </row>
    <row r="466" spans="1:32" x14ac:dyDescent="0.25">
      <c r="A466" t="s">
        <v>59</v>
      </c>
      <c r="B466" t="s">
        <v>8</v>
      </c>
      <c r="C466" t="s">
        <v>6</v>
      </c>
      <c r="D466" t="s">
        <v>29</v>
      </c>
      <c r="E466" t="s">
        <v>11</v>
      </c>
      <c r="F466" t="s">
        <v>7</v>
      </c>
      <c r="G466" s="10">
        <v>1.6115731714370201</v>
      </c>
      <c r="H466" s="5">
        <v>1.0517235812015</v>
      </c>
      <c r="I466" s="5">
        <v>0.88586039044925702</v>
      </c>
      <c r="J466" s="5">
        <v>0.78229554627739895</v>
      </c>
      <c r="K466" s="5">
        <v>0.67032830445399405</v>
      </c>
      <c r="L466" s="5">
        <v>0.82660247069298598</v>
      </c>
      <c r="M466" s="10">
        <v>1.5482871913223999</v>
      </c>
      <c r="N466" s="5">
        <v>1.06947642162936</v>
      </c>
      <c r="O466" s="5">
        <v>0.96442537394070404</v>
      </c>
      <c r="P466" s="5">
        <v>0.85518446346252797</v>
      </c>
      <c r="Q466" s="5">
        <v>0.83508768624462903</v>
      </c>
      <c r="R466" s="5">
        <v>0.96083184434889901</v>
      </c>
      <c r="S466" s="11" t="s">
        <v>48</v>
      </c>
      <c r="T466" t="s">
        <v>48</v>
      </c>
      <c r="U466" t="s">
        <v>50</v>
      </c>
      <c r="V466" t="s">
        <v>48</v>
      </c>
      <c r="W466" t="s">
        <v>48</v>
      </c>
      <c r="X466" t="s">
        <v>50</v>
      </c>
      <c r="Y466" s="7">
        <f>ABS(Quintile_Data[[#This Row],[AE_Amt_Overall]]-MAX(Quintile_Data[[#This Row],[AE_Amt_Q1]:[AE_Amt_Q5]]))</f>
        <v>0.78497070074403408</v>
      </c>
      <c r="Z466" s="6">
        <f>ABS(MIN(Quintile_Data[[#This Row],[AE_Amt_Q1]:[AE_Amt_Q5]])-Quintile_Data[[#This Row],[AE_Amt_Overall]])</f>
        <v>0.15627416623899193</v>
      </c>
      <c r="AA466" s="19">
        <f>VLOOKUP(Quintile_Data[[#This Row],[Deaths_Q1]],Mapping!$A$2:$B$8,2,FALSE)</f>
        <v>50</v>
      </c>
      <c r="AB466" s="8">
        <f>VLOOKUP(Quintile_Data[[#This Row],[Deaths_Q2]],Mapping!$A$2:$B$8,2,FALSE)</f>
        <v>50</v>
      </c>
      <c r="AC466" s="8">
        <f>VLOOKUP(Quintile_Data[[#This Row],[Deaths_Q3]],Mapping!$A$2:$B$8,2,FALSE)</f>
        <v>100</v>
      </c>
      <c r="AD466" s="8">
        <f>VLOOKUP(Quintile_Data[[#This Row],[Deaths_Q4]],Mapping!$A$2:$B$8,2,FALSE)</f>
        <v>50</v>
      </c>
      <c r="AE466" s="8">
        <f>VLOOKUP(Quintile_Data[[#This Row],[Deaths_Q5]],Mapping!$A$2:$B$8,2,FALSE)</f>
        <v>50</v>
      </c>
      <c r="AF466" s="8">
        <f>VLOOKUP(Quintile_Data[[#This Row],[Deaths_Overall]],Mapping!$A$2:$B$8,2,FALSE)</f>
        <v>100</v>
      </c>
    </row>
    <row r="467" spans="1:32" x14ac:dyDescent="0.25">
      <c r="A467" t="s">
        <v>59</v>
      </c>
      <c r="B467" t="s">
        <v>8</v>
      </c>
      <c r="C467" t="s">
        <v>6</v>
      </c>
      <c r="D467" t="s">
        <v>29</v>
      </c>
      <c r="E467" t="s">
        <v>11</v>
      </c>
      <c r="F467" t="s">
        <v>57</v>
      </c>
      <c r="G467" s="10">
        <v>1.6796693134504901</v>
      </c>
      <c r="H467" s="5">
        <v>1.10961392496869</v>
      </c>
      <c r="I467" s="5">
        <v>0.92267364764573701</v>
      </c>
      <c r="J467" s="5">
        <v>0.80836132284278495</v>
      </c>
      <c r="K467" s="5">
        <v>0.67989041648271997</v>
      </c>
      <c r="L467" s="5">
        <v>0.84557682281467705</v>
      </c>
      <c r="M467" s="10">
        <v>1.7864918611562399</v>
      </c>
      <c r="N467" s="5">
        <v>1.55634035137394</v>
      </c>
      <c r="O467" s="5">
        <v>1.14113436725447</v>
      </c>
      <c r="P467" s="5">
        <v>1.0023638502760801</v>
      </c>
      <c r="Q467" s="5">
        <v>0.95635117985479001</v>
      </c>
      <c r="R467" s="5">
        <v>1.2072874707087</v>
      </c>
      <c r="S467" s="11" t="s">
        <v>48</v>
      </c>
      <c r="T467" t="s">
        <v>50</v>
      </c>
      <c r="U467" t="s">
        <v>50</v>
      </c>
      <c r="V467" t="s">
        <v>50</v>
      </c>
      <c r="W467" t="s">
        <v>48</v>
      </c>
      <c r="X467" t="s">
        <v>50</v>
      </c>
      <c r="Y467" s="7">
        <f>ABS(Quintile_Data[[#This Row],[AE_Amt_Overall]]-MAX(Quintile_Data[[#This Row],[AE_Amt_Q1]:[AE_Amt_Q5]]))</f>
        <v>0.83409249063581303</v>
      </c>
      <c r="Z467" s="6">
        <f>ABS(MIN(Quintile_Data[[#This Row],[AE_Amt_Q1]:[AE_Amt_Q5]])-Quintile_Data[[#This Row],[AE_Amt_Overall]])</f>
        <v>0.16568640633195708</v>
      </c>
      <c r="AA467" s="19">
        <f>VLOOKUP(Quintile_Data[[#This Row],[Deaths_Q1]],Mapping!$A$2:$B$8,2,FALSE)</f>
        <v>50</v>
      </c>
      <c r="AB467" s="8">
        <f>VLOOKUP(Quintile_Data[[#This Row],[Deaths_Q2]],Mapping!$A$2:$B$8,2,FALSE)</f>
        <v>100</v>
      </c>
      <c r="AC467" s="8">
        <f>VLOOKUP(Quintile_Data[[#This Row],[Deaths_Q3]],Mapping!$A$2:$B$8,2,FALSE)</f>
        <v>100</v>
      </c>
      <c r="AD467" s="8">
        <f>VLOOKUP(Quintile_Data[[#This Row],[Deaths_Q4]],Mapping!$A$2:$B$8,2,FALSE)</f>
        <v>100</v>
      </c>
      <c r="AE467" s="8">
        <f>VLOOKUP(Quintile_Data[[#This Row],[Deaths_Q5]],Mapping!$A$2:$B$8,2,FALSE)</f>
        <v>50</v>
      </c>
      <c r="AF467" s="8">
        <f>VLOOKUP(Quintile_Data[[#This Row],[Deaths_Overall]],Mapping!$A$2:$B$8,2,FALSE)</f>
        <v>100</v>
      </c>
    </row>
    <row r="468" spans="1:32" x14ac:dyDescent="0.25">
      <c r="A468" t="s">
        <v>59</v>
      </c>
      <c r="B468" t="s">
        <v>8</v>
      </c>
      <c r="C468" t="s">
        <v>6</v>
      </c>
      <c r="D468" t="s">
        <v>29</v>
      </c>
      <c r="E468" t="s">
        <v>58</v>
      </c>
      <c r="F468" t="s">
        <v>16</v>
      </c>
      <c r="G468" s="10">
        <v>1.63789369752387</v>
      </c>
      <c r="H468" s="5">
        <v>1.4288852154267699</v>
      </c>
      <c r="I468" s="5">
        <v>1.27002866056435</v>
      </c>
      <c r="J468" s="5">
        <v>1.1725092975835301</v>
      </c>
      <c r="K468" s="5">
        <v>1.0182757046861799</v>
      </c>
      <c r="L468" s="5">
        <v>1.27487097663161</v>
      </c>
      <c r="M468" s="10">
        <v>1.7477794744897099</v>
      </c>
      <c r="N468" s="5">
        <v>1.50141659791953</v>
      </c>
      <c r="O468" s="5">
        <v>1.3529799696679701</v>
      </c>
      <c r="P468" s="5">
        <v>1.2306907274738099</v>
      </c>
      <c r="Q468" s="5">
        <v>1.0604620590593401</v>
      </c>
      <c r="R468" s="5">
        <v>1.35333192238361</v>
      </c>
      <c r="S468" s="11" t="s">
        <v>50</v>
      </c>
      <c r="T468" t="s">
        <v>50</v>
      </c>
      <c r="U468" t="s">
        <v>50</v>
      </c>
      <c r="V468" t="s">
        <v>50</v>
      </c>
      <c r="W468" t="s">
        <v>50</v>
      </c>
      <c r="X468" t="s">
        <v>52</v>
      </c>
      <c r="Y468" s="7">
        <f>ABS(Quintile_Data[[#This Row],[AE_Amt_Overall]]-MAX(Quintile_Data[[#This Row],[AE_Amt_Q1]:[AE_Amt_Q5]]))</f>
        <v>0.36302272089226006</v>
      </c>
      <c r="Z468" s="6">
        <f>ABS(MIN(Quintile_Data[[#This Row],[AE_Amt_Q1]:[AE_Amt_Q5]])-Quintile_Data[[#This Row],[AE_Amt_Overall]])</f>
        <v>0.25659527194543008</v>
      </c>
      <c r="AA468" s="19">
        <f>VLOOKUP(Quintile_Data[[#This Row],[Deaths_Q1]],Mapping!$A$2:$B$8,2,FALSE)</f>
        <v>100</v>
      </c>
      <c r="AB468" s="8">
        <f>VLOOKUP(Quintile_Data[[#This Row],[Deaths_Q2]],Mapping!$A$2:$B$8,2,FALSE)</f>
        <v>100</v>
      </c>
      <c r="AC468" s="8">
        <f>VLOOKUP(Quintile_Data[[#This Row],[Deaths_Q3]],Mapping!$A$2:$B$8,2,FALSE)</f>
        <v>100</v>
      </c>
      <c r="AD468" s="8">
        <f>VLOOKUP(Quintile_Data[[#This Row],[Deaths_Q4]],Mapping!$A$2:$B$8,2,FALSE)</f>
        <v>100</v>
      </c>
      <c r="AE468" s="8">
        <f>VLOOKUP(Quintile_Data[[#This Row],[Deaths_Q5]],Mapping!$A$2:$B$8,2,FALSE)</f>
        <v>100</v>
      </c>
      <c r="AF468" s="8">
        <f>VLOOKUP(Quintile_Data[[#This Row],[Deaths_Overall]],Mapping!$A$2:$B$8,2,FALSE)</f>
        <v>200</v>
      </c>
    </row>
    <row r="469" spans="1:32" x14ac:dyDescent="0.25">
      <c r="A469" t="s">
        <v>59</v>
      </c>
      <c r="B469" t="s">
        <v>8</v>
      </c>
      <c r="C469" t="s">
        <v>6</v>
      </c>
      <c r="D469" t="s">
        <v>29</v>
      </c>
      <c r="E469" t="s">
        <v>58</v>
      </c>
      <c r="F469" t="s">
        <v>7</v>
      </c>
      <c r="G469" s="10">
        <v>1.2461456077111901</v>
      </c>
      <c r="H469" s="5">
        <v>1.01128567244377</v>
      </c>
      <c r="I469" s="5">
        <v>0.93727557229587499</v>
      </c>
      <c r="J469" s="5">
        <v>0.87166788061622302</v>
      </c>
      <c r="K469" s="5">
        <v>0.75781746088628898</v>
      </c>
      <c r="L469" s="5">
        <v>0.88985434037806399</v>
      </c>
      <c r="M469" s="10">
        <v>1.24051461167488</v>
      </c>
      <c r="N469" s="5">
        <v>1.0953110590686901</v>
      </c>
      <c r="O469" s="5">
        <v>0.98298251409367998</v>
      </c>
      <c r="P469" s="5">
        <v>0.94972198995726598</v>
      </c>
      <c r="Q469" s="5">
        <v>0.872534174650062</v>
      </c>
      <c r="R469" s="5">
        <v>0.98518000223283497</v>
      </c>
      <c r="S469" s="11" t="s">
        <v>50</v>
      </c>
      <c r="T469" t="s">
        <v>50</v>
      </c>
      <c r="U469" t="s">
        <v>50</v>
      </c>
      <c r="V469" t="s">
        <v>50</v>
      </c>
      <c r="W469" t="s">
        <v>50</v>
      </c>
      <c r="X469" t="s">
        <v>52</v>
      </c>
      <c r="Y469" s="7">
        <f>ABS(Quintile_Data[[#This Row],[AE_Amt_Overall]]-MAX(Quintile_Data[[#This Row],[AE_Amt_Q1]:[AE_Amt_Q5]]))</f>
        <v>0.3562912673331261</v>
      </c>
      <c r="Z469" s="6">
        <f>ABS(MIN(Quintile_Data[[#This Row],[AE_Amt_Q1]:[AE_Amt_Q5]])-Quintile_Data[[#This Row],[AE_Amt_Overall]])</f>
        <v>0.13203687949177501</v>
      </c>
      <c r="AA469" s="19">
        <f>VLOOKUP(Quintile_Data[[#This Row],[Deaths_Q1]],Mapping!$A$2:$B$8,2,FALSE)</f>
        <v>100</v>
      </c>
      <c r="AB469" s="8">
        <f>VLOOKUP(Quintile_Data[[#This Row],[Deaths_Q2]],Mapping!$A$2:$B$8,2,FALSE)</f>
        <v>100</v>
      </c>
      <c r="AC469" s="8">
        <f>VLOOKUP(Quintile_Data[[#This Row],[Deaths_Q3]],Mapping!$A$2:$B$8,2,FALSE)</f>
        <v>100</v>
      </c>
      <c r="AD469" s="8">
        <f>VLOOKUP(Quintile_Data[[#This Row],[Deaths_Q4]],Mapping!$A$2:$B$8,2,FALSE)</f>
        <v>100</v>
      </c>
      <c r="AE469" s="8">
        <f>VLOOKUP(Quintile_Data[[#This Row],[Deaths_Q5]],Mapping!$A$2:$B$8,2,FALSE)</f>
        <v>100</v>
      </c>
      <c r="AF469" s="8">
        <f>VLOOKUP(Quintile_Data[[#This Row],[Deaths_Overall]],Mapping!$A$2:$B$8,2,FALSE)</f>
        <v>200</v>
      </c>
    </row>
    <row r="470" spans="1:32" x14ac:dyDescent="0.25">
      <c r="A470" t="s">
        <v>59</v>
      </c>
      <c r="B470" t="s">
        <v>8</v>
      </c>
      <c r="C470" t="s">
        <v>6</v>
      </c>
      <c r="D470" t="s">
        <v>29</v>
      </c>
      <c r="E470" t="s">
        <v>58</v>
      </c>
      <c r="F470" t="s">
        <v>57</v>
      </c>
      <c r="G470" s="10">
        <v>1.33809366207773</v>
      </c>
      <c r="H470" s="5">
        <v>1.06644743100618</v>
      </c>
      <c r="I470" s="5">
        <v>0.99695747511285904</v>
      </c>
      <c r="J470" s="5">
        <v>0.89956683026546902</v>
      </c>
      <c r="K470" s="5">
        <v>0.80250425348118404</v>
      </c>
      <c r="L470" s="5">
        <v>0.928823666934528</v>
      </c>
      <c r="M470" s="10">
        <v>1.5032718217091099</v>
      </c>
      <c r="N470" s="5">
        <v>1.2539985649576899</v>
      </c>
      <c r="O470" s="5">
        <v>1.19542411889935</v>
      </c>
      <c r="P470" s="5">
        <v>1.11785103131372</v>
      </c>
      <c r="Q470" s="5">
        <v>1.0265162691757601</v>
      </c>
      <c r="R470" s="5">
        <v>1.1934529890689001</v>
      </c>
      <c r="S470" s="11" t="s">
        <v>50</v>
      </c>
      <c r="T470" t="s">
        <v>50</v>
      </c>
      <c r="U470" t="s">
        <v>52</v>
      </c>
      <c r="V470" t="s">
        <v>50</v>
      </c>
      <c r="W470" t="s">
        <v>50</v>
      </c>
      <c r="X470" t="s">
        <v>52</v>
      </c>
      <c r="Y470" s="7">
        <f>ABS(Quintile_Data[[#This Row],[AE_Amt_Overall]]-MAX(Quintile_Data[[#This Row],[AE_Amt_Q1]:[AE_Amt_Q5]]))</f>
        <v>0.40926999514320195</v>
      </c>
      <c r="Z470" s="6">
        <f>ABS(MIN(Quintile_Data[[#This Row],[AE_Amt_Q1]:[AE_Amt_Q5]])-Quintile_Data[[#This Row],[AE_Amt_Overall]])</f>
        <v>0.12631941345334396</v>
      </c>
      <c r="AA470" s="19">
        <f>VLOOKUP(Quintile_Data[[#This Row],[Deaths_Q1]],Mapping!$A$2:$B$8,2,FALSE)</f>
        <v>100</v>
      </c>
      <c r="AB470" s="8">
        <f>VLOOKUP(Quintile_Data[[#This Row],[Deaths_Q2]],Mapping!$A$2:$B$8,2,FALSE)</f>
        <v>100</v>
      </c>
      <c r="AC470" s="8">
        <f>VLOOKUP(Quintile_Data[[#This Row],[Deaths_Q3]],Mapping!$A$2:$B$8,2,FALSE)</f>
        <v>200</v>
      </c>
      <c r="AD470" s="8">
        <f>VLOOKUP(Quintile_Data[[#This Row],[Deaths_Q4]],Mapping!$A$2:$B$8,2,FALSE)</f>
        <v>100</v>
      </c>
      <c r="AE470" s="8">
        <f>VLOOKUP(Quintile_Data[[#This Row],[Deaths_Q5]],Mapping!$A$2:$B$8,2,FALSE)</f>
        <v>100</v>
      </c>
      <c r="AF470" s="8">
        <f>VLOOKUP(Quintile_Data[[#This Row],[Deaths_Overall]],Mapping!$A$2:$B$8,2,FALSE)</f>
        <v>200</v>
      </c>
    </row>
    <row r="471" spans="1:32" x14ac:dyDescent="0.25">
      <c r="A471" t="s">
        <v>59</v>
      </c>
      <c r="B471" t="s">
        <v>8</v>
      </c>
      <c r="C471" t="s">
        <v>9</v>
      </c>
      <c r="D471" t="s">
        <v>10</v>
      </c>
      <c r="E471" t="s">
        <v>60</v>
      </c>
      <c r="F471" t="s">
        <v>7</v>
      </c>
      <c r="G471" s="10" t="s">
        <v>54</v>
      </c>
      <c r="H471" s="5" t="s">
        <v>54</v>
      </c>
      <c r="I471" s="5" t="s">
        <v>54</v>
      </c>
      <c r="J471" s="5" t="s">
        <v>54</v>
      </c>
      <c r="K471" s="5" t="s">
        <v>54</v>
      </c>
      <c r="L471" s="5" t="s">
        <v>54</v>
      </c>
      <c r="M471" s="10" t="s">
        <v>54</v>
      </c>
      <c r="N471" s="5" t="s">
        <v>54</v>
      </c>
      <c r="O471" s="5" t="s">
        <v>54</v>
      </c>
      <c r="P471" s="5" t="s">
        <v>54</v>
      </c>
      <c r="Q471" s="5" t="s">
        <v>54</v>
      </c>
      <c r="R471" s="5" t="s">
        <v>54</v>
      </c>
      <c r="S471" s="11" t="s">
        <v>55</v>
      </c>
      <c r="T471" t="s">
        <v>55</v>
      </c>
      <c r="U471" t="s">
        <v>55</v>
      </c>
      <c r="V471" t="s">
        <v>55</v>
      </c>
      <c r="W471" t="s">
        <v>55</v>
      </c>
      <c r="X471" t="s">
        <v>55</v>
      </c>
      <c r="Y471" s="7" t="e">
        <f>ABS(Quintile_Data[[#This Row],[AE_Amt_Overall]]-MAX(Quintile_Data[[#This Row],[AE_Amt_Q1]:[AE_Amt_Q5]]))</f>
        <v>#VALUE!</v>
      </c>
      <c r="Z471" s="6" t="e">
        <f>ABS(MIN(Quintile_Data[[#This Row],[AE_Amt_Q1]:[AE_Amt_Q5]])-Quintile_Data[[#This Row],[AE_Amt_Overall]])</f>
        <v>#VALUE!</v>
      </c>
      <c r="AA471" s="19" t="str">
        <f>VLOOKUP(Quintile_Data[[#This Row],[Deaths_Q1]],Mapping!$A$2:$B$8,2,FALSE)</f>
        <v>N/A</v>
      </c>
      <c r="AB471" s="8" t="str">
        <f>VLOOKUP(Quintile_Data[[#This Row],[Deaths_Q2]],Mapping!$A$2:$B$8,2,FALSE)</f>
        <v>N/A</v>
      </c>
      <c r="AC471" s="8" t="str">
        <f>VLOOKUP(Quintile_Data[[#This Row],[Deaths_Q3]],Mapping!$A$2:$B$8,2,FALSE)</f>
        <v>N/A</v>
      </c>
      <c r="AD471" s="8" t="str">
        <f>VLOOKUP(Quintile_Data[[#This Row],[Deaths_Q4]],Mapping!$A$2:$B$8,2,FALSE)</f>
        <v>N/A</v>
      </c>
      <c r="AE471" s="8" t="str">
        <f>VLOOKUP(Quintile_Data[[#This Row],[Deaths_Q5]],Mapping!$A$2:$B$8,2,FALSE)</f>
        <v>N/A</v>
      </c>
      <c r="AF471" s="8" t="str">
        <f>VLOOKUP(Quintile_Data[[#This Row],[Deaths_Overall]],Mapping!$A$2:$B$8,2,FALSE)</f>
        <v>N/A</v>
      </c>
    </row>
    <row r="472" spans="1:32" x14ac:dyDescent="0.25">
      <c r="A472" t="s">
        <v>59</v>
      </c>
      <c r="B472" t="s">
        <v>8</v>
      </c>
      <c r="C472" t="s">
        <v>9</v>
      </c>
      <c r="D472" t="s">
        <v>10</v>
      </c>
      <c r="E472" t="s">
        <v>60</v>
      </c>
      <c r="F472" t="s">
        <v>57</v>
      </c>
      <c r="G472" s="10" t="s">
        <v>54</v>
      </c>
      <c r="H472" s="5" t="s">
        <v>54</v>
      </c>
      <c r="I472" s="5" t="s">
        <v>54</v>
      </c>
      <c r="J472" s="5" t="s">
        <v>54</v>
      </c>
      <c r="K472" s="5" t="s">
        <v>54</v>
      </c>
      <c r="L472" s="5" t="s">
        <v>54</v>
      </c>
      <c r="M472" s="10" t="s">
        <v>54</v>
      </c>
      <c r="N472" s="5" t="s">
        <v>54</v>
      </c>
      <c r="O472" s="5" t="s">
        <v>54</v>
      </c>
      <c r="P472" s="5" t="s">
        <v>54</v>
      </c>
      <c r="Q472" s="5" t="s">
        <v>54</v>
      </c>
      <c r="R472" s="5" t="s">
        <v>54</v>
      </c>
      <c r="S472" s="11" t="s">
        <v>55</v>
      </c>
      <c r="T472" t="s">
        <v>55</v>
      </c>
      <c r="U472" t="s">
        <v>55</v>
      </c>
      <c r="V472" t="s">
        <v>55</v>
      </c>
      <c r="W472" t="s">
        <v>55</v>
      </c>
      <c r="X472" t="s">
        <v>55</v>
      </c>
      <c r="Y472" s="7" t="e">
        <f>ABS(Quintile_Data[[#This Row],[AE_Amt_Overall]]-MAX(Quintile_Data[[#This Row],[AE_Amt_Q1]:[AE_Amt_Q5]]))</f>
        <v>#VALUE!</v>
      </c>
      <c r="Z472" s="6" t="e">
        <f>ABS(MIN(Quintile_Data[[#This Row],[AE_Amt_Q1]:[AE_Amt_Q5]])-Quintile_Data[[#This Row],[AE_Amt_Overall]])</f>
        <v>#VALUE!</v>
      </c>
      <c r="AA472" s="19" t="str">
        <f>VLOOKUP(Quintile_Data[[#This Row],[Deaths_Q1]],Mapping!$A$2:$B$8,2,FALSE)</f>
        <v>N/A</v>
      </c>
      <c r="AB472" s="8" t="str">
        <f>VLOOKUP(Quintile_Data[[#This Row],[Deaths_Q2]],Mapping!$A$2:$B$8,2,FALSE)</f>
        <v>N/A</v>
      </c>
      <c r="AC472" s="8" t="str">
        <f>VLOOKUP(Quintile_Data[[#This Row],[Deaths_Q3]],Mapping!$A$2:$B$8,2,FALSE)</f>
        <v>N/A</v>
      </c>
      <c r="AD472" s="8" t="str">
        <f>VLOOKUP(Quintile_Data[[#This Row],[Deaths_Q4]],Mapping!$A$2:$B$8,2,FALSE)</f>
        <v>N/A</v>
      </c>
      <c r="AE472" s="8" t="str">
        <f>VLOOKUP(Quintile_Data[[#This Row],[Deaths_Q5]],Mapping!$A$2:$B$8,2,FALSE)</f>
        <v>N/A</v>
      </c>
      <c r="AF472" s="8" t="str">
        <f>VLOOKUP(Quintile_Data[[#This Row],[Deaths_Overall]],Mapping!$A$2:$B$8,2,FALSE)</f>
        <v>N/A</v>
      </c>
    </row>
    <row r="473" spans="1:32" x14ac:dyDescent="0.25">
      <c r="A473" t="s">
        <v>59</v>
      </c>
      <c r="B473" t="s">
        <v>8</v>
      </c>
      <c r="C473" t="s">
        <v>9</v>
      </c>
      <c r="D473" t="s">
        <v>10</v>
      </c>
      <c r="E473" t="s">
        <v>61</v>
      </c>
      <c r="F473" t="s">
        <v>16</v>
      </c>
      <c r="G473" s="10" t="s">
        <v>54</v>
      </c>
      <c r="H473" s="5">
        <v>3.4522517863930999</v>
      </c>
      <c r="I473" s="5" t="s">
        <v>54</v>
      </c>
      <c r="J473" s="5" t="s">
        <v>54</v>
      </c>
      <c r="K473" s="5" t="s">
        <v>54</v>
      </c>
      <c r="L473" s="5">
        <v>2.4280401783008099</v>
      </c>
      <c r="M473" s="10" t="s">
        <v>54</v>
      </c>
      <c r="N473" s="5">
        <v>3.4914885234823299</v>
      </c>
      <c r="O473" s="5" t="s">
        <v>54</v>
      </c>
      <c r="P473" s="5" t="s">
        <v>54</v>
      </c>
      <c r="Q473" s="5" t="s">
        <v>54</v>
      </c>
      <c r="R473" s="5">
        <v>2.5179513293860598</v>
      </c>
      <c r="S473" s="11" t="s">
        <v>55</v>
      </c>
      <c r="T473" t="s">
        <v>51</v>
      </c>
      <c r="U473" t="s">
        <v>55</v>
      </c>
      <c r="V473" t="s">
        <v>55</v>
      </c>
      <c r="W473" t="s">
        <v>55</v>
      </c>
      <c r="X473" t="s">
        <v>51</v>
      </c>
      <c r="Y473" s="7">
        <f>ABS(Quintile_Data[[#This Row],[AE_Amt_Overall]]-MAX(Quintile_Data[[#This Row],[AE_Amt_Q1]:[AE_Amt_Q5]]))</f>
        <v>1.0242116080922901</v>
      </c>
      <c r="Z473" s="6">
        <f>ABS(MIN(Quintile_Data[[#This Row],[AE_Amt_Q1]:[AE_Amt_Q5]])-Quintile_Data[[#This Row],[AE_Amt_Overall]])</f>
        <v>1.0242116080922901</v>
      </c>
      <c r="AA473" s="19" t="str">
        <f>VLOOKUP(Quintile_Data[[#This Row],[Deaths_Q1]],Mapping!$A$2:$B$8,2,FALSE)</f>
        <v>N/A</v>
      </c>
      <c r="AB473" s="8">
        <f>VLOOKUP(Quintile_Data[[#This Row],[Deaths_Q2]],Mapping!$A$2:$B$8,2,FALSE)</f>
        <v>6</v>
      </c>
      <c r="AC473" s="8" t="str">
        <f>VLOOKUP(Quintile_Data[[#This Row],[Deaths_Q3]],Mapping!$A$2:$B$8,2,FALSE)</f>
        <v>N/A</v>
      </c>
      <c r="AD473" s="8" t="str">
        <f>VLOOKUP(Quintile_Data[[#This Row],[Deaths_Q4]],Mapping!$A$2:$B$8,2,FALSE)</f>
        <v>N/A</v>
      </c>
      <c r="AE473" s="8" t="str">
        <f>VLOOKUP(Quintile_Data[[#This Row],[Deaths_Q5]],Mapping!$A$2:$B$8,2,FALSE)</f>
        <v>N/A</v>
      </c>
      <c r="AF473" s="8">
        <f>VLOOKUP(Quintile_Data[[#This Row],[Deaths_Overall]],Mapping!$A$2:$B$8,2,FALSE)</f>
        <v>6</v>
      </c>
    </row>
    <row r="474" spans="1:32" x14ac:dyDescent="0.25">
      <c r="A474" t="s">
        <v>59</v>
      </c>
      <c r="B474" t="s">
        <v>8</v>
      </c>
      <c r="C474" t="s">
        <v>9</v>
      </c>
      <c r="D474" t="s">
        <v>10</v>
      </c>
      <c r="E474" t="s">
        <v>61</v>
      </c>
      <c r="F474" t="s">
        <v>7</v>
      </c>
      <c r="G474" s="10" t="s">
        <v>54</v>
      </c>
      <c r="H474" s="5">
        <v>1.88103508015502</v>
      </c>
      <c r="I474" s="5">
        <v>1.23524604495301</v>
      </c>
      <c r="J474" s="5">
        <v>0.96226389928502398</v>
      </c>
      <c r="K474" s="5" t="s">
        <v>54</v>
      </c>
      <c r="L474" s="5">
        <v>1.2116584300292701</v>
      </c>
      <c r="M474" s="10" t="s">
        <v>54</v>
      </c>
      <c r="N474" s="5">
        <v>1.6524158621492699</v>
      </c>
      <c r="O474" s="5">
        <v>1.3136473718658299</v>
      </c>
      <c r="P474" s="5">
        <v>1.01731910972318</v>
      </c>
      <c r="Q474" s="5" t="s">
        <v>54</v>
      </c>
      <c r="R474" s="5">
        <v>1.2802744698287101</v>
      </c>
      <c r="S474" s="11" t="s">
        <v>55</v>
      </c>
      <c r="T474" t="s">
        <v>51</v>
      </c>
      <c r="U474" t="s">
        <v>51</v>
      </c>
      <c r="V474" t="s">
        <v>51</v>
      </c>
      <c r="W474" t="s">
        <v>55</v>
      </c>
      <c r="X474" t="s">
        <v>53</v>
      </c>
      <c r="Y474" s="7">
        <f>ABS(Quintile_Data[[#This Row],[AE_Amt_Overall]]-MAX(Quintile_Data[[#This Row],[AE_Amt_Q1]:[AE_Amt_Q5]]))</f>
        <v>0.66937665012574987</v>
      </c>
      <c r="Z474" s="6">
        <f>ABS(MIN(Quintile_Data[[#This Row],[AE_Amt_Q1]:[AE_Amt_Q5]])-Quintile_Data[[#This Row],[AE_Amt_Overall]])</f>
        <v>0.24939453074424611</v>
      </c>
      <c r="AA474" s="19" t="str">
        <f>VLOOKUP(Quintile_Data[[#This Row],[Deaths_Q1]],Mapping!$A$2:$B$8,2,FALSE)</f>
        <v>N/A</v>
      </c>
      <c r="AB474" s="8">
        <f>VLOOKUP(Quintile_Data[[#This Row],[Deaths_Q2]],Mapping!$A$2:$B$8,2,FALSE)</f>
        <v>6</v>
      </c>
      <c r="AC474" s="8">
        <f>VLOOKUP(Quintile_Data[[#This Row],[Deaths_Q3]],Mapping!$A$2:$B$8,2,FALSE)</f>
        <v>6</v>
      </c>
      <c r="AD474" s="8">
        <f>VLOOKUP(Quintile_Data[[#This Row],[Deaths_Q4]],Mapping!$A$2:$B$8,2,FALSE)</f>
        <v>6</v>
      </c>
      <c r="AE474" s="8" t="str">
        <f>VLOOKUP(Quintile_Data[[#This Row],[Deaths_Q5]],Mapping!$A$2:$B$8,2,FALSE)</f>
        <v>N/A</v>
      </c>
      <c r="AF474" s="8">
        <f>VLOOKUP(Quintile_Data[[#This Row],[Deaths_Overall]],Mapping!$A$2:$B$8,2,FALSE)</f>
        <v>12</v>
      </c>
    </row>
    <row r="475" spans="1:32" x14ac:dyDescent="0.25">
      <c r="A475" t="s">
        <v>59</v>
      </c>
      <c r="B475" t="s">
        <v>8</v>
      </c>
      <c r="C475" t="s">
        <v>9</v>
      </c>
      <c r="D475" t="s">
        <v>10</v>
      </c>
      <c r="E475" t="s">
        <v>61</v>
      </c>
      <c r="F475" t="s">
        <v>57</v>
      </c>
      <c r="G475" s="10" t="s">
        <v>54</v>
      </c>
      <c r="H475" s="5">
        <v>1.8618372628561799</v>
      </c>
      <c r="I475" s="5">
        <v>1.4412882332438599</v>
      </c>
      <c r="J475" s="5">
        <v>1.0302296290841899</v>
      </c>
      <c r="K475" s="5" t="s">
        <v>54</v>
      </c>
      <c r="L475" s="5">
        <v>1.28133201777703</v>
      </c>
      <c r="M475" s="10" t="s">
        <v>54</v>
      </c>
      <c r="N475" s="5">
        <v>1.65608496970664</v>
      </c>
      <c r="O475" s="5">
        <v>2.0173533971264299</v>
      </c>
      <c r="P475" s="5">
        <v>1.17651870034015</v>
      </c>
      <c r="Q475" s="5" t="s">
        <v>54</v>
      </c>
      <c r="R475" s="5">
        <v>1.5701716048523899</v>
      </c>
      <c r="S475" s="11" t="s">
        <v>55</v>
      </c>
      <c r="T475" t="s">
        <v>51</v>
      </c>
      <c r="U475" t="s">
        <v>51</v>
      </c>
      <c r="V475" t="s">
        <v>51</v>
      </c>
      <c r="W475" t="s">
        <v>55</v>
      </c>
      <c r="X475" t="s">
        <v>53</v>
      </c>
      <c r="Y475" s="7">
        <f>ABS(Quintile_Data[[#This Row],[AE_Amt_Overall]]-MAX(Quintile_Data[[#This Row],[AE_Amt_Q1]:[AE_Amt_Q5]]))</f>
        <v>0.58050524507914991</v>
      </c>
      <c r="Z475" s="6">
        <f>ABS(MIN(Quintile_Data[[#This Row],[AE_Amt_Q1]:[AE_Amt_Q5]])-Quintile_Data[[#This Row],[AE_Amt_Overall]])</f>
        <v>0.25110238869284007</v>
      </c>
      <c r="AA475" s="19" t="str">
        <f>VLOOKUP(Quintile_Data[[#This Row],[Deaths_Q1]],Mapping!$A$2:$B$8,2,FALSE)</f>
        <v>N/A</v>
      </c>
      <c r="AB475" s="8">
        <f>VLOOKUP(Quintile_Data[[#This Row],[Deaths_Q2]],Mapping!$A$2:$B$8,2,FALSE)</f>
        <v>6</v>
      </c>
      <c r="AC475" s="8">
        <f>VLOOKUP(Quintile_Data[[#This Row],[Deaths_Q3]],Mapping!$A$2:$B$8,2,FALSE)</f>
        <v>6</v>
      </c>
      <c r="AD475" s="8">
        <f>VLOOKUP(Quintile_Data[[#This Row],[Deaths_Q4]],Mapping!$A$2:$B$8,2,FALSE)</f>
        <v>6</v>
      </c>
      <c r="AE475" s="8" t="str">
        <f>VLOOKUP(Quintile_Data[[#This Row],[Deaths_Q5]],Mapping!$A$2:$B$8,2,FALSE)</f>
        <v>N/A</v>
      </c>
      <c r="AF475" s="8">
        <f>VLOOKUP(Quintile_Data[[#This Row],[Deaths_Overall]],Mapping!$A$2:$B$8,2,FALSE)</f>
        <v>12</v>
      </c>
    </row>
    <row r="476" spans="1:32" x14ac:dyDescent="0.25">
      <c r="A476" t="s">
        <v>59</v>
      </c>
      <c r="B476" t="s">
        <v>8</v>
      </c>
      <c r="C476" t="s">
        <v>9</v>
      </c>
      <c r="D476" t="s">
        <v>10</v>
      </c>
      <c r="E476" t="s">
        <v>62</v>
      </c>
      <c r="F476" t="s">
        <v>16</v>
      </c>
      <c r="G476" s="10" t="s">
        <v>54</v>
      </c>
      <c r="H476" s="5">
        <v>4.2018942290707297</v>
      </c>
      <c r="I476" s="5" t="s">
        <v>54</v>
      </c>
      <c r="J476" s="5" t="s">
        <v>54</v>
      </c>
      <c r="K476" s="5" t="s">
        <v>54</v>
      </c>
      <c r="L476" s="5">
        <v>3.0005434540886702</v>
      </c>
      <c r="M476" s="10" t="s">
        <v>54</v>
      </c>
      <c r="N476" s="5">
        <v>4.4116813792032996</v>
      </c>
      <c r="O476" s="5" t="s">
        <v>54</v>
      </c>
      <c r="P476" s="5" t="s">
        <v>54</v>
      </c>
      <c r="Q476" s="5" t="s">
        <v>54</v>
      </c>
      <c r="R476" s="5">
        <v>3.0804524763669501</v>
      </c>
      <c r="S476" s="11" t="s">
        <v>55</v>
      </c>
      <c r="T476" t="s">
        <v>53</v>
      </c>
      <c r="U476" t="s">
        <v>55</v>
      </c>
      <c r="V476" t="s">
        <v>55</v>
      </c>
      <c r="W476" t="s">
        <v>55</v>
      </c>
      <c r="X476" t="s">
        <v>53</v>
      </c>
      <c r="Y476" s="7">
        <f>ABS(Quintile_Data[[#This Row],[AE_Amt_Overall]]-MAX(Quintile_Data[[#This Row],[AE_Amt_Q1]:[AE_Amt_Q5]]))</f>
        <v>1.2013507749820596</v>
      </c>
      <c r="Z476" s="6">
        <f>ABS(MIN(Quintile_Data[[#This Row],[AE_Amt_Q1]:[AE_Amt_Q5]])-Quintile_Data[[#This Row],[AE_Amt_Overall]])</f>
        <v>1.2013507749820596</v>
      </c>
      <c r="AA476" s="19" t="str">
        <f>VLOOKUP(Quintile_Data[[#This Row],[Deaths_Q1]],Mapping!$A$2:$B$8,2,FALSE)</f>
        <v>N/A</v>
      </c>
      <c r="AB476" s="8">
        <f>VLOOKUP(Quintile_Data[[#This Row],[Deaths_Q2]],Mapping!$A$2:$B$8,2,FALSE)</f>
        <v>12</v>
      </c>
      <c r="AC476" s="8" t="str">
        <f>VLOOKUP(Quintile_Data[[#This Row],[Deaths_Q3]],Mapping!$A$2:$B$8,2,FALSE)</f>
        <v>N/A</v>
      </c>
      <c r="AD476" s="8" t="str">
        <f>VLOOKUP(Quintile_Data[[#This Row],[Deaths_Q4]],Mapping!$A$2:$B$8,2,FALSE)</f>
        <v>N/A</v>
      </c>
      <c r="AE476" s="8" t="str">
        <f>VLOOKUP(Quintile_Data[[#This Row],[Deaths_Q5]],Mapping!$A$2:$B$8,2,FALSE)</f>
        <v>N/A</v>
      </c>
      <c r="AF476" s="8">
        <f>VLOOKUP(Quintile_Data[[#This Row],[Deaths_Overall]],Mapping!$A$2:$B$8,2,FALSE)</f>
        <v>12</v>
      </c>
    </row>
    <row r="477" spans="1:32" x14ac:dyDescent="0.25">
      <c r="A477" t="s">
        <v>59</v>
      </c>
      <c r="B477" t="s">
        <v>8</v>
      </c>
      <c r="C477" t="s">
        <v>9</v>
      </c>
      <c r="D477" t="s">
        <v>10</v>
      </c>
      <c r="E477" t="s">
        <v>62</v>
      </c>
      <c r="F477" t="s">
        <v>7</v>
      </c>
      <c r="G477" s="10">
        <v>3.2156100673047199</v>
      </c>
      <c r="H477" s="5">
        <v>1.4180145340932899</v>
      </c>
      <c r="I477" s="5">
        <v>1.0651866469720901</v>
      </c>
      <c r="J477" s="5">
        <v>0.72517169730856201</v>
      </c>
      <c r="K477" s="5">
        <v>0.37222742472226</v>
      </c>
      <c r="L477" s="5">
        <v>1.04995363783925</v>
      </c>
      <c r="M477" s="10">
        <v>2.2402522167579102</v>
      </c>
      <c r="N477" s="5">
        <v>1.22356223133765</v>
      </c>
      <c r="O477" s="5">
        <v>1.18955104221277</v>
      </c>
      <c r="P477" s="5">
        <v>0.86985197042152695</v>
      </c>
      <c r="Q477" s="5">
        <v>0.64981103339704704</v>
      </c>
      <c r="R477" s="5">
        <v>1.1048227318670201</v>
      </c>
      <c r="S477" s="11" t="s">
        <v>51</v>
      </c>
      <c r="T477" t="s">
        <v>53</v>
      </c>
      <c r="U477" t="s">
        <v>49</v>
      </c>
      <c r="V477" t="s">
        <v>53</v>
      </c>
      <c r="W477" t="s">
        <v>51</v>
      </c>
      <c r="X477" t="s">
        <v>49</v>
      </c>
      <c r="Y477" s="7">
        <f>ABS(Quintile_Data[[#This Row],[AE_Amt_Overall]]-MAX(Quintile_Data[[#This Row],[AE_Amt_Q1]:[AE_Amt_Q5]]))</f>
        <v>2.1656564294654697</v>
      </c>
      <c r="Z477" s="6">
        <f>ABS(MIN(Quintile_Data[[#This Row],[AE_Amt_Q1]:[AE_Amt_Q5]])-Quintile_Data[[#This Row],[AE_Amt_Overall]])</f>
        <v>0.67772621311699</v>
      </c>
      <c r="AA477" s="19">
        <f>VLOOKUP(Quintile_Data[[#This Row],[Deaths_Q1]],Mapping!$A$2:$B$8,2,FALSE)</f>
        <v>6</v>
      </c>
      <c r="AB477" s="8">
        <f>VLOOKUP(Quintile_Data[[#This Row],[Deaths_Q2]],Mapping!$A$2:$B$8,2,FALSE)</f>
        <v>12</v>
      </c>
      <c r="AC477" s="8">
        <f>VLOOKUP(Quintile_Data[[#This Row],[Deaths_Q3]],Mapping!$A$2:$B$8,2,FALSE)</f>
        <v>25</v>
      </c>
      <c r="AD477" s="8">
        <f>VLOOKUP(Quintile_Data[[#This Row],[Deaths_Q4]],Mapping!$A$2:$B$8,2,FALSE)</f>
        <v>12</v>
      </c>
      <c r="AE477" s="8">
        <f>VLOOKUP(Quintile_Data[[#This Row],[Deaths_Q5]],Mapping!$A$2:$B$8,2,FALSE)</f>
        <v>6</v>
      </c>
      <c r="AF477" s="8">
        <f>VLOOKUP(Quintile_Data[[#This Row],[Deaths_Overall]],Mapping!$A$2:$B$8,2,FALSE)</f>
        <v>25</v>
      </c>
    </row>
    <row r="478" spans="1:32" x14ac:dyDescent="0.25">
      <c r="A478" t="s">
        <v>59</v>
      </c>
      <c r="B478" t="s">
        <v>8</v>
      </c>
      <c r="C478" t="s">
        <v>9</v>
      </c>
      <c r="D478" t="s">
        <v>10</v>
      </c>
      <c r="E478" t="s">
        <v>62</v>
      </c>
      <c r="F478" t="s">
        <v>57</v>
      </c>
      <c r="G478" s="10">
        <v>3.2404511586537201</v>
      </c>
      <c r="H478" s="5">
        <v>1.4115167175194601</v>
      </c>
      <c r="I478" s="5">
        <v>1.0650129389508201</v>
      </c>
      <c r="J478" s="5">
        <v>0.74026749914689904</v>
      </c>
      <c r="K478" s="5">
        <v>0.37520151144375402</v>
      </c>
      <c r="L478" s="5">
        <v>1.0726200163956201</v>
      </c>
      <c r="M478" s="10">
        <v>2.3967395688237199</v>
      </c>
      <c r="N478" s="5">
        <v>1.69067935798799</v>
      </c>
      <c r="O478" s="5">
        <v>1.11300164848088</v>
      </c>
      <c r="P478" s="5">
        <v>0.93914703913255604</v>
      </c>
      <c r="Q478" s="5">
        <v>0.66270896359943798</v>
      </c>
      <c r="R478" s="5">
        <v>1.2666222585262801</v>
      </c>
      <c r="S478" s="11" t="s">
        <v>51</v>
      </c>
      <c r="T478" t="s">
        <v>49</v>
      </c>
      <c r="U478" t="s">
        <v>49</v>
      </c>
      <c r="V478" t="s">
        <v>53</v>
      </c>
      <c r="W478" t="s">
        <v>51</v>
      </c>
      <c r="X478" t="s">
        <v>48</v>
      </c>
      <c r="Y478" s="7">
        <f>ABS(Quintile_Data[[#This Row],[AE_Amt_Overall]]-MAX(Quintile_Data[[#This Row],[AE_Amt_Q1]:[AE_Amt_Q5]]))</f>
        <v>2.1678311422581</v>
      </c>
      <c r="Z478" s="6">
        <f>ABS(MIN(Quintile_Data[[#This Row],[AE_Amt_Q1]:[AE_Amt_Q5]])-Quintile_Data[[#This Row],[AE_Amt_Overall]])</f>
        <v>0.69741850495186608</v>
      </c>
      <c r="AA478" s="19">
        <f>VLOOKUP(Quintile_Data[[#This Row],[Deaths_Q1]],Mapping!$A$2:$B$8,2,FALSE)</f>
        <v>6</v>
      </c>
      <c r="AB478" s="8">
        <f>VLOOKUP(Quintile_Data[[#This Row],[Deaths_Q2]],Mapping!$A$2:$B$8,2,FALSE)</f>
        <v>25</v>
      </c>
      <c r="AC478" s="8">
        <f>VLOOKUP(Quintile_Data[[#This Row],[Deaths_Q3]],Mapping!$A$2:$B$8,2,FALSE)</f>
        <v>25</v>
      </c>
      <c r="AD478" s="8">
        <f>VLOOKUP(Quintile_Data[[#This Row],[Deaths_Q4]],Mapping!$A$2:$B$8,2,FALSE)</f>
        <v>12</v>
      </c>
      <c r="AE478" s="8">
        <f>VLOOKUP(Quintile_Data[[#This Row],[Deaths_Q5]],Mapping!$A$2:$B$8,2,FALSE)</f>
        <v>6</v>
      </c>
      <c r="AF478" s="8">
        <f>VLOOKUP(Quintile_Data[[#This Row],[Deaths_Overall]],Mapping!$A$2:$B$8,2,FALSE)</f>
        <v>50</v>
      </c>
    </row>
    <row r="479" spans="1:32" x14ac:dyDescent="0.25">
      <c r="A479" t="s">
        <v>59</v>
      </c>
      <c r="B479" t="s">
        <v>8</v>
      </c>
      <c r="C479" t="s">
        <v>9</v>
      </c>
      <c r="D479" t="s">
        <v>10</v>
      </c>
      <c r="E479" t="s">
        <v>11</v>
      </c>
      <c r="F479" t="s">
        <v>16</v>
      </c>
      <c r="G479" s="10" t="s">
        <v>54</v>
      </c>
      <c r="H479" s="5">
        <v>4.5403102459628197</v>
      </c>
      <c r="I479" s="5">
        <v>3.0795039791700898</v>
      </c>
      <c r="J479" s="5">
        <v>2.3574589609582302</v>
      </c>
      <c r="K479" s="5">
        <v>1.6314066969435901</v>
      </c>
      <c r="L479" s="5">
        <v>3.0201565974573401</v>
      </c>
      <c r="M479" s="10" t="s">
        <v>54</v>
      </c>
      <c r="N479" s="5">
        <v>5.3534220440106797</v>
      </c>
      <c r="O479" s="5">
        <v>3.1182348203512502</v>
      </c>
      <c r="P479" s="5">
        <v>2.5340507985994498</v>
      </c>
      <c r="Q479" s="5">
        <v>1.70724445830024</v>
      </c>
      <c r="R479" s="5">
        <v>3.3285632176313298</v>
      </c>
      <c r="S479" s="11" t="s">
        <v>55</v>
      </c>
      <c r="T479" t="s">
        <v>49</v>
      </c>
      <c r="U479" t="s">
        <v>51</v>
      </c>
      <c r="V479" t="s">
        <v>49</v>
      </c>
      <c r="W479" t="s">
        <v>51</v>
      </c>
      <c r="X479" t="s">
        <v>49</v>
      </c>
      <c r="Y479" s="7">
        <f>ABS(Quintile_Data[[#This Row],[AE_Amt_Overall]]-MAX(Quintile_Data[[#This Row],[AE_Amt_Q1]:[AE_Amt_Q5]]))</f>
        <v>1.5201536485054796</v>
      </c>
      <c r="Z479" s="6">
        <f>ABS(MIN(Quintile_Data[[#This Row],[AE_Amt_Q1]:[AE_Amt_Q5]])-Quintile_Data[[#This Row],[AE_Amt_Overall]])</f>
        <v>1.38874990051375</v>
      </c>
      <c r="AA479" s="19" t="str">
        <f>VLOOKUP(Quintile_Data[[#This Row],[Deaths_Q1]],Mapping!$A$2:$B$8,2,FALSE)</f>
        <v>N/A</v>
      </c>
      <c r="AB479" s="8">
        <f>VLOOKUP(Quintile_Data[[#This Row],[Deaths_Q2]],Mapping!$A$2:$B$8,2,FALSE)</f>
        <v>25</v>
      </c>
      <c r="AC479" s="8">
        <f>VLOOKUP(Quintile_Data[[#This Row],[Deaths_Q3]],Mapping!$A$2:$B$8,2,FALSE)</f>
        <v>6</v>
      </c>
      <c r="AD479" s="8">
        <f>VLOOKUP(Quintile_Data[[#This Row],[Deaths_Q4]],Mapping!$A$2:$B$8,2,FALSE)</f>
        <v>25</v>
      </c>
      <c r="AE479" s="8">
        <f>VLOOKUP(Quintile_Data[[#This Row],[Deaths_Q5]],Mapping!$A$2:$B$8,2,FALSE)</f>
        <v>6</v>
      </c>
      <c r="AF479" s="8">
        <f>VLOOKUP(Quintile_Data[[#This Row],[Deaths_Overall]],Mapping!$A$2:$B$8,2,FALSE)</f>
        <v>25</v>
      </c>
    </row>
    <row r="480" spans="1:32" x14ac:dyDescent="0.25">
      <c r="A480" t="s">
        <v>59</v>
      </c>
      <c r="B480" t="s">
        <v>8</v>
      </c>
      <c r="C480" t="s">
        <v>9</v>
      </c>
      <c r="D480" t="s">
        <v>10</v>
      </c>
      <c r="E480" t="s">
        <v>11</v>
      </c>
      <c r="F480" t="s">
        <v>7</v>
      </c>
      <c r="G480" s="10">
        <v>1.6722797508993901</v>
      </c>
      <c r="H480" s="5">
        <v>1.1474585795327299</v>
      </c>
      <c r="I480" s="5">
        <v>0.96303759624308605</v>
      </c>
      <c r="J480" s="5">
        <v>0.78165517724996803</v>
      </c>
      <c r="K480" s="5">
        <v>0.49746230928268598</v>
      </c>
      <c r="L480" s="5">
        <v>1.00454244053258</v>
      </c>
      <c r="M480" s="10">
        <v>1.9052747450304099</v>
      </c>
      <c r="N480" s="5">
        <v>1.2955761756084201</v>
      </c>
      <c r="O480" s="5">
        <v>1.03516735276175</v>
      </c>
      <c r="P480" s="5">
        <v>0.91048349489365599</v>
      </c>
      <c r="Q480" s="5">
        <v>0.79624289875338505</v>
      </c>
      <c r="R480" s="5">
        <v>1.20273920334962</v>
      </c>
      <c r="S480" s="11" t="s">
        <v>49</v>
      </c>
      <c r="T480" t="s">
        <v>48</v>
      </c>
      <c r="U480" t="s">
        <v>49</v>
      </c>
      <c r="V480" t="s">
        <v>49</v>
      </c>
      <c r="W480" t="s">
        <v>53</v>
      </c>
      <c r="X480" t="s">
        <v>48</v>
      </c>
      <c r="Y480" s="7">
        <f>ABS(Quintile_Data[[#This Row],[AE_Amt_Overall]]-MAX(Quintile_Data[[#This Row],[AE_Amt_Q1]:[AE_Amt_Q5]]))</f>
        <v>0.66773731036681006</v>
      </c>
      <c r="Z480" s="6">
        <f>ABS(MIN(Quintile_Data[[#This Row],[AE_Amt_Q1]:[AE_Amt_Q5]])-Quintile_Data[[#This Row],[AE_Amt_Overall]])</f>
        <v>0.50708013124989404</v>
      </c>
      <c r="AA480" s="19">
        <f>VLOOKUP(Quintile_Data[[#This Row],[Deaths_Q1]],Mapping!$A$2:$B$8,2,FALSE)</f>
        <v>25</v>
      </c>
      <c r="AB480" s="8">
        <f>VLOOKUP(Quintile_Data[[#This Row],[Deaths_Q2]],Mapping!$A$2:$B$8,2,FALSE)</f>
        <v>50</v>
      </c>
      <c r="AC480" s="8">
        <f>VLOOKUP(Quintile_Data[[#This Row],[Deaths_Q3]],Mapping!$A$2:$B$8,2,FALSE)</f>
        <v>25</v>
      </c>
      <c r="AD480" s="8">
        <f>VLOOKUP(Quintile_Data[[#This Row],[Deaths_Q4]],Mapping!$A$2:$B$8,2,FALSE)</f>
        <v>25</v>
      </c>
      <c r="AE480" s="8">
        <f>VLOOKUP(Quintile_Data[[#This Row],[Deaths_Q5]],Mapping!$A$2:$B$8,2,FALSE)</f>
        <v>12</v>
      </c>
      <c r="AF480" s="8">
        <f>VLOOKUP(Quintile_Data[[#This Row],[Deaths_Overall]],Mapping!$A$2:$B$8,2,FALSE)</f>
        <v>50</v>
      </c>
    </row>
    <row r="481" spans="1:32" x14ac:dyDescent="0.25">
      <c r="A481" t="s">
        <v>59</v>
      </c>
      <c r="B481" t="s">
        <v>8</v>
      </c>
      <c r="C481" t="s">
        <v>9</v>
      </c>
      <c r="D481" t="s">
        <v>10</v>
      </c>
      <c r="E481" t="s">
        <v>11</v>
      </c>
      <c r="F481" t="s">
        <v>57</v>
      </c>
      <c r="G481" s="10">
        <v>1.8016236287551199</v>
      </c>
      <c r="H481" s="5">
        <v>1.17861100823259</v>
      </c>
      <c r="I481" s="5">
        <v>1.0142458659529701</v>
      </c>
      <c r="J481" s="5">
        <v>0.809184585341717</v>
      </c>
      <c r="K481" s="5">
        <v>0.50145941788182502</v>
      </c>
      <c r="L481" s="5">
        <v>1.01723161557708</v>
      </c>
      <c r="M481" s="10">
        <v>2.4965190033949098</v>
      </c>
      <c r="N481" s="5">
        <v>1.4146791276191399</v>
      </c>
      <c r="O481" s="5">
        <v>1.14265567235955</v>
      </c>
      <c r="P481" s="5">
        <v>0.92833889514275603</v>
      </c>
      <c r="Q481" s="5">
        <v>0.834029364711391</v>
      </c>
      <c r="R481" s="5">
        <v>1.3366998046273899</v>
      </c>
      <c r="S481" s="11" t="s">
        <v>48</v>
      </c>
      <c r="T481" t="s">
        <v>48</v>
      </c>
      <c r="U481" t="s">
        <v>49</v>
      </c>
      <c r="V481" t="s">
        <v>48</v>
      </c>
      <c r="W481" t="s">
        <v>53</v>
      </c>
      <c r="X481" t="s">
        <v>48</v>
      </c>
      <c r="Y481" s="7">
        <f>ABS(Quintile_Data[[#This Row],[AE_Amt_Overall]]-MAX(Quintile_Data[[#This Row],[AE_Amt_Q1]:[AE_Amt_Q5]]))</f>
        <v>0.78439201317803997</v>
      </c>
      <c r="Z481" s="6">
        <f>ABS(MIN(Quintile_Data[[#This Row],[AE_Amt_Q1]:[AE_Amt_Q5]])-Quintile_Data[[#This Row],[AE_Amt_Overall]])</f>
        <v>0.51577219769525495</v>
      </c>
      <c r="AA481" s="19">
        <f>VLOOKUP(Quintile_Data[[#This Row],[Deaths_Q1]],Mapping!$A$2:$B$8,2,FALSE)</f>
        <v>50</v>
      </c>
      <c r="AB481" s="8">
        <f>VLOOKUP(Quintile_Data[[#This Row],[Deaths_Q2]],Mapping!$A$2:$B$8,2,FALSE)</f>
        <v>50</v>
      </c>
      <c r="AC481" s="8">
        <f>VLOOKUP(Quintile_Data[[#This Row],[Deaths_Q3]],Mapping!$A$2:$B$8,2,FALSE)</f>
        <v>25</v>
      </c>
      <c r="AD481" s="8">
        <f>VLOOKUP(Quintile_Data[[#This Row],[Deaths_Q4]],Mapping!$A$2:$B$8,2,FALSE)</f>
        <v>50</v>
      </c>
      <c r="AE481" s="8">
        <f>VLOOKUP(Quintile_Data[[#This Row],[Deaths_Q5]],Mapping!$A$2:$B$8,2,FALSE)</f>
        <v>12</v>
      </c>
      <c r="AF481" s="8">
        <f>VLOOKUP(Quintile_Data[[#This Row],[Deaths_Overall]],Mapping!$A$2:$B$8,2,FALSE)</f>
        <v>50</v>
      </c>
    </row>
    <row r="482" spans="1:32" x14ac:dyDescent="0.25">
      <c r="A482" t="s">
        <v>59</v>
      </c>
      <c r="B482" t="s">
        <v>8</v>
      </c>
      <c r="C482" t="s">
        <v>9</v>
      </c>
      <c r="D482" t="s">
        <v>10</v>
      </c>
      <c r="E482" t="s">
        <v>58</v>
      </c>
      <c r="F482" t="s">
        <v>16</v>
      </c>
      <c r="G482" s="10" t="s">
        <v>54</v>
      </c>
      <c r="H482" s="5">
        <v>4.3862068094798001</v>
      </c>
      <c r="I482" s="5">
        <v>3.1718681985238399</v>
      </c>
      <c r="J482" s="5">
        <v>2.2091479841917301</v>
      </c>
      <c r="K482" s="5">
        <v>1.6093349996464099</v>
      </c>
      <c r="L482" s="5">
        <v>2.9721626506026499</v>
      </c>
      <c r="M482" s="10" t="s">
        <v>54</v>
      </c>
      <c r="N482" s="5">
        <v>4.9846354931242702</v>
      </c>
      <c r="O482" s="5">
        <v>3.2654681831274699</v>
      </c>
      <c r="P482" s="5">
        <v>2.3683612247796599</v>
      </c>
      <c r="Q482" s="5">
        <v>1.6661500391836199</v>
      </c>
      <c r="R482" s="5">
        <v>3.21607575785072</v>
      </c>
      <c r="S482" s="11" t="s">
        <v>55</v>
      </c>
      <c r="T482" t="s">
        <v>49</v>
      </c>
      <c r="U482" t="s">
        <v>53</v>
      </c>
      <c r="V482" t="s">
        <v>49</v>
      </c>
      <c r="W482" t="s">
        <v>51</v>
      </c>
      <c r="X482" t="s">
        <v>48</v>
      </c>
      <c r="Y482" s="7">
        <f>ABS(Quintile_Data[[#This Row],[AE_Amt_Overall]]-MAX(Quintile_Data[[#This Row],[AE_Amt_Q1]:[AE_Amt_Q5]]))</f>
        <v>1.4140441588771502</v>
      </c>
      <c r="Z482" s="6">
        <f>ABS(MIN(Quintile_Data[[#This Row],[AE_Amt_Q1]:[AE_Amt_Q5]])-Quintile_Data[[#This Row],[AE_Amt_Overall]])</f>
        <v>1.36282765095624</v>
      </c>
      <c r="AA482" s="19" t="str">
        <f>VLOOKUP(Quintile_Data[[#This Row],[Deaths_Q1]],Mapping!$A$2:$B$8,2,FALSE)</f>
        <v>N/A</v>
      </c>
      <c r="AB482" s="8">
        <f>VLOOKUP(Quintile_Data[[#This Row],[Deaths_Q2]],Mapping!$A$2:$B$8,2,FALSE)</f>
        <v>25</v>
      </c>
      <c r="AC482" s="8">
        <f>VLOOKUP(Quintile_Data[[#This Row],[Deaths_Q3]],Mapping!$A$2:$B$8,2,FALSE)</f>
        <v>12</v>
      </c>
      <c r="AD482" s="8">
        <f>VLOOKUP(Quintile_Data[[#This Row],[Deaths_Q4]],Mapping!$A$2:$B$8,2,FALSE)</f>
        <v>25</v>
      </c>
      <c r="AE482" s="8">
        <f>VLOOKUP(Quintile_Data[[#This Row],[Deaths_Q5]],Mapping!$A$2:$B$8,2,FALSE)</f>
        <v>6</v>
      </c>
      <c r="AF482" s="8">
        <f>VLOOKUP(Quintile_Data[[#This Row],[Deaths_Overall]],Mapping!$A$2:$B$8,2,FALSE)</f>
        <v>50</v>
      </c>
    </row>
    <row r="483" spans="1:32" x14ac:dyDescent="0.25">
      <c r="A483" t="s">
        <v>59</v>
      </c>
      <c r="B483" t="s">
        <v>8</v>
      </c>
      <c r="C483" t="s">
        <v>9</v>
      </c>
      <c r="D483" t="s">
        <v>10</v>
      </c>
      <c r="E483" t="s">
        <v>58</v>
      </c>
      <c r="F483" t="s">
        <v>7</v>
      </c>
      <c r="G483" s="10">
        <v>1.9762775751719901</v>
      </c>
      <c r="H483" s="5">
        <v>1.19467473449742</v>
      </c>
      <c r="I483" s="5">
        <v>1.0177681229416899</v>
      </c>
      <c r="J483" s="5">
        <v>0.82481686781393104</v>
      </c>
      <c r="K483" s="5">
        <v>0.62706072814760805</v>
      </c>
      <c r="L483" s="5">
        <v>1.0120475909811</v>
      </c>
      <c r="M483" s="10">
        <v>1.7470101323323199</v>
      </c>
      <c r="N483" s="5">
        <v>1.3612313981378401</v>
      </c>
      <c r="O483" s="5">
        <v>1.13671776370934</v>
      </c>
      <c r="P483" s="5">
        <v>0.92014237168064394</v>
      </c>
      <c r="Q483" s="5">
        <v>0.84391302181193595</v>
      </c>
      <c r="R483" s="5">
        <v>1.1878696870279399</v>
      </c>
      <c r="S483" s="11" t="s">
        <v>49</v>
      </c>
      <c r="T483" t="s">
        <v>48</v>
      </c>
      <c r="U483" t="s">
        <v>49</v>
      </c>
      <c r="V483" t="s">
        <v>48</v>
      </c>
      <c r="W483" t="s">
        <v>49</v>
      </c>
      <c r="X483" t="s">
        <v>48</v>
      </c>
      <c r="Y483" s="7">
        <f>ABS(Quintile_Data[[#This Row],[AE_Amt_Overall]]-MAX(Quintile_Data[[#This Row],[AE_Amt_Q1]:[AE_Amt_Q5]]))</f>
        <v>0.96422998419089012</v>
      </c>
      <c r="Z483" s="6">
        <f>ABS(MIN(Quintile_Data[[#This Row],[AE_Amt_Q1]:[AE_Amt_Q5]])-Quintile_Data[[#This Row],[AE_Amt_Overall]])</f>
        <v>0.38498686283349193</v>
      </c>
      <c r="AA483" s="19">
        <f>VLOOKUP(Quintile_Data[[#This Row],[Deaths_Q1]],Mapping!$A$2:$B$8,2,FALSE)</f>
        <v>25</v>
      </c>
      <c r="AB483" s="8">
        <f>VLOOKUP(Quintile_Data[[#This Row],[Deaths_Q2]],Mapping!$A$2:$B$8,2,FALSE)</f>
        <v>50</v>
      </c>
      <c r="AC483" s="8">
        <f>VLOOKUP(Quintile_Data[[#This Row],[Deaths_Q3]],Mapping!$A$2:$B$8,2,FALSE)</f>
        <v>25</v>
      </c>
      <c r="AD483" s="8">
        <f>VLOOKUP(Quintile_Data[[#This Row],[Deaths_Q4]],Mapping!$A$2:$B$8,2,FALSE)</f>
        <v>50</v>
      </c>
      <c r="AE483" s="8">
        <f>VLOOKUP(Quintile_Data[[#This Row],[Deaths_Q5]],Mapping!$A$2:$B$8,2,FALSE)</f>
        <v>25</v>
      </c>
      <c r="AF483" s="8">
        <f>VLOOKUP(Quintile_Data[[#This Row],[Deaths_Overall]],Mapping!$A$2:$B$8,2,FALSE)</f>
        <v>50</v>
      </c>
    </row>
    <row r="484" spans="1:32" x14ac:dyDescent="0.25">
      <c r="A484" t="s">
        <v>59</v>
      </c>
      <c r="B484" t="s">
        <v>8</v>
      </c>
      <c r="C484" t="s">
        <v>9</v>
      </c>
      <c r="D484" t="s">
        <v>10</v>
      </c>
      <c r="E484" t="s">
        <v>58</v>
      </c>
      <c r="F484" t="s">
        <v>57</v>
      </c>
      <c r="G484" s="10">
        <v>2.13550656138076</v>
      </c>
      <c r="H484" s="5">
        <v>1.26023331167271</v>
      </c>
      <c r="I484" s="5">
        <v>1.0390082433366401</v>
      </c>
      <c r="J484" s="5">
        <v>0.83148117686566603</v>
      </c>
      <c r="K484" s="5">
        <v>0.62874144284754896</v>
      </c>
      <c r="L484" s="5">
        <v>1.0266401849037501</v>
      </c>
      <c r="M484" s="10">
        <v>2.04152858628622</v>
      </c>
      <c r="N484" s="5">
        <v>1.6201154334371199</v>
      </c>
      <c r="O484" s="5">
        <v>1.19721371327999</v>
      </c>
      <c r="P484" s="5">
        <v>0.96523692265913297</v>
      </c>
      <c r="Q484" s="5">
        <v>0.86314862471015796</v>
      </c>
      <c r="R484" s="5">
        <v>1.3303223240867099</v>
      </c>
      <c r="S484" s="11" t="s">
        <v>49</v>
      </c>
      <c r="T484" t="s">
        <v>48</v>
      </c>
      <c r="U484" t="s">
        <v>48</v>
      </c>
      <c r="V484" t="s">
        <v>48</v>
      </c>
      <c r="W484" t="s">
        <v>49</v>
      </c>
      <c r="X484" t="s">
        <v>48</v>
      </c>
      <c r="Y484" s="7">
        <f>ABS(Quintile_Data[[#This Row],[AE_Amt_Overall]]-MAX(Quintile_Data[[#This Row],[AE_Amt_Q1]:[AE_Amt_Q5]]))</f>
        <v>1.1088663764770099</v>
      </c>
      <c r="Z484" s="6">
        <f>ABS(MIN(Quintile_Data[[#This Row],[AE_Amt_Q1]:[AE_Amt_Q5]])-Quintile_Data[[#This Row],[AE_Amt_Overall]])</f>
        <v>0.39789874205620113</v>
      </c>
      <c r="AA484" s="19">
        <f>VLOOKUP(Quintile_Data[[#This Row],[Deaths_Q1]],Mapping!$A$2:$B$8,2,FALSE)</f>
        <v>25</v>
      </c>
      <c r="AB484" s="8">
        <f>VLOOKUP(Quintile_Data[[#This Row],[Deaths_Q2]],Mapping!$A$2:$B$8,2,FALSE)</f>
        <v>50</v>
      </c>
      <c r="AC484" s="8">
        <f>VLOOKUP(Quintile_Data[[#This Row],[Deaths_Q3]],Mapping!$A$2:$B$8,2,FALSE)</f>
        <v>50</v>
      </c>
      <c r="AD484" s="8">
        <f>VLOOKUP(Quintile_Data[[#This Row],[Deaths_Q4]],Mapping!$A$2:$B$8,2,FALSE)</f>
        <v>50</v>
      </c>
      <c r="AE484" s="8">
        <f>VLOOKUP(Quintile_Data[[#This Row],[Deaths_Q5]],Mapping!$A$2:$B$8,2,FALSE)</f>
        <v>25</v>
      </c>
      <c r="AF484" s="8">
        <f>VLOOKUP(Quintile_Data[[#This Row],[Deaths_Overall]],Mapping!$A$2:$B$8,2,FALSE)</f>
        <v>50</v>
      </c>
    </row>
    <row r="485" spans="1:32" x14ac:dyDescent="0.25">
      <c r="A485" t="s">
        <v>59</v>
      </c>
      <c r="B485" t="s">
        <v>8</v>
      </c>
      <c r="C485" t="s">
        <v>9</v>
      </c>
      <c r="D485" t="s">
        <v>14</v>
      </c>
      <c r="E485" t="s">
        <v>60</v>
      </c>
      <c r="F485" t="s">
        <v>16</v>
      </c>
      <c r="G485" s="10" t="s">
        <v>54</v>
      </c>
      <c r="H485" s="5" t="s">
        <v>54</v>
      </c>
      <c r="I485" s="5" t="s">
        <v>54</v>
      </c>
      <c r="J485" s="5">
        <v>0.90396067679574199</v>
      </c>
      <c r="K485" s="5">
        <v>0.73027392967043103</v>
      </c>
      <c r="L485" s="5">
        <v>0.99186735866192999</v>
      </c>
      <c r="M485" s="10" t="s">
        <v>54</v>
      </c>
      <c r="N485" s="5" t="s">
        <v>54</v>
      </c>
      <c r="O485" s="5" t="s">
        <v>54</v>
      </c>
      <c r="P485" s="5">
        <v>0.97467772372526895</v>
      </c>
      <c r="Q485" s="5">
        <v>1.16125217196352</v>
      </c>
      <c r="R485" s="5">
        <v>1.18631840795751</v>
      </c>
      <c r="S485" s="11" t="s">
        <v>55</v>
      </c>
      <c r="T485" t="s">
        <v>55</v>
      </c>
      <c r="U485" t="s">
        <v>55</v>
      </c>
      <c r="V485" t="s">
        <v>51</v>
      </c>
      <c r="W485" t="s">
        <v>51</v>
      </c>
      <c r="X485" t="s">
        <v>49</v>
      </c>
      <c r="Y485" s="7">
        <f>ABS(Quintile_Data[[#This Row],[AE_Amt_Overall]]-MAX(Quintile_Data[[#This Row],[AE_Amt_Q1]:[AE_Amt_Q5]]))</f>
        <v>8.7906681866187997E-2</v>
      </c>
      <c r="Z485" s="6">
        <f>ABS(MIN(Quintile_Data[[#This Row],[AE_Amt_Q1]:[AE_Amt_Q5]])-Quintile_Data[[#This Row],[AE_Amt_Overall]])</f>
        <v>0.26159342899149896</v>
      </c>
      <c r="AA485" s="19" t="str">
        <f>VLOOKUP(Quintile_Data[[#This Row],[Deaths_Q1]],Mapping!$A$2:$B$8,2,FALSE)</f>
        <v>N/A</v>
      </c>
      <c r="AB485" s="8" t="str">
        <f>VLOOKUP(Quintile_Data[[#This Row],[Deaths_Q2]],Mapping!$A$2:$B$8,2,FALSE)</f>
        <v>N/A</v>
      </c>
      <c r="AC485" s="8" t="str">
        <f>VLOOKUP(Quintile_Data[[#This Row],[Deaths_Q3]],Mapping!$A$2:$B$8,2,FALSE)</f>
        <v>N/A</v>
      </c>
      <c r="AD485" s="8">
        <f>VLOOKUP(Quintile_Data[[#This Row],[Deaths_Q4]],Mapping!$A$2:$B$8,2,FALSE)</f>
        <v>6</v>
      </c>
      <c r="AE485" s="8">
        <f>VLOOKUP(Quintile_Data[[#This Row],[Deaths_Q5]],Mapping!$A$2:$B$8,2,FALSE)</f>
        <v>6</v>
      </c>
      <c r="AF485" s="8">
        <f>VLOOKUP(Quintile_Data[[#This Row],[Deaths_Overall]],Mapping!$A$2:$B$8,2,FALSE)</f>
        <v>25</v>
      </c>
    </row>
    <row r="486" spans="1:32" x14ac:dyDescent="0.25">
      <c r="A486" t="s">
        <v>59</v>
      </c>
      <c r="B486" t="s">
        <v>8</v>
      </c>
      <c r="C486" t="s">
        <v>9</v>
      </c>
      <c r="D486" t="s">
        <v>14</v>
      </c>
      <c r="E486" t="s">
        <v>60</v>
      </c>
      <c r="F486" t="s">
        <v>7</v>
      </c>
      <c r="G486" s="10" t="s">
        <v>54</v>
      </c>
      <c r="H486" s="5" t="s">
        <v>54</v>
      </c>
      <c r="I486" s="5" t="s">
        <v>54</v>
      </c>
      <c r="J486" s="5" t="s">
        <v>54</v>
      </c>
      <c r="K486" s="5" t="s">
        <v>54</v>
      </c>
      <c r="L486" s="5" t="s">
        <v>54</v>
      </c>
      <c r="M486" s="10" t="s">
        <v>54</v>
      </c>
      <c r="N486" s="5" t="s">
        <v>54</v>
      </c>
      <c r="O486" s="5" t="s">
        <v>54</v>
      </c>
      <c r="P486" s="5" t="s">
        <v>54</v>
      </c>
      <c r="Q486" s="5" t="s">
        <v>54</v>
      </c>
      <c r="R486" s="5" t="s">
        <v>54</v>
      </c>
      <c r="S486" s="11" t="s">
        <v>55</v>
      </c>
      <c r="T486" t="s">
        <v>55</v>
      </c>
      <c r="U486" t="s">
        <v>55</v>
      </c>
      <c r="V486" t="s">
        <v>55</v>
      </c>
      <c r="W486" t="s">
        <v>55</v>
      </c>
      <c r="X486" t="s">
        <v>55</v>
      </c>
      <c r="Y486" s="7" t="e">
        <f>ABS(Quintile_Data[[#This Row],[AE_Amt_Overall]]-MAX(Quintile_Data[[#This Row],[AE_Amt_Q1]:[AE_Amt_Q5]]))</f>
        <v>#VALUE!</v>
      </c>
      <c r="Z486" s="6" t="e">
        <f>ABS(MIN(Quintile_Data[[#This Row],[AE_Amt_Q1]:[AE_Amt_Q5]])-Quintile_Data[[#This Row],[AE_Amt_Overall]])</f>
        <v>#VALUE!</v>
      </c>
      <c r="AA486" s="19" t="str">
        <f>VLOOKUP(Quintile_Data[[#This Row],[Deaths_Q1]],Mapping!$A$2:$B$8,2,FALSE)</f>
        <v>N/A</v>
      </c>
      <c r="AB486" s="8" t="str">
        <f>VLOOKUP(Quintile_Data[[#This Row],[Deaths_Q2]],Mapping!$A$2:$B$8,2,FALSE)</f>
        <v>N/A</v>
      </c>
      <c r="AC486" s="8" t="str">
        <f>VLOOKUP(Quintile_Data[[#This Row],[Deaths_Q3]],Mapping!$A$2:$B$8,2,FALSE)</f>
        <v>N/A</v>
      </c>
      <c r="AD486" s="8" t="str">
        <f>VLOOKUP(Quintile_Data[[#This Row],[Deaths_Q4]],Mapping!$A$2:$B$8,2,FALSE)</f>
        <v>N/A</v>
      </c>
      <c r="AE486" s="8" t="str">
        <f>VLOOKUP(Quintile_Data[[#This Row],[Deaths_Q5]],Mapping!$A$2:$B$8,2,FALSE)</f>
        <v>N/A</v>
      </c>
      <c r="AF486" s="8" t="str">
        <f>VLOOKUP(Quintile_Data[[#This Row],[Deaths_Overall]],Mapping!$A$2:$B$8,2,FALSE)</f>
        <v>N/A</v>
      </c>
    </row>
    <row r="487" spans="1:32" x14ac:dyDescent="0.25">
      <c r="A487" t="s">
        <v>59</v>
      </c>
      <c r="B487" t="s">
        <v>8</v>
      </c>
      <c r="C487" t="s">
        <v>9</v>
      </c>
      <c r="D487" t="s">
        <v>14</v>
      </c>
      <c r="E487" t="s">
        <v>60</v>
      </c>
      <c r="F487" t="s">
        <v>57</v>
      </c>
      <c r="G487" s="10" t="s">
        <v>54</v>
      </c>
      <c r="H487" s="5">
        <v>2.0446306051110201</v>
      </c>
      <c r="I487" s="5">
        <v>1.6265357116669701</v>
      </c>
      <c r="J487" s="5">
        <v>0.95415586336451896</v>
      </c>
      <c r="K487" s="5">
        <v>0.61700763156552096</v>
      </c>
      <c r="L487" s="5">
        <v>1.0460267784731501</v>
      </c>
      <c r="M487" s="10" t="s">
        <v>54</v>
      </c>
      <c r="N487" s="5">
        <v>2.19319410215875</v>
      </c>
      <c r="O487" s="5">
        <v>1.33726485813441</v>
      </c>
      <c r="P487" s="5">
        <v>0.97145813463644104</v>
      </c>
      <c r="Q487" s="5">
        <v>1.0990171808453599</v>
      </c>
      <c r="R487" s="5">
        <v>1.1946672184725999</v>
      </c>
      <c r="S487" s="11" t="s">
        <v>55</v>
      </c>
      <c r="T487" t="s">
        <v>51</v>
      </c>
      <c r="U487" t="s">
        <v>51</v>
      </c>
      <c r="V487" t="s">
        <v>53</v>
      </c>
      <c r="W487" t="s">
        <v>51</v>
      </c>
      <c r="X487" t="s">
        <v>49</v>
      </c>
      <c r="Y487" s="7">
        <f>ABS(Quintile_Data[[#This Row],[AE_Amt_Overall]]-MAX(Quintile_Data[[#This Row],[AE_Amt_Q1]:[AE_Amt_Q5]]))</f>
        <v>0.99860382663787006</v>
      </c>
      <c r="Z487" s="6">
        <f>ABS(MIN(Quintile_Data[[#This Row],[AE_Amt_Q1]:[AE_Amt_Q5]])-Quintile_Data[[#This Row],[AE_Amt_Overall]])</f>
        <v>0.4290191469076291</v>
      </c>
      <c r="AA487" s="19" t="str">
        <f>VLOOKUP(Quintile_Data[[#This Row],[Deaths_Q1]],Mapping!$A$2:$B$8,2,FALSE)</f>
        <v>N/A</v>
      </c>
      <c r="AB487" s="8">
        <f>VLOOKUP(Quintile_Data[[#This Row],[Deaths_Q2]],Mapping!$A$2:$B$8,2,FALSE)</f>
        <v>6</v>
      </c>
      <c r="AC487" s="8">
        <f>VLOOKUP(Quintile_Data[[#This Row],[Deaths_Q3]],Mapping!$A$2:$B$8,2,FALSE)</f>
        <v>6</v>
      </c>
      <c r="AD487" s="8">
        <f>VLOOKUP(Quintile_Data[[#This Row],[Deaths_Q4]],Mapping!$A$2:$B$8,2,FALSE)</f>
        <v>12</v>
      </c>
      <c r="AE487" s="8">
        <f>VLOOKUP(Quintile_Data[[#This Row],[Deaths_Q5]],Mapping!$A$2:$B$8,2,FALSE)</f>
        <v>6</v>
      </c>
      <c r="AF487" s="8">
        <f>VLOOKUP(Quintile_Data[[#This Row],[Deaths_Overall]],Mapping!$A$2:$B$8,2,FALSE)</f>
        <v>25</v>
      </c>
    </row>
    <row r="488" spans="1:32" x14ac:dyDescent="0.25">
      <c r="A488" t="s">
        <v>59</v>
      </c>
      <c r="B488" t="s">
        <v>8</v>
      </c>
      <c r="C488" t="s">
        <v>9</v>
      </c>
      <c r="D488" t="s">
        <v>14</v>
      </c>
      <c r="E488" t="s">
        <v>61</v>
      </c>
      <c r="F488" t="s">
        <v>16</v>
      </c>
      <c r="G488" s="10">
        <v>2.5713034505727799</v>
      </c>
      <c r="H488" s="5">
        <v>1.5348395214833801</v>
      </c>
      <c r="I488" s="5">
        <v>1.26343861185429</v>
      </c>
      <c r="J488" s="5">
        <v>1.0769961180152801</v>
      </c>
      <c r="K488" s="5">
        <v>0.796392748939319</v>
      </c>
      <c r="L488" s="5">
        <v>1.52631725281018</v>
      </c>
      <c r="M488" s="10">
        <v>2.3456880541338698</v>
      </c>
      <c r="N488" s="5">
        <v>1.521631050444</v>
      </c>
      <c r="O488" s="5">
        <v>1.31448386593422</v>
      </c>
      <c r="P488" s="5">
        <v>1.1092434541830301</v>
      </c>
      <c r="Q488" s="5">
        <v>1.02576297161566</v>
      </c>
      <c r="R488" s="5">
        <v>1.60155124736057</v>
      </c>
      <c r="S488" s="11" t="s">
        <v>48</v>
      </c>
      <c r="T488" t="s">
        <v>49</v>
      </c>
      <c r="U488" t="s">
        <v>49</v>
      </c>
      <c r="V488" t="s">
        <v>49</v>
      </c>
      <c r="W488" t="s">
        <v>49</v>
      </c>
      <c r="X488" t="s">
        <v>48</v>
      </c>
      <c r="Y488" s="7">
        <f>ABS(Quintile_Data[[#This Row],[AE_Amt_Overall]]-MAX(Quintile_Data[[#This Row],[AE_Amt_Q1]:[AE_Amt_Q5]]))</f>
        <v>1.0449861977625998</v>
      </c>
      <c r="Z488" s="6">
        <f>ABS(MIN(Quintile_Data[[#This Row],[AE_Amt_Q1]:[AE_Amt_Q5]])-Quintile_Data[[#This Row],[AE_Amt_Overall]])</f>
        <v>0.72992450387086105</v>
      </c>
      <c r="AA488" s="19">
        <f>VLOOKUP(Quintile_Data[[#This Row],[Deaths_Q1]],Mapping!$A$2:$B$8,2,FALSE)</f>
        <v>50</v>
      </c>
      <c r="AB488" s="8">
        <f>VLOOKUP(Quintile_Data[[#This Row],[Deaths_Q2]],Mapping!$A$2:$B$8,2,FALSE)</f>
        <v>25</v>
      </c>
      <c r="AC488" s="8">
        <f>VLOOKUP(Quintile_Data[[#This Row],[Deaths_Q3]],Mapping!$A$2:$B$8,2,FALSE)</f>
        <v>25</v>
      </c>
      <c r="AD488" s="8">
        <f>VLOOKUP(Quintile_Data[[#This Row],[Deaths_Q4]],Mapping!$A$2:$B$8,2,FALSE)</f>
        <v>25</v>
      </c>
      <c r="AE488" s="8">
        <f>VLOOKUP(Quintile_Data[[#This Row],[Deaths_Q5]],Mapping!$A$2:$B$8,2,FALSE)</f>
        <v>25</v>
      </c>
      <c r="AF488" s="8">
        <f>VLOOKUP(Quintile_Data[[#This Row],[Deaths_Overall]],Mapping!$A$2:$B$8,2,FALSE)</f>
        <v>50</v>
      </c>
    </row>
    <row r="489" spans="1:32" x14ac:dyDescent="0.25">
      <c r="A489" t="s">
        <v>59</v>
      </c>
      <c r="B489" t="s">
        <v>8</v>
      </c>
      <c r="C489" t="s">
        <v>9</v>
      </c>
      <c r="D489" t="s">
        <v>14</v>
      </c>
      <c r="E489" t="s">
        <v>61</v>
      </c>
      <c r="F489" t="s">
        <v>7</v>
      </c>
      <c r="G489" s="10">
        <v>1.4199056920315301</v>
      </c>
      <c r="H489" s="5">
        <v>1.00547434385111</v>
      </c>
      <c r="I489" s="5">
        <v>0.84673663941407196</v>
      </c>
      <c r="J489" s="5">
        <v>0.70865470674437803</v>
      </c>
      <c r="K489" s="5">
        <v>0.56967189984418898</v>
      </c>
      <c r="L489" s="5">
        <v>0.79354315280106302</v>
      </c>
      <c r="M489" s="10">
        <v>1.5881856790995901</v>
      </c>
      <c r="N489" s="5">
        <v>1.0478901335727899</v>
      </c>
      <c r="O489" s="5">
        <v>0.86949346738366695</v>
      </c>
      <c r="P489" s="5">
        <v>0.744179275144358</v>
      </c>
      <c r="Q489" s="5">
        <v>0.67525306536393204</v>
      </c>
      <c r="R489" s="5">
        <v>0.86855804755444399</v>
      </c>
      <c r="S489" s="11" t="s">
        <v>48</v>
      </c>
      <c r="T489" t="s">
        <v>48</v>
      </c>
      <c r="U489" t="s">
        <v>48</v>
      </c>
      <c r="V489" t="s">
        <v>48</v>
      </c>
      <c r="W489" t="s">
        <v>49</v>
      </c>
      <c r="X489" t="s">
        <v>50</v>
      </c>
      <c r="Y489" s="7">
        <f>ABS(Quintile_Data[[#This Row],[AE_Amt_Overall]]-MAX(Quintile_Data[[#This Row],[AE_Amt_Q1]:[AE_Amt_Q5]]))</f>
        <v>0.62636253923046703</v>
      </c>
      <c r="Z489" s="6">
        <f>ABS(MIN(Quintile_Data[[#This Row],[AE_Amt_Q1]:[AE_Amt_Q5]])-Quintile_Data[[#This Row],[AE_Amt_Overall]])</f>
        <v>0.22387125295687405</v>
      </c>
      <c r="AA489" s="19">
        <f>VLOOKUP(Quintile_Data[[#This Row],[Deaths_Q1]],Mapping!$A$2:$B$8,2,FALSE)</f>
        <v>50</v>
      </c>
      <c r="AB489" s="8">
        <f>VLOOKUP(Quintile_Data[[#This Row],[Deaths_Q2]],Mapping!$A$2:$B$8,2,FALSE)</f>
        <v>50</v>
      </c>
      <c r="AC489" s="8">
        <f>VLOOKUP(Quintile_Data[[#This Row],[Deaths_Q3]],Mapping!$A$2:$B$8,2,FALSE)</f>
        <v>50</v>
      </c>
      <c r="AD489" s="8">
        <f>VLOOKUP(Quintile_Data[[#This Row],[Deaths_Q4]],Mapping!$A$2:$B$8,2,FALSE)</f>
        <v>50</v>
      </c>
      <c r="AE489" s="8">
        <f>VLOOKUP(Quintile_Data[[#This Row],[Deaths_Q5]],Mapping!$A$2:$B$8,2,FALSE)</f>
        <v>25</v>
      </c>
      <c r="AF489" s="8">
        <f>VLOOKUP(Quintile_Data[[#This Row],[Deaths_Overall]],Mapping!$A$2:$B$8,2,FALSE)</f>
        <v>100</v>
      </c>
    </row>
    <row r="490" spans="1:32" x14ac:dyDescent="0.25">
      <c r="A490" t="s">
        <v>59</v>
      </c>
      <c r="B490" t="s">
        <v>8</v>
      </c>
      <c r="C490" t="s">
        <v>9</v>
      </c>
      <c r="D490" t="s">
        <v>14</v>
      </c>
      <c r="E490" t="s">
        <v>61</v>
      </c>
      <c r="F490" t="s">
        <v>57</v>
      </c>
      <c r="G490" s="10">
        <v>1.5011563690811101</v>
      </c>
      <c r="H490" s="5">
        <v>1.0322609469787201</v>
      </c>
      <c r="I490" s="5">
        <v>0.85157887198269899</v>
      </c>
      <c r="J490" s="5">
        <v>0.71047779181054105</v>
      </c>
      <c r="K490" s="5">
        <v>0.57247814329188795</v>
      </c>
      <c r="L490" s="5">
        <v>0.80602406038930197</v>
      </c>
      <c r="M490" s="10">
        <v>1.88129885821259</v>
      </c>
      <c r="N490" s="5">
        <v>1.17498890582982</v>
      </c>
      <c r="O490" s="5">
        <v>0.92572055943535803</v>
      </c>
      <c r="P490" s="5">
        <v>0.756504761224989</v>
      </c>
      <c r="Q490" s="5">
        <v>0.69350454055307498</v>
      </c>
      <c r="R490" s="5">
        <v>0.95581904631271897</v>
      </c>
      <c r="S490" s="11" t="s">
        <v>48</v>
      </c>
      <c r="T490" t="s">
        <v>48</v>
      </c>
      <c r="U490" t="s">
        <v>48</v>
      </c>
      <c r="V490" t="s">
        <v>48</v>
      </c>
      <c r="W490" t="s">
        <v>49</v>
      </c>
      <c r="X490" t="s">
        <v>50</v>
      </c>
      <c r="Y490" s="7">
        <f>ABS(Quintile_Data[[#This Row],[AE_Amt_Overall]]-MAX(Quintile_Data[[#This Row],[AE_Amt_Q1]:[AE_Amt_Q5]]))</f>
        <v>0.69513230869180809</v>
      </c>
      <c r="Z490" s="6">
        <f>ABS(MIN(Quintile_Data[[#This Row],[AE_Amt_Q1]:[AE_Amt_Q5]])-Quintile_Data[[#This Row],[AE_Amt_Overall]])</f>
        <v>0.23354591709741401</v>
      </c>
      <c r="AA490" s="19">
        <f>VLOOKUP(Quintile_Data[[#This Row],[Deaths_Q1]],Mapping!$A$2:$B$8,2,FALSE)</f>
        <v>50</v>
      </c>
      <c r="AB490" s="8">
        <f>VLOOKUP(Quintile_Data[[#This Row],[Deaths_Q2]],Mapping!$A$2:$B$8,2,FALSE)</f>
        <v>50</v>
      </c>
      <c r="AC490" s="8">
        <f>VLOOKUP(Quintile_Data[[#This Row],[Deaths_Q3]],Mapping!$A$2:$B$8,2,FALSE)</f>
        <v>50</v>
      </c>
      <c r="AD490" s="8">
        <f>VLOOKUP(Quintile_Data[[#This Row],[Deaths_Q4]],Mapping!$A$2:$B$8,2,FALSE)</f>
        <v>50</v>
      </c>
      <c r="AE490" s="8">
        <f>VLOOKUP(Quintile_Data[[#This Row],[Deaths_Q5]],Mapping!$A$2:$B$8,2,FALSE)</f>
        <v>25</v>
      </c>
      <c r="AF490" s="8">
        <f>VLOOKUP(Quintile_Data[[#This Row],[Deaths_Overall]],Mapping!$A$2:$B$8,2,FALSE)</f>
        <v>100</v>
      </c>
    </row>
    <row r="491" spans="1:32" x14ac:dyDescent="0.25">
      <c r="A491" t="s">
        <v>59</v>
      </c>
      <c r="B491" t="s">
        <v>8</v>
      </c>
      <c r="C491" t="s">
        <v>9</v>
      </c>
      <c r="D491" t="s">
        <v>14</v>
      </c>
      <c r="E491" t="s">
        <v>62</v>
      </c>
      <c r="F491" t="s">
        <v>16</v>
      </c>
      <c r="G491" s="10" t="s">
        <v>54</v>
      </c>
      <c r="H491" s="5">
        <v>2.0760739766702501</v>
      </c>
      <c r="I491" s="5">
        <v>1.5216935619568399</v>
      </c>
      <c r="J491" s="5">
        <v>1.17571513377449</v>
      </c>
      <c r="K491" s="5">
        <v>0.91148704676641501</v>
      </c>
      <c r="L491" s="5">
        <v>1.4901180137254899</v>
      </c>
      <c r="M491" s="10" t="s">
        <v>54</v>
      </c>
      <c r="N491" s="5">
        <v>2.1116875730285498</v>
      </c>
      <c r="O491" s="5">
        <v>1.5359747505336701</v>
      </c>
      <c r="P491" s="5">
        <v>1.2503996025153701</v>
      </c>
      <c r="Q491" s="5">
        <v>0.92308221492452902</v>
      </c>
      <c r="R491" s="5">
        <v>1.56452067159023</v>
      </c>
      <c r="S491" s="11" t="s">
        <v>55</v>
      </c>
      <c r="T491" t="s">
        <v>48</v>
      </c>
      <c r="U491" t="s">
        <v>49</v>
      </c>
      <c r="V491" t="s">
        <v>49</v>
      </c>
      <c r="W491" t="s">
        <v>49</v>
      </c>
      <c r="X491" t="s">
        <v>48</v>
      </c>
      <c r="Y491" s="7">
        <f>ABS(Quintile_Data[[#This Row],[AE_Amt_Overall]]-MAX(Quintile_Data[[#This Row],[AE_Amt_Q1]:[AE_Amt_Q5]]))</f>
        <v>0.58595596294476016</v>
      </c>
      <c r="Z491" s="6">
        <f>ABS(MIN(Quintile_Data[[#This Row],[AE_Amt_Q1]:[AE_Amt_Q5]])-Quintile_Data[[#This Row],[AE_Amt_Overall]])</f>
        <v>0.5786309669590749</v>
      </c>
      <c r="AA491" s="19" t="str">
        <f>VLOOKUP(Quintile_Data[[#This Row],[Deaths_Q1]],Mapping!$A$2:$B$8,2,FALSE)</f>
        <v>N/A</v>
      </c>
      <c r="AB491" s="8">
        <f>VLOOKUP(Quintile_Data[[#This Row],[Deaths_Q2]],Mapping!$A$2:$B$8,2,FALSE)</f>
        <v>50</v>
      </c>
      <c r="AC491" s="8">
        <f>VLOOKUP(Quintile_Data[[#This Row],[Deaths_Q3]],Mapping!$A$2:$B$8,2,FALSE)</f>
        <v>25</v>
      </c>
      <c r="AD491" s="8">
        <f>VLOOKUP(Quintile_Data[[#This Row],[Deaths_Q4]],Mapping!$A$2:$B$8,2,FALSE)</f>
        <v>25</v>
      </c>
      <c r="AE491" s="8">
        <f>VLOOKUP(Quintile_Data[[#This Row],[Deaths_Q5]],Mapping!$A$2:$B$8,2,FALSE)</f>
        <v>25</v>
      </c>
      <c r="AF491" s="8">
        <f>VLOOKUP(Quintile_Data[[#This Row],[Deaths_Overall]],Mapping!$A$2:$B$8,2,FALSE)</f>
        <v>50</v>
      </c>
    </row>
    <row r="492" spans="1:32" x14ac:dyDescent="0.25">
      <c r="A492" t="s">
        <v>59</v>
      </c>
      <c r="B492" t="s">
        <v>8</v>
      </c>
      <c r="C492" t="s">
        <v>9</v>
      </c>
      <c r="D492" t="s">
        <v>14</v>
      </c>
      <c r="E492" t="s">
        <v>62</v>
      </c>
      <c r="F492" t="s">
        <v>7</v>
      </c>
      <c r="G492" s="10">
        <v>1.1670491688054501</v>
      </c>
      <c r="H492" s="5">
        <v>0.93340346391928797</v>
      </c>
      <c r="I492" s="5">
        <v>0.82219981362981298</v>
      </c>
      <c r="J492" s="5">
        <v>0.69521886379325104</v>
      </c>
      <c r="K492" s="5">
        <v>0.52497285659618498</v>
      </c>
      <c r="L492" s="5">
        <v>0.80399926046315096</v>
      </c>
      <c r="M492" s="10">
        <v>1.26082465616284</v>
      </c>
      <c r="N492" s="5">
        <v>0.96453891413780501</v>
      </c>
      <c r="O492" s="5">
        <v>0.877368976342082</v>
      </c>
      <c r="P492" s="5">
        <v>0.75202506185590201</v>
      </c>
      <c r="Q492" s="5">
        <v>0.62887352663049401</v>
      </c>
      <c r="R492" s="5">
        <v>0.87708201130660302</v>
      </c>
      <c r="S492" s="11" t="s">
        <v>48</v>
      </c>
      <c r="T492" t="s">
        <v>48</v>
      </c>
      <c r="U492" t="s">
        <v>50</v>
      </c>
      <c r="V492" t="s">
        <v>48</v>
      </c>
      <c r="W492" t="s">
        <v>49</v>
      </c>
      <c r="X492" t="s">
        <v>50</v>
      </c>
      <c r="Y492" s="7">
        <f>ABS(Quintile_Data[[#This Row],[AE_Amt_Overall]]-MAX(Quintile_Data[[#This Row],[AE_Amt_Q1]:[AE_Amt_Q5]]))</f>
        <v>0.36304990834229911</v>
      </c>
      <c r="Z492" s="6">
        <f>ABS(MIN(Quintile_Data[[#This Row],[AE_Amt_Q1]:[AE_Amt_Q5]])-Quintile_Data[[#This Row],[AE_Amt_Overall]])</f>
        <v>0.27902640386696598</v>
      </c>
      <c r="AA492" s="19">
        <f>VLOOKUP(Quintile_Data[[#This Row],[Deaths_Q1]],Mapping!$A$2:$B$8,2,FALSE)</f>
        <v>50</v>
      </c>
      <c r="AB492" s="8">
        <f>VLOOKUP(Quintile_Data[[#This Row],[Deaths_Q2]],Mapping!$A$2:$B$8,2,FALSE)</f>
        <v>50</v>
      </c>
      <c r="AC492" s="8">
        <f>VLOOKUP(Quintile_Data[[#This Row],[Deaths_Q3]],Mapping!$A$2:$B$8,2,FALSE)</f>
        <v>100</v>
      </c>
      <c r="AD492" s="8">
        <f>VLOOKUP(Quintile_Data[[#This Row],[Deaths_Q4]],Mapping!$A$2:$B$8,2,FALSE)</f>
        <v>50</v>
      </c>
      <c r="AE492" s="8">
        <f>VLOOKUP(Quintile_Data[[#This Row],[Deaths_Q5]],Mapping!$A$2:$B$8,2,FALSE)</f>
        <v>25</v>
      </c>
      <c r="AF492" s="8">
        <f>VLOOKUP(Quintile_Data[[#This Row],[Deaths_Overall]],Mapping!$A$2:$B$8,2,FALSE)</f>
        <v>100</v>
      </c>
    </row>
    <row r="493" spans="1:32" x14ac:dyDescent="0.25">
      <c r="A493" t="s">
        <v>59</v>
      </c>
      <c r="B493" t="s">
        <v>8</v>
      </c>
      <c r="C493" t="s">
        <v>9</v>
      </c>
      <c r="D493" t="s">
        <v>14</v>
      </c>
      <c r="E493" t="s">
        <v>62</v>
      </c>
      <c r="F493" t="s">
        <v>57</v>
      </c>
      <c r="G493" s="10">
        <v>1.18852882034241</v>
      </c>
      <c r="H493" s="5">
        <v>0.93496242470617197</v>
      </c>
      <c r="I493" s="5">
        <v>0.82475804416769904</v>
      </c>
      <c r="J493" s="5">
        <v>0.69545506395488699</v>
      </c>
      <c r="K493" s="5">
        <v>0.51326613218599604</v>
      </c>
      <c r="L493" s="5">
        <v>0.80792722113155901</v>
      </c>
      <c r="M493" s="10">
        <v>1.3879614975263499</v>
      </c>
      <c r="N493" s="5">
        <v>0.97661102097313401</v>
      </c>
      <c r="O493" s="5">
        <v>0.89800875265842395</v>
      </c>
      <c r="P493" s="5">
        <v>0.76082408493128195</v>
      </c>
      <c r="Q493" s="5">
        <v>0.61766025453679496</v>
      </c>
      <c r="R493" s="5">
        <v>0.90943107494008302</v>
      </c>
      <c r="S493" s="11" t="s">
        <v>48</v>
      </c>
      <c r="T493" t="s">
        <v>48</v>
      </c>
      <c r="U493" t="s">
        <v>50</v>
      </c>
      <c r="V493" t="s">
        <v>48</v>
      </c>
      <c r="W493" t="s">
        <v>49</v>
      </c>
      <c r="X493" t="s">
        <v>50</v>
      </c>
      <c r="Y493" s="7">
        <f>ABS(Quintile_Data[[#This Row],[AE_Amt_Overall]]-MAX(Quintile_Data[[#This Row],[AE_Amt_Q1]:[AE_Amt_Q5]]))</f>
        <v>0.38060159921085102</v>
      </c>
      <c r="Z493" s="6">
        <f>ABS(MIN(Quintile_Data[[#This Row],[AE_Amt_Q1]:[AE_Amt_Q5]])-Quintile_Data[[#This Row],[AE_Amt_Overall]])</f>
        <v>0.29466108894556298</v>
      </c>
      <c r="AA493" s="19">
        <f>VLOOKUP(Quintile_Data[[#This Row],[Deaths_Q1]],Mapping!$A$2:$B$8,2,FALSE)</f>
        <v>50</v>
      </c>
      <c r="AB493" s="8">
        <f>VLOOKUP(Quintile_Data[[#This Row],[Deaths_Q2]],Mapping!$A$2:$B$8,2,FALSE)</f>
        <v>50</v>
      </c>
      <c r="AC493" s="8">
        <f>VLOOKUP(Quintile_Data[[#This Row],[Deaths_Q3]],Mapping!$A$2:$B$8,2,FALSE)</f>
        <v>100</v>
      </c>
      <c r="AD493" s="8">
        <f>VLOOKUP(Quintile_Data[[#This Row],[Deaths_Q4]],Mapping!$A$2:$B$8,2,FALSE)</f>
        <v>50</v>
      </c>
      <c r="AE493" s="8">
        <f>VLOOKUP(Quintile_Data[[#This Row],[Deaths_Q5]],Mapping!$A$2:$B$8,2,FALSE)</f>
        <v>25</v>
      </c>
      <c r="AF493" s="8">
        <f>VLOOKUP(Quintile_Data[[#This Row],[Deaths_Overall]],Mapping!$A$2:$B$8,2,FALSE)</f>
        <v>100</v>
      </c>
    </row>
    <row r="494" spans="1:32" x14ac:dyDescent="0.25">
      <c r="A494" t="s">
        <v>59</v>
      </c>
      <c r="B494" t="s">
        <v>8</v>
      </c>
      <c r="C494" t="s">
        <v>9</v>
      </c>
      <c r="D494" t="s">
        <v>14</v>
      </c>
      <c r="E494" t="s">
        <v>11</v>
      </c>
      <c r="F494" t="s">
        <v>16</v>
      </c>
      <c r="G494" s="10">
        <v>5.4518680787170402</v>
      </c>
      <c r="H494" s="5">
        <v>2.3469019261520798</v>
      </c>
      <c r="I494" s="5">
        <v>2.0350977503376302</v>
      </c>
      <c r="J494" s="5">
        <v>1.43091632413145</v>
      </c>
      <c r="K494" s="5">
        <v>0.90992959256671202</v>
      </c>
      <c r="L494" s="5">
        <v>1.9931602422969199</v>
      </c>
      <c r="M494" s="10">
        <v>4.8452512010050901</v>
      </c>
      <c r="N494" s="5">
        <v>2.57302949822376</v>
      </c>
      <c r="O494" s="5">
        <v>2.0764278510812799</v>
      </c>
      <c r="P494" s="5">
        <v>1.54643614422172</v>
      </c>
      <c r="Q494" s="5">
        <v>0.91802294983985699</v>
      </c>
      <c r="R494" s="5">
        <v>2.20014754711947</v>
      </c>
      <c r="S494" s="11" t="s">
        <v>51</v>
      </c>
      <c r="T494" t="s">
        <v>48</v>
      </c>
      <c r="U494" t="s">
        <v>49</v>
      </c>
      <c r="V494" t="s">
        <v>49</v>
      </c>
      <c r="W494" t="s">
        <v>49</v>
      </c>
      <c r="X494" t="s">
        <v>48</v>
      </c>
      <c r="Y494" s="7">
        <f>ABS(Quintile_Data[[#This Row],[AE_Amt_Overall]]-MAX(Quintile_Data[[#This Row],[AE_Amt_Q1]:[AE_Amt_Q5]]))</f>
        <v>3.4587078364201203</v>
      </c>
      <c r="Z494" s="6">
        <f>ABS(MIN(Quintile_Data[[#This Row],[AE_Amt_Q1]:[AE_Amt_Q5]])-Quintile_Data[[#This Row],[AE_Amt_Overall]])</f>
        <v>1.0832306497302078</v>
      </c>
      <c r="AA494" s="19">
        <f>VLOOKUP(Quintile_Data[[#This Row],[Deaths_Q1]],Mapping!$A$2:$B$8,2,FALSE)</f>
        <v>6</v>
      </c>
      <c r="AB494" s="8">
        <f>VLOOKUP(Quintile_Data[[#This Row],[Deaths_Q2]],Mapping!$A$2:$B$8,2,FALSE)</f>
        <v>50</v>
      </c>
      <c r="AC494" s="8">
        <f>VLOOKUP(Quintile_Data[[#This Row],[Deaths_Q3]],Mapping!$A$2:$B$8,2,FALSE)</f>
        <v>25</v>
      </c>
      <c r="AD494" s="8">
        <f>VLOOKUP(Quintile_Data[[#This Row],[Deaths_Q4]],Mapping!$A$2:$B$8,2,FALSE)</f>
        <v>25</v>
      </c>
      <c r="AE494" s="8">
        <f>VLOOKUP(Quintile_Data[[#This Row],[Deaths_Q5]],Mapping!$A$2:$B$8,2,FALSE)</f>
        <v>25</v>
      </c>
      <c r="AF494" s="8">
        <f>VLOOKUP(Quintile_Data[[#This Row],[Deaths_Overall]],Mapping!$A$2:$B$8,2,FALSE)</f>
        <v>50</v>
      </c>
    </row>
    <row r="495" spans="1:32" x14ac:dyDescent="0.25">
      <c r="A495" t="s">
        <v>59</v>
      </c>
      <c r="B495" t="s">
        <v>8</v>
      </c>
      <c r="C495" t="s">
        <v>9</v>
      </c>
      <c r="D495" t="s">
        <v>14</v>
      </c>
      <c r="E495" t="s">
        <v>11</v>
      </c>
      <c r="F495" t="s">
        <v>7</v>
      </c>
      <c r="G495" s="10">
        <v>1.23159666062665</v>
      </c>
      <c r="H495" s="5">
        <v>0.93289559547979894</v>
      </c>
      <c r="I495" s="5">
        <v>0.83728289158352898</v>
      </c>
      <c r="J495" s="5">
        <v>0.73897773200623096</v>
      </c>
      <c r="K495" s="5">
        <v>0.57062622950644903</v>
      </c>
      <c r="L495" s="5">
        <v>0.823129739151786</v>
      </c>
      <c r="M495" s="10">
        <v>1.43479045627115</v>
      </c>
      <c r="N495" s="5">
        <v>1.0022494136553599</v>
      </c>
      <c r="O495" s="5">
        <v>0.89592268763914795</v>
      </c>
      <c r="P495" s="5">
        <v>0.78814469251124897</v>
      </c>
      <c r="Q495" s="5">
        <v>0.71619824483060002</v>
      </c>
      <c r="R495" s="5">
        <v>0.91662166472640005</v>
      </c>
      <c r="S495" s="11" t="s">
        <v>48</v>
      </c>
      <c r="T495" t="s">
        <v>48</v>
      </c>
      <c r="U495" t="s">
        <v>50</v>
      </c>
      <c r="V495" t="s">
        <v>50</v>
      </c>
      <c r="W495" t="s">
        <v>48</v>
      </c>
      <c r="X495" t="s">
        <v>50</v>
      </c>
      <c r="Y495" s="7">
        <f>ABS(Quintile_Data[[#This Row],[AE_Amt_Overall]]-MAX(Quintile_Data[[#This Row],[AE_Amt_Q1]:[AE_Amt_Q5]]))</f>
        <v>0.40846692147486396</v>
      </c>
      <c r="Z495" s="6">
        <f>ABS(MIN(Quintile_Data[[#This Row],[AE_Amt_Q1]:[AE_Amt_Q5]])-Quintile_Data[[#This Row],[AE_Amt_Overall]])</f>
        <v>0.25250350964533697</v>
      </c>
      <c r="AA495" s="19">
        <f>VLOOKUP(Quintile_Data[[#This Row],[Deaths_Q1]],Mapping!$A$2:$B$8,2,FALSE)</f>
        <v>50</v>
      </c>
      <c r="AB495" s="8">
        <f>VLOOKUP(Quintile_Data[[#This Row],[Deaths_Q2]],Mapping!$A$2:$B$8,2,FALSE)</f>
        <v>50</v>
      </c>
      <c r="AC495" s="8">
        <f>VLOOKUP(Quintile_Data[[#This Row],[Deaths_Q3]],Mapping!$A$2:$B$8,2,FALSE)</f>
        <v>100</v>
      </c>
      <c r="AD495" s="8">
        <f>VLOOKUP(Quintile_Data[[#This Row],[Deaths_Q4]],Mapping!$A$2:$B$8,2,FALSE)</f>
        <v>100</v>
      </c>
      <c r="AE495" s="8">
        <f>VLOOKUP(Quintile_Data[[#This Row],[Deaths_Q5]],Mapping!$A$2:$B$8,2,FALSE)</f>
        <v>50</v>
      </c>
      <c r="AF495" s="8">
        <f>VLOOKUP(Quintile_Data[[#This Row],[Deaths_Overall]],Mapping!$A$2:$B$8,2,FALSE)</f>
        <v>100</v>
      </c>
    </row>
    <row r="496" spans="1:32" x14ac:dyDescent="0.25">
      <c r="A496" t="s">
        <v>59</v>
      </c>
      <c r="B496" t="s">
        <v>8</v>
      </c>
      <c r="C496" t="s">
        <v>9</v>
      </c>
      <c r="D496" t="s">
        <v>14</v>
      </c>
      <c r="E496" t="s">
        <v>11</v>
      </c>
      <c r="F496" t="s">
        <v>57</v>
      </c>
      <c r="G496" s="10">
        <v>1.2863578175764101</v>
      </c>
      <c r="H496" s="5">
        <v>0.93710768352476903</v>
      </c>
      <c r="I496" s="5">
        <v>0.83914324673011398</v>
      </c>
      <c r="J496" s="5">
        <v>0.73936891770312496</v>
      </c>
      <c r="K496" s="5">
        <v>0.57257827849001797</v>
      </c>
      <c r="L496" s="5">
        <v>0.82853881594668199</v>
      </c>
      <c r="M496" s="10">
        <v>1.76778915590564</v>
      </c>
      <c r="N496" s="5">
        <v>1.04228103556703</v>
      </c>
      <c r="O496" s="5">
        <v>0.91486455239303099</v>
      </c>
      <c r="P496" s="5">
        <v>0.79029682672308599</v>
      </c>
      <c r="Q496" s="5">
        <v>0.72914466839189995</v>
      </c>
      <c r="R496" s="5">
        <v>0.98357084079702595</v>
      </c>
      <c r="S496" s="11" t="s">
        <v>48</v>
      </c>
      <c r="T496" t="s">
        <v>48</v>
      </c>
      <c r="U496" t="s">
        <v>50</v>
      </c>
      <c r="V496" t="s">
        <v>50</v>
      </c>
      <c r="W496" t="s">
        <v>48</v>
      </c>
      <c r="X496" t="s">
        <v>50</v>
      </c>
      <c r="Y496" s="7">
        <f>ABS(Quintile_Data[[#This Row],[AE_Amt_Overall]]-MAX(Quintile_Data[[#This Row],[AE_Amt_Q1]:[AE_Amt_Q5]]))</f>
        <v>0.45781900162972811</v>
      </c>
      <c r="Z496" s="6">
        <f>ABS(MIN(Quintile_Data[[#This Row],[AE_Amt_Q1]:[AE_Amt_Q5]])-Quintile_Data[[#This Row],[AE_Amt_Overall]])</f>
        <v>0.25596053745666403</v>
      </c>
      <c r="AA496" s="19">
        <f>VLOOKUP(Quintile_Data[[#This Row],[Deaths_Q1]],Mapping!$A$2:$B$8,2,FALSE)</f>
        <v>50</v>
      </c>
      <c r="AB496" s="8">
        <f>VLOOKUP(Quintile_Data[[#This Row],[Deaths_Q2]],Mapping!$A$2:$B$8,2,FALSE)</f>
        <v>50</v>
      </c>
      <c r="AC496" s="8">
        <f>VLOOKUP(Quintile_Data[[#This Row],[Deaths_Q3]],Mapping!$A$2:$B$8,2,FALSE)</f>
        <v>100</v>
      </c>
      <c r="AD496" s="8">
        <f>VLOOKUP(Quintile_Data[[#This Row],[Deaths_Q4]],Mapping!$A$2:$B$8,2,FALSE)</f>
        <v>100</v>
      </c>
      <c r="AE496" s="8">
        <f>VLOOKUP(Quintile_Data[[#This Row],[Deaths_Q5]],Mapping!$A$2:$B$8,2,FALSE)</f>
        <v>50</v>
      </c>
      <c r="AF496" s="8">
        <f>VLOOKUP(Quintile_Data[[#This Row],[Deaths_Overall]],Mapping!$A$2:$B$8,2,FALSE)</f>
        <v>100</v>
      </c>
    </row>
    <row r="497" spans="1:32" x14ac:dyDescent="0.25">
      <c r="A497" t="s">
        <v>59</v>
      </c>
      <c r="B497" t="s">
        <v>8</v>
      </c>
      <c r="C497" t="s">
        <v>9</v>
      </c>
      <c r="D497" t="s">
        <v>14</v>
      </c>
      <c r="E497" t="s">
        <v>58</v>
      </c>
      <c r="F497" t="s">
        <v>16</v>
      </c>
      <c r="G497" s="10">
        <v>3.2430172667872599</v>
      </c>
      <c r="H497" s="5">
        <v>2.2865810228377002</v>
      </c>
      <c r="I497" s="5">
        <v>1.46473841449688</v>
      </c>
      <c r="J497" s="5">
        <v>1.2390590989155701</v>
      </c>
      <c r="K497" s="5">
        <v>0.91192437871434195</v>
      </c>
      <c r="L497" s="5">
        <v>1.6653844883015601</v>
      </c>
      <c r="M497" s="10">
        <v>3.0616415122922702</v>
      </c>
      <c r="N497" s="5">
        <v>2.3725575765797799</v>
      </c>
      <c r="O497" s="5">
        <v>1.5195411148761799</v>
      </c>
      <c r="P497" s="5">
        <v>1.3327625207871401</v>
      </c>
      <c r="Q497" s="5">
        <v>0.92256261176002097</v>
      </c>
      <c r="R497" s="5">
        <v>1.78717667127929</v>
      </c>
      <c r="S497" s="11" t="s">
        <v>51</v>
      </c>
      <c r="T497" t="s">
        <v>48</v>
      </c>
      <c r="U497" t="s">
        <v>48</v>
      </c>
      <c r="V497" t="s">
        <v>48</v>
      </c>
      <c r="W497" t="s">
        <v>49</v>
      </c>
      <c r="X497" t="s">
        <v>50</v>
      </c>
      <c r="Y497" s="7">
        <f>ABS(Quintile_Data[[#This Row],[AE_Amt_Overall]]-MAX(Quintile_Data[[#This Row],[AE_Amt_Q1]:[AE_Amt_Q5]]))</f>
        <v>1.5776327784856998</v>
      </c>
      <c r="Z497" s="6">
        <f>ABS(MIN(Quintile_Data[[#This Row],[AE_Amt_Q1]:[AE_Amt_Q5]])-Quintile_Data[[#This Row],[AE_Amt_Overall]])</f>
        <v>0.7534601095872181</v>
      </c>
      <c r="AA497" s="19">
        <f>VLOOKUP(Quintile_Data[[#This Row],[Deaths_Q1]],Mapping!$A$2:$B$8,2,FALSE)</f>
        <v>6</v>
      </c>
      <c r="AB497" s="8">
        <f>VLOOKUP(Quintile_Data[[#This Row],[Deaths_Q2]],Mapping!$A$2:$B$8,2,FALSE)</f>
        <v>50</v>
      </c>
      <c r="AC497" s="8">
        <f>VLOOKUP(Quintile_Data[[#This Row],[Deaths_Q3]],Mapping!$A$2:$B$8,2,FALSE)</f>
        <v>50</v>
      </c>
      <c r="AD497" s="8">
        <f>VLOOKUP(Quintile_Data[[#This Row],[Deaths_Q4]],Mapping!$A$2:$B$8,2,FALSE)</f>
        <v>50</v>
      </c>
      <c r="AE497" s="8">
        <f>VLOOKUP(Quintile_Data[[#This Row],[Deaths_Q5]],Mapping!$A$2:$B$8,2,FALSE)</f>
        <v>25</v>
      </c>
      <c r="AF497" s="8">
        <f>VLOOKUP(Quintile_Data[[#This Row],[Deaths_Overall]],Mapping!$A$2:$B$8,2,FALSE)</f>
        <v>100</v>
      </c>
    </row>
    <row r="498" spans="1:32" x14ac:dyDescent="0.25">
      <c r="A498" t="s">
        <v>59</v>
      </c>
      <c r="B498" t="s">
        <v>8</v>
      </c>
      <c r="C498" t="s">
        <v>9</v>
      </c>
      <c r="D498" t="s">
        <v>14</v>
      </c>
      <c r="E498" t="s">
        <v>58</v>
      </c>
      <c r="F498" t="s">
        <v>7</v>
      </c>
      <c r="G498" s="10">
        <v>1.2154099738552799</v>
      </c>
      <c r="H498" s="5">
        <v>0.88789472377970002</v>
      </c>
      <c r="I498" s="5">
        <v>0.81516291555531595</v>
      </c>
      <c r="J498" s="5">
        <v>0.712833104821333</v>
      </c>
      <c r="K498" s="5">
        <v>0.57705417894964595</v>
      </c>
      <c r="L498" s="5">
        <v>0.81245518594371202</v>
      </c>
      <c r="M498" s="10">
        <v>1.38080553574253</v>
      </c>
      <c r="N498" s="5">
        <v>0.93750725992565997</v>
      </c>
      <c r="O498" s="5">
        <v>0.87430106133880903</v>
      </c>
      <c r="P498" s="5">
        <v>0.75254593349019405</v>
      </c>
      <c r="Q498" s="5">
        <v>0.67912207386596302</v>
      </c>
      <c r="R498" s="5">
        <v>0.89303215932486102</v>
      </c>
      <c r="S498" s="11" t="s">
        <v>50</v>
      </c>
      <c r="T498" t="s">
        <v>50</v>
      </c>
      <c r="U498" t="s">
        <v>50</v>
      </c>
      <c r="V498" t="s">
        <v>50</v>
      </c>
      <c r="W498" t="s">
        <v>48</v>
      </c>
      <c r="X498" t="s">
        <v>50</v>
      </c>
      <c r="Y498" s="7">
        <f>ABS(Quintile_Data[[#This Row],[AE_Amt_Overall]]-MAX(Quintile_Data[[#This Row],[AE_Amt_Q1]:[AE_Amt_Q5]]))</f>
        <v>0.40295478791156791</v>
      </c>
      <c r="Z498" s="6">
        <f>ABS(MIN(Quintile_Data[[#This Row],[AE_Amt_Q1]:[AE_Amt_Q5]])-Quintile_Data[[#This Row],[AE_Amt_Overall]])</f>
        <v>0.23540100699406608</v>
      </c>
      <c r="AA498" s="19">
        <f>VLOOKUP(Quintile_Data[[#This Row],[Deaths_Q1]],Mapping!$A$2:$B$8,2,FALSE)</f>
        <v>100</v>
      </c>
      <c r="AB498" s="8">
        <f>VLOOKUP(Quintile_Data[[#This Row],[Deaths_Q2]],Mapping!$A$2:$B$8,2,FALSE)</f>
        <v>100</v>
      </c>
      <c r="AC498" s="8">
        <f>VLOOKUP(Quintile_Data[[#This Row],[Deaths_Q3]],Mapping!$A$2:$B$8,2,FALSE)</f>
        <v>100</v>
      </c>
      <c r="AD498" s="8">
        <f>VLOOKUP(Quintile_Data[[#This Row],[Deaths_Q4]],Mapping!$A$2:$B$8,2,FALSE)</f>
        <v>100</v>
      </c>
      <c r="AE498" s="8">
        <f>VLOOKUP(Quintile_Data[[#This Row],[Deaths_Q5]],Mapping!$A$2:$B$8,2,FALSE)</f>
        <v>50</v>
      </c>
      <c r="AF498" s="8">
        <f>VLOOKUP(Quintile_Data[[#This Row],[Deaths_Overall]],Mapping!$A$2:$B$8,2,FALSE)</f>
        <v>100</v>
      </c>
    </row>
    <row r="499" spans="1:32" x14ac:dyDescent="0.25">
      <c r="A499" t="s">
        <v>59</v>
      </c>
      <c r="B499" t="s">
        <v>8</v>
      </c>
      <c r="C499" t="s">
        <v>9</v>
      </c>
      <c r="D499" t="s">
        <v>14</v>
      </c>
      <c r="E499" t="s">
        <v>58</v>
      </c>
      <c r="F499" t="s">
        <v>57</v>
      </c>
      <c r="G499" s="10">
        <v>1.26589975290193</v>
      </c>
      <c r="H499" s="5">
        <v>0.91276203434469005</v>
      </c>
      <c r="I499" s="5">
        <v>0.82238575253431501</v>
      </c>
      <c r="J499" s="5">
        <v>0.71351873077622097</v>
      </c>
      <c r="K499" s="5">
        <v>0.577521048909864</v>
      </c>
      <c r="L499" s="5">
        <v>0.81834365138666798</v>
      </c>
      <c r="M499" s="10">
        <v>1.6432338842310501</v>
      </c>
      <c r="N499" s="5">
        <v>1.02045539929363</v>
      </c>
      <c r="O499" s="5">
        <v>0.89706672586833003</v>
      </c>
      <c r="P499" s="5">
        <v>0.75801925028763995</v>
      </c>
      <c r="Q499" s="5">
        <v>0.68541425636666498</v>
      </c>
      <c r="R499" s="5">
        <v>0.95157219842383001</v>
      </c>
      <c r="S499" s="11" t="s">
        <v>50</v>
      </c>
      <c r="T499" t="s">
        <v>50</v>
      </c>
      <c r="U499" t="s">
        <v>50</v>
      </c>
      <c r="V499" t="s">
        <v>50</v>
      </c>
      <c r="W499" t="s">
        <v>48</v>
      </c>
      <c r="X499" t="s">
        <v>52</v>
      </c>
      <c r="Y499" s="7">
        <f>ABS(Quintile_Data[[#This Row],[AE_Amt_Overall]]-MAX(Quintile_Data[[#This Row],[AE_Amt_Q1]:[AE_Amt_Q5]]))</f>
        <v>0.44755610151526204</v>
      </c>
      <c r="Z499" s="6">
        <f>ABS(MIN(Quintile_Data[[#This Row],[AE_Amt_Q1]:[AE_Amt_Q5]])-Quintile_Data[[#This Row],[AE_Amt_Overall]])</f>
        <v>0.24082260247680398</v>
      </c>
      <c r="AA499" s="19">
        <f>VLOOKUP(Quintile_Data[[#This Row],[Deaths_Q1]],Mapping!$A$2:$B$8,2,FALSE)</f>
        <v>100</v>
      </c>
      <c r="AB499" s="8">
        <f>VLOOKUP(Quintile_Data[[#This Row],[Deaths_Q2]],Mapping!$A$2:$B$8,2,FALSE)</f>
        <v>100</v>
      </c>
      <c r="AC499" s="8">
        <f>VLOOKUP(Quintile_Data[[#This Row],[Deaths_Q3]],Mapping!$A$2:$B$8,2,FALSE)</f>
        <v>100</v>
      </c>
      <c r="AD499" s="8">
        <f>VLOOKUP(Quintile_Data[[#This Row],[Deaths_Q4]],Mapping!$A$2:$B$8,2,FALSE)</f>
        <v>100</v>
      </c>
      <c r="AE499" s="8">
        <f>VLOOKUP(Quintile_Data[[#This Row],[Deaths_Q5]],Mapping!$A$2:$B$8,2,FALSE)</f>
        <v>50</v>
      </c>
      <c r="AF499" s="8">
        <f>VLOOKUP(Quintile_Data[[#This Row],[Deaths_Overall]],Mapping!$A$2:$B$8,2,FALSE)</f>
        <v>200</v>
      </c>
    </row>
    <row r="500" spans="1:32" x14ac:dyDescent="0.25">
      <c r="A500" t="s">
        <v>59</v>
      </c>
      <c r="B500" t="s">
        <v>8</v>
      </c>
      <c r="C500" t="s">
        <v>9</v>
      </c>
      <c r="D500" t="s">
        <v>17</v>
      </c>
      <c r="E500" t="s">
        <v>60</v>
      </c>
      <c r="F500" t="s">
        <v>16</v>
      </c>
      <c r="G500" s="10" t="s">
        <v>54</v>
      </c>
      <c r="H500" s="5" t="s">
        <v>54</v>
      </c>
      <c r="I500" s="5" t="s">
        <v>54</v>
      </c>
      <c r="J500" s="5" t="s">
        <v>54</v>
      </c>
      <c r="K500" s="5" t="s">
        <v>54</v>
      </c>
      <c r="L500" s="5">
        <v>1.16200422263342</v>
      </c>
      <c r="M500" s="10" t="s">
        <v>54</v>
      </c>
      <c r="N500" s="5" t="s">
        <v>54</v>
      </c>
      <c r="O500" s="5" t="s">
        <v>54</v>
      </c>
      <c r="P500" s="5" t="s">
        <v>54</v>
      </c>
      <c r="Q500" s="5" t="s">
        <v>54</v>
      </c>
      <c r="R500" s="5">
        <v>1.5840709513419</v>
      </c>
      <c r="S500" s="11" t="s">
        <v>55</v>
      </c>
      <c r="T500" t="s">
        <v>55</v>
      </c>
      <c r="U500" t="s">
        <v>55</v>
      </c>
      <c r="V500" t="s">
        <v>55</v>
      </c>
      <c r="W500" t="s">
        <v>55</v>
      </c>
      <c r="X500" t="s">
        <v>51</v>
      </c>
      <c r="Y500" s="7">
        <f>ABS(Quintile_Data[[#This Row],[AE_Amt_Overall]]-MAX(Quintile_Data[[#This Row],[AE_Amt_Q1]:[AE_Amt_Q5]]))</f>
        <v>1.16200422263342</v>
      </c>
      <c r="Z500" s="6">
        <f>ABS(MIN(Quintile_Data[[#This Row],[AE_Amt_Q1]:[AE_Amt_Q5]])-Quintile_Data[[#This Row],[AE_Amt_Overall]])</f>
        <v>1.16200422263342</v>
      </c>
      <c r="AA500" s="19" t="str">
        <f>VLOOKUP(Quintile_Data[[#This Row],[Deaths_Q1]],Mapping!$A$2:$B$8,2,FALSE)</f>
        <v>N/A</v>
      </c>
      <c r="AB500" s="8" t="str">
        <f>VLOOKUP(Quintile_Data[[#This Row],[Deaths_Q2]],Mapping!$A$2:$B$8,2,FALSE)</f>
        <v>N/A</v>
      </c>
      <c r="AC500" s="8" t="str">
        <f>VLOOKUP(Quintile_Data[[#This Row],[Deaths_Q3]],Mapping!$A$2:$B$8,2,FALSE)</f>
        <v>N/A</v>
      </c>
      <c r="AD500" s="8" t="str">
        <f>VLOOKUP(Quintile_Data[[#This Row],[Deaths_Q4]],Mapping!$A$2:$B$8,2,FALSE)</f>
        <v>N/A</v>
      </c>
      <c r="AE500" s="8" t="str">
        <f>VLOOKUP(Quintile_Data[[#This Row],[Deaths_Q5]],Mapping!$A$2:$B$8,2,FALSE)</f>
        <v>N/A</v>
      </c>
      <c r="AF500" s="8">
        <f>VLOOKUP(Quintile_Data[[#This Row],[Deaths_Overall]],Mapping!$A$2:$B$8,2,FALSE)</f>
        <v>6</v>
      </c>
    </row>
    <row r="501" spans="1:32" x14ac:dyDescent="0.25">
      <c r="A501" t="s">
        <v>59</v>
      </c>
      <c r="B501" t="s">
        <v>8</v>
      </c>
      <c r="C501" t="s">
        <v>9</v>
      </c>
      <c r="D501" t="s">
        <v>17</v>
      </c>
      <c r="E501" t="s">
        <v>60</v>
      </c>
      <c r="F501" t="s">
        <v>7</v>
      </c>
      <c r="G501" s="10" t="s">
        <v>54</v>
      </c>
      <c r="H501" s="5" t="s">
        <v>54</v>
      </c>
      <c r="I501" s="5" t="s">
        <v>54</v>
      </c>
      <c r="J501" s="5" t="s">
        <v>54</v>
      </c>
      <c r="K501" s="5" t="s">
        <v>54</v>
      </c>
      <c r="L501" s="5" t="s">
        <v>54</v>
      </c>
      <c r="M501" s="10" t="s">
        <v>54</v>
      </c>
      <c r="N501" s="5" t="s">
        <v>54</v>
      </c>
      <c r="O501" s="5" t="s">
        <v>54</v>
      </c>
      <c r="P501" s="5" t="s">
        <v>54</v>
      </c>
      <c r="Q501" s="5" t="s">
        <v>54</v>
      </c>
      <c r="R501" s="5" t="s">
        <v>54</v>
      </c>
      <c r="S501" s="11" t="s">
        <v>55</v>
      </c>
      <c r="T501" t="s">
        <v>55</v>
      </c>
      <c r="U501" t="s">
        <v>55</v>
      </c>
      <c r="V501" t="s">
        <v>55</v>
      </c>
      <c r="W501" t="s">
        <v>55</v>
      </c>
      <c r="X501" t="s">
        <v>55</v>
      </c>
      <c r="Y501" s="7" t="e">
        <f>ABS(Quintile_Data[[#This Row],[AE_Amt_Overall]]-MAX(Quintile_Data[[#This Row],[AE_Amt_Q1]:[AE_Amt_Q5]]))</f>
        <v>#VALUE!</v>
      </c>
      <c r="Z501" s="6" t="e">
        <f>ABS(MIN(Quintile_Data[[#This Row],[AE_Amt_Q1]:[AE_Amt_Q5]])-Quintile_Data[[#This Row],[AE_Amt_Overall]])</f>
        <v>#VALUE!</v>
      </c>
      <c r="AA501" s="19" t="str">
        <f>VLOOKUP(Quintile_Data[[#This Row],[Deaths_Q1]],Mapping!$A$2:$B$8,2,FALSE)</f>
        <v>N/A</v>
      </c>
      <c r="AB501" s="8" t="str">
        <f>VLOOKUP(Quintile_Data[[#This Row],[Deaths_Q2]],Mapping!$A$2:$B$8,2,FALSE)</f>
        <v>N/A</v>
      </c>
      <c r="AC501" s="8" t="str">
        <f>VLOOKUP(Quintile_Data[[#This Row],[Deaths_Q3]],Mapping!$A$2:$B$8,2,FALSE)</f>
        <v>N/A</v>
      </c>
      <c r="AD501" s="8" t="str">
        <f>VLOOKUP(Quintile_Data[[#This Row],[Deaths_Q4]],Mapping!$A$2:$B$8,2,FALSE)</f>
        <v>N/A</v>
      </c>
      <c r="AE501" s="8" t="str">
        <f>VLOOKUP(Quintile_Data[[#This Row],[Deaths_Q5]],Mapping!$A$2:$B$8,2,FALSE)</f>
        <v>N/A</v>
      </c>
      <c r="AF501" s="8" t="str">
        <f>VLOOKUP(Quintile_Data[[#This Row],[Deaths_Overall]],Mapping!$A$2:$B$8,2,FALSE)</f>
        <v>N/A</v>
      </c>
    </row>
    <row r="502" spans="1:32" x14ac:dyDescent="0.25">
      <c r="A502" t="s">
        <v>59</v>
      </c>
      <c r="B502" t="s">
        <v>8</v>
      </c>
      <c r="C502" t="s">
        <v>9</v>
      </c>
      <c r="D502" t="s">
        <v>17</v>
      </c>
      <c r="E502" t="s">
        <v>60</v>
      </c>
      <c r="F502" t="s">
        <v>57</v>
      </c>
      <c r="G502" s="10" t="s">
        <v>54</v>
      </c>
      <c r="H502" s="5" t="s">
        <v>54</v>
      </c>
      <c r="I502" s="5" t="s">
        <v>54</v>
      </c>
      <c r="J502" s="5" t="s">
        <v>54</v>
      </c>
      <c r="K502" s="5" t="s">
        <v>54</v>
      </c>
      <c r="L502" s="5">
        <v>1.2008987849382999</v>
      </c>
      <c r="M502" s="10" t="s">
        <v>54</v>
      </c>
      <c r="N502" s="5" t="s">
        <v>54</v>
      </c>
      <c r="O502" s="5" t="s">
        <v>54</v>
      </c>
      <c r="P502" s="5" t="s">
        <v>54</v>
      </c>
      <c r="Q502" s="5" t="s">
        <v>54</v>
      </c>
      <c r="R502" s="5">
        <v>1.54876813051038</v>
      </c>
      <c r="S502" s="11" t="s">
        <v>55</v>
      </c>
      <c r="T502" t="s">
        <v>55</v>
      </c>
      <c r="U502" t="s">
        <v>55</v>
      </c>
      <c r="V502" t="s">
        <v>55</v>
      </c>
      <c r="W502" t="s">
        <v>55</v>
      </c>
      <c r="X502" t="s">
        <v>51</v>
      </c>
      <c r="Y502" s="7">
        <f>ABS(Quintile_Data[[#This Row],[AE_Amt_Overall]]-MAX(Quintile_Data[[#This Row],[AE_Amt_Q1]:[AE_Amt_Q5]]))</f>
        <v>1.2008987849382999</v>
      </c>
      <c r="Z502" s="6">
        <f>ABS(MIN(Quintile_Data[[#This Row],[AE_Amt_Q1]:[AE_Amt_Q5]])-Quintile_Data[[#This Row],[AE_Amt_Overall]])</f>
        <v>1.2008987849382999</v>
      </c>
      <c r="AA502" s="19" t="str">
        <f>VLOOKUP(Quintile_Data[[#This Row],[Deaths_Q1]],Mapping!$A$2:$B$8,2,FALSE)</f>
        <v>N/A</v>
      </c>
      <c r="AB502" s="8" t="str">
        <f>VLOOKUP(Quintile_Data[[#This Row],[Deaths_Q2]],Mapping!$A$2:$B$8,2,FALSE)</f>
        <v>N/A</v>
      </c>
      <c r="AC502" s="8" t="str">
        <f>VLOOKUP(Quintile_Data[[#This Row],[Deaths_Q3]],Mapping!$A$2:$B$8,2,FALSE)</f>
        <v>N/A</v>
      </c>
      <c r="AD502" s="8" t="str">
        <f>VLOOKUP(Quintile_Data[[#This Row],[Deaths_Q4]],Mapping!$A$2:$B$8,2,FALSE)</f>
        <v>N/A</v>
      </c>
      <c r="AE502" s="8" t="str">
        <f>VLOOKUP(Quintile_Data[[#This Row],[Deaths_Q5]],Mapping!$A$2:$B$8,2,FALSE)</f>
        <v>N/A</v>
      </c>
      <c r="AF502" s="8">
        <f>VLOOKUP(Quintile_Data[[#This Row],[Deaths_Overall]],Mapping!$A$2:$B$8,2,FALSE)</f>
        <v>6</v>
      </c>
    </row>
    <row r="503" spans="1:32" x14ac:dyDescent="0.25">
      <c r="A503" t="s">
        <v>59</v>
      </c>
      <c r="B503" t="s">
        <v>8</v>
      </c>
      <c r="C503" t="s">
        <v>9</v>
      </c>
      <c r="D503" t="s">
        <v>17</v>
      </c>
      <c r="E503" t="s">
        <v>61</v>
      </c>
      <c r="F503" t="s">
        <v>16</v>
      </c>
      <c r="G503" s="10" t="s">
        <v>54</v>
      </c>
      <c r="H503" s="5">
        <v>1.8945748774475</v>
      </c>
      <c r="I503" s="5">
        <v>1.17427772942611</v>
      </c>
      <c r="J503" s="5">
        <v>1.0187166902428999</v>
      </c>
      <c r="K503" s="5">
        <v>0.87117502705925298</v>
      </c>
      <c r="L503" s="5">
        <v>1.10869726043863</v>
      </c>
      <c r="M503" s="10" t="s">
        <v>54</v>
      </c>
      <c r="N503" s="5">
        <v>1.76469572151983</v>
      </c>
      <c r="O503" s="5">
        <v>1.28618710179888</v>
      </c>
      <c r="P503" s="5">
        <v>1.07501538875588</v>
      </c>
      <c r="Q503" s="5">
        <v>0.91602133930476004</v>
      </c>
      <c r="R503" s="5">
        <v>1.2235545587297001</v>
      </c>
      <c r="S503" s="11" t="s">
        <v>55</v>
      </c>
      <c r="T503" t="s">
        <v>49</v>
      </c>
      <c r="U503" t="s">
        <v>49</v>
      </c>
      <c r="V503" t="s">
        <v>49</v>
      </c>
      <c r="W503" t="s">
        <v>49</v>
      </c>
      <c r="X503" t="s">
        <v>48</v>
      </c>
      <c r="Y503" s="7">
        <f>ABS(Quintile_Data[[#This Row],[AE_Amt_Overall]]-MAX(Quintile_Data[[#This Row],[AE_Amt_Q1]:[AE_Amt_Q5]]))</f>
        <v>0.78587761700886993</v>
      </c>
      <c r="Z503" s="6">
        <f>ABS(MIN(Quintile_Data[[#This Row],[AE_Amt_Q1]:[AE_Amt_Q5]])-Quintile_Data[[#This Row],[AE_Amt_Overall]])</f>
        <v>0.23752223337937706</v>
      </c>
      <c r="AA503" s="19" t="str">
        <f>VLOOKUP(Quintile_Data[[#This Row],[Deaths_Q1]],Mapping!$A$2:$B$8,2,FALSE)</f>
        <v>N/A</v>
      </c>
      <c r="AB503" s="8">
        <f>VLOOKUP(Quintile_Data[[#This Row],[Deaths_Q2]],Mapping!$A$2:$B$8,2,FALSE)</f>
        <v>25</v>
      </c>
      <c r="AC503" s="8">
        <f>VLOOKUP(Quintile_Data[[#This Row],[Deaths_Q3]],Mapping!$A$2:$B$8,2,FALSE)</f>
        <v>25</v>
      </c>
      <c r="AD503" s="8">
        <f>VLOOKUP(Quintile_Data[[#This Row],[Deaths_Q4]],Mapping!$A$2:$B$8,2,FALSE)</f>
        <v>25</v>
      </c>
      <c r="AE503" s="8">
        <f>VLOOKUP(Quintile_Data[[#This Row],[Deaths_Q5]],Mapping!$A$2:$B$8,2,FALSE)</f>
        <v>25</v>
      </c>
      <c r="AF503" s="8">
        <f>VLOOKUP(Quintile_Data[[#This Row],[Deaths_Overall]],Mapping!$A$2:$B$8,2,FALSE)</f>
        <v>50</v>
      </c>
    </row>
    <row r="504" spans="1:32" x14ac:dyDescent="0.25">
      <c r="A504" t="s">
        <v>59</v>
      </c>
      <c r="B504" t="s">
        <v>8</v>
      </c>
      <c r="C504" t="s">
        <v>9</v>
      </c>
      <c r="D504" t="s">
        <v>17</v>
      </c>
      <c r="E504" t="s">
        <v>61</v>
      </c>
      <c r="F504" t="s">
        <v>7</v>
      </c>
      <c r="G504" s="10">
        <v>1.3459020465862701</v>
      </c>
      <c r="H504" s="5">
        <v>0.98024378385570099</v>
      </c>
      <c r="I504" s="5">
        <v>0.80416651534353201</v>
      </c>
      <c r="J504" s="5">
        <v>0.66328291109420601</v>
      </c>
      <c r="K504" s="5">
        <v>0.44660531516985402</v>
      </c>
      <c r="L504" s="5">
        <v>0.84801195882584701</v>
      </c>
      <c r="M504" s="10">
        <v>1.1424758723228501</v>
      </c>
      <c r="N504" s="5">
        <v>0.95973188513646901</v>
      </c>
      <c r="O504" s="5">
        <v>0.86217468579027401</v>
      </c>
      <c r="P504" s="5">
        <v>0.75225461904927504</v>
      </c>
      <c r="Q504" s="5">
        <v>0.62742752856923101</v>
      </c>
      <c r="R504" s="5">
        <v>0.88212281308011198</v>
      </c>
      <c r="S504" s="11" t="s">
        <v>53</v>
      </c>
      <c r="T504" t="s">
        <v>48</v>
      </c>
      <c r="U504" t="s">
        <v>48</v>
      </c>
      <c r="V504" t="s">
        <v>48</v>
      </c>
      <c r="W504" t="s">
        <v>51</v>
      </c>
      <c r="X504" t="s">
        <v>48</v>
      </c>
      <c r="Y504" s="7">
        <f>ABS(Quintile_Data[[#This Row],[AE_Amt_Overall]]-MAX(Quintile_Data[[#This Row],[AE_Amt_Q1]:[AE_Amt_Q5]]))</f>
        <v>0.49789008776042309</v>
      </c>
      <c r="Z504" s="6">
        <f>ABS(MIN(Quintile_Data[[#This Row],[AE_Amt_Q1]:[AE_Amt_Q5]])-Quintile_Data[[#This Row],[AE_Amt_Overall]])</f>
        <v>0.40140664365599299</v>
      </c>
      <c r="AA504" s="19">
        <f>VLOOKUP(Quintile_Data[[#This Row],[Deaths_Q1]],Mapping!$A$2:$B$8,2,FALSE)</f>
        <v>12</v>
      </c>
      <c r="AB504" s="8">
        <f>VLOOKUP(Quintile_Data[[#This Row],[Deaths_Q2]],Mapping!$A$2:$B$8,2,FALSE)</f>
        <v>50</v>
      </c>
      <c r="AC504" s="8">
        <f>VLOOKUP(Quintile_Data[[#This Row],[Deaths_Q3]],Mapping!$A$2:$B$8,2,FALSE)</f>
        <v>50</v>
      </c>
      <c r="AD504" s="8">
        <f>VLOOKUP(Quintile_Data[[#This Row],[Deaths_Q4]],Mapping!$A$2:$B$8,2,FALSE)</f>
        <v>50</v>
      </c>
      <c r="AE504" s="8">
        <f>VLOOKUP(Quintile_Data[[#This Row],[Deaths_Q5]],Mapping!$A$2:$B$8,2,FALSE)</f>
        <v>6</v>
      </c>
      <c r="AF504" s="8">
        <f>VLOOKUP(Quintile_Data[[#This Row],[Deaths_Overall]],Mapping!$A$2:$B$8,2,FALSE)</f>
        <v>50</v>
      </c>
    </row>
    <row r="505" spans="1:32" x14ac:dyDescent="0.25">
      <c r="A505" t="s">
        <v>59</v>
      </c>
      <c r="B505" t="s">
        <v>8</v>
      </c>
      <c r="C505" t="s">
        <v>9</v>
      </c>
      <c r="D505" t="s">
        <v>17</v>
      </c>
      <c r="E505" t="s">
        <v>61</v>
      </c>
      <c r="F505" t="s">
        <v>57</v>
      </c>
      <c r="G505" s="10">
        <v>1.8191108456449401</v>
      </c>
      <c r="H505" s="5">
        <v>1.0059075000539</v>
      </c>
      <c r="I505" s="5">
        <v>0.80971114771184705</v>
      </c>
      <c r="J505" s="5">
        <v>0.68159466634820898</v>
      </c>
      <c r="K505" s="5">
        <v>0.46190005983452398</v>
      </c>
      <c r="L505" s="5">
        <v>0.85741573075439503</v>
      </c>
      <c r="M505" s="10">
        <v>1.7740491411079999</v>
      </c>
      <c r="N505" s="5">
        <v>1.0122282347279301</v>
      </c>
      <c r="O505" s="5">
        <v>0.87633106303646502</v>
      </c>
      <c r="P505" s="5">
        <v>0.809914509685283</v>
      </c>
      <c r="Q505" s="5">
        <v>0.70548350133634397</v>
      </c>
      <c r="R505" s="5">
        <v>0.95849241990316203</v>
      </c>
      <c r="S505" s="11" t="s">
        <v>49</v>
      </c>
      <c r="T505" t="s">
        <v>48</v>
      </c>
      <c r="U505" t="s">
        <v>48</v>
      </c>
      <c r="V505" t="s">
        <v>48</v>
      </c>
      <c r="W505" t="s">
        <v>51</v>
      </c>
      <c r="X505" t="s">
        <v>48</v>
      </c>
      <c r="Y505" s="7">
        <f>ABS(Quintile_Data[[#This Row],[AE_Amt_Overall]]-MAX(Quintile_Data[[#This Row],[AE_Amt_Q1]:[AE_Amt_Q5]]))</f>
        <v>0.96169511489054504</v>
      </c>
      <c r="Z505" s="6">
        <f>ABS(MIN(Quintile_Data[[#This Row],[AE_Amt_Q1]:[AE_Amt_Q5]])-Quintile_Data[[#This Row],[AE_Amt_Overall]])</f>
        <v>0.39551567091987105</v>
      </c>
      <c r="AA505" s="19">
        <f>VLOOKUP(Quintile_Data[[#This Row],[Deaths_Q1]],Mapping!$A$2:$B$8,2,FALSE)</f>
        <v>25</v>
      </c>
      <c r="AB505" s="8">
        <f>VLOOKUP(Quintile_Data[[#This Row],[Deaths_Q2]],Mapping!$A$2:$B$8,2,FALSE)</f>
        <v>50</v>
      </c>
      <c r="AC505" s="8">
        <f>VLOOKUP(Quintile_Data[[#This Row],[Deaths_Q3]],Mapping!$A$2:$B$8,2,FALSE)</f>
        <v>50</v>
      </c>
      <c r="AD505" s="8">
        <f>VLOOKUP(Quintile_Data[[#This Row],[Deaths_Q4]],Mapping!$A$2:$B$8,2,FALSE)</f>
        <v>50</v>
      </c>
      <c r="AE505" s="8">
        <f>VLOOKUP(Quintile_Data[[#This Row],[Deaths_Q5]],Mapping!$A$2:$B$8,2,FALSE)</f>
        <v>6</v>
      </c>
      <c r="AF505" s="8">
        <f>VLOOKUP(Quintile_Data[[#This Row],[Deaths_Overall]],Mapping!$A$2:$B$8,2,FALSE)</f>
        <v>50</v>
      </c>
    </row>
    <row r="506" spans="1:32" x14ac:dyDescent="0.25">
      <c r="A506" t="s">
        <v>59</v>
      </c>
      <c r="B506" t="s">
        <v>8</v>
      </c>
      <c r="C506" t="s">
        <v>9</v>
      </c>
      <c r="D506" t="s">
        <v>17</v>
      </c>
      <c r="E506" t="s">
        <v>62</v>
      </c>
      <c r="F506" t="s">
        <v>16</v>
      </c>
      <c r="G506" s="10" t="s">
        <v>54</v>
      </c>
      <c r="H506" s="5">
        <v>2.0425618751023502</v>
      </c>
      <c r="I506" s="5">
        <v>1.55491562623901</v>
      </c>
      <c r="J506" s="5">
        <v>1.15224676417917</v>
      </c>
      <c r="K506" s="5">
        <v>0.97522079723566701</v>
      </c>
      <c r="L506" s="5">
        <v>1.30180035793411</v>
      </c>
      <c r="M506" s="10" t="s">
        <v>54</v>
      </c>
      <c r="N506" s="5">
        <v>2.07749509051918</v>
      </c>
      <c r="O506" s="5">
        <v>1.6199621685232299</v>
      </c>
      <c r="P506" s="5">
        <v>1.1510109294264299</v>
      </c>
      <c r="Q506" s="5">
        <v>0.992730497658732</v>
      </c>
      <c r="R506" s="5">
        <v>1.40252304505431</v>
      </c>
      <c r="S506" s="11" t="s">
        <v>55</v>
      </c>
      <c r="T506" t="s">
        <v>48</v>
      </c>
      <c r="U506" t="s">
        <v>53</v>
      </c>
      <c r="V506" t="s">
        <v>48</v>
      </c>
      <c r="W506" t="s">
        <v>49</v>
      </c>
      <c r="X506" t="s">
        <v>48</v>
      </c>
      <c r="Y506" s="7">
        <f>ABS(Quintile_Data[[#This Row],[AE_Amt_Overall]]-MAX(Quintile_Data[[#This Row],[AE_Amt_Q1]:[AE_Amt_Q5]]))</f>
        <v>0.74076151716824024</v>
      </c>
      <c r="Z506" s="6">
        <f>ABS(MIN(Quintile_Data[[#This Row],[AE_Amt_Q1]:[AE_Amt_Q5]])-Quintile_Data[[#This Row],[AE_Amt_Overall]])</f>
        <v>0.32657956069844296</v>
      </c>
      <c r="AA506" s="19" t="str">
        <f>VLOOKUP(Quintile_Data[[#This Row],[Deaths_Q1]],Mapping!$A$2:$B$8,2,FALSE)</f>
        <v>N/A</v>
      </c>
      <c r="AB506" s="8">
        <f>VLOOKUP(Quintile_Data[[#This Row],[Deaths_Q2]],Mapping!$A$2:$B$8,2,FALSE)</f>
        <v>50</v>
      </c>
      <c r="AC506" s="8">
        <f>VLOOKUP(Quintile_Data[[#This Row],[Deaths_Q3]],Mapping!$A$2:$B$8,2,FALSE)</f>
        <v>12</v>
      </c>
      <c r="AD506" s="8">
        <f>VLOOKUP(Quintile_Data[[#This Row],[Deaths_Q4]],Mapping!$A$2:$B$8,2,FALSE)</f>
        <v>50</v>
      </c>
      <c r="AE506" s="8">
        <f>VLOOKUP(Quintile_Data[[#This Row],[Deaths_Q5]],Mapping!$A$2:$B$8,2,FALSE)</f>
        <v>25</v>
      </c>
      <c r="AF506" s="8">
        <f>VLOOKUP(Quintile_Data[[#This Row],[Deaths_Overall]],Mapping!$A$2:$B$8,2,FALSE)</f>
        <v>50</v>
      </c>
    </row>
    <row r="507" spans="1:32" x14ac:dyDescent="0.25">
      <c r="A507" t="s">
        <v>59</v>
      </c>
      <c r="B507" t="s">
        <v>8</v>
      </c>
      <c r="C507" t="s">
        <v>9</v>
      </c>
      <c r="D507" t="s">
        <v>17</v>
      </c>
      <c r="E507" t="s">
        <v>62</v>
      </c>
      <c r="F507" t="s">
        <v>7</v>
      </c>
      <c r="G507" s="10">
        <v>1.2708375282143001</v>
      </c>
      <c r="H507" s="5">
        <v>0.91564120804364102</v>
      </c>
      <c r="I507" s="5">
        <v>0.79659538347737202</v>
      </c>
      <c r="J507" s="5">
        <v>0.70370156850857901</v>
      </c>
      <c r="K507" s="5">
        <v>0.41570496239825599</v>
      </c>
      <c r="L507" s="5">
        <v>0.856133405380339</v>
      </c>
      <c r="M507" s="10">
        <v>1.2407970333096801</v>
      </c>
      <c r="N507" s="5">
        <v>0.96712160194742003</v>
      </c>
      <c r="O507" s="5">
        <v>0.82626451901091003</v>
      </c>
      <c r="P507" s="5">
        <v>0.77878083129949904</v>
      </c>
      <c r="Q507" s="5">
        <v>0.66381270994825803</v>
      </c>
      <c r="R507" s="5">
        <v>0.90565647109301295</v>
      </c>
      <c r="S507" s="11" t="s">
        <v>49</v>
      </c>
      <c r="T507" t="s">
        <v>48</v>
      </c>
      <c r="U507" t="s">
        <v>48</v>
      </c>
      <c r="V507" t="s">
        <v>48</v>
      </c>
      <c r="W507" t="s">
        <v>53</v>
      </c>
      <c r="X507" t="s">
        <v>48</v>
      </c>
      <c r="Y507" s="7">
        <f>ABS(Quintile_Data[[#This Row],[AE_Amt_Overall]]-MAX(Quintile_Data[[#This Row],[AE_Amt_Q1]:[AE_Amt_Q5]]))</f>
        <v>0.41470412283396108</v>
      </c>
      <c r="Z507" s="6">
        <f>ABS(MIN(Quintile_Data[[#This Row],[AE_Amt_Q1]:[AE_Amt_Q5]])-Quintile_Data[[#This Row],[AE_Amt_Overall]])</f>
        <v>0.440428442982083</v>
      </c>
      <c r="AA507" s="19">
        <f>VLOOKUP(Quintile_Data[[#This Row],[Deaths_Q1]],Mapping!$A$2:$B$8,2,FALSE)</f>
        <v>25</v>
      </c>
      <c r="AB507" s="8">
        <f>VLOOKUP(Quintile_Data[[#This Row],[Deaths_Q2]],Mapping!$A$2:$B$8,2,FALSE)</f>
        <v>50</v>
      </c>
      <c r="AC507" s="8">
        <f>VLOOKUP(Quintile_Data[[#This Row],[Deaths_Q3]],Mapping!$A$2:$B$8,2,FALSE)</f>
        <v>50</v>
      </c>
      <c r="AD507" s="8">
        <f>VLOOKUP(Quintile_Data[[#This Row],[Deaths_Q4]],Mapping!$A$2:$B$8,2,FALSE)</f>
        <v>50</v>
      </c>
      <c r="AE507" s="8">
        <f>VLOOKUP(Quintile_Data[[#This Row],[Deaths_Q5]],Mapping!$A$2:$B$8,2,FALSE)</f>
        <v>12</v>
      </c>
      <c r="AF507" s="8">
        <f>VLOOKUP(Quintile_Data[[#This Row],[Deaths_Overall]],Mapping!$A$2:$B$8,2,FALSE)</f>
        <v>50</v>
      </c>
    </row>
    <row r="508" spans="1:32" x14ac:dyDescent="0.25">
      <c r="A508" t="s">
        <v>59</v>
      </c>
      <c r="B508" t="s">
        <v>8</v>
      </c>
      <c r="C508" t="s">
        <v>9</v>
      </c>
      <c r="D508" t="s">
        <v>17</v>
      </c>
      <c r="E508" t="s">
        <v>62</v>
      </c>
      <c r="F508" t="s">
        <v>57</v>
      </c>
      <c r="G508" s="10">
        <v>1.4966004303020599</v>
      </c>
      <c r="H508" s="5">
        <v>0.955560818115049</v>
      </c>
      <c r="I508" s="5">
        <v>0.83214172081037796</v>
      </c>
      <c r="J508" s="5">
        <v>0.71858814925054004</v>
      </c>
      <c r="K508" s="5">
        <v>0.45305013384989001</v>
      </c>
      <c r="L508" s="5">
        <v>0.87175151067318701</v>
      </c>
      <c r="M508" s="10">
        <v>1.8077119599092599</v>
      </c>
      <c r="N508" s="5">
        <v>1.0008005793850501</v>
      </c>
      <c r="O508" s="5">
        <v>0.90929018194159705</v>
      </c>
      <c r="P508" s="5">
        <v>0.81184849443347695</v>
      </c>
      <c r="Q508" s="5">
        <v>0.71842605923176805</v>
      </c>
      <c r="R508" s="5">
        <v>0.99770895700572204</v>
      </c>
      <c r="S508" s="11" t="s">
        <v>48</v>
      </c>
      <c r="T508" t="s">
        <v>48</v>
      </c>
      <c r="U508" t="s">
        <v>48</v>
      </c>
      <c r="V508" t="s">
        <v>48</v>
      </c>
      <c r="W508" t="s">
        <v>53</v>
      </c>
      <c r="X508" t="s">
        <v>50</v>
      </c>
      <c r="Y508" s="7">
        <f>ABS(Quintile_Data[[#This Row],[AE_Amt_Overall]]-MAX(Quintile_Data[[#This Row],[AE_Amt_Q1]:[AE_Amt_Q5]]))</f>
        <v>0.6248489196288729</v>
      </c>
      <c r="Z508" s="6">
        <f>ABS(MIN(Quintile_Data[[#This Row],[AE_Amt_Q1]:[AE_Amt_Q5]])-Quintile_Data[[#This Row],[AE_Amt_Overall]])</f>
        <v>0.418701376823297</v>
      </c>
      <c r="AA508" s="19">
        <f>VLOOKUP(Quintile_Data[[#This Row],[Deaths_Q1]],Mapping!$A$2:$B$8,2,FALSE)</f>
        <v>50</v>
      </c>
      <c r="AB508" s="8">
        <f>VLOOKUP(Quintile_Data[[#This Row],[Deaths_Q2]],Mapping!$A$2:$B$8,2,FALSE)</f>
        <v>50</v>
      </c>
      <c r="AC508" s="8">
        <f>VLOOKUP(Quintile_Data[[#This Row],[Deaths_Q3]],Mapping!$A$2:$B$8,2,FALSE)</f>
        <v>50</v>
      </c>
      <c r="AD508" s="8">
        <f>VLOOKUP(Quintile_Data[[#This Row],[Deaths_Q4]],Mapping!$A$2:$B$8,2,FALSE)</f>
        <v>50</v>
      </c>
      <c r="AE508" s="8">
        <f>VLOOKUP(Quintile_Data[[#This Row],[Deaths_Q5]],Mapping!$A$2:$B$8,2,FALSE)</f>
        <v>12</v>
      </c>
      <c r="AF508" s="8">
        <f>VLOOKUP(Quintile_Data[[#This Row],[Deaths_Overall]],Mapping!$A$2:$B$8,2,FALSE)</f>
        <v>100</v>
      </c>
    </row>
    <row r="509" spans="1:32" x14ac:dyDescent="0.25">
      <c r="A509" t="s">
        <v>59</v>
      </c>
      <c r="B509" t="s">
        <v>8</v>
      </c>
      <c r="C509" t="s">
        <v>9</v>
      </c>
      <c r="D509" t="s">
        <v>17</v>
      </c>
      <c r="E509" t="s">
        <v>11</v>
      </c>
      <c r="F509" t="s">
        <v>16</v>
      </c>
      <c r="G509" s="10" t="s">
        <v>54</v>
      </c>
      <c r="H509" s="5">
        <v>2.10195171737527</v>
      </c>
      <c r="I509" s="5">
        <v>1.4029066464005999</v>
      </c>
      <c r="J509" s="5">
        <v>1.1878294634423401</v>
      </c>
      <c r="K509" s="5">
        <v>0.90827954675344402</v>
      </c>
      <c r="L509" s="5">
        <v>1.52733671334361</v>
      </c>
      <c r="M509" s="10" t="s">
        <v>54</v>
      </c>
      <c r="N509" s="5">
        <v>2.1875916124105999</v>
      </c>
      <c r="O509" s="5">
        <v>1.43819107295343</v>
      </c>
      <c r="P509" s="5">
        <v>1.1893959936884499</v>
      </c>
      <c r="Q509" s="5">
        <v>0.91783046354932296</v>
      </c>
      <c r="R509" s="5">
        <v>1.7034288603199299</v>
      </c>
      <c r="S509" s="11" t="s">
        <v>55</v>
      </c>
      <c r="T509" t="s">
        <v>48</v>
      </c>
      <c r="U509" t="s">
        <v>53</v>
      </c>
      <c r="V509" t="s">
        <v>49</v>
      </c>
      <c r="W509" t="s">
        <v>53</v>
      </c>
      <c r="X509" t="s">
        <v>48</v>
      </c>
      <c r="Y509" s="7">
        <f>ABS(Quintile_Data[[#This Row],[AE_Amt_Overall]]-MAX(Quintile_Data[[#This Row],[AE_Amt_Q1]:[AE_Amt_Q5]]))</f>
        <v>0.57461500403165999</v>
      </c>
      <c r="Z509" s="6">
        <f>ABS(MIN(Quintile_Data[[#This Row],[AE_Amt_Q1]:[AE_Amt_Q5]])-Quintile_Data[[#This Row],[AE_Amt_Overall]])</f>
        <v>0.61905716659016596</v>
      </c>
      <c r="AA509" s="19" t="str">
        <f>VLOOKUP(Quintile_Data[[#This Row],[Deaths_Q1]],Mapping!$A$2:$B$8,2,FALSE)</f>
        <v>N/A</v>
      </c>
      <c r="AB509" s="8">
        <f>VLOOKUP(Quintile_Data[[#This Row],[Deaths_Q2]],Mapping!$A$2:$B$8,2,FALSE)</f>
        <v>50</v>
      </c>
      <c r="AC509" s="8">
        <f>VLOOKUP(Quintile_Data[[#This Row],[Deaths_Q3]],Mapping!$A$2:$B$8,2,FALSE)</f>
        <v>12</v>
      </c>
      <c r="AD509" s="8">
        <f>VLOOKUP(Quintile_Data[[#This Row],[Deaths_Q4]],Mapping!$A$2:$B$8,2,FALSE)</f>
        <v>25</v>
      </c>
      <c r="AE509" s="8">
        <f>VLOOKUP(Quintile_Data[[#This Row],[Deaths_Q5]],Mapping!$A$2:$B$8,2,FALSE)</f>
        <v>12</v>
      </c>
      <c r="AF509" s="8">
        <f>VLOOKUP(Quintile_Data[[#This Row],[Deaths_Overall]],Mapping!$A$2:$B$8,2,FALSE)</f>
        <v>50</v>
      </c>
    </row>
    <row r="510" spans="1:32" x14ac:dyDescent="0.25">
      <c r="A510" t="s">
        <v>59</v>
      </c>
      <c r="B510" t="s">
        <v>8</v>
      </c>
      <c r="C510" t="s">
        <v>9</v>
      </c>
      <c r="D510" t="s">
        <v>17</v>
      </c>
      <c r="E510" t="s">
        <v>11</v>
      </c>
      <c r="F510" t="s">
        <v>7</v>
      </c>
      <c r="G510" s="10">
        <v>1.6012765864253</v>
      </c>
      <c r="H510" s="5">
        <v>1.1203072430288901</v>
      </c>
      <c r="I510" s="5">
        <v>0.86855582429181399</v>
      </c>
      <c r="J510" s="5">
        <v>0.68715853697240403</v>
      </c>
      <c r="K510" s="5">
        <v>0.38168590237338401</v>
      </c>
      <c r="L510" s="5">
        <v>0.83362928039925799</v>
      </c>
      <c r="M510" s="10">
        <v>1.6252635685527801</v>
      </c>
      <c r="N510" s="5">
        <v>0.98801602820603796</v>
      </c>
      <c r="O510" s="5">
        <v>0.92589136894078505</v>
      </c>
      <c r="P510" s="5">
        <v>0.80608783488499602</v>
      </c>
      <c r="Q510" s="5">
        <v>0.58881167537972501</v>
      </c>
      <c r="R510" s="5">
        <v>0.90435063245715497</v>
      </c>
      <c r="S510" s="11" t="s">
        <v>49</v>
      </c>
      <c r="T510" t="s">
        <v>49</v>
      </c>
      <c r="U510" t="s">
        <v>48</v>
      </c>
      <c r="V510" t="s">
        <v>48</v>
      </c>
      <c r="W510" t="s">
        <v>53</v>
      </c>
      <c r="X510" t="s">
        <v>48</v>
      </c>
      <c r="Y510" s="7">
        <f>ABS(Quintile_Data[[#This Row],[AE_Amt_Overall]]-MAX(Quintile_Data[[#This Row],[AE_Amt_Q1]:[AE_Amt_Q5]]))</f>
        <v>0.76764730602604203</v>
      </c>
      <c r="Z510" s="6">
        <f>ABS(MIN(Quintile_Data[[#This Row],[AE_Amt_Q1]:[AE_Amt_Q5]])-Quintile_Data[[#This Row],[AE_Amt_Overall]])</f>
        <v>0.45194337802587398</v>
      </c>
      <c r="AA510" s="19">
        <f>VLOOKUP(Quintile_Data[[#This Row],[Deaths_Q1]],Mapping!$A$2:$B$8,2,FALSE)</f>
        <v>25</v>
      </c>
      <c r="AB510" s="8">
        <f>VLOOKUP(Quintile_Data[[#This Row],[Deaths_Q2]],Mapping!$A$2:$B$8,2,FALSE)</f>
        <v>25</v>
      </c>
      <c r="AC510" s="8">
        <f>VLOOKUP(Quintile_Data[[#This Row],[Deaths_Q3]],Mapping!$A$2:$B$8,2,FALSE)</f>
        <v>50</v>
      </c>
      <c r="AD510" s="8">
        <f>VLOOKUP(Quintile_Data[[#This Row],[Deaths_Q4]],Mapping!$A$2:$B$8,2,FALSE)</f>
        <v>50</v>
      </c>
      <c r="AE510" s="8">
        <f>VLOOKUP(Quintile_Data[[#This Row],[Deaths_Q5]],Mapping!$A$2:$B$8,2,FALSE)</f>
        <v>12</v>
      </c>
      <c r="AF510" s="8">
        <f>VLOOKUP(Quintile_Data[[#This Row],[Deaths_Overall]],Mapping!$A$2:$B$8,2,FALSE)</f>
        <v>50</v>
      </c>
    </row>
    <row r="511" spans="1:32" x14ac:dyDescent="0.25">
      <c r="A511" t="s">
        <v>59</v>
      </c>
      <c r="B511" t="s">
        <v>8</v>
      </c>
      <c r="C511" t="s">
        <v>9</v>
      </c>
      <c r="D511" t="s">
        <v>17</v>
      </c>
      <c r="E511" t="s">
        <v>11</v>
      </c>
      <c r="F511" t="s">
        <v>57</v>
      </c>
      <c r="G511" s="10">
        <v>1.8125247182420401</v>
      </c>
      <c r="H511" s="5">
        <v>1.1255601727437601</v>
      </c>
      <c r="I511" s="5">
        <v>0.87547374515074405</v>
      </c>
      <c r="J511" s="5">
        <v>0.69293151381518403</v>
      </c>
      <c r="K511" s="5">
        <v>0.39791283871047201</v>
      </c>
      <c r="L511" s="5">
        <v>0.84812102514077103</v>
      </c>
      <c r="M511" s="10">
        <v>2.0837377717491798</v>
      </c>
      <c r="N511" s="5">
        <v>1.02614622942177</v>
      </c>
      <c r="O511" s="5">
        <v>0.95588607352327704</v>
      </c>
      <c r="P511" s="5">
        <v>0.82649173989097102</v>
      </c>
      <c r="Q511" s="5">
        <v>0.59318616856262196</v>
      </c>
      <c r="R511" s="5">
        <v>1.02906221403233</v>
      </c>
      <c r="S511" s="11" t="s">
        <v>48</v>
      </c>
      <c r="T511" t="s">
        <v>49</v>
      </c>
      <c r="U511" t="s">
        <v>48</v>
      </c>
      <c r="V511" t="s">
        <v>48</v>
      </c>
      <c r="W511" t="s">
        <v>53</v>
      </c>
      <c r="X511" t="s">
        <v>48</v>
      </c>
      <c r="Y511" s="7">
        <f>ABS(Quintile_Data[[#This Row],[AE_Amt_Overall]]-MAX(Quintile_Data[[#This Row],[AE_Amt_Q1]:[AE_Amt_Q5]]))</f>
        <v>0.96440369310126905</v>
      </c>
      <c r="Z511" s="6">
        <f>ABS(MIN(Quintile_Data[[#This Row],[AE_Amt_Q1]:[AE_Amt_Q5]])-Quintile_Data[[#This Row],[AE_Amt_Overall]])</f>
        <v>0.45020818643029903</v>
      </c>
      <c r="AA511" s="19">
        <f>VLOOKUP(Quintile_Data[[#This Row],[Deaths_Q1]],Mapping!$A$2:$B$8,2,FALSE)</f>
        <v>50</v>
      </c>
      <c r="AB511" s="8">
        <f>VLOOKUP(Quintile_Data[[#This Row],[Deaths_Q2]],Mapping!$A$2:$B$8,2,FALSE)</f>
        <v>25</v>
      </c>
      <c r="AC511" s="8">
        <f>VLOOKUP(Quintile_Data[[#This Row],[Deaths_Q3]],Mapping!$A$2:$B$8,2,FALSE)</f>
        <v>50</v>
      </c>
      <c r="AD511" s="8">
        <f>VLOOKUP(Quintile_Data[[#This Row],[Deaths_Q4]],Mapping!$A$2:$B$8,2,FALSE)</f>
        <v>50</v>
      </c>
      <c r="AE511" s="8">
        <f>VLOOKUP(Quintile_Data[[#This Row],[Deaths_Q5]],Mapping!$A$2:$B$8,2,FALSE)</f>
        <v>12</v>
      </c>
      <c r="AF511" s="8">
        <f>VLOOKUP(Quintile_Data[[#This Row],[Deaths_Overall]],Mapping!$A$2:$B$8,2,FALSE)</f>
        <v>50</v>
      </c>
    </row>
    <row r="512" spans="1:32" x14ac:dyDescent="0.25">
      <c r="A512" t="s">
        <v>59</v>
      </c>
      <c r="B512" t="s">
        <v>8</v>
      </c>
      <c r="C512" t="s">
        <v>9</v>
      </c>
      <c r="D512" t="s">
        <v>17</v>
      </c>
      <c r="E512" t="s">
        <v>58</v>
      </c>
      <c r="F512" t="s">
        <v>16</v>
      </c>
      <c r="G512" s="10" t="s">
        <v>54</v>
      </c>
      <c r="H512" s="5">
        <v>2.07151292628396</v>
      </c>
      <c r="I512" s="5">
        <v>1.46019833248681</v>
      </c>
      <c r="J512" s="5">
        <v>1.1314792644857501</v>
      </c>
      <c r="K512" s="5">
        <v>0.91738481905172398</v>
      </c>
      <c r="L512" s="5">
        <v>1.2885787343638899</v>
      </c>
      <c r="M512" s="10" t="s">
        <v>54</v>
      </c>
      <c r="N512" s="5">
        <v>2.0719935196814401</v>
      </c>
      <c r="O512" s="5">
        <v>1.50703924701499</v>
      </c>
      <c r="P512" s="5">
        <v>1.1788177511820701</v>
      </c>
      <c r="Q512" s="5">
        <v>0.95393594089947997</v>
      </c>
      <c r="R512" s="5">
        <v>1.40465362326604</v>
      </c>
      <c r="S512" s="11" t="s">
        <v>55</v>
      </c>
      <c r="T512" t="s">
        <v>48</v>
      </c>
      <c r="U512" t="s">
        <v>49</v>
      </c>
      <c r="V512" t="s">
        <v>48</v>
      </c>
      <c r="W512" t="s">
        <v>48</v>
      </c>
      <c r="X512" t="s">
        <v>48</v>
      </c>
      <c r="Y512" s="7">
        <f>ABS(Quintile_Data[[#This Row],[AE_Amt_Overall]]-MAX(Quintile_Data[[#This Row],[AE_Amt_Q1]:[AE_Amt_Q5]]))</f>
        <v>0.78293419192007008</v>
      </c>
      <c r="Z512" s="6">
        <f>ABS(MIN(Quintile_Data[[#This Row],[AE_Amt_Q1]:[AE_Amt_Q5]])-Quintile_Data[[#This Row],[AE_Amt_Overall]])</f>
        <v>0.37119391531216595</v>
      </c>
      <c r="AA512" s="19" t="str">
        <f>VLOOKUP(Quintile_Data[[#This Row],[Deaths_Q1]],Mapping!$A$2:$B$8,2,FALSE)</f>
        <v>N/A</v>
      </c>
      <c r="AB512" s="8">
        <f>VLOOKUP(Quintile_Data[[#This Row],[Deaths_Q2]],Mapping!$A$2:$B$8,2,FALSE)</f>
        <v>50</v>
      </c>
      <c r="AC512" s="8">
        <f>VLOOKUP(Quintile_Data[[#This Row],[Deaths_Q3]],Mapping!$A$2:$B$8,2,FALSE)</f>
        <v>25</v>
      </c>
      <c r="AD512" s="8">
        <f>VLOOKUP(Quintile_Data[[#This Row],[Deaths_Q4]],Mapping!$A$2:$B$8,2,FALSE)</f>
        <v>50</v>
      </c>
      <c r="AE512" s="8">
        <f>VLOOKUP(Quintile_Data[[#This Row],[Deaths_Q5]],Mapping!$A$2:$B$8,2,FALSE)</f>
        <v>50</v>
      </c>
      <c r="AF512" s="8">
        <f>VLOOKUP(Quintile_Data[[#This Row],[Deaths_Overall]],Mapping!$A$2:$B$8,2,FALSE)</f>
        <v>50</v>
      </c>
    </row>
    <row r="513" spans="1:32" x14ac:dyDescent="0.25">
      <c r="A513" t="s">
        <v>59</v>
      </c>
      <c r="B513" t="s">
        <v>8</v>
      </c>
      <c r="C513" t="s">
        <v>9</v>
      </c>
      <c r="D513" t="s">
        <v>17</v>
      </c>
      <c r="E513" t="s">
        <v>58</v>
      </c>
      <c r="F513" t="s">
        <v>7</v>
      </c>
      <c r="G513" s="10">
        <v>1.5563001697782901</v>
      </c>
      <c r="H513" s="5">
        <v>0.971305601788646</v>
      </c>
      <c r="I513" s="5">
        <v>0.85657738625851598</v>
      </c>
      <c r="J513" s="5">
        <v>0.73408268849523595</v>
      </c>
      <c r="K513" s="5">
        <v>0.47425076732573601</v>
      </c>
      <c r="L513" s="5">
        <v>0.84660227851478598</v>
      </c>
      <c r="M513" s="10">
        <v>1.56382126760366</v>
      </c>
      <c r="N513" s="5">
        <v>0.95806450762955397</v>
      </c>
      <c r="O513" s="5">
        <v>0.91492301163095702</v>
      </c>
      <c r="P513" s="5">
        <v>0.79329181827310402</v>
      </c>
      <c r="Q513" s="5">
        <v>0.67303014161063102</v>
      </c>
      <c r="R513" s="5">
        <v>0.898227712353734</v>
      </c>
      <c r="S513" s="11" t="s">
        <v>49</v>
      </c>
      <c r="T513" t="s">
        <v>48</v>
      </c>
      <c r="U513" t="s">
        <v>48</v>
      </c>
      <c r="V513" t="s">
        <v>48</v>
      </c>
      <c r="W513" t="s">
        <v>49</v>
      </c>
      <c r="X513" t="s">
        <v>50</v>
      </c>
      <c r="Y513" s="7">
        <f>ABS(Quintile_Data[[#This Row],[AE_Amt_Overall]]-MAX(Quintile_Data[[#This Row],[AE_Amt_Q1]:[AE_Amt_Q5]]))</f>
        <v>0.70969789126350413</v>
      </c>
      <c r="Z513" s="6">
        <f>ABS(MIN(Quintile_Data[[#This Row],[AE_Amt_Q1]:[AE_Amt_Q5]])-Quintile_Data[[#This Row],[AE_Amt_Overall]])</f>
        <v>0.37235151118904997</v>
      </c>
      <c r="AA513" s="19">
        <f>VLOOKUP(Quintile_Data[[#This Row],[Deaths_Q1]],Mapping!$A$2:$B$8,2,FALSE)</f>
        <v>25</v>
      </c>
      <c r="AB513" s="8">
        <f>VLOOKUP(Quintile_Data[[#This Row],[Deaths_Q2]],Mapping!$A$2:$B$8,2,FALSE)</f>
        <v>50</v>
      </c>
      <c r="AC513" s="8">
        <f>VLOOKUP(Quintile_Data[[#This Row],[Deaths_Q3]],Mapping!$A$2:$B$8,2,FALSE)</f>
        <v>50</v>
      </c>
      <c r="AD513" s="8">
        <f>VLOOKUP(Quintile_Data[[#This Row],[Deaths_Q4]],Mapping!$A$2:$B$8,2,FALSE)</f>
        <v>50</v>
      </c>
      <c r="AE513" s="8">
        <f>VLOOKUP(Quintile_Data[[#This Row],[Deaths_Q5]],Mapping!$A$2:$B$8,2,FALSE)</f>
        <v>25</v>
      </c>
      <c r="AF513" s="8">
        <f>VLOOKUP(Quintile_Data[[#This Row],[Deaths_Overall]],Mapping!$A$2:$B$8,2,FALSE)</f>
        <v>100</v>
      </c>
    </row>
    <row r="514" spans="1:32" x14ac:dyDescent="0.25">
      <c r="A514" t="s">
        <v>59</v>
      </c>
      <c r="B514" t="s">
        <v>8</v>
      </c>
      <c r="C514" t="s">
        <v>9</v>
      </c>
      <c r="D514" t="s">
        <v>17</v>
      </c>
      <c r="E514" t="s">
        <v>58</v>
      </c>
      <c r="F514" t="s">
        <v>57</v>
      </c>
      <c r="G514" s="10">
        <v>1.7041761388102501</v>
      </c>
      <c r="H514" s="5">
        <v>1.03444382705366</v>
      </c>
      <c r="I514" s="5">
        <v>0.889931116990204</v>
      </c>
      <c r="J514" s="5">
        <v>0.74052954742670196</v>
      </c>
      <c r="K514" s="5">
        <v>0.49411102846149202</v>
      </c>
      <c r="L514" s="5">
        <v>0.86022310712343297</v>
      </c>
      <c r="M514" s="10">
        <v>1.95261148766863</v>
      </c>
      <c r="N514" s="5">
        <v>1.03878722410029</v>
      </c>
      <c r="O514" s="5">
        <v>0.97375411302786197</v>
      </c>
      <c r="P514" s="5">
        <v>0.82078823482192298</v>
      </c>
      <c r="Q514" s="5">
        <v>0.68860162496355604</v>
      </c>
      <c r="R514" s="5">
        <v>0.994501273231441</v>
      </c>
      <c r="S514" s="11" t="s">
        <v>48</v>
      </c>
      <c r="T514" t="s">
        <v>48</v>
      </c>
      <c r="U514" t="s">
        <v>50</v>
      </c>
      <c r="V514" t="s">
        <v>48</v>
      </c>
      <c r="W514" t="s">
        <v>49</v>
      </c>
      <c r="X514" t="s">
        <v>50</v>
      </c>
      <c r="Y514" s="7">
        <f>ABS(Quintile_Data[[#This Row],[AE_Amt_Overall]]-MAX(Quintile_Data[[#This Row],[AE_Amt_Q1]:[AE_Amt_Q5]]))</f>
        <v>0.84395303168681712</v>
      </c>
      <c r="Z514" s="6">
        <f>ABS(MIN(Quintile_Data[[#This Row],[AE_Amt_Q1]:[AE_Amt_Q5]])-Quintile_Data[[#This Row],[AE_Amt_Overall]])</f>
        <v>0.36611207866194095</v>
      </c>
      <c r="AA514" s="19">
        <f>VLOOKUP(Quintile_Data[[#This Row],[Deaths_Q1]],Mapping!$A$2:$B$8,2,FALSE)</f>
        <v>50</v>
      </c>
      <c r="AB514" s="8">
        <f>VLOOKUP(Quintile_Data[[#This Row],[Deaths_Q2]],Mapping!$A$2:$B$8,2,FALSE)</f>
        <v>50</v>
      </c>
      <c r="AC514" s="8">
        <f>VLOOKUP(Quintile_Data[[#This Row],[Deaths_Q3]],Mapping!$A$2:$B$8,2,FALSE)</f>
        <v>100</v>
      </c>
      <c r="AD514" s="8">
        <f>VLOOKUP(Quintile_Data[[#This Row],[Deaths_Q4]],Mapping!$A$2:$B$8,2,FALSE)</f>
        <v>50</v>
      </c>
      <c r="AE514" s="8">
        <f>VLOOKUP(Quintile_Data[[#This Row],[Deaths_Q5]],Mapping!$A$2:$B$8,2,FALSE)</f>
        <v>25</v>
      </c>
      <c r="AF514" s="8">
        <f>VLOOKUP(Quintile_Data[[#This Row],[Deaths_Overall]],Mapping!$A$2:$B$8,2,FALSE)</f>
        <v>100</v>
      </c>
    </row>
    <row r="515" spans="1:32" x14ac:dyDescent="0.25">
      <c r="A515" t="s">
        <v>59</v>
      </c>
      <c r="B515" t="s">
        <v>8</v>
      </c>
      <c r="C515" t="s">
        <v>9</v>
      </c>
      <c r="D515" t="s">
        <v>29</v>
      </c>
      <c r="E515" t="s">
        <v>60</v>
      </c>
      <c r="F515" t="s">
        <v>16</v>
      </c>
      <c r="G515" s="10" t="s">
        <v>54</v>
      </c>
      <c r="H515" s="5">
        <v>2.0601042376274998</v>
      </c>
      <c r="I515" s="5" t="s">
        <v>54</v>
      </c>
      <c r="J515" s="5">
        <v>0.958329861484711</v>
      </c>
      <c r="K515" s="5">
        <v>0.71239626195653605</v>
      </c>
      <c r="L515" s="5">
        <v>1.00520927651942</v>
      </c>
      <c r="M515" s="10" t="s">
        <v>54</v>
      </c>
      <c r="N515" s="5">
        <v>2.2568508362266502</v>
      </c>
      <c r="O515" s="5" t="s">
        <v>54</v>
      </c>
      <c r="P515" s="5">
        <v>1.0337128624673999</v>
      </c>
      <c r="Q515" s="5">
        <v>1.1591738854923599</v>
      </c>
      <c r="R515" s="5">
        <v>1.22748059598603</v>
      </c>
      <c r="S515" s="11" t="s">
        <v>55</v>
      </c>
      <c r="T515" t="s">
        <v>51</v>
      </c>
      <c r="U515" t="s">
        <v>55</v>
      </c>
      <c r="V515" t="s">
        <v>53</v>
      </c>
      <c r="W515" t="s">
        <v>53</v>
      </c>
      <c r="X515" t="s">
        <v>49</v>
      </c>
      <c r="Y515" s="7">
        <f>ABS(Quintile_Data[[#This Row],[AE_Amt_Overall]]-MAX(Quintile_Data[[#This Row],[AE_Amt_Q1]:[AE_Amt_Q5]]))</f>
        <v>1.0548949611080798</v>
      </c>
      <c r="Z515" s="6">
        <f>ABS(MIN(Quintile_Data[[#This Row],[AE_Amt_Q1]:[AE_Amt_Q5]])-Quintile_Data[[#This Row],[AE_Amt_Overall]])</f>
        <v>0.292813014562884</v>
      </c>
      <c r="AA515" s="19" t="str">
        <f>VLOOKUP(Quintile_Data[[#This Row],[Deaths_Q1]],Mapping!$A$2:$B$8,2,FALSE)</f>
        <v>N/A</v>
      </c>
      <c r="AB515" s="8">
        <f>VLOOKUP(Quintile_Data[[#This Row],[Deaths_Q2]],Mapping!$A$2:$B$8,2,FALSE)</f>
        <v>6</v>
      </c>
      <c r="AC515" s="8" t="str">
        <f>VLOOKUP(Quintile_Data[[#This Row],[Deaths_Q3]],Mapping!$A$2:$B$8,2,FALSE)</f>
        <v>N/A</v>
      </c>
      <c r="AD515" s="8">
        <f>VLOOKUP(Quintile_Data[[#This Row],[Deaths_Q4]],Mapping!$A$2:$B$8,2,FALSE)</f>
        <v>12</v>
      </c>
      <c r="AE515" s="8">
        <f>VLOOKUP(Quintile_Data[[#This Row],[Deaths_Q5]],Mapping!$A$2:$B$8,2,FALSE)</f>
        <v>12</v>
      </c>
      <c r="AF515" s="8">
        <f>VLOOKUP(Quintile_Data[[#This Row],[Deaths_Overall]],Mapping!$A$2:$B$8,2,FALSE)</f>
        <v>25</v>
      </c>
    </row>
    <row r="516" spans="1:32" x14ac:dyDescent="0.25">
      <c r="A516" t="s">
        <v>59</v>
      </c>
      <c r="B516" t="s">
        <v>8</v>
      </c>
      <c r="C516" t="s">
        <v>9</v>
      </c>
      <c r="D516" t="s">
        <v>29</v>
      </c>
      <c r="E516" t="s">
        <v>60</v>
      </c>
      <c r="F516" t="s">
        <v>7</v>
      </c>
      <c r="G516" s="10" t="s">
        <v>54</v>
      </c>
      <c r="H516" s="5" t="s">
        <v>54</v>
      </c>
      <c r="I516" s="5" t="s">
        <v>54</v>
      </c>
      <c r="J516" s="5" t="s">
        <v>54</v>
      </c>
      <c r="K516" s="5" t="s">
        <v>54</v>
      </c>
      <c r="L516" s="5" t="s">
        <v>54</v>
      </c>
      <c r="M516" s="10" t="s">
        <v>54</v>
      </c>
      <c r="N516" s="5" t="s">
        <v>54</v>
      </c>
      <c r="O516" s="5" t="s">
        <v>54</v>
      </c>
      <c r="P516" s="5" t="s">
        <v>54</v>
      </c>
      <c r="Q516" s="5" t="s">
        <v>54</v>
      </c>
      <c r="R516" s="5" t="s">
        <v>54</v>
      </c>
      <c r="S516" s="11" t="s">
        <v>55</v>
      </c>
      <c r="T516" t="s">
        <v>55</v>
      </c>
      <c r="U516" t="s">
        <v>55</v>
      </c>
      <c r="V516" t="s">
        <v>55</v>
      </c>
      <c r="W516" t="s">
        <v>55</v>
      </c>
      <c r="X516" t="s">
        <v>55</v>
      </c>
      <c r="Y516" s="7" t="e">
        <f>ABS(Quintile_Data[[#This Row],[AE_Amt_Overall]]-MAX(Quintile_Data[[#This Row],[AE_Amt_Q1]:[AE_Amt_Q5]]))</f>
        <v>#VALUE!</v>
      </c>
      <c r="Z516" s="6" t="e">
        <f>ABS(MIN(Quintile_Data[[#This Row],[AE_Amt_Q1]:[AE_Amt_Q5]])-Quintile_Data[[#This Row],[AE_Amt_Overall]])</f>
        <v>#VALUE!</v>
      </c>
      <c r="AA516" s="19" t="str">
        <f>VLOOKUP(Quintile_Data[[#This Row],[Deaths_Q1]],Mapping!$A$2:$B$8,2,FALSE)</f>
        <v>N/A</v>
      </c>
      <c r="AB516" s="8" t="str">
        <f>VLOOKUP(Quintile_Data[[#This Row],[Deaths_Q2]],Mapping!$A$2:$B$8,2,FALSE)</f>
        <v>N/A</v>
      </c>
      <c r="AC516" s="8" t="str">
        <f>VLOOKUP(Quintile_Data[[#This Row],[Deaths_Q3]],Mapping!$A$2:$B$8,2,FALSE)</f>
        <v>N/A</v>
      </c>
      <c r="AD516" s="8" t="str">
        <f>VLOOKUP(Quintile_Data[[#This Row],[Deaths_Q4]],Mapping!$A$2:$B$8,2,FALSE)</f>
        <v>N/A</v>
      </c>
      <c r="AE516" s="8" t="str">
        <f>VLOOKUP(Quintile_Data[[#This Row],[Deaths_Q5]],Mapping!$A$2:$B$8,2,FALSE)</f>
        <v>N/A</v>
      </c>
      <c r="AF516" s="8" t="str">
        <f>VLOOKUP(Quintile_Data[[#This Row],[Deaths_Overall]],Mapping!$A$2:$B$8,2,FALSE)</f>
        <v>N/A</v>
      </c>
    </row>
    <row r="517" spans="1:32" x14ac:dyDescent="0.25">
      <c r="A517" t="s">
        <v>59</v>
      </c>
      <c r="B517" t="s">
        <v>8</v>
      </c>
      <c r="C517" t="s">
        <v>9</v>
      </c>
      <c r="D517" t="s">
        <v>29</v>
      </c>
      <c r="E517" t="s">
        <v>60</v>
      </c>
      <c r="F517" t="s">
        <v>57</v>
      </c>
      <c r="G517" s="10" t="s">
        <v>54</v>
      </c>
      <c r="H517" s="5" t="s">
        <v>54</v>
      </c>
      <c r="I517" s="5">
        <v>1.48944448224996</v>
      </c>
      <c r="J517" s="5">
        <v>1.02760466791212</v>
      </c>
      <c r="K517" s="5">
        <v>0.608101623283266</v>
      </c>
      <c r="L517" s="5">
        <v>1.0817683603669299</v>
      </c>
      <c r="M517" s="10" t="s">
        <v>54</v>
      </c>
      <c r="N517" s="5" t="s">
        <v>54</v>
      </c>
      <c r="O517" s="5">
        <v>1.6935628249611201</v>
      </c>
      <c r="P517" s="5">
        <v>1.03765539410023</v>
      </c>
      <c r="Q517" s="5">
        <v>1.1023595109914199</v>
      </c>
      <c r="R517" s="5">
        <v>1.2371008822012199</v>
      </c>
      <c r="S517" s="11" t="s">
        <v>55</v>
      </c>
      <c r="T517" t="s">
        <v>55</v>
      </c>
      <c r="U517" t="s">
        <v>51</v>
      </c>
      <c r="V517" t="s">
        <v>53</v>
      </c>
      <c r="W517" t="s">
        <v>53</v>
      </c>
      <c r="X517" t="s">
        <v>49</v>
      </c>
      <c r="Y517" s="7">
        <f>ABS(Quintile_Data[[#This Row],[AE_Amt_Overall]]-MAX(Quintile_Data[[#This Row],[AE_Amt_Q1]:[AE_Amt_Q5]]))</f>
        <v>0.40767612188303004</v>
      </c>
      <c r="Z517" s="6">
        <f>ABS(MIN(Quintile_Data[[#This Row],[AE_Amt_Q1]:[AE_Amt_Q5]])-Quintile_Data[[#This Row],[AE_Amt_Overall]])</f>
        <v>0.47366673708366391</v>
      </c>
      <c r="AA517" s="19" t="str">
        <f>VLOOKUP(Quintile_Data[[#This Row],[Deaths_Q1]],Mapping!$A$2:$B$8,2,FALSE)</f>
        <v>N/A</v>
      </c>
      <c r="AB517" s="8" t="str">
        <f>VLOOKUP(Quintile_Data[[#This Row],[Deaths_Q2]],Mapping!$A$2:$B$8,2,FALSE)</f>
        <v>N/A</v>
      </c>
      <c r="AC517" s="8">
        <f>VLOOKUP(Quintile_Data[[#This Row],[Deaths_Q3]],Mapping!$A$2:$B$8,2,FALSE)</f>
        <v>6</v>
      </c>
      <c r="AD517" s="8">
        <f>VLOOKUP(Quintile_Data[[#This Row],[Deaths_Q4]],Mapping!$A$2:$B$8,2,FALSE)</f>
        <v>12</v>
      </c>
      <c r="AE517" s="8">
        <f>VLOOKUP(Quintile_Data[[#This Row],[Deaths_Q5]],Mapping!$A$2:$B$8,2,FALSE)</f>
        <v>12</v>
      </c>
      <c r="AF517" s="8">
        <f>VLOOKUP(Quintile_Data[[#This Row],[Deaths_Overall]],Mapping!$A$2:$B$8,2,FALSE)</f>
        <v>25</v>
      </c>
    </row>
    <row r="518" spans="1:32" x14ac:dyDescent="0.25">
      <c r="A518" t="s">
        <v>59</v>
      </c>
      <c r="B518" t="s">
        <v>8</v>
      </c>
      <c r="C518" t="s">
        <v>9</v>
      </c>
      <c r="D518" t="s">
        <v>29</v>
      </c>
      <c r="E518" t="s">
        <v>61</v>
      </c>
      <c r="F518" t="s">
        <v>16</v>
      </c>
      <c r="G518" s="10">
        <v>2.4621939402780599</v>
      </c>
      <c r="H518" s="5">
        <v>1.49969030094948</v>
      </c>
      <c r="I518" s="5">
        <v>1.2608178354219199</v>
      </c>
      <c r="J518" s="5">
        <v>1.08087107277244</v>
      </c>
      <c r="K518" s="5">
        <v>0.83237130139836502</v>
      </c>
      <c r="L518" s="5">
        <v>1.3774651271378</v>
      </c>
      <c r="M518" s="10">
        <v>2.1942121274993398</v>
      </c>
      <c r="N518" s="5">
        <v>1.4679318025779</v>
      </c>
      <c r="O518" s="5">
        <v>1.2845735386139201</v>
      </c>
      <c r="P518" s="5">
        <v>1.10926556202223</v>
      </c>
      <c r="Q518" s="5">
        <v>0.98679170396791105</v>
      </c>
      <c r="R518" s="5">
        <v>1.4466467399826299</v>
      </c>
      <c r="S518" s="11" t="s">
        <v>48</v>
      </c>
      <c r="T518" t="s">
        <v>48</v>
      </c>
      <c r="U518" t="s">
        <v>49</v>
      </c>
      <c r="V518" t="s">
        <v>48</v>
      </c>
      <c r="W518" t="s">
        <v>48</v>
      </c>
      <c r="X518" t="s">
        <v>48</v>
      </c>
      <c r="Y518" s="7">
        <f>ABS(Quintile_Data[[#This Row],[AE_Amt_Overall]]-MAX(Quintile_Data[[#This Row],[AE_Amt_Q1]:[AE_Amt_Q5]]))</f>
        <v>1.0847288131402599</v>
      </c>
      <c r="Z518" s="6">
        <f>ABS(MIN(Quintile_Data[[#This Row],[AE_Amt_Q1]:[AE_Amt_Q5]])-Quintile_Data[[#This Row],[AE_Amt_Overall]])</f>
        <v>0.54509382573943499</v>
      </c>
      <c r="AA518" s="19">
        <f>VLOOKUP(Quintile_Data[[#This Row],[Deaths_Q1]],Mapping!$A$2:$B$8,2,FALSE)</f>
        <v>50</v>
      </c>
      <c r="AB518" s="8">
        <f>VLOOKUP(Quintile_Data[[#This Row],[Deaths_Q2]],Mapping!$A$2:$B$8,2,FALSE)</f>
        <v>50</v>
      </c>
      <c r="AC518" s="8">
        <f>VLOOKUP(Quintile_Data[[#This Row],[Deaths_Q3]],Mapping!$A$2:$B$8,2,FALSE)</f>
        <v>25</v>
      </c>
      <c r="AD518" s="8">
        <f>VLOOKUP(Quintile_Data[[#This Row],[Deaths_Q4]],Mapping!$A$2:$B$8,2,FALSE)</f>
        <v>50</v>
      </c>
      <c r="AE518" s="8">
        <f>VLOOKUP(Quintile_Data[[#This Row],[Deaths_Q5]],Mapping!$A$2:$B$8,2,FALSE)</f>
        <v>50</v>
      </c>
      <c r="AF518" s="8">
        <f>VLOOKUP(Quintile_Data[[#This Row],[Deaths_Overall]],Mapping!$A$2:$B$8,2,FALSE)</f>
        <v>50</v>
      </c>
    </row>
    <row r="519" spans="1:32" x14ac:dyDescent="0.25">
      <c r="A519" t="s">
        <v>59</v>
      </c>
      <c r="B519" t="s">
        <v>8</v>
      </c>
      <c r="C519" t="s">
        <v>9</v>
      </c>
      <c r="D519" t="s">
        <v>29</v>
      </c>
      <c r="E519" t="s">
        <v>61</v>
      </c>
      <c r="F519" t="s">
        <v>7</v>
      </c>
      <c r="G519" s="10">
        <v>1.4201067190435499</v>
      </c>
      <c r="H519" s="5">
        <v>1.00843786896497</v>
      </c>
      <c r="I519" s="5">
        <v>0.883073314941903</v>
      </c>
      <c r="J519" s="5">
        <v>0.72400471695158797</v>
      </c>
      <c r="K519" s="5">
        <v>0.60442647021102103</v>
      </c>
      <c r="L519" s="5">
        <v>0.80651931786285402</v>
      </c>
      <c r="M519" s="10">
        <v>1.58967781368556</v>
      </c>
      <c r="N519" s="5">
        <v>1.07612661337058</v>
      </c>
      <c r="O519" s="5">
        <v>0.89593549409395301</v>
      </c>
      <c r="P519" s="5">
        <v>0.768533319386003</v>
      </c>
      <c r="Q519" s="5">
        <v>0.69534681548172395</v>
      </c>
      <c r="R519" s="5">
        <v>0.87362107351769602</v>
      </c>
      <c r="S519" s="11" t="s">
        <v>48</v>
      </c>
      <c r="T519" t="s">
        <v>48</v>
      </c>
      <c r="U519" t="s">
        <v>48</v>
      </c>
      <c r="V519" t="s">
        <v>48</v>
      </c>
      <c r="W519" t="s">
        <v>48</v>
      </c>
      <c r="X519" t="s">
        <v>50</v>
      </c>
      <c r="Y519" s="7">
        <f>ABS(Quintile_Data[[#This Row],[AE_Amt_Overall]]-MAX(Quintile_Data[[#This Row],[AE_Amt_Q1]:[AE_Amt_Q5]]))</f>
        <v>0.61358740118069588</v>
      </c>
      <c r="Z519" s="6">
        <f>ABS(MIN(Quintile_Data[[#This Row],[AE_Amt_Q1]:[AE_Amt_Q5]])-Quintile_Data[[#This Row],[AE_Amt_Overall]])</f>
        <v>0.202092847651833</v>
      </c>
      <c r="AA519" s="19">
        <f>VLOOKUP(Quintile_Data[[#This Row],[Deaths_Q1]],Mapping!$A$2:$B$8,2,FALSE)</f>
        <v>50</v>
      </c>
      <c r="AB519" s="8">
        <f>VLOOKUP(Quintile_Data[[#This Row],[Deaths_Q2]],Mapping!$A$2:$B$8,2,FALSE)</f>
        <v>50</v>
      </c>
      <c r="AC519" s="8">
        <f>VLOOKUP(Quintile_Data[[#This Row],[Deaths_Q3]],Mapping!$A$2:$B$8,2,FALSE)</f>
        <v>50</v>
      </c>
      <c r="AD519" s="8">
        <f>VLOOKUP(Quintile_Data[[#This Row],[Deaths_Q4]],Mapping!$A$2:$B$8,2,FALSE)</f>
        <v>50</v>
      </c>
      <c r="AE519" s="8">
        <f>VLOOKUP(Quintile_Data[[#This Row],[Deaths_Q5]],Mapping!$A$2:$B$8,2,FALSE)</f>
        <v>50</v>
      </c>
      <c r="AF519" s="8">
        <f>VLOOKUP(Quintile_Data[[#This Row],[Deaths_Overall]],Mapping!$A$2:$B$8,2,FALSE)</f>
        <v>100</v>
      </c>
    </row>
    <row r="520" spans="1:32" x14ac:dyDescent="0.25">
      <c r="A520" t="s">
        <v>59</v>
      </c>
      <c r="B520" t="s">
        <v>8</v>
      </c>
      <c r="C520" t="s">
        <v>9</v>
      </c>
      <c r="D520" t="s">
        <v>29</v>
      </c>
      <c r="E520" t="s">
        <v>61</v>
      </c>
      <c r="F520" t="s">
        <v>57</v>
      </c>
      <c r="G520" s="10">
        <v>1.51485804429708</v>
      </c>
      <c r="H520" s="5">
        <v>0.99460803192986103</v>
      </c>
      <c r="I520" s="5">
        <v>0.88142891570942605</v>
      </c>
      <c r="J520" s="5">
        <v>0.72369232014678997</v>
      </c>
      <c r="K520" s="5">
        <v>0.59261744698368402</v>
      </c>
      <c r="L520" s="5">
        <v>0.81870742844587996</v>
      </c>
      <c r="M520" s="10">
        <v>1.88551544380295</v>
      </c>
      <c r="N520" s="5">
        <v>1.1298594274721501</v>
      </c>
      <c r="O520" s="5">
        <v>0.93991517270222902</v>
      </c>
      <c r="P520" s="5">
        <v>0.77995320722503503</v>
      </c>
      <c r="Q520" s="5">
        <v>0.73918571844189995</v>
      </c>
      <c r="R520" s="5">
        <v>0.95914322395468299</v>
      </c>
      <c r="S520" s="11" t="s">
        <v>48</v>
      </c>
      <c r="T520" t="s">
        <v>48</v>
      </c>
      <c r="U520" t="s">
        <v>48</v>
      </c>
      <c r="V520" t="s">
        <v>50</v>
      </c>
      <c r="W520" t="s">
        <v>48</v>
      </c>
      <c r="X520" t="s">
        <v>50</v>
      </c>
      <c r="Y520" s="7">
        <f>ABS(Quintile_Data[[#This Row],[AE_Amt_Overall]]-MAX(Quintile_Data[[#This Row],[AE_Amt_Q1]:[AE_Amt_Q5]]))</f>
        <v>0.69615061585120008</v>
      </c>
      <c r="Z520" s="6">
        <f>ABS(MIN(Quintile_Data[[#This Row],[AE_Amt_Q1]:[AE_Amt_Q5]])-Quintile_Data[[#This Row],[AE_Amt_Overall]])</f>
        <v>0.22608998146219594</v>
      </c>
      <c r="AA520" s="19">
        <f>VLOOKUP(Quintile_Data[[#This Row],[Deaths_Q1]],Mapping!$A$2:$B$8,2,FALSE)</f>
        <v>50</v>
      </c>
      <c r="AB520" s="8">
        <f>VLOOKUP(Quintile_Data[[#This Row],[Deaths_Q2]],Mapping!$A$2:$B$8,2,FALSE)</f>
        <v>50</v>
      </c>
      <c r="AC520" s="8">
        <f>VLOOKUP(Quintile_Data[[#This Row],[Deaths_Q3]],Mapping!$A$2:$B$8,2,FALSE)</f>
        <v>50</v>
      </c>
      <c r="AD520" s="8">
        <f>VLOOKUP(Quintile_Data[[#This Row],[Deaths_Q4]],Mapping!$A$2:$B$8,2,FALSE)</f>
        <v>100</v>
      </c>
      <c r="AE520" s="8">
        <f>VLOOKUP(Quintile_Data[[#This Row],[Deaths_Q5]],Mapping!$A$2:$B$8,2,FALSE)</f>
        <v>50</v>
      </c>
      <c r="AF520" s="8">
        <f>VLOOKUP(Quintile_Data[[#This Row],[Deaths_Overall]],Mapping!$A$2:$B$8,2,FALSE)</f>
        <v>100</v>
      </c>
    </row>
    <row r="521" spans="1:32" x14ac:dyDescent="0.25">
      <c r="A521" t="s">
        <v>59</v>
      </c>
      <c r="B521" t="s">
        <v>8</v>
      </c>
      <c r="C521" t="s">
        <v>9</v>
      </c>
      <c r="D521" t="s">
        <v>29</v>
      </c>
      <c r="E521" t="s">
        <v>62</v>
      </c>
      <c r="F521" t="s">
        <v>16</v>
      </c>
      <c r="G521" s="10" t="s">
        <v>54</v>
      </c>
      <c r="H521" s="5">
        <v>2.1271840782405902</v>
      </c>
      <c r="I521" s="5">
        <v>1.5988663719205201</v>
      </c>
      <c r="J521" s="5">
        <v>1.18610444107685</v>
      </c>
      <c r="K521" s="5">
        <v>1.0007636172132699</v>
      </c>
      <c r="L521" s="5">
        <v>1.4241931193763699</v>
      </c>
      <c r="M521" s="10" t="s">
        <v>54</v>
      </c>
      <c r="N521" s="5">
        <v>2.1747349753290099</v>
      </c>
      <c r="O521" s="5">
        <v>1.56004619379125</v>
      </c>
      <c r="P521" s="5">
        <v>1.18308221071508</v>
      </c>
      <c r="Q521" s="5">
        <v>1.0648155684884599</v>
      </c>
      <c r="R521" s="5">
        <v>1.50939353462971</v>
      </c>
      <c r="S521" s="11" t="s">
        <v>55</v>
      </c>
      <c r="T521" t="s">
        <v>48</v>
      </c>
      <c r="U521" t="s">
        <v>49</v>
      </c>
      <c r="V521" t="s">
        <v>48</v>
      </c>
      <c r="W521" t="s">
        <v>48</v>
      </c>
      <c r="X521" t="s">
        <v>48</v>
      </c>
      <c r="Y521" s="7">
        <f>ABS(Quintile_Data[[#This Row],[AE_Amt_Overall]]-MAX(Quintile_Data[[#This Row],[AE_Amt_Q1]:[AE_Amt_Q5]]))</f>
        <v>0.70299095886422025</v>
      </c>
      <c r="Z521" s="6">
        <f>ABS(MIN(Quintile_Data[[#This Row],[AE_Amt_Q1]:[AE_Amt_Q5]])-Quintile_Data[[#This Row],[AE_Amt_Overall]])</f>
        <v>0.42342950216310005</v>
      </c>
      <c r="AA521" s="19" t="str">
        <f>VLOOKUP(Quintile_Data[[#This Row],[Deaths_Q1]],Mapping!$A$2:$B$8,2,FALSE)</f>
        <v>N/A</v>
      </c>
      <c r="AB521" s="8">
        <f>VLOOKUP(Quintile_Data[[#This Row],[Deaths_Q2]],Mapping!$A$2:$B$8,2,FALSE)</f>
        <v>50</v>
      </c>
      <c r="AC521" s="8">
        <f>VLOOKUP(Quintile_Data[[#This Row],[Deaths_Q3]],Mapping!$A$2:$B$8,2,FALSE)</f>
        <v>25</v>
      </c>
      <c r="AD521" s="8">
        <f>VLOOKUP(Quintile_Data[[#This Row],[Deaths_Q4]],Mapping!$A$2:$B$8,2,FALSE)</f>
        <v>50</v>
      </c>
      <c r="AE521" s="8">
        <f>VLOOKUP(Quintile_Data[[#This Row],[Deaths_Q5]],Mapping!$A$2:$B$8,2,FALSE)</f>
        <v>50</v>
      </c>
      <c r="AF521" s="8">
        <f>VLOOKUP(Quintile_Data[[#This Row],[Deaths_Overall]],Mapping!$A$2:$B$8,2,FALSE)</f>
        <v>50</v>
      </c>
    </row>
    <row r="522" spans="1:32" x14ac:dyDescent="0.25">
      <c r="A522" t="s">
        <v>59</v>
      </c>
      <c r="B522" t="s">
        <v>8</v>
      </c>
      <c r="C522" t="s">
        <v>9</v>
      </c>
      <c r="D522" t="s">
        <v>29</v>
      </c>
      <c r="E522" t="s">
        <v>62</v>
      </c>
      <c r="F522" t="s">
        <v>7</v>
      </c>
      <c r="G522" s="10">
        <v>1.2116308599796299</v>
      </c>
      <c r="H522" s="5">
        <v>0.95474239573049402</v>
      </c>
      <c r="I522" s="5">
        <v>0.84900701817086199</v>
      </c>
      <c r="J522" s="5">
        <v>0.73751143850702505</v>
      </c>
      <c r="K522" s="5">
        <v>0.61435737541130298</v>
      </c>
      <c r="L522" s="5">
        <v>0.81514825256678203</v>
      </c>
      <c r="M522" s="10">
        <v>1.3083828291801001</v>
      </c>
      <c r="N522" s="5">
        <v>0.99002107244733795</v>
      </c>
      <c r="O522" s="5">
        <v>0.89970068437619399</v>
      </c>
      <c r="P522" s="5">
        <v>0.801868186368217</v>
      </c>
      <c r="Q522" s="5">
        <v>0.65264057138379505</v>
      </c>
      <c r="R522" s="5">
        <v>0.88664611934253401</v>
      </c>
      <c r="S522" s="11" t="s">
        <v>48</v>
      </c>
      <c r="T522" t="s">
        <v>48</v>
      </c>
      <c r="U522" t="s">
        <v>50</v>
      </c>
      <c r="V522" t="s">
        <v>50</v>
      </c>
      <c r="W522" t="s">
        <v>48</v>
      </c>
      <c r="X522" t="s">
        <v>50</v>
      </c>
      <c r="Y522" s="7">
        <f>ABS(Quintile_Data[[#This Row],[AE_Amt_Overall]]-MAX(Quintile_Data[[#This Row],[AE_Amt_Q1]:[AE_Amt_Q5]]))</f>
        <v>0.39648260741284791</v>
      </c>
      <c r="Z522" s="6">
        <f>ABS(MIN(Quintile_Data[[#This Row],[AE_Amt_Q1]:[AE_Amt_Q5]])-Quintile_Data[[#This Row],[AE_Amt_Overall]])</f>
        <v>0.20079087715547905</v>
      </c>
      <c r="AA522" s="19">
        <f>VLOOKUP(Quintile_Data[[#This Row],[Deaths_Q1]],Mapping!$A$2:$B$8,2,FALSE)</f>
        <v>50</v>
      </c>
      <c r="AB522" s="8">
        <f>VLOOKUP(Quintile_Data[[#This Row],[Deaths_Q2]],Mapping!$A$2:$B$8,2,FALSE)</f>
        <v>50</v>
      </c>
      <c r="AC522" s="8">
        <f>VLOOKUP(Quintile_Data[[#This Row],[Deaths_Q3]],Mapping!$A$2:$B$8,2,FALSE)</f>
        <v>100</v>
      </c>
      <c r="AD522" s="8">
        <f>VLOOKUP(Quintile_Data[[#This Row],[Deaths_Q4]],Mapping!$A$2:$B$8,2,FALSE)</f>
        <v>100</v>
      </c>
      <c r="AE522" s="8">
        <f>VLOOKUP(Quintile_Data[[#This Row],[Deaths_Q5]],Mapping!$A$2:$B$8,2,FALSE)</f>
        <v>50</v>
      </c>
      <c r="AF522" s="8">
        <f>VLOOKUP(Quintile_Data[[#This Row],[Deaths_Overall]],Mapping!$A$2:$B$8,2,FALSE)</f>
        <v>100</v>
      </c>
    </row>
    <row r="523" spans="1:32" x14ac:dyDescent="0.25">
      <c r="A523" t="s">
        <v>59</v>
      </c>
      <c r="B523" t="s">
        <v>8</v>
      </c>
      <c r="C523" t="s">
        <v>9</v>
      </c>
      <c r="D523" t="s">
        <v>29</v>
      </c>
      <c r="E523" t="s">
        <v>62</v>
      </c>
      <c r="F523" t="s">
        <v>57</v>
      </c>
      <c r="G523" s="10">
        <v>1.2461994441228399</v>
      </c>
      <c r="H523" s="5">
        <v>0.95565259300837102</v>
      </c>
      <c r="I523" s="5">
        <v>0.85444199873134197</v>
      </c>
      <c r="J523" s="5">
        <v>0.73294721962380305</v>
      </c>
      <c r="K523" s="5">
        <v>0.558324249410317</v>
      </c>
      <c r="L523" s="5">
        <v>0.82123251241251904</v>
      </c>
      <c r="M523" s="10">
        <v>1.53532091736531</v>
      </c>
      <c r="N523" s="5">
        <v>0.99940633085670005</v>
      </c>
      <c r="O523" s="5">
        <v>0.93063924227991701</v>
      </c>
      <c r="P523" s="5">
        <v>0.802660090017703</v>
      </c>
      <c r="Q523" s="5">
        <v>0.64862421343365395</v>
      </c>
      <c r="R523" s="5">
        <v>0.93503585290246105</v>
      </c>
      <c r="S523" s="11" t="s">
        <v>48</v>
      </c>
      <c r="T523" t="s">
        <v>48</v>
      </c>
      <c r="U523" t="s">
        <v>50</v>
      </c>
      <c r="V523" t="s">
        <v>50</v>
      </c>
      <c r="W523" t="s">
        <v>49</v>
      </c>
      <c r="X523" t="s">
        <v>50</v>
      </c>
      <c r="Y523" s="7">
        <f>ABS(Quintile_Data[[#This Row],[AE_Amt_Overall]]-MAX(Quintile_Data[[#This Row],[AE_Amt_Q1]:[AE_Amt_Q5]]))</f>
        <v>0.42496693171032085</v>
      </c>
      <c r="Z523" s="6">
        <f>ABS(MIN(Quintile_Data[[#This Row],[AE_Amt_Q1]:[AE_Amt_Q5]])-Quintile_Data[[#This Row],[AE_Amt_Overall]])</f>
        <v>0.26290826300220205</v>
      </c>
      <c r="AA523" s="19">
        <f>VLOOKUP(Quintile_Data[[#This Row],[Deaths_Q1]],Mapping!$A$2:$B$8,2,FALSE)</f>
        <v>50</v>
      </c>
      <c r="AB523" s="8">
        <f>VLOOKUP(Quintile_Data[[#This Row],[Deaths_Q2]],Mapping!$A$2:$B$8,2,FALSE)</f>
        <v>50</v>
      </c>
      <c r="AC523" s="8">
        <f>VLOOKUP(Quintile_Data[[#This Row],[Deaths_Q3]],Mapping!$A$2:$B$8,2,FALSE)</f>
        <v>100</v>
      </c>
      <c r="AD523" s="8">
        <f>VLOOKUP(Quintile_Data[[#This Row],[Deaths_Q4]],Mapping!$A$2:$B$8,2,FALSE)</f>
        <v>100</v>
      </c>
      <c r="AE523" s="8">
        <f>VLOOKUP(Quintile_Data[[#This Row],[Deaths_Q5]],Mapping!$A$2:$B$8,2,FALSE)</f>
        <v>25</v>
      </c>
      <c r="AF523" s="8">
        <f>VLOOKUP(Quintile_Data[[#This Row],[Deaths_Overall]],Mapping!$A$2:$B$8,2,FALSE)</f>
        <v>100</v>
      </c>
    </row>
    <row r="524" spans="1:32" x14ac:dyDescent="0.25">
      <c r="A524" t="s">
        <v>59</v>
      </c>
      <c r="B524" t="s">
        <v>8</v>
      </c>
      <c r="C524" t="s">
        <v>9</v>
      </c>
      <c r="D524" t="s">
        <v>29</v>
      </c>
      <c r="E524" t="s">
        <v>11</v>
      </c>
      <c r="F524" t="s">
        <v>16</v>
      </c>
      <c r="G524" s="10">
        <v>5.44753296553254</v>
      </c>
      <c r="H524" s="5">
        <v>2.4260050357814902</v>
      </c>
      <c r="I524" s="5">
        <v>2.0181535401828401</v>
      </c>
      <c r="J524" s="5">
        <v>1.3788416660053</v>
      </c>
      <c r="K524" s="5">
        <v>0.92824739968500702</v>
      </c>
      <c r="L524" s="5">
        <v>1.9490864858824799</v>
      </c>
      <c r="M524" s="10">
        <v>5.17971869933658</v>
      </c>
      <c r="N524" s="5">
        <v>2.63081950725253</v>
      </c>
      <c r="O524" s="5">
        <v>1.9496083161539199</v>
      </c>
      <c r="P524" s="5">
        <v>1.4597091002314699</v>
      </c>
      <c r="Q524" s="5">
        <v>0.93903200161967804</v>
      </c>
      <c r="R524" s="5">
        <v>2.1315719064361902</v>
      </c>
      <c r="S524" s="11" t="s">
        <v>51</v>
      </c>
      <c r="T524" t="s">
        <v>48</v>
      </c>
      <c r="U524" t="s">
        <v>49</v>
      </c>
      <c r="V524" t="s">
        <v>48</v>
      </c>
      <c r="W524" t="s">
        <v>49</v>
      </c>
      <c r="X524" t="s">
        <v>48</v>
      </c>
      <c r="Y524" s="7">
        <f>ABS(Quintile_Data[[#This Row],[AE_Amt_Overall]]-MAX(Quintile_Data[[#This Row],[AE_Amt_Q1]:[AE_Amt_Q5]]))</f>
        <v>3.4984464796500601</v>
      </c>
      <c r="Z524" s="6">
        <f>ABS(MIN(Quintile_Data[[#This Row],[AE_Amt_Q1]:[AE_Amt_Q5]])-Quintile_Data[[#This Row],[AE_Amt_Overall]])</f>
        <v>1.0208390861974728</v>
      </c>
      <c r="AA524" s="19">
        <f>VLOOKUP(Quintile_Data[[#This Row],[Deaths_Q1]],Mapping!$A$2:$B$8,2,FALSE)</f>
        <v>6</v>
      </c>
      <c r="AB524" s="8">
        <f>VLOOKUP(Quintile_Data[[#This Row],[Deaths_Q2]],Mapping!$A$2:$B$8,2,FALSE)</f>
        <v>50</v>
      </c>
      <c r="AC524" s="8">
        <f>VLOOKUP(Quintile_Data[[#This Row],[Deaths_Q3]],Mapping!$A$2:$B$8,2,FALSE)</f>
        <v>25</v>
      </c>
      <c r="AD524" s="8">
        <f>VLOOKUP(Quintile_Data[[#This Row],[Deaths_Q4]],Mapping!$A$2:$B$8,2,FALSE)</f>
        <v>50</v>
      </c>
      <c r="AE524" s="8">
        <f>VLOOKUP(Quintile_Data[[#This Row],[Deaths_Q5]],Mapping!$A$2:$B$8,2,FALSE)</f>
        <v>25</v>
      </c>
      <c r="AF524" s="8">
        <f>VLOOKUP(Quintile_Data[[#This Row],[Deaths_Overall]],Mapping!$A$2:$B$8,2,FALSE)</f>
        <v>50</v>
      </c>
    </row>
    <row r="525" spans="1:32" x14ac:dyDescent="0.25">
      <c r="A525" t="s">
        <v>59</v>
      </c>
      <c r="B525" t="s">
        <v>8</v>
      </c>
      <c r="C525" t="s">
        <v>9</v>
      </c>
      <c r="D525" t="s">
        <v>29</v>
      </c>
      <c r="E525" t="s">
        <v>11</v>
      </c>
      <c r="F525" t="s">
        <v>7</v>
      </c>
      <c r="G525" s="10">
        <v>1.25796068294007</v>
      </c>
      <c r="H525" s="5">
        <v>0.96362342799125</v>
      </c>
      <c r="I525" s="5">
        <v>0.83293988181914702</v>
      </c>
      <c r="J525" s="5">
        <v>0.738038026213933</v>
      </c>
      <c r="K525" s="5">
        <v>0.60780231477381397</v>
      </c>
      <c r="L525" s="5">
        <v>0.83759216854114404</v>
      </c>
      <c r="M525" s="10">
        <v>1.49358633855599</v>
      </c>
      <c r="N525" s="5">
        <v>1.0442556313903799</v>
      </c>
      <c r="O525" s="5">
        <v>0.89894170736105095</v>
      </c>
      <c r="P525" s="5">
        <v>0.77555395160569096</v>
      </c>
      <c r="Q525" s="5">
        <v>0.73671826333861501</v>
      </c>
      <c r="R525" s="5">
        <v>0.93641978679887805</v>
      </c>
      <c r="S525" s="11" t="s">
        <v>48</v>
      </c>
      <c r="T525" t="s">
        <v>50</v>
      </c>
      <c r="U525" t="s">
        <v>50</v>
      </c>
      <c r="V525" t="s">
        <v>48</v>
      </c>
      <c r="W525" t="s">
        <v>48</v>
      </c>
      <c r="X525" t="s">
        <v>50</v>
      </c>
      <c r="Y525" s="7">
        <f>ABS(Quintile_Data[[#This Row],[AE_Amt_Overall]]-MAX(Quintile_Data[[#This Row],[AE_Amt_Q1]:[AE_Amt_Q5]]))</f>
        <v>0.42036851439892597</v>
      </c>
      <c r="Z525" s="6">
        <f>ABS(MIN(Quintile_Data[[#This Row],[AE_Amt_Q1]:[AE_Amt_Q5]])-Quintile_Data[[#This Row],[AE_Amt_Overall]])</f>
        <v>0.22978985376733008</v>
      </c>
      <c r="AA525" s="19">
        <f>VLOOKUP(Quintile_Data[[#This Row],[Deaths_Q1]],Mapping!$A$2:$B$8,2,FALSE)</f>
        <v>50</v>
      </c>
      <c r="AB525" s="8">
        <f>VLOOKUP(Quintile_Data[[#This Row],[Deaths_Q2]],Mapping!$A$2:$B$8,2,FALSE)</f>
        <v>100</v>
      </c>
      <c r="AC525" s="8">
        <f>VLOOKUP(Quintile_Data[[#This Row],[Deaths_Q3]],Mapping!$A$2:$B$8,2,FALSE)</f>
        <v>100</v>
      </c>
      <c r="AD525" s="8">
        <f>VLOOKUP(Quintile_Data[[#This Row],[Deaths_Q4]],Mapping!$A$2:$B$8,2,FALSE)</f>
        <v>50</v>
      </c>
      <c r="AE525" s="8">
        <f>VLOOKUP(Quintile_Data[[#This Row],[Deaths_Q5]],Mapping!$A$2:$B$8,2,FALSE)</f>
        <v>50</v>
      </c>
      <c r="AF525" s="8">
        <f>VLOOKUP(Quintile_Data[[#This Row],[Deaths_Overall]],Mapping!$A$2:$B$8,2,FALSE)</f>
        <v>100</v>
      </c>
    </row>
    <row r="526" spans="1:32" x14ac:dyDescent="0.25">
      <c r="A526" t="s">
        <v>59</v>
      </c>
      <c r="B526" t="s">
        <v>8</v>
      </c>
      <c r="C526" t="s">
        <v>9</v>
      </c>
      <c r="D526" t="s">
        <v>29</v>
      </c>
      <c r="E526" t="s">
        <v>11</v>
      </c>
      <c r="F526" t="s">
        <v>57</v>
      </c>
      <c r="G526" s="10">
        <v>1.3281315883592999</v>
      </c>
      <c r="H526" s="5">
        <v>0.97043284887702796</v>
      </c>
      <c r="I526" s="5">
        <v>0.83834487999943896</v>
      </c>
      <c r="J526" s="5">
        <v>0.74580479237478403</v>
      </c>
      <c r="K526" s="5">
        <v>0.60875406228886597</v>
      </c>
      <c r="L526" s="5">
        <v>0.84426753783560604</v>
      </c>
      <c r="M526" s="10">
        <v>1.86233225919757</v>
      </c>
      <c r="N526" s="5">
        <v>1.1033421248053299</v>
      </c>
      <c r="O526" s="5">
        <v>0.91735569091538605</v>
      </c>
      <c r="P526" s="5">
        <v>0.79708541302971503</v>
      </c>
      <c r="Q526" s="5">
        <v>0.74581631154587902</v>
      </c>
      <c r="R526" s="5">
        <v>1.01538756599529</v>
      </c>
      <c r="S526" s="11" t="s">
        <v>50</v>
      </c>
      <c r="T526" t="s">
        <v>50</v>
      </c>
      <c r="U526" t="s">
        <v>50</v>
      </c>
      <c r="V526" t="s">
        <v>50</v>
      </c>
      <c r="W526" t="s">
        <v>48</v>
      </c>
      <c r="X526" t="s">
        <v>50</v>
      </c>
      <c r="Y526" s="7">
        <f>ABS(Quintile_Data[[#This Row],[AE_Amt_Overall]]-MAX(Quintile_Data[[#This Row],[AE_Amt_Q1]:[AE_Amt_Q5]]))</f>
        <v>0.48386405052369386</v>
      </c>
      <c r="Z526" s="6">
        <f>ABS(MIN(Quintile_Data[[#This Row],[AE_Amt_Q1]:[AE_Amt_Q5]])-Quintile_Data[[#This Row],[AE_Amt_Overall]])</f>
        <v>0.23551347554674007</v>
      </c>
      <c r="AA526" s="19">
        <f>VLOOKUP(Quintile_Data[[#This Row],[Deaths_Q1]],Mapping!$A$2:$B$8,2,FALSE)</f>
        <v>100</v>
      </c>
      <c r="AB526" s="8">
        <f>VLOOKUP(Quintile_Data[[#This Row],[Deaths_Q2]],Mapping!$A$2:$B$8,2,FALSE)</f>
        <v>100</v>
      </c>
      <c r="AC526" s="8">
        <f>VLOOKUP(Quintile_Data[[#This Row],[Deaths_Q3]],Mapping!$A$2:$B$8,2,FALSE)</f>
        <v>100</v>
      </c>
      <c r="AD526" s="8">
        <f>VLOOKUP(Quintile_Data[[#This Row],[Deaths_Q4]],Mapping!$A$2:$B$8,2,FALSE)</f>
        <v>100</v>
      </c>
      <c r="AE526" s="8">
        <f>VLOOKUP(Quintile_Data[[#This Row],[Deaths_Q5]],Mapping!$A$2:$B$8,2,FALSE)</f>
        <v>50</v>
      </c>
      <c r="AF526" s="8">
        <f>VLOOKUP(Quintile_Data[[#This Row],[Deaths_Overall]],Mapping!$A$2:$B$8,2,FALSE)</f>
        <v>100</v>
      </c>
    </row>
    <row r="527" spans="1:32" x14ac:dyDescent="0.25">
      <c r="A527" t="s">
        <v>59</v>
      </c>
      <c r="B527" t="s">
        <v>8</v>
      </c>
      <c r="C527" t="s">
        <v>9</v>
      </c>
      <c r="D527" t="s">
        <v>29</v>
      </c>
      <c r="E527" t="s">
        <v>58</v>
      </c>
      <c r="F527" t="s">
        <v>16</v>
      </c>
      <c r="G527" s="10">
        <v>3.0790378157950302</v>
      </c>
      <c r="H527" s="5">
        <v>2.2992930020237199</v>
      </c>
      <c r="I527" s="5">
        <v>1.5112326245505301</v>
      </c>
      <c r="J527" s="5">
        <v>1.2365136605417799</v>
      </c>
      <c r="K527" s="5">
        <v>0.94080874654894098</v>
      </c>
      <c r="L527" s="5">
        <v>1.56597611494883</v>
      </c>
      <c r="M527" s="10">
        <v>2.8218064997258701</v>
      </c>
      <c r="N527" s="5">
        <v>2.3353851355561099</v>
      </c>
      <c r="O527" s="5">
        <v>1.5267787842971099</v>
      </c>
      <c r="P527" s="5">
        <v>1.30328024953972</v>
      </c>
      <c r="Q527" s="5">
        <v>0.95849904928669405</v>
      </c>
      <c r="R527" s="5">
        <v>1.67355534269011</v>
      </c>
      <c r="S527" s="11" t="s">
        <v>53</v>
      </c>
      <c r="T527" t="s">
        <v>50</v>
      </c>
      <c r="U527" t="s">
        <v>48</v>
      </c>
      <c r="V527" t="s">
        <v>48</v>
      </c>
      <c r="W527" t="s">
        <v>48</v>
      </c>
      <c r="X527" t="s">
        <v>50</v>
      </c>
      <c r="Y527" s="7">
        <f>ABS(Quintile_Data[[#This Row],[AE_Amt_Overall]]-MAX(Quintile_Data[[#This Row],[AE_Amt_Q1]:[AE_Amt_Q5]]))</f>
        <v>1.5130617008462002</v>
      </c>
      <c r="Z527" s="6">
        <f>ABS(MIN(Quintile_Data[[#This Row],[AE_Amt_Q1]:[AE_Amt_Q5]])-Quintile_Data[[#This Row],[AE_Amt_Overall]])</f>
        <v>0.62516736839988907</v>
      </c>
      <c r="AA527" s="19">
        <f>VLOOKUP(Quintile_Data[[#This Row],[Deaths_Q1]],Mapping!$A$2:$B$8,2,FALSE)</f>
        <v>12</v>
      </c>
      <c r="AB527" s="8">
        <f>VLOOKUP(Quintile_Data[[#This Row],[Deaths_Q2]],Mapping!$A$2:$B$8,2,FALSE)</f>
        <v>100</v>
      </c>
      <c r="AC527" s="8">
        <f>VLOOKUP(Quintile_Data[[#This Row],[Deaths_Q3]],Mapping!$A$2:$B$8,2,FALSE)</f>
        <v>50</v>
      </c>
      <c r="AD527" s="8">
        <f>VLOOKUP(Quintile_Data[[#This Row],[Deaths_Q4]],Mapping!$A$2:$B$8,2,FALSE)</f>
        <v>50</v>
      </c>
      <c r="AE527" s="8">
        <f>VLOOKUP(Quintile_Data[[#This Row],[Deaths_Q5]],Mapping!$A$2:$B$8,2,FALSE)</f>
        <v>50</v>
      </c>
      <c r="AF527" s="8">
        <f>VLOOKUP(Quintile_Data[[#This Row],[Deaths_Overall]],Mapping!$A$2:$B$8,2,FALSE)</f>
        <v>100</v>
      </c>
    </row>
    <row r="528" spans="1:32" x14ac:dyDescent="0.25">
      <c r="A528" t="s">
        <v>59</v>
      </c>
      <c r="B528" t="s">
        <v>8</v>
      </c>
      <c r="C528" t="s">
        <v>9</v>
      </c>
      <c r="D528" t="s">
        <v>29</v>
      </c>
      <c r="E528" t="s">
        <v>58</v>
      </c>
      <c r="F528" t="s">
        <v>7</v>
      </c>
      <c r="G528" s="10">
        <v>1.2270937043652199</v>
      </c>
      <c r="H528" s="5">
        <v>0.90518209734223098</v>
      </c>
      <c r="I528" s="5">
        <v>0.82385591696103</v>
      </c>
      <c r="J528" s="5">
        <v>0.73033122527543504</v>
      </c>
      <c r="K528" s="5">
        <v>0.64438157557664399</v>
      </c>
      <c r="L528" s="5">
        <v>0.82533726453414602</v>
      </c>
      <c r="M528" s="10">
        <v>1.4092389192341499</v>
      </c>
      <c r="N528" s="5">
        <v>0.95107389346604898</v>
      </c>
      <c r="O528" s="5">
        <v>0.88866935037863004</v>
      </c>
      <c r="P528" s="5">
        <v>0.77188654951368996</v>
      </c>
      <c r="Q528" s="5">
        <v>0.68822731860722997</v>
      </c>
      <c r="R528" s="5">
        <v>0.90548914548931503</v>
      </c>
      <c r="S528" s="11" t="s">
        <v>50</v>
      </c>
      <c r="T528" t="s">
        <v>50</v>
      </c>
      <c r="U528" t="s">
        <v>50</v>
      </c>
      <c r="V528" t="s">
        <v>50</v>
      </c>
      <c r="W528" t="s">
        <v>48</v>
      </c>
      <c r="X528" t="s">
        <v>52</v>
      </c>
      <c r="Y528" s="7">
        <f>ABS(Quintile_Data[[#This Row],[AE_Amt_Overall]]-MAX(Quintile_Data[[#This Row],[AE_Amt_Q1]:[AE_Amt_Q5]]))</f>
        <v>0.4017564398310739</v>
      </c>
      <c r="Z528" s="6">
        <f>ABS(MIN(Quintile_Data[[#This Row],[AE_Amt_Q1]:[AE_Amt_Q5]])-Quintile_Data[[#This Row],[AE_Amt_Overall]])</f>
        <v>0.18095568895750203</v>
      </c>
      <c r="AA528" s="19">
        <f>VLOOKUP(Quintile_Data[[#This Row],[Deaths_Q1]],Mapping!$A$2:$B$8,2,FALSE)</f>
        <v>100</v>
      </c>
      <c r="AB528" s="8">
        <f>VLOOKUP(Quintile_Data[[#This Row],[Deaths_Q2]],Mapping!$A$2:$B$8,2,FALSE)</f>
        <v>100</v>
      </c>
      <c r="AC528" s="8">
        <f>VLOOKUP(Quintile_Data[[#This Row],[Deaths_Q3]],Mapping!$A$2:$B$8,2,FALSE)</f>
        <v>100</v>
      </c>
      <c r="AD528" s="8">
        <f>VLOOKUP(Quintile_Data[[#This Row],[Deaths_Q4]],Mapping!$A$2:$B$8,2,FALSE)</f>
        <v>100</v>
      </c>
      <c r="AE528" s="8">
        <f>VLOOKUP(Quintile_Data[[#This Row],[Deaths_Q5]],Mapping!$A$2:$B$8,2,FALSE)</f>
        <v>50</v>
      </c>
      <c r="AF528" s="8">
        <f>VLOOKUP(Quintile_Data[[#This Row],[Deaths_Overall]],Mapping!$A$2:$B$8,2,FALSE)</f>
        <v>200</v>
      </c>
    </row>
    <row r="529" spans="1:32" x14ac:dyDescent="0.25">
      <c r="A529" t="s">
        <v>59</v>
      </c>
      <c r="B529" t="s">
        <v>8</v>
      </c>
      <c r="C529" t="s">
        <v>9</v>
      </c>
      <c r="D529" t="s">
        <v>29</v>
      </c>
      <c r="E529" t="s">
        <v>58</v>
      </c>
      <c r="F529" t="s">
        <v>57</v>
      </c>
      <c r="G529" s="10">
        <v>1.28368388792368</v>
      </c>
      <c r="H529" s="5">
        <v>0.91113294791198995</v>
      </c>
      <c r="I529" s="5">
        <v>0.82626171633535395</v>
      </c>
      <c r="J529" s="5">
        <v>0.73180004046399905</v>
      </c>
      <c r="K529" s="5">
        <v>0.64477373378111802</v>
      </c>
      <c r="L529" s="5">
        <v>0.83261289650750203</v>
      </c>
      <c r="M529" s="10">
        <v>1.69314414517667</v>
      </c>
      <c r="N529" s="5">
        <v>0.99391231249634004</v>
      </c>
      <c r="O529" s="5">
        <v>0.91529746197967898</v>
      </c>
      <c r="P529" s="5">
        <v>0.78339749666682501</v>
      </c>
      <c r="Q529" s="5">
        <v>0.69208069101513703</v>
      </c>
      <c r="R529" s="5">
        <v>0.97440957310759602</v>
      </c>
      <c r="S529" s="11" t="s">
        <v>50</v>
      </c>
      <c r="T529" t="s">
        <v>50</v>
      </c>
      <c r="U529" t="s">
        <v>50</v>
      </c>
      <c r="V529" t="s">
        <v>50</v>
      </c>
      <c r="W529" t="s">
        <v>48</v>
      </c>
      <c r="X529" t="s">
        <v>52</v>
      </c>
      <c r="Y529" s="7">
        <f>ABS(Quintile_Data[[#This Row],[AE_Amt_Overall]]-MAX(Quintile_Data[[#This Row],[AE_Amt_Q1]:[AE_Amt_Q5]]))</f>
        <v>0.45107099141617801</v>
      </c>
      <c r="Z529" s="6">
        <f>ABS(MIN(Quintile_Data[[#This Row],[AE_Amt_Q1]:[AE_Amt_Q5]])-Quintile_Data[[#This Row],[AE_Amt_Overall]])</f>
        <v>0.18783916272638401</v>
      </c>
      <c r="AA529" s="19">
        <f>VLOOKUP(Quintile_Data[[#This Row],[Deaths_Q1]],Mapping!$A$2:$B$8,2,FALSE)</f>
        <v>100</v>
      </c>
      <c r="AB529" s="8">
        <f>VLOOKUP(Quintile_Data[[#This Row],[Deaths_Q2]],Mapping!$A$2:$B$8,2,FALSE)</f>
        <v>100</v>
      </c>
      <c r="AC529" s="8">
        <f>VLOOKUP(Quintile_Data[[#This Row],[Deaths_Q3]],Mapping!$A$2:$B$8,2,FALSE)</f>
        <v>100</v>
      </c>
      <c r="AD529" s="8">
        <f>VLOOKUP(Quintile_Data[[#This Row],[Deaths_Q4]],Mapping!$A$2:$B$8,2,FALSE)</f>
        <v>100</v>
      </c>
      <c r="AE529" s="8">
        <f>VLOOKUP(Quintile_Data[[#This Row],[Deaths_Q5]],Mapping!$A$2:$B$8,2,FALSE)</f>
        <v>50</v>
      </c>
      <c r="AF529" s="8">
        <f>VLOOKUP(Quintile_Data[[#This Row],[Deaths_Overall]],Mapping!$A$2:$B$8,2,FALSE)</f>
        <v>200</v>
      </c>
    </row>
    <row r="530" spans="1:32" x14ac:dyDescent="0.25">
      <c r="A530" t="s">
        <v>13</v>
      </c>
      <c r="B530" t="s">
        <v>27</v>
      </c>
      <c r="C530" t="s">
        <v>28</v>
      </c>
      <c r="D530" t="s">
        <v>10</v>
      </c>
      <c r="E530" t="s">
        <v>60</v>
      </c>
      <c r="F530" t="s">
        <v>16</v>
      </c>
      <c r="G530" s="10" t="s">
        <v>54</v>
      </c>
      <c r="H530" s="5">
        <v>1.82998307753683</v>
      </c>
      <c r="I530" s="5">
        <v>1.4417961560275201</v>
      </c>
      <c r="J530" s="5">
        <v>0.88952311233093395</v>
      </c>
      <c r="K530" s="5">
        <v>0.79493498859488998</v>
      </c>
      <c r="L530" s="5">
        <v>1.1207598176123601</v>
      </c>
      <c r="M530" s="10" t="s">
        <v>54</v>
      </c>
      <c r="N530" s="5">
        <v>1.9455670647066501</v>
      </c>
      <c r="O530" s="5">
        <v>1.5997354484728701</v>
      </c>
      <c r="P530" s="5">
        <v>0.90624701915000505</v>
      </c>
      <c r="Q530" s="5">
        <v>0.89264782598724901</v>
      </c>
      <c r="R530" s="5">
        <v>1.23375900927877</v>
      </c>
      <c r="S530" s="11" t="s">
        <v>55</v>
      </c>
      <c r="T530" t="s">
        <v>51</v>
      </c>
      <c r="U530" t="s">
        <v>49</v>
      </c>
      <c r="V530" t="s">
        <v>53</v>
      </c>
      <c r="W530" t="s">
        <v>53</v>
      </c>
      <c r="X530" t="s">
        <v>49</v>
      </c>
      <c r="Y530" s="7">
        <f>ABS(Quintile_Data[[#This Row],[AE_Amt_Overall]]-MAX(Quintile_Data[[#This Row],[AE_Amt_Q1]:[AE_Amt_Q5]]))</f>
        <v>0.70922325992446988</v>
      </c>
      <c r="Z530" s="6">
        <f>ABS(MIN(Quintile_Data[[#This Row],[AE_Amt_Q1]:[AE_Amt_Q5]])-Quintile_Data[[#This Row],[AE_Amt_Overall]])</f>
        <v>0.32582482901747012</v>
      </c>
      <c r="AA530" s="19" t="str">
        <f>VLOOKUP(Quintile_Data[[#This Row],[Deaths_Q1]],Mapping!$A$2:$B$8,2,FALSE)</f>
        <v>N/A</v>
      </c>
      <c r="AB530" s="8">
        <f>VLOOKUP(Quintile_Data[[#This Row],[Deaths_Q2]],Mapping!$A$2:$B$8,2,FALSE)</f>
        <v>6</v>
      </c>
      <c r="AC530" s="8">
        <f>VLOOKUP(Quintile_Data[[#This Row],[Deaths_Q3]],Mapping!$A$2:$B$8,2,FALSE)</f>
        <v>25</v>
      </c>
      <c r="AD530" s="8">
        <f>VLOOKUP(Quintile_Data[[#This Row],[Deaths_Q4]],Mapping!$A$2:$B$8,2,FALSE)</f>
        <v>12</v>
      </c>
      <c r="AE530" s="8">
        <f>VLOOKUP(Quintile_Data[[#This Row],[Deaths_Q5]],Mapping!$A$2:$B$8,2,FALSE)</f>
        <v>12</v>
      </c>
      <c r="AF530" s="8">
        <f>VLOOKUP(Quintile_Data[[#This Row],[Deaths_Overall]],Mapping!$A$2:$B$8,2,FALSE)</f>
        <v>25</v>
      </c>
    </row>
    <row r="531" spans="1:32" x14ac:dyDescent="0.25">
      <c r="A531" t="s">
        <v>13</v>
      </c>
      <c r="B531" t="s">
        <v>27</v>
      </c>
      <c r="C531" t="s">
        <v>28</v>
      </c>
      <c r="D531" t="s">
        <v>10</v>
      </c>
      <c r="E531" t="s">
        <v>60</v>
      </c>
      <c r="F531" t="s">
        <v>7</v>
      </c>
      <c r="G531" s="10" t="s">
        <v>54</v>
      </c>
      <c r="H531" s="5" t="s">
        <v>54</v>
      </c>
      <c r="I531" s="5">
        <v>1.7387089849328501</v>
      </c>
      <c r="J531" s="5" t="s">
        <v>54</v>
      </c>
      <c r="K531" s="5" t="s">
        <v>54</v>
      </c>
      <c r="L531" s="5">
        <v>1.4818715407783101</v>
      </c>
      <c r="M531" s="10" t="s">
        <v>54</v>
      </c>
      <c r="N531" s="5" t="s">
        <v>54</v>
      </c>
      <c r="O531" s="5">
        <v>1.0701268780558999</v>
      </c>
      <c r="P531" s="5" t="s">
        <v>54</v>
      </c>
      <c r="Q531" s="5" t="s">
        <v>54</v>
      </c>
      <c r="R531" s="5">
        <v>1.1028942088776399</v>
      </c>
      <c r="S531" s="11" t="s">
        <v>55</v>
      </c>
      <c r="T531" t="s">
        <v>55</v>
      </c>
      <c r="U531" t="s">
        <v>51</v>
      </c>
      <c r="V531" t="s">
        <v>55</v>
      </c>
      <c r="W531" t="s">
        <v>55</v>
      </c>
      <c r="X531" t="s">
        <v>51</v>
      </c>
      <c r="Y531" s="7">
        <f>ABS(Quintile_Data[[#This Row],[AE_Amt_Overall]]-MAX(Quintile_Data[[#This Row],[AE_Amt_Q1]:[AE_Amt_Q5]]))</f>
        <v>0.25683744415454002</v>
      </c>
      <c r="Z531" s="6">
        <f>ABS(MIN(Quintile_Data[[#This Row],[AE_Amt_Q1]:[AE_Amt_Q5]])-Quintile_Data[[#This Row],[AE_Amt_Overall]])</f>
        <v>0.25683744415454002</v>
      </c>
      <c r="AA531" s="19" t="str">
        <f>VLOOKUP(Quintile_Data[[#This Row],[Deaths_Q1]],Mapping!$A$2:$B$8,2,FALSE)</f>
        <v>N/A</v>
      </c>
      <c r="AB531" s="8" t="str">
        <f>VLOOKUP(Quintile_Data[[#This Row],[Deaths_Q2]],Mapping!$A$2:$B$8,2,FALSE)</f>
        <v>N/A</v>
      </c>
      <c r="AC531" s="8">
        <f>VLOOKUP(Quintile_Data[[#This Row],[Deaths_Q3]],Mapping!$A$2:$B$8,2,FALSE)</f>
        <v>6</v>
      </c>
      <c r="AD531" s="8" t="str">
        <f>VLOOKUP(Quintile_Data[[#This Row],[Deaths_Q4]],Mapping!$A$2:$B$8,2,FALSE)</f>
        <v>N/A</v>
      </c>
      <c r="AE531" s="8" t="str">
        <f>VLOOKUP(Quintile_Data[[#This Row],[Deaths_Q5]],Mapping!$A$2:$B$8,2,FALSE)</f>
        <v>N/A</v>
      </c>
      <c r="AF531" s="8">
        <f>VLOOKUP(Quintile_Data[[#This Row],[Deaths_Overall]],Mapping!$A$2:$B$8,2,FALSE)</f>
        <v>6</v>
      </c>
    </row>
    <row r="532" spans="1:32" x14ac:dyDescent="0.25">
      <c r="A532" t="s">
        <v>13</v>
      </c>
      <c r="B532" t="s">
        <v>27</v>
      </c>
      <c r="C532" t="s">
        <v>28</v>
      </c>
      <c r="D532" t="s">
        <v>10</v>
      </c>
      <c r="E532" t="s">
        <v>60</v>
      </c>
      <c r="F532" t="s">
        <v>57</v>
      </c>
      <c r="G532" s="10" t="s">
        <v>54</v>
      </c>
      <c r="H532" s="5">
        <v>2.2016685717907301</v>
      </c>
      <c r="I532" s="5">
        <v>1.3784979556514101</v>
      </c>
      <c r="J532" s="5">
        <v>1.1009183620199501</v>
      </c>
      <c r="K532" s="5">
        <v>0.81586157877356802</v>
      </c>
      <c r="L532" s="5">
        <v>1.2613666910416499</v>
      </c>
      <c r="M532" s="10" t="s">
        <v>54</v>
      </c>
      <c r="N532" s="5">
        <v>1.7171265628008201</v>
      </c>
      <c r="O532" s="5">
        <v>1.2999127999132001</v>
      </c>
      <c r="P532" s="5">
        <v>1.5677445104875101</v>
      </c>
      <c r="Q532" s="5">
        <v>0.87035559577352095</v>
      </c>
      <c r="R532" s="5">
        <v>1.2223919325528301</v>
      </c>
      <c r="S532" s="11" t="s">
        <v>55</v>
      </c>
      <c r="T532" t="s">
        <v>51</v>
      </c>
      <c r="U532" t="s">
        <v>49</v>
      </c>
      <c r="V532" t="s">
        <v>51</v>
      </c>
      <c r="W532" t="s">
        <v>53</v>
      </c>
      <c r="X532" t="s">
        <v>49</v>
      </c>
      <c r="Y532" s="7">
        <f>ABS(Quintile_Data[[#This Row],[AE_Amt_Overall]]-MAX(Quintile_Data[[#This Row],[AE_Amt_Q1]:[AE_Amt_Q5]]))</f>
        <v>0.94030188074908017</v>
      </c>
      <c r="Z532" s="6">
        <f>ABS(MIN(Quintile_Data[[#This Row],[AE_Amt_Q1]:[AE_Amt_Q5]])-Quintile_Data[[#This Row],[AE_Amt_Overall]])</f>
        <v>0.44550511226808187</v>
      </c>
      <c r="AA532" s="19" t="str">
        <f>VLOOKUP(Quintile_Data[[#This Row],[Deaths_Q1]],Mapping!$A$2:$B$8,2,FALSE)</f>
        <v>N/A</v>
      </c>
      <c r="AB532" s="8">
        <f>VLOOKUP(Quintile_Data[[#This Row],[Deaths_Q2]],Mapping!$A$2:$B$8,2,FALSE)</f>
        <v>6</v>
      </c>
      <c r="AC532" s="8">
        <f>VLOOKUP(Quintile_Data[[#This Row],[Deaths_Q3]],Mapping!$A$2:$B$8,2,FALSE)</f>
        <v>25</v>
      </c>
      <c r="AD532" s="8">
        <f>VLOOKUP(Quintile_Data[[#This Row],[Deaths_Q4]],Mapping!$A$2:$B$8,2,FALSE)</f>
        <v>6</v>
      </c>
      <c r="AE532" s="8">
        <f>VLOOKUP(Quintile_Data[[#This Row],[Deaths_Q5]],Mapping!$A$2:$B$8,2,FALSE)</f>
        <v>12</v>
      </c>
      <c r="AF532" s="8">
        <f>VLOOKUP(Quintile_Data[[#This Row],[Deaths_Overall]],Mapping!$A$2:$B$8,2,FALSE)</f>
        <v>25</v>
      </c>
    </row>
    <row r="533" spans="1:32" x14ac:dyDescent="0.25">
      <c r="A533" t="s">
        <v>13</v>
      </c>
      <c r="B533" t="s">
        <v>27</v>
      </c>
      <c r="C533" t="s">
        <v>28</v>
      </c>
      <c r="D533" t="s">
        <v>10</v>
      </c>
      <c r="E533" t="s">
        <v>61</v>
      </c>
      <c r="F533" t="s">
        <v>16</v>
      </c>
      <c r="G533" s="10">
        <v>2.5008510551477601</v>
      </c>
      <c r="H533" s="5">
        <v>1.8608099294482501</v>
      </c>
      <c r="I533" s="5">
        <v>1.48222784421236</v>
      </c>
      <c r="J533" s="5">
        <v>1.29587765189957</v>
      </c>
      <c r="K533" s="5">
        <v>0.87781949189595398</v>
      </c>
      <c r="L533" s="5">
        <v>1.1961328289237301</v>
      </c>
      <c r="M533" s="10">
        <v>2.62321102185662</v>
      </c>
      <c r="N533" s="5">
        <v>1.78504217394471</v>
      </c>
      <c r="O533" s="5">
        <v>1.5304541938182801</v>
      </c>
      <c r="P533" s="5">
        <v>1.4392640408662301</v>
      </c>
      <c r="Q533" s="5">
        <v>0.90466434783629301</v>
      </c>
      <c r="R533" s="5">
        <v>1.2431132672662799</v>
      </c>
      <c r="S533" s="11" t="s">
        <v>53</v>
      </c>
      <c r="T533" t="s">
        <v>53</v>
      </c>
      <c r="U533" t="s">
        <v>49</v>
      </c>
      <c r="V533" t="s">
        <v>48</v>
      </c>
      <c r="W533" t="s">
        <v>48</v>
      </c>
      <c r="X533" t="s">
        <v>48</v>
      </c>
      <c r="Y533" s="7">
        <f>ABS(Quintile_Data[[#This Row],[AE_Amt_Overall]]-MAX(Quintile_Data[[#This Row],[AE_Amt_Q1]:[AE_Amt_Q5]]))</f>
        <v>1.30471822622403</v>
      </c>
      <c r="Z533" s="6">
        <f>ABS(MIN(Quintile_Data[[#This Row],[AE_Amt_Q1]:[AE_Amt_Q5]])-Quintile_Data[[#This Row],[AE_Amt_Overall]])</f>
        <v>0.31831333702777609</v>
      </c>
      <c r="AA533" s="19">
        <f>VLOOKUP(Quintile_Data[[#This Row],[Deaths_Q1]],Mapping!$A$2:$B$8,2,FALSE)</f>
        <v>12</v>
      </c>
      <c r="AB533" s="8">
        <f>VLOOKUP(Quintile_Data[[#This Row],[Deaths_Q2]],Mapping!$A$2:$B$8,2,FALSE)</f>
        <v>12</v>
      </c>
      <c r="AC533" s="8">
        <f>VLOOKUP(Quintile_Data[[#This Row],[Deaths_Q3]],Mapping!$A$2:$B$8,2,FALSE)</f>
        <v>25</v>
      </c>
      <c r="AD533" s="8">
        <f>VLOOKUP(Quintile_Data[[#This Row],[Deaths_Q4]],Mapping!$A$2:$B$8,2,FALSE)</f>
        <v>50</v>
      </c>
      <c r="AE533" s="8">
        <f>VLOOKUP(Quintile_Data[[#This Row],[Deaths_Q5]],Mapping!$A$2:$B$8,2,FALSE)</f>
        <v>50</v>
      </c>
      <c r="AF533" s="8">
        <f>VLOOKUP(Quintile_Data[[#This Row],[Deaths_Overall]],Mapping!$A$2:$B$8,2,FALSE)</f>
        <v>50</v>
      </c>
    </row>
    <row r="534" spans="1:32" x14ac:dyDescent="0.25">
      <c r="A534" t="s">
        <v>13</v>
      </c>
      <c r="B534" t="s">
        <v>27</v>
      </c>
      <c r="C534" t="s">
        <v>28</v>
      </c>
      <c r="D534" t="s">
        <v>10</v>
      </c>
      <c r="E534" t="s">
        <v>61</v>
      </c>
      <c r="F534" t="s">
        <v>7</v>
      </c>
      <c r="G534" s="10">
        <v>3.5315391062268202</v>
      </c>
      <c r="H534" s="5">
        <v>1.4866143692762599</v>
      </c>
      <c r="I534" s="5">
        <v>1.10505997404673</v>
      </c>
      <c r="J534" s="5">
        <v>0.80851427947366605</v>
      </c>
      <c r="K534" s="5">
        <v>0.64814673540106504</v>
      </c>
      <c r="L534" s="5">
        <v>1.0065572877626201</v>
      </c>
      <c r="M534" s="10">
        <v>2.35134498321935</v>
      </c>
      <c r="N534" s="5">
        <v>1.4450895518986999</v>
      </c>
      <c r="O534" s="5">
        <v>1.14904831940953</v>
      </c>
      <c r="P534" s="5">
        <v>0.95431233482196898</v>
      </c>
      <c r="Q534" s="5">
        <v>0.79059326272580399</v>
      </c>
      <c r="R534" s="5">
        <v>1.0838108908378099</v>
      </c>
      <c r="S534" s="11" t="s">
        <v>51</v>
      </c>
      <c r="T534" t="s">
        <v>53</v>
      </c>
      <c r="U534" t="s">
        <v>49</v>
      </c>
      <c r="V534" t="s">
        <v>49</v>
      </c>
      <c r="W534" t="s">
        <v>53</v>
      </c>
      <c r="X534" t="s">
        <v>48</v>
      </c>
      <c r="Y534" s="7">
        <f>ABS(Quintile_Data[[#This Row],[AE_Amt_Overall]]-MAX(Quintile_Data[[#This Row],[AE_Amt_Q1]:[AE_Amt_Q5]]))</f>
        <v>2.5249818184641999</v>
      </c>
      <c r="Z534" s="6">
        <f>ABS(MIN(Quintile_Data[[#This Row],[AE_Amt_Q1]:[AE_Amt_Q5]])-Quintile_Data[[#This Row],[AE_Amt_Overall]])</f>
        <v>0.35841055236155506</v>
      </c>
      <c r="AA534" s="19">
        <f>VLOOKUP(Quintile_Data[[#This Row],[Deaths_Q1]],Mapping!$A$2:$B$8,2,FALSE)</f>
        <v>6</v>
      </c>
      <c r="AB534" s="8">
        <f>VLOOKUP(Quintile_Data[[#This Row],[Deaths_Q2]],Mapping!$A$2:$B$8,2,FALSE)</f>
        <v>12</v>
      </c>
      <c r="AC534" s="8">
        <f>VLOOKUP(Quintile_Data[[#This Row],[Deaths_Q3]],Mapping!$A$2:$B$8,2,FALSE)</f>
        <v>25</v>
      </c>
      <c r="AD534" s="8">
        <f>VLOOKUP(Quintile_Data[[#This Row],[Deaths_Q4]],Mapping!$A$2:$B$8,2,FALSE)</f>
        <v>25</v>
      </c>
      <c r="AE534" s="8">
        <f>VLOOKUP(Quintile_Data[[#This Row],[Deaths_Q5]],Mapping!$A$2:$B$8,2,FALSE)</f>
        <v>12</v>
      </c>
      <c r="AF534" s="8">
        <f>VLOOKUP(Quintile_Data[[#This Row],[Deaths_Overall]],Mapping!$A$2:$B$8,2,FALSE)</f>
        <v>50</v>
      </c>
    </row>
    <row r="535" spans="1:32" x14ac:dyDescent="0.25">
      <c r="A535" t="s">
        <v>13</v>
      </c>
      <c r="B535" t="s">
        <v>27</v>
      </c>
      <c r="C535" t="s">
        <v>28</v>
      </c>
      <c r="D535" t="s">
        <v>10</v>
      </c>
      <c r="E535" t="s">
        <v>61</v>
      </c>
      <c r="F535" t="s">
        <v>57</v>
      </c>
      <c r="G535" s="10">
        <v>3.1782259865353</v>
      </c>
      <c r="H535" s="5">
        <v>1.5787574617332101</v>
      </c>
      <c r="I535" s="5">
        <v>1.2514331036625399</v>
      </c>
      <c r="J535" s="5">
        <v>1.0067692699427</v>
      </c>
      <c r="K535" s="5">
        <v>0.82997018888403795</v>
      </c>
      <c r="L535" s="5">
        <v>1.0871941387817701</v>
      </c>
      <c r="M535" s="10">
        <v>2.371592896458</v>
      </c>
      <c r="N535" s="5">
        <v>1.5038302731803901</v>
      </c>
      <c r="O535" s="5">
        <v>1.4404133204062901</v>
      </c>
      <c r="P535" s="5">
        <v>1.2277077950462101</v>
      </c>
      <c r="Q535" s="5">
        <v>0.94678328892619601</v>
      </c>
      <c r="R535" s="5">
        <v>1.21154378478626</v>
      </c>
      <c r="S535" s="11" t="s">
        <v>53</v>
      </c>
      <c r="T535" t="s">
        <v>49</v>
      </c>
      <c r="U535" t="s">
        <v>48</v>
      </c>
      <c r="V535" t="s">
        <v>49</v>
      </c>
      <c r="W535" t="s">
        <v>48</v>
      </c>
      <c r="X535" t="s">
        <v>48</v>
      </c>
      <c r="Y535" s="7">
        <f>ABS(Quintile_Data[[#This Row],[AE_Amt_Overall]]-MAX(Quintile_Data[[#This Row],[AE_Amt_Q1]:[AE_Amt_Q5]]))</f>
        <v>2.0910318477535297</v>
      </c>
      <c r="Z535" s="6">
        <f>ABS(MIN(Quintile_Data[[#This Row],[AE_Amt_Q1]:[AE_Amt_Q5]])-Quintile_Data[[#This Row],[AE_Amt_Overall]])</f>
        <v>0.25722394989773212</v>
      </c>
      <c r="AA535" s="19">
        <f>VLOOKUP(Quintile_Data[[#This Row],[Deaths_Q1]],Mapping!$A$2:$B$8,2,FALSE)</f>
        <v>12</v>
      </c>
      <c r="AB535" s="8">
        <f>VLOOKUP(Quintile_Data[[#This Row],[Deaths_Q2]],Mapping!$A$2:$B$8,2,FALSE)</f>
        <v>25</v>
      </c>
      <c r="AC535" s="8">
        <f>VLOOKUP(Quintile_Data[[#This Row],[Deaths_Q3]],Mapping!$A$2:$B$8,2,FALSE)</f>
        <v>50</v>
      </c>
      <c r="AD535" s="8">
        <f>VLOOKUP(Quintile_Data[[#This Row],[Deaths_Q4]],Mapping!$A$2:$B$8,2,FALSE)</f>
        <v>25</v>
      </c>
      <c r="AE535" s="8">
        <f>VLOOKUP(Quintile_Data[[#This Row],[Deaths_Q5]],Mapping!$A$2:$B$8,2,FALSE)</f>
        <v>50</v>
      </c>
      <c r="AF535" s="8">
        <f>VLOOKUP(Quintile_Data[[#This Row],[Deaths_Overall]],Mapping!$A$2:$B$8,2,FALSE)</f>
        <v>50</v>
      </c>
    </row>
    <row r="536" spans="1:32" x14ac:dyDescent="0.25">
      <c r="A536" t="s">
        <v>13</v>
      </c>
      <c r="B536" t="s">
        <v>27</v>
      </c>
      <c r="C536" t="s">
        <v>28</v>
      </c>
      <c r="D536" t="s">
        <v>10</v>
      </c>
      <c r="E536" t="s">
        <v>62</v>
      </c>
      <c r="F536" t="s">
        <v>16</v>
      </c>
      <c r="G536" s="10">
        <v>4.3052726753672896</v>
      </c>
      <c r="H536" s="5">
        <v>2.5334133824311702</v>
      </c>
      <c r="I536" s="5">
        <v>1.89952196180706</v>
      </c>
      <c r="J536" s="5">
        <v>1.42153748009528</v>
      </c>
      <c r="K536" s="5">
        <v>0.97632481596258802</v>
      </c>
      <c r="L536" s="5">
        <v>1.5930676844690099</v>
      </c>
      <c r="M536" s="10">
        <v>4.5837371470833004</v>
      </c>
      <c r="N536" s="5">
        <v>2.7328401432084499</v>
      </c>
      <c r="O536" s="5">
        <v>2.1042379684668102</v>
      </c>
      <c r="P536" s="5">
        <v>1.4820199585218199</v>
      </c>
      <c r="Q536" s="5">
        <v>1.01841191301672</v>
      </c>
      <c r="R536" s="5">
        <v>1.64398308808742</v>
      </c>
      <c r="S536" s="11" t="s">
        <v>49</v>
      </c>
      <c r="T536" t="s">
        <v>49</v>
      </c>
      <c r="U536" t="s">
        <v>49</v>
      </c>
      <c r="V536" t="s">
        <v>49</v>
      </c>
      <c r="W536" t="s">
        <v>49</v>
      </c>
      <c r="X536" t="s">
        <v>48</v>
      </c>
      <c r="Y536" s="7">
        <f>ABS(Quintile_Data[[#This Row],[AE_Amt_Overall]]-MAX(Quintile_Data[[#This Row],[AE_Amt_Q1]:[AE_Amt_Q5]]))</f>
        <v>2.7122049908982797</v>
      </c>
      <c r="Z536" s="6">
        <f>ABS(MIN(Quintile_Data[[#This Row],[AE_Amt_Q1]:[AE_Amt_Q5]])-Quintile_Data[[#This Row],[AE_Amt_Overall]])</f>
        <v>0.6167428685064219</v>
      </c>
      <c r="AA536" s="19">
        <f>VLOOKUP(Quintile_Data[[#This Row],[Deaths_Q1]],Mapping!$A$2:$B$8,2,FALSE)</f>
        <v>25</v>
      </c>
      <c r="AB536" s="8">
        <f>VLOOKUP(Quintile_Data[[#This Row],[Deaths_Q2]],Mapping!$A$2:$B$8,2,FALSE)</f>
        <v>25</v>
      </c>
      <c r="AC536" s="8">
        <f>VLOOKUP(Quintile_Data[[#This Row],[Deaths_Q3]],Mapping!$A$2:$B$8,2,FALSE)</f>
        <v>25</v>
      </c>
      <c r="AD536" s="8">
        <f>VLOOKUP(Quintile_Data[[#This Row],[Deaths_Q4]],Mapping!$A$2:$B$8,2,FALSE)</f>
        <v>25</v>
      </c>
      <c r="AE536" s="8">
        <f>VLOOKUP(Quintile_Data[[#This Row],[Deaths_Q5]],Mapping!$A$2:$B$8,2,FALSE)</f>
        <v>25</v>
      </c>
      <c r="AF536" s="8">
        <f>VLOOKUP(Quintile_Data[[#This Row],[Deaths_Overall]],Mapping!$A$2:$B$8,2,FALSE)</f>
        <v>50</v>
      </c>
    </row>
    <row r="537" spans="1:32" x14ac:dyDescent="0.25">
      <c r="A537" t="s">
        <v>13</v>
      </c>
      <c r="B537" t="s">
        <v>27</v>
      </c>
      <c r="C537" t="s">
        <v>28</v>
      </c>
      <c r="D537" t="s">
        <v>10</v>
      </c>
      <c r="E537" t="s">
        <v>62</v>
      </c>
      <c r="F537" t="s">
        <v>7</v>
      </c>
      <c r="G537" s="10">
        <v>2.1087395024819999</v>
      </c>
      <c r="H537" s="5">
        <v>1.2281270266190401</v>
      </c>
      <c r="I537" s="5">
        <v>1.0044321847555699</v>
      </c>
      <c r="J537" s="5">
        <v>0.79975575072626903</v>
      </c>
      <c r="K537" s="5">
        <v>0.64108940022302296</v>
      </c>
      <c r="L537" s="5">
        <v>0.96433001546451302</v>
      </c>
      <c r="M537" s="10">
        <v>1.6868688910815</v>
      </c>
      <c r="N537" s="5">
        <v>1.2800255933109801</v>
      </c>
      <c r="O537" s="5">
        <v>1.0744225421906799</v>
      </c>
      <c r="P537" s="5">
        <v>0.92350913478754004</v>
      </c>
      <c r="Q537" s="5">
        <v>0.83728378894024202</v>
      </c>
      <c r="R537" s="5">
        <v>1.0565056803031401</v>
      </c>
      <c r="S537" s="11" t="s">
        <v>53</v>
      </c>
      <c r="T537" t="s">
        <v>49</v>
      </c>
      <c r="U537" t="s">
        <v>49</v>
      </c>
      <c r="V537" t="s">
        <v>49</v>
      </c>
      <c r="W537" t="s">
        <v>49</v>
      </c>
      <c r="X537" t="s">
        <v>48</v>
      </c>
      <c r="Y537" s="7">
        <f>ABS(Quintile_Data[[#This Row],[AE_Amt_Overall]]-MAX(Quintile_Data[[#This Row],[AE_Amt_Q1]:[AE_Amt_Q5]]))</f>
        <v>1.1444094870174868</v>
      </c>
      <c r="Z537" s="6">
        <f>ABS(MIN(Quintile_Data[[#This Row],[AE_Amt_Q1]:[AE_Amt_Q5]])-Quintile_Data[[#This Row],[AE_Amt_Overall]])</f>
        <v>0.32324061524149006</v>
      </c>
      <c r="AA537" s="19">
        <f>VLOOKUP(Quintile_Data[[#This Row],[Deaths_Q1]],Mapping!$A$2:$B$8,2,FALSE)</f>
        <v>12</v>
      </c>
      <c r="AB537" s="8">
        <f>VLOOKUP(Quintile_Data[[#This Row],[Deaths_Q2]],Mapping!$A$2:$B$8,2,FALSE)</f>
        <v>25</v>
      </c>
      <c r="AC537" s="8">
        <f>VLOOKUP(Quintile_Data[[#This Row],[Deaths_Q3]],Mapping!$A$2:$B$8,2,FALSE)</f>
        <v>25</v>
      </c>
      <c r="AD537" s="8">
        <f>VLOOKUP(Quintile_Data[[#This Row],[Deaths_Q4]],Mapping!$A$2:$B$8,2,FALSE)</f>
        <v>25</v>
      </c>
      <c r="AE537" s="8">
        <f>VLOOKUP(Quintile_Data[[#This Row],[Deaths_Q5]],Mapping!$A$2:$B$8,2,FALSE)</f>
        <v>25</v>
      </c>
      <c r="AF537" s="8">
        <f>VLOOKUP(Quintile_Data[[#This Row],[Deaths_Overall]],Mapping!$A$2:$B$8,2,FALSE)</f>
        <v>50</v>
      </c>
    </row>
    <row r="538" spans="1:32" x14ac:dyDescent="0.25">
      <c r="A538" t="s">
        <v>13</v>
      </c>
      <c r="B538" t="s">
        <v>27</v>
      </c>
      <c r="C538" t="s">
        <v>28</v>
      </c>
      <c r="D538" t="s">
        <v>10</v>
      </c>
      <c r="E538" t="s">
        <v>62</v>
      </c>
      <c r="F538" t="s">
        <v>57</v>
      </c>
      <c r="G538" s="10">
        <v>2.7414538165676801</v>
      </c>
      <c r="H538" s="5">
        <v>1.41649292291178</v>
      </c>
      <c r="I538" s="5">
        <v>1.10341170262988</v>
      </c>
      <c r="J538" s="5">
        <v>0.86139464916707298</v>
      </c>
      <c r="K538" s="5">
        <v>0.69389488854991599</v>
      </c>
      <c r="L538" s="5">
        <v>1.0058170461918701</v>
      </c>
      <c r="M538" s="10">
        <v>2.5908484916040102</v>
      </c>
      <c r="N538" s="5">
        <v>1.4205823706790599</v>
      </c>
      <c r="O538" s="5">
        <v>1.37577113300419</v>
      </c>
      <c r="P538" s="5">
        <v>1.2320801788021201</v>
      </c>
      <c r="Q538" s="5">
        <v>0.93206984816443605</v>
      </c>
      <c r="R538" s="5">
        <v>1.2634384994174099</v>
      </c>
      <c r="S538" s="11" t="s">
        <v>53</v>
      </c>
      <c r="T538" t="s">
        <v>49</v>
      </c>
      <c r="U538" t="s">
        <v>48</v>
      </c>
      <c r="V538" t="s">
        <v>48</v>
      </c>
      <c r="W538" t="s">
        <v>49</v>
      </c>
      <c r="X538" t="s">
        <v>48</v>
      </c>
      <c r="Y538" s="7">
        <f>ABS(Quintile_Data[[#This Row],[AE_Amt_Overall]]-MAX(Quintile_Data[[#This Row],[AE_Amt_Q1]:[AE_Amt_Q5]]))</f>
        <v>1.73563677037581</v>
      </c>
      <c r="Z538" s="6">
        <f>ABS(MIN(Quintile_Data[[#This Row],[AE_Amt_Q1]:[AE_Amt_Q5]])-Quintile_Data[[#This Row],[AE_Amt_Overall]])</f>
        <v>0.31192215764195408</v>
      </c>
      <c r="AA538" s="19">
        <f>VLOOKUP(Quintile_Data[[#This Row],[Deaths_Q1]],Mapping!$A$2:$B$8,2,FALSE)</f>
        <v>12</v>
      </c>
      <c r="AB538" s="8">
        <f>VLOOKUP(Quintile_Data[[#This Row],[Deaths_Q2]],Mapping!$A$2:$B$8,2,FALSE)</f>
        <v>25</v>
      </c>
      <c r="AC538" s="8">
        <f>VLOOKUP(Quintile_Data[[#This Row],[Deaths_Q3]],Mapping!$A$2:$B$8,2,FALSE)</f>
        <v>50</v>
      </c>
      <c r="AD538" s="8">
        <f>VLOOKUP(Quintile_Data[[#This Row],[Deaths_Q4]],Mapping!$A$2:$B$8,2,FALSE)</f>
        <v>50</v>
      </c>
      <c r="AE538" s="8">
        <f>VLOOKUP(Quintile_Data[[#This Row],[Deaths_Q5]],Mapping!$A$2:$B$8,2,FALSE)</f>
        <v>25</v>
      </c>
      <c r="AF538" s="8">
        <f>VLOOKUP(Quintile_Data[[#This Row],[Deaths_Overall]],Mapping!$A$2:$B$8,2,FALSE)</f>
        <v>50</v>
      </c>
    </row>
    <row r="539" spans="1:32" x14ac:dyDescent="0.25">
      <c r="A539" t="s">
        <v>13</v>
      </c>
      <c r="B539" t="s">
        <v>27</v>
      </c>
      <c r="C539" t="s">
        <v>28</v>
      </c>
      <c r="D539" t="s">
        <v>10</v>
      </c>
      <c r="E539" t="s">
        <v>11</v>
      </c>
      <c r="F539" t="s">
        <v>16</v>
      </c>
      <c r="G539" s="10">
        <v>4.3082345763547902</v>
      </c>
      <c r="H539" s="5">
        <v>2.9367422446212599</v>
      </c>
      <c r="I539" s="5">
        <v>2.0484800197524899</v>
      </c>
      <c r="J539" s="5">
        <v>1.72073670647739</v>
      </c>
      <c r="K539" s="5">
        <v>0.94267399535250596</v>
      </c>
      <c r="L539" s="5">
        <v>1.90219412889359</v>
      </c>
      <c r="M539" s="10">
        <v>4.5712694659189603</v>
      </c>
      <c r="N539" s="5">
        <v>3.19283966861886</v>
      </c>
      <c r="O539" s="5">
        <v>2.1848400449890799</v>
      </c>
      <c r="P539" s="5">
        <v>1.89739449240152</v>
      </c>
      <c r="Q539" s="5">
        <v>1.0080047246425701</v>
      </c>
      <c r="R539" s="5">
        <v>2.0724060001192801</v>
      </c>
      <c r="S539" s="11" t="s">
        <v>49</v>
      </c>
      <c r="T539" t="s">
        <v>49</v>
      </c>
      <c r="U539" t="s">
        <v>48</v>
      </c>
      <c r="V539" t="s">
        <v>49</v>
      </c>
      <c r="W539" t="s">
        <v>49</v>
      </c>
      <c r="X539" t="s">
        <v>48</v>
      </c>
      <c r="Y539" s="7">
        <f>ABS(Quintile_Data[[#This Row],[AE_Amt_Overall]]-MAX(Quintile_Data[[#This Row],[AE_Amt_Q1]:[AE_Amt_Q5]]))</f>
        <v>2.4060404474612005</v>
      </c>
      <c r="Z539" s="6">
        <f>ABS(MIN(Quintile_Data[[#This Row],[AE_Amt_Q1]:[AE_Amt_Q5]])-Quintile_Data[[#This Row],[AE_Amt_Overall]])</f>
        <v>0.95952013354108401</v>
      </c>
      <c r="AA539" s="19">
        <f>VLOOKUP(Quintile_Data[[#This Row],[Deaths_Q1]],Mapping!$A$2:$B$8,2,FALSE)</f>
        <v>25</v>
      </c>
      <c r="AB539" s="8">
        <f>VLOOKUP(Quintile_Data[[#This Row],[Deaths_Q2]],Mapping!$A$2:$B$8,2,FALSE)</f>
        <v>25</v>
      </c>
      <c r="AC539" s="8">
        <f>VLOOKUP(Quintile_Data[[#This Row],[Deaths_Q3]],Mapping!$A$2:$B$8,2,FALSE)</f>
        <v>50</v>
      </c>
      <c r="AD539" s="8">
        <f>VLOOKUP(Quintile_Data[[#This Row],[Deaths_Q4]],Mapping!$A$2:$B$8,2,FALSE)</f>
        <v>25</v>
      </c>
      <c r="AE539" s="8">
        <f>VLOOKUP(Quintile_Data[[#This Row],[Deaths_Q5]],Mapping!$A$2:$B$8,2,FALSE)</f>
        <v>25</v>
      </c>
      <c r="AF539" s="8">
        <f>VLOOKUP(Quintile_Data[[#This Row],[Deaths_Overall]],Mapping!$A$2:$B$8,2,FALSE)</f>
        <v>50</v>
      </c>
    </row>
    <row r="540" spans="1:32" x14ac:dyDescent="0.25">
      <c r="A540" t="s">
        <v>13</v>
      </c>
      <c r="B540" t="s">
        <v>27</v>
      </c>
      <c r="C540" t="s">
        <v>28</v>
      </c>
      <c r="D540" t="s">
        <v>10</v>
      </c>
      <c r="E540" t="s">
        <v>11</v>
      </c>
      <c r="F540" t="s">
        <v>7</v>
      </c>
      <c r="G540" s="10">
        <v>1.7676246399933799</v>
      </c>
      <c r="H540" s="5">
        <v>1.1482123727670801</v>
      </c>
      <c r="I540" s="5">
        <v>0.95193477852605002</v>
      </c>
      <c r="J540" s="5">
        <v>0.78981001940838802</v>
      </c>
      <c r="K540" s="5">
        <v>0.63259251528328997</v>
      </c>
      <c r="L540" s="5">
        <v>0.92484476175317298</v>
      </c>
      <c r="M540" s="10">
        <v>1.5543197787410801</v>
      </c>
      <c r="N540" s="5">
        <v>1.3523503136708599</v>
      </c>
      <c r="O540" s="5">
        <v>1.0483527577869201</v>
      </c>
      <c r="P540" s="5">
        <v>0.86155918416923805</v>
      </c>
      <c r="Q540" s="5">
        <v>0.78694079782259796</v>
      </c>
      <c r="R540" s="5">
        <v>1.0592099480753101</v>
      </c>
      <c r="S540" s="11" t="s">
        <v>49</v>
      </c>
      <c r="T540" t="s">
        <v>48</v>
      </c>
      <c r="U540" t="s">
        <v>48</v>
      </c>
      <c r="V540" t="s">
        <v>48</v>
      </c>
      <c r="W540" t="s">
        <v>49</v>
      </c>
      <c r="X540" t="s">
        <v>48</v>
      </c>
      <c r="Y540" s="7">
        <f>ABS(Quintile_Data[[#This Row],[AE_Amt_Overall]]-MAX(Quintile_Data[[#This Row],[AE_Amt_Q1]:[AE_Amt_Q5]]))</f>
        <v>0.84277987824020695</v>
      </c>
      <c r="Z540" s="6">
        <f>ABS(MIN(Quintile_Data[[#This Row],[AE_Amt_Q1]:[AE_Amt_Q5]])-Quintile_Data[[#This Row],[AE_Amt_Overall]])</f>
        <v>0.29225224646988301</v>
      </c>
      <c r="AA540" s="19">
        <f>VLOOKUP(Quintile_Data[[#This Row],[Deaths_Q1]],Mapping!$A$2:$B$8,2,FALSE)</f>
        <v>25</v>
      </c>
      <c r="AB540" s="8">
        <f>VLOOKUP(Quintile_Data[[#This Row],[Deaths_Q2]],Mapping!$A$2:$B$8,2,FALSE)</f>
        <v>50</v>
      </c>
      <c r="AC540" s="8">
        <f>VLOOKUP(Quintile_Data[[#This Row],[Deaths_Q3]],Mapping!$A$2:$B$8,2,FALSE)</f>
        <v>50</v>
      </c>
      <c r="AD540" s="8">
        <f>VLOOKUP(Quintile_Data[[#This Row],[Deaths_Q4]],Mapping!$A$2:$B$8,2,FALSE)</f>
        <v>50</v>
      </c>
      <c r="AE540" s="8">
        <f>VLOOKUP(Quintile_Data[[#This Row],[Deaths_Q5]],Mapping!$A$2:$B$8,2,FALSE)</f>
        <v>25</v>
      </c>
      <c r="AF540" s="8">
        <f>VLOOKUP(Quintile_Data[[#This Row],[Deaths_Overall]],Mapping!$A$2:$B$8,2,FALSE)</f>
        <v>50</v>
      </c>
    </row>
    <row r="541" spans="1:32" x14ac:dyDescent="0.25">
      <c r="A541" t="s">
        <v>13</v>
      </c>
      <c r="B541" t="s">
        <v>27</v>
      </c>
      <c r="C541" t="s">
        <v>28</v>
      </c>
      <c r="D541" t="s">
        <v>10</v>
      </c>
      <c r="E541" t="s">
        <v>11</v>
      </c>
      <c r="F541" t="s">
        <v>57</v>
      </c>
      <c r="G541" s="10">
        <v>2.0331139620825498</v>
      </c>
      <c r="H541" s="5">
        <v>1.2475828946373499</v>
      </c>
      <c r="I541" s="5">
        <v>0.99460419327152805</v>
      </c>
      <c r="J541" s="5">
        <v>0.80959857941548397</v>
      </c>
      <c r="K541" s="5">
        <v>0.64076584985941398</v>
      </c>
      <c r="L541" s="5">
        <v>0.944200172589854</v>
      </c>
      <c r="M541" s="10">
        <v>2.5423587766571498</v>
      </c>
      <c r="N541" s="5">
        <v>1.6031446842430901</v>
      </c>
      <c r="O541" s="5">
        <v>1.3097756937477101</v>
      </c>
      <c r="P541" s="5">
        <v>0.96586217452173795</v>
      </c>
      <c r="Q541" s="5">
        <v>0.85702667162757196</v>
      </c>
      <c r="R541" s="5">
        <v>1.24173981658612</v>
      </c>
      <c r="S541" s="11" t="s">
        <v>49</v>
      </c>
      <c r="T541" t="s">
        <v>48</v>
      </c>
      <c r="U541" t="s">
        <v>48</v>
      </c>
      <c r="V541" t="s">
        <v>48</v>
      </c>
      <c r="W541" t="s">
        <v>49</v>
      </c>
      <c r="X541" t="s">
        <v>50</v>
      </c>
      <c r="Y541" s="7">
        <f>ABS(Quintile_Data[[#This Row],[AE_Amt_Overall]]-MAX(Quintile_Data[[#This Row],[AE_Amt_Q1]:[AE_Amt_Q5]]))</f>
        <v>1.0889137894926959</v>
      </c>
      <c r="Z541" s="6">
        <f>ABS(MIN(Quintile_Data[[#This Row],[AE_Amt_Q1]:[AE_Amt_Q5]])-Quintile_Data[[#This Row],[AE_Amt_Overall]])</f>
        <v>0.30343432273044002</v>
      </c>
      <c r="AA541" s="19">
        <f>VLOOKUP(Quintile_Data[[#This Row],[Deaths_Q1]],Mapping!$A$2:$B$8,2,FALSE)</f>
        <v>25</v>
      </c>
      <c r="AB541" s="8">
        <f>VLOOKUP(Quintile_Data[[#This Row],[Deaths_Q2]],Mapping!$A$2:$B$8,2,FALSE)</f>
        <v>50</v>
      </c>
      <c r="AC541" s="8">
        <f>VLOOKUP(Quintile_Data[[#This Row],[Deaths_Q3]],Mapping!$A$2:$B$8,2,FALSE)</f>
        <v>50</v>
      </c>
      <c r="AD541" s="8">
        <f>VLOOKUP(Quintile_Data[[#This Row],[Deaths_Q4]],Mapping!$A$2:$B$8,2,FALSE)</f>
        <v>50</v>
      </c>
      <c r="AE541" s="8">
        <f>VLOOKUP(Quintile_Data[[#This Row],[Deaths_Q5]],Mapping!$A$2:$B$8,2,FALSE)</f>
        <v>25</v>
      </c>
      <c r="AF541" s="8">
        <f>VLOOKUP(Quintile_Data[[#This Row],[Deaths_Overall]],Mapping!$A$2:$B$8,2,FALSE)</f>
        <v>100</v>
      </c>
    </row>
    <row r="542" spans="1:32" x14ac:dyDescent="0.25">
      <c r="A542" t="s">
        <v>13</v>
      </c>
      <c r="B542" t="s">
        <v>27</v>
      </c>
      <c r="C542" t="s">
        <v>28</v>
      </c>
      <c r="D542" t="s">
        <v>10</v>
      </c>
      <c r="E542" t="s">
        <v>58</v>
      </c>
      <c r="F542" t="s">
        <v>16</v>
      </c>
      <c r="G542" s="10">
        <v>3.7241849529307598</v>
      </c>
      <c r="H542" s="5">
        <v>2.2436380971886898</v>
      </c>
      <c r="I542" s="5">
        <v>1.77180418125613</v>
      </c>
      <c r="J542" s="5">
        <v>1.48250114933163</v>
      </c>
      <c r="K542" s="5">
        <v>0.97265006897318096</v>
      </c>
      <c r="L542" s="5">
        <v>1.45751369435133</v>
      </c>
      <c r="M542" s="10">
        <v>3.9090440143837801</v>
      </c>
      <c r="N542" s="5">
        <v>2.3975352031875001</v>
      </c>
      <c r="O542" s="5">
        <v>1.86229135061365</v>
      </c>
      <c r="P542" s="5">
        <v>1.6288170342159101</v>
      </c>
      <c r="Q542" s="5">
        <v>1.00485317890793</v>
      </c>
      <c r="R542" s="5">
        <v>1.51348094594813</v>
      </c>
      <c r="S542" s="11" t="s">
        <v>48</v>
      </c>
      <c r="T542" t="s">
        <v>48</v>
      </c>
      <c r="U542" t="s">
        <v>48</v>
      </c>
      <c r="V542" t="s">
        <v>48</v>
      </c>
      <c r="W542" t="s">
        <v>48</v>
      </c>
      <c r="X542" t="s">
        <v>50</v>
      </c>
      <c r="Y542" s="7">
        <f>ABS(Quintile_Data[[#This Row],[AE_Amt_Overall]]-MAX(Quintile_Data[[#This Row],[AE_Amt_Q1]:[AE_Amt_Q5]]))</f>
        <v>2.2666712585794295</v>
      </c>
      <c r="Z542" s="6">
        <f>ABS(MIN(Quintile_Data[[#This Row],[AE_Amt_Q1]:[AE_Amt_Q5]])-Quintile_Data[[#This Row],[AE_Amt_Overall]])</f>
        <v>0.48486362537814909</v>
      </c>
      <c r="AA542" s="19">
        <f>VLOOKUP(Quintile_Data[[#This Row],[Deaths_Q1]],Mapping!$A$2:$B$8,2,FALSE)</f>
        <v>50</v>
      </c>
      <c r="AB542" s="8">
        <f>VLOOKUP(Quintile_Data[[#This Row],[Deaths_Q2]],Mapping!$A$2:$B$8,2,FALSE)</f>
        <v>50</v>
      </c>
      <c r="AC542" s="8">
        <f>VLOOKUP(Quintile_Data[[#This Row],[Deaths_Q3]],Mapping!$A$2:$B$8,2,FALSE)</f>
        <v>50</v>
      </c>
      <c r="AD542" s="8">
        <f>VLOOKUP(Quintile_Data[[#This Row],[Deaths_Q4]],Mapping!$A$2:$B$8,2,FALSE)</f>
        <v>50</v>
      </c>
      <c r="AE542" s="8">
        <f>VLOOKUP(Quintile_Data[[#This Row],[Deaths_Q5]],Mapping!$A$2:$B$8,2,FALSE)</f>
        <v>50</v>
      </c>
      <c r="AF542" s="8">
        <f>VLOOKUP(Quintile_Data[[#This Row],[Deaths_Overall]],Mapping!$A$2:$B$8,2,FALSE)</f>
        <v>100</v>
      </c>
    </row>
    <row r="543" spans="1:32" x14ac:dyDescent="0.25">
      <c r="A543" t="s">
        <v>13</v>
      </c>
      <c r="B543" t="s">
        <v>27</v>
      </c>
      <c r="C543" t="s">
        <v>28</v>
      </c>
      <c r="D543" t="s">
        <v>10</v>
      </c>
      <c r="E543" t="s">
        <v>58</v>
      </c>
      <c r="F543" t="s">
        <v>7</v>
      </c>
      <c r="G543" s="10">
        <v>1.98676250691878</v>
      </c>
      <c r="H543" s="5">
        <v>1.18167625728246</v>
      </c>
      <c r="I543" s="5">
        <v>0.99489342134768499</v>
      </c>
      <c r="J543" s="5">
        <v>0.85301353100333499</v>
      </c>
      <c r="K543" s="5">
        <v>0.72424597722103001</v>
      </c>
      <c r="L543" s="5">
        <v>0.93527450791456401</v>
      </c>
      <c r="M543" s="10">
        <v>1.85325828028044</v>
      </c>
      <c r="N543" s="5">
        <v>1.3754168389579899</v>
      </c>
      <c r="O543" s="5">
        <v>1.0800910168622</v>
      </c>
      <c r="P543" s="5">
        <v>0.93478050384807398</v>
      </c>
      <c r="Q543" s="5">
        <v>0.83137366891001296</v>
      </c>
      <c r="R543" s="5">
        <v>1.0608424029102299</v>
      </c>
      <c r="S543" s="11" t="s">
        <v>49</v>
      </c>
      <c r="T543" t="s">
        <v>48</v>
      </c>
      <c r="U543" t="s">
        <v>48</v>
      </c>
      <c r="V543" t="s">
        <v>48</v>
      </c>
      <c r="W543" t="s">
        <v>48</v>
      </c>
      <c r="X543" t="s">
        <v>50</v>
      </c>
      <c r="Y543" s="7">
        <f>ABS(Quintile_Data[[#This Row],[AE_Amt_Overall]]-MAX(Quintile_Data[[#This Row],[AE_Amt_Q1]:[AE_Amt_Q5]]))</f>
        <v>1.0514879990042161</v>
      </c>
      <c r="Z543" s="6">
        <f>ABS(MIN(Quintile_Data[[#This Row],[AE_Amt_Q1]:[AE_Amt_Q5]])-Quintile_Data[[#This Row],[AE_Amt_Overall]])</f>
        <v>0.211028530693534</v>
      </c>
      <c r="AA543" s="19">
        <f>VLOOKUP(Quintile_Data[[#This Row],[Deaths_Q1]],Mapping!$A$2:$B$8,2,FALSE)</f>
        <v>25</v>
      </c>
      <c r="AB543" s="8">
        <f>VLOOKUP(Quintile_Data[[#This Row],[Deaths_Q2]],Mapping!$A$2:$B$8,2,FALSE)</f>
        <v>50</v>
      </c>
      <c r="AC543" s="8">
        <f>VLOOKUP(Quintile_Data[[#This Row],[Deaths_Q3]],Mapping!$A$2:$B$8,2,FALSE)</f>
        <v>50</v>
      </c>
      <c r="AD543" s="8">
        <f>VLOOKUP(Quintile_Data[[#This Row],[Deaths_Q4]],Mapping!$A$2:$B$8,2,FALSE)</f>
        <v>50</v>
      </c>
      <c r="AE543" s="8">
        <f>VLOOKUP(Quintile_Data[[#This Row],[Deaths_Q5]],Mapping!$A$2:$B$8,2,FALSE)</f>
        <v>50</v>
      </c>
      <c r="AF543" s="8">
        <f>VLOOKUP(Quintile_Data[[#This Row],[Deaths_Overall]],Mapping!$A$2:$B$8,2,FALSE)</f>
        <v>100</v>
      </c>
    </row>
    <row r="544" spans="1:32" x14ac:dyDescent="0.25">
      <c r="A544" t="s">
        <v>13</v>
      </c>
      <c r="B544" t="s">
        <v>27</v>
      </c>
      <c r="C544" t="s">
        <v>28</v>
      </c>
      <c r="D544" t="s">
        <v>10</v>
      </c>
      <c r="E544" t="s">
        <v>58</v>
      </c>
      <c r="F544" t="s">
        <v>57</v>
      </c>
      <c r="G544" s="10">
        <v>2.0512647682080298</v>
      </c>
      <c r="H544" s="5">
        <v>1.2986210065083701</v>
      </c>
      <c r="I544" s="5">
        <v>1.05587195885397</v>
      </c>
      <c r="J544" s="5">
        <v>0.90139359480682602</v>
      </c>
      <c r="K544" s="5">
        <v>0.75071479305037703</v>
      </c>
      <c r="L544" s="5">
        <v>0.96429099747164104</v>
      </c>
      <c r="M544" s="10">
        <v>2.2196892225956</v>
      </c>
      <c r="N544" s="5">
        <v>1.70750417849058</v>
      </c>
      <c r="O544" s="5">
        <v>1.3177545777822599</v>
      </c>
      <c r="P544" s="5">
        <v>1.1452929398725</v>
      </c>
      <c r="Q544" s="5">
        <v>0.90486569392961202</v>
      </c>
      <c r="R544" s="5">
        <v>1.23777659560437</v>
      </c>
      <c r="S544" s="11" t="s">
        <v>49</v>
      </c>
      <c r="T544" t="s">
        <v>48</v>
      </c>
      <c r="U544" t="s">
        <v>48</v>
      </c>
      <c r="V544" t="s">
        <v>48</v>
      </c>
      <c r="W544" t="s">
        <v>48</v>
      </c>
      <c r="X544" t="s">
        <v>50</v>
      </c>
      <c r="Y544" s="7">
        <f>ABS(Quintile_Data[[#This Row],[AE_Amt_Overall]]-MAX(Quintile_Data[[#This Row],[AE_Amt_Q1]:[AE_Amt_Q5]]))</f>
        <v>1.0869737707363889</v>
      </c>
      <c r="Z544" s="6">
        <f>ABS(MIN(Quintile_Data[[#This Row],[AE_Amt_Q1]:[AE_Amt_Q5]])-Quintile_Data[[#This Row],[AE_Amt_Overall]])</f>
        <v>0.21357620442126402</v>
      </c>
      <c r="AA544" s="19">
        <f>VLOOKUP(Quintile_Data[[#This Row],[Deaths_Q1]],Mapping!$A$2:$B$8,2,FALSE)</f>
        <v>25</v>
      </c>
      <c r="AB544" s="8">
        <f>VLOOKUP(Quintile_Data[[#This Row],[Deaths_Q2]],Mapping!$A$2:$B$8,2,FALSE)</f>
        <v>50</v>
      </c>
      <c r="AC544" s="8">
        <f>VLOOKUP(Quintile_Data[[#This Row],[Deaths_Q3]],Mapping!$A$2:$B$8,2,FALSE)</f>
        <v>50</v>
      </c>
      <c r="AD544" s="8">
        <f>VLOOKUP(Quintile_Data[[#This Row],[Deaths_Q4]],Mapping!$A$2:$B$8,2,FALSE)</f>
        <v>50</v>
      </c>
      <c r="AE544" s="8">
        <f>VLOOKUP(Quintile_Data[[#This Row],[Deaths_Q5]],Mapping!$A$2:$B$8,2,FALSE)</f>
        <v>50</v>
      </c>
      <c r="AF544" s="8">
        <f>VLOOKUP(Quintile_Data[[#This Row],[Deaths_Overall]],Mapping!$A$2:$B$8,2,FALSE)</f>
        <v>100</v>
      </c>
    </row>
    <row r="545" spans="1:32" x14ac:dyDescent="0.25">
      <c r="A545" t="s">
        <v>13</v>
      </c>
      <c r="B545" t="s">
        <v>27</v>
      </c>
      <c r="C545" t="s">
        <v>28</v>
      </c>
      <c r="D545" t="s">
        <v>14</v>
      </c>
      <c r="E545" t="s">
        <v>60</v>
      </c>
      <c r="F545" t="s">
        <v>16</v>
      </c>
      <c r="G545" s="10">
        <v>1.994683007398</v>
      </c>
      <c r="H545" s="5">
        <v>1.6106191381658801</v>
      </c>
      <c r="I545" s="5">
        <v>1.3416257863363801</v>
      </c>
      <c r="J545" s="5">
        <v>1.18827694407539</v>
      </c>
      <c r="K545" s="5">
        <v>1.0037926532081201</v>
      </c>
      <c r="L545" s="5">
        <v>1.27796708092129</v>
      </c>
      <c r="M545" s="10">
        <v>2.0492062222890302</v>
      </c>
      <c r="N545" s="5">
        <v>1.6405536284962601</v>
      </c>
      <c r="O545" s="5">
        <v>1.41782389173759</v>
      </c>
      <c r="P545" s="5">
        <v>1.2198424602579201</v>
      </c>
      <c r="Q545" s="5">
        <v>1.0857701888309701</v>
      </c>
      <c r="R545" s="5">
        <v>1.3506628119592501</v>
      </c>
      <c r="S545" s="11" t="s">
        <v>48</v>
      </c>
      <c r="T545" t="s">
        <v>48</v>
      </c>
      <c r="U545" t="s">
        <v>48</v>
      </c>
      <c r="V545" t="s">
        <v>48</v>
      </c>
      <c r="W545" t="s">
        <v>48</v>
      </c>
      <c r="X545" t="s">
        <v>50</v>
      </c>
      <c r="Y545" s="7">
        <f>ABS(Quintile_Data[[#This Row],[AE_Amt_Overall]]-MAX(Quintile_Data[[#This Row],[AE_Amt_Q1]:[AE_Amt_Q5]]))</f>
        <v>0.71671592647671001</v>
      </c>
      <c r="Z545" s="6">
        <f>ABS(MIN(Quintile_Data[[#This Row],[AE_Amt_Q1]:[AE_Amt_Q5]])-Quintile_Data[[#This Row],[AE_Amt_Overall]])</f>
        <v>0.27417442771316991</v>
      </c>
      <c r="AA545" s="19">
        <f>VLOOKUP(Quintile_Data[[#This Row],[Deaths_Q1]],Mapping!$A$2:$B$8,2,FALSE)</f>
        <v>50</v>
      </c>
      <c r="AB545" s="8">
        <f>VLOOKUP(Quintile_Data[[#This Row],[Deaths_Q2]],Mapping!$A$2:$B$8,2,FALSE)</f>
        <v>50</v>
      </c>
      <c r="AC545" s="8">
        <f>VLOOKUP(Quintile_Data[[#This Row],[Deaths_Q3]],Mapping!$A$2:$B$8,2,FALSE)</f>
        <v>50</v>
      </c>
      <c r="AD545" s="8">
        <f>VLOOKUP(Quintile_Data[[#This Row],[Deaths_Q4]],Mapping!$A$2:$B$8,2,FALSE)</f>
        <v>50</v>
      </c>
      <c r="AE545" s="8">
        <f>VLOOKUP(Quintile_Data[[#This Row],[Deaths_Q5]],Mapping!$A$2:$B$8,2,FALSE)</f>
        <v>50</v>
      </c>
      <c r="AF545" s="8">
        <f>VLOOKUP(Quintile_Data[[#This Row],[Deaths_Overall]],Mapping!$A$2:$B$8,2,FALSE)</f>
        <v>100</v>
      </c>
    </row>
    <row r="546" spans="1:32" x14ac:dyDescent="0.25">
      <c r="A546" t="s">
        <v>13</v>
      </c>
      <c r="B546" t="s">
        <v>27</v>
      </c>
      <c r="C546" t="s">
        <v>28</v>
      </c>
      <c r="D546" t="s">
        <v>14</v>
      </c>
      <c r="E546" t="s">
        <v>60</v>
      </c>
      <c r="F546" t="s">
        <v>7</v>
      </c>
      <c r="G546" s="10">
        <v>1.66713634061855</v>
      </c>
      <c r="H546" s="5">
        <v>1.27991210126676</v>
      </c>
      <c r="I546" s="5">
        <v>1.1013949703289501</v>
      </c>
      <c r="J546" s="5">
        <v>0.93252952151186197</v>
      </c>
      <c r="K546" s="5">
        <v>0.68176771262820302</v>
      </c>
      <c r="L546" s="5">
        <v>0.98317598937972694</v>
      </c>
      <c r="M546" s="10">
        <v>1.3969852968721701</v>
      </c>
      <c r="N546" s="5">
        <v>1.24250555935399</v>
      </c>
      <c r="O546" s="5">
        <v>1.0600975030375099</v>
      </c>
      <c r="P546" s="5">
        <v>0.96417281136275801</v>
      </c>
      <c r="Q546" s="5">
        <v>0.76807363035910903</v>
      </c>
      <c r="R546" s="5">
        <v>1.0093198195362301</v>
      </c>
      <c r="S546" s="11" t="s">
        <v>49</v>
      </c>
      <c r="T546" t="s">
        <v>48</v>
      </c>
      <c r="U546" t="s">
        <v>49</v>
      </c>
      <c r="V546" t="s">
        <v>48</v>
      </c>
      <c r="W546" t="s">
        <v>48</v>
      </c>
      <c r="X546" t="s">
        <v>48</v>
      </c>
      <c r="Y546" s="7">
        <f>ABS(Quintile_Data[[#This Row],[AE_Amt_Overall]]-MAX(Quintile_Data[[#This Row],[AE_Amt_Q1]:[AE_Amt_Q5]]))</f>
        <v>0.68396035123882304</v>
      </c>
      <c r="Z546" s="6">
        <f>ABS(MIN(Quintile_Data[[#This Row],[AE_Amt_Q1]:[AE_Amt_Q5]])-Quintile_Data[[#This Row],[AE_Amt_Overall]])</f>
        <v>0.30140827675152393</v>
      </c>
      <c r="AA546" s="19">
        <f>VLOOKUP(Quintile_Data[[#This Row],[Deaths_Q1]],Mapping!$A$2:$B$8,2,FALSE)</f>
        <v>25</v>
      </c>
      <c r="AB546" s="8">
        <f>VLOOKUP(Quintile_Data[[#This Row],[Deaths_Q2]],Mapping!$A$2:$B$8,2,FALSE)</f>
        <v>50</v>
      </c>
      <c r="AC546" s="8">
        <f>VLOOKUP(Quintile_Data[[#This Row],[Deaths_Q3]],Mapping!$A$2:$B$8,2,FALSE)</f>
        <v>25</v>
      </c>
      <c r="AD546" s="8">
        <f>VLOOKUP(Quintile_Data[[#This Row],[Deaths_Q4]],Mapping!$A$2:$B$8,2,FALSE)</f>
        <v>50</v>
      </c>
      <c r="AE546" s="8">
        <f>VLOOKUP(Quintile_Data[[#This Row],[Deaths_Q5]],Mapping!$A$2:$B$8,2,FALSE)</f>
        <v>50</v>
      </c>
      <c r="AF546" s="8">
        <f>VLOOKUP(Quintile_Data[[#This Row],[Deaths_Overall]],Mapping!$A$2:$B$8,2,FALSE)</f>
        <v>50</v>
      </c>
    </row>
    <row r="547" spans="1:32" x14ac:dyDescent="0.25">
      <c r="A547" t="s">
        <v>13</v>
      </c>
      <c r="B547" t="s">
        <v>27</v>
      </c>
      <c r="C547" t="s">
        <v>28</v>
      </c>
      <c r="D547" t="s">
        <v>14</v>
      </c>
      <c r="E547" t="s">
        <v>60</v>
      </c>
      <c r="F547" t="s">
        <v>57</v>
      </c>
      <c r="G547" s="10">
        <v>1.73302585188022</v>
      </c>
      <c r="H547" s="5">
        <v>1.3360804909611399</v>
      </c>
      <c r="I547" s="5">
        <v>1.16170608879129</v>
      </c>
      <c r="J547" s="5">
        <v>0.987041673116273</v>
      </c>
      <c r="K547" s="5">
        <v>0.74895099439842305</v>
      </c>
      <c r="L547" s="5">
        <v>1.0557166809424099</v>
      </c>
      <c r="M547" s="10">
        <v>1.7009867526945099</v>
      </c>
      <c r="N547" s="5">
        <v>1.40956238426336</v>
      </c>
      <c r="O547" s="5">
        <v>1.2827998345270999</v>
      </c>
      <c r="P547" s="5">
        <v>1.1232784170544201</v>
      </c>
      <c r="Q547" s="5">
        <v>0.92838219296286095</v>
      </c>
      <c r="R547" s="5">
        <v>1.2118281978924501</v>
      </c>
      <c r="S547" s="11" t="s">
        <v>48</v>
      </c>
      <c r="T547" t="s">
        <v>48</v>
      </c>
      <c r="U547" t="s">
        <v>48</v>
      </c>
      <c r="V547" t="s">
        <v>48</v>
      </c>
      <c r="W547" t="s">
        <v>48</v>
      </c>
      <c r="X547" t="s">
        <v>50</v>
      </c>
      <c r="Y547" s="7">
        <f>ABS(Quintile_Data[[#This Row],[AE_Amt_Overall]]-MAX(Quintile_Data[[#This Row],[AE_Amt_Q1]:[AE_Amt_Q5]]))</f>
        <v>0.67730917093781007</v>
      </c>
      <c r="Z547" s="6">
        <f>ABS(MIN(Quintile_Data[[#This Row],[AE_Amt_Q1]:[AE_Amt_Q5]])-Quintile_Data[[#This Row],[AE_Amt_Overall]])</f>
        <v>0.30676568654398684</v>
      </c>
      <c r="AA547" s="19">
        <f>VLOOKUP(Quintile_Data[[#This Row],[Deaths_Q1]],Mapping!$A$2:$B$8,2,FALSE)</f>
        <v>50</v>
      </c>
      <c r="AB547" s="8">
        <f>VLOOKUP(Quintile_Data[[#This Row],[Deaths_Q2]],Mapping!$A$2:$B$8,2,FALSE)</f>
        <v>50</v>
      </c>
      <c r="AC547" s="8">
        <f>VLOOKUP(Quintile_Data[[#This Row],[Deaths_Q3]],Mapping!$A$2:$B$8,2,FALSE)</f>
        <v>50</v>
      </c>
      <c r="AD547" s="8">
        <f>VLOOKUP(Quintile_Data[[#This Row],[Deaths_Q4]],Mapping!$A$2:$B$8,2,FALSE)</f>
        <v>50</v>
      </c>
      <c r="AE547" s="8">
        <f>VLOOKUP(Quintile_Data[[#This Row],[Deaths_Q5]],Mapping!$A$2:$B$8,2,FALSE)</f>
        <v>50</v>
      </c>
      <c r="AF547" s="8">
        <f>VLOOKUP(Quintile_Data[[#This Row],[Deaths_Overall]],Mapping!$A$2:$B$8,2,FALSE)</f>
        <v>100</v>
      </c>
    </row>
    <row r="548" spans="1:32" x14ac:dyDescent="0.25">
      <c r="A548" t="s">
        <v>13</v>
      </c>
      <c r="B548" t="s">
        <v>27</v>
      </c>
      <c r="C548" t="s">
        <v>28</v>
      </c>
      <c r="D548" t="s">
        <v>14</v>
      </c>
      <c r="E548" t="s">
        <v>61</v>
      </c>
      <c r="F548" t="s">
        <v>16</v>
      </c>
      <c r="G548" s="10">
        <v>1.8459716638360499</v>
      </c>
      <c r="H548" s="5">
        <v>1.49302733171474</v>
      </c>
      <c r="I548" s="5">
        <v>1.2833155752696701</v>
      </c>
      <c r="J548" s="5">
        <v>1.1304390849722701</v>
      </c>
      <c r="K548" s="5">
        <v>0.88251243445384397</v>
      </c>
      <c r="L548" s="5">
        <v>1.31548444444701</v>
      </c>
      <c r="M548" s="10">
        <v>2.1368759233503098</v>
      </c>
      <c r="N548" s="5">
        <v>1.5695544401370001</v>
      </c>
      <c r="O548" s="5">
        <v>1.3851147675164499</v>
      </c>
      <c r="P548" s="5">
        <v>1.2217864466950501</v>
      </c>
      <c r="Q548" s="5">
        <v>0.93032391097747902</v>
      </c>
      <c r="R548" s="5">
        <v>1.4390260007781801</v>
      </c>
      <c r="S548" s="11" t="s">
        <v>50</v>
      </c>
      <c r="T548" t="s">
        <v>50</v>
      </c>
      <c r="U548" t="s">
        <v>50</v>
      </c>
      <c r="V548" t="s">
        <v>50</v>
      </c>
      <c r="W548" t="s">
        <v>48</v>
      </c>
      <c r="X548" t="s">
        <v>50</v>
      </c>
      <c r="Y548" s="7">
        <f>ABS(Quintile_Data[[#This Row],[AE_Amt_Overall]]-MAX(Quintile_Data[[#This Row],[AE_Amt_Q1]:[AE_Amt_Q5]]))</f>
        <v>0.53048721938903998</v>
      </c>
      <c r="Z548" s="6">
        <f>ABS(MIN(Quintile_Data[[#This Row],[AE_Amt_Q1]:[AE_Amt_Q5]])-Quintile_Data[[#This Row],[AE_Amt_Overall]])</f>
        <v>0.43297200999316598</v>
      </c>
      <c r="AA548" s="19">
        <f>VLOOKUP(Quintile_Data[[#This Row],[Deaths_Q1]],Mapping!$A$2:$B$8,2,FALSE)</f>
        <v>100</v>
      </c>
      <c r="AB548" s="8">
        <f>VLOOKUP(Quintile_Data[[#This Row],[Deaths_Q2]],Mapping!$A$2:$B$8,2,FALSE)</f>
        <v>100</v>
      </c>
      <c r="AC548" s="8">
        <f>VLOOKUP(Quintile_Data[[#This Row],[Deaths_Q3]],Mapping!$A$2:$B$8,2,FALSE)</f>
        <v>100</v>
      </c>
      <c r="AD548" s="8">
        <f>VLOOKUP(Quintile_Data[[#This Row],[Deaths_Q4]],Mapping!$A$2:$B$8,2,FALSE)</f>
        <v>100</v>
      </c>
      <c r="AE548" s="8">
        <f>VLOOKUP(Quintile_Data[[#This Row],[Deaths_Q5]],Mapping!$A$2:$B$8,2,FALSE)</f>
        <v>50</v>
      </c>
      <c r="AF548" s="8">
        <f>VLOOKUP(Quintile_Data[[#This Row],[Deaths_Overall]],Mapping!$A$2:$B$8,2,FALSE)</f>
        <v>100</v>
      </c>
    </row>
    <row r="549" spans="1:32" x14ac:dyDescent="0.25">
      <c r="A549" t="s">
        <v>13</v>
      </c>
      <c r="B549" t="s">
        <v>27</v>
      </c>
      <c r="C549" t="s">
        <v>28</v>
      </c>
      <c r="D549" t="s">
        <v>14</v>
      </c>
      <c r="E549" t="s">
        <v>61</v>
      </c>
      <c r="F549" t="s">
        <v>7</v>
      </c>
      <c r="G549" s="10">
        <v>1.3426920623665499</v>
      </c>
      <c r="H549" s="5">
        <v>1.02368884504654</v>
      </c>
      <c r="I549" s="5">
        <v>0.91998057238665298</v>
      </c>
      <c r="J549" s="5">
        <v>0.82831658050356005</v>
      </c>
      <c r="K549" s="5">
        <v>0.70652423413642296</v>
      </c>
      <c r="L549" s="5">
        <v>0.85539031920618502</v>
      </c>
      <c r="M549" s="10">
        <v>1.5807022461637701</v>
      </c>
      <c r="N549" s="5">
        <v>1.00150306111694</v>
      </c>
      <c r="O549" s="5">
        <v>0.97094190274678305</v>
      </c>
      <c r="P549" s="5">
        <v>0.86204740010023395</v>
      </c>
      <c r="Q549" s="5">
        <v>0.746775490296546</v>
      </c>
      <c r="R549" s="5">
        <v>0.91823184808247804</v>
      </c>
      <c r="S549" s="11" t="s">
        <v>48</v>
      </c>
      <c r="T549" t="s">
        <v>50</v>
      </c>
      <c r="U549" t="s">
        <v>50</v>
      </c>
      <c r="V549" t="s">
        <v>50</v>
      </c>
      <c r="W549" t="s">
        <v>50</v>
      </c>
      <c r="X549" t="s">
        <v>50</v>
      </c>
      <c r="Y549" s="7">
        <f>ABS(Quintile_Data[[#This Row],[AE_Amt_Overall]]-MAX(Quintile_Data[[#This Row],[AE_Amt_Q1]:[AE_Amt_Q5]]))</f>
        <v>0.4873017431603649</v>
      </c>
      <c r="Z549" s="6">
        <f>ABS(MIN(Quintile_Data[[#This Row],[AE_Amt_Q1]:[AE_Amt_Q5]])-Quintile_Data[[#This Row],[AE_Amt_Overall]])</f>
        <v>0.14886608506976207</v>
      </c>
      <c r="AA549" s="19">
        <f>VLOOKUP(Quintile_Data[[#This Row],[Deaths_Q1]],Mapping!$A$2:$B$8,2,FALSE)</f>
        <v>50</v>
      </c>
      <c r="AB549" s="8">
        <f>VLOOKUP(Quintile_Data[[#This Row],[Deaths_Q2]],Mapping!$A$2:$B$8,2,FALSE)</f>
        <v>100</v>
      </c>
      <c r="AC549" s="8">
        <f>VLOOKUP(Quintile_Data[[#This Row],[Deaths_Q3]],Mapping!$A$2:$B$8,2,FALSE)</f>
        <v>100</v>
      </c>
      <c r="AD549" s="8">
        <f>VLOOKUP(Quintile_Data[[#This Row],[Deaths_Q4]],Mapping!$A$2:$B$8,2,FALSE)</f>
        <v>100</v>
      </c>
      <c r="AE549" s="8">
        <f>VLOOKUP(Quintile_Data[[#This Row],[Deaths_Q5]],Mapping!$A$2:$B$8,2,FALSE)</f>
        <v>100</v>
      </c>
      <c r="AF549" s="8">
        <f>VLOOKUP(Quintile_Data[[#This Row],[Deaths_Overall]],Mapping!$A$2:$B$8,2,FALSE)</f>
        <v>100</v>
      </c>
    </row>
    <row r="550" spans="1:32" x14ac:dyDescent="0.25">
      <c r="A550" t="s">
        <v>13</v>
      </c>
      <c r="B550" t="s">
        <v>27</v>
      </c>
      <c r="C550" t="s">
        <v>28</v>
      </c>
      <c r="D550" t="s">
        <v>14</v>
      </c>
      <c r="E550" t="s">
        <v>61</v>
      </c>
      <c r="F550" t="s">
        <v>57</v>
      </c>
      <c r="G550" s="10">
        <v>1.4236744190852499</v>
      </c>
      <c r="H550" s="5">
        <v>1.06901083109803</v>
      </c>
      <c r="I550" s="5">
        <v>0.96167797247998699</v>
      </c>
      <c r="J550" s="5">
        <v>0.87178457849402102</v>
      </c>
      <c r="K550" s="5">
        <v>0.72542643729484901</v>
      </c>
      <c r="L550" s="5">
        <v>0.89684528714274103</v>
      </c>
      <c r="M550" s="10">
        <v>1.84083913900699</v>
      </c>
      <c r="N550" s="5">
        <v>1.2356105505708399</v>
      </c>
      <c r="O550" s="5">
        <v>1.1463415025936201</v>
      </c>
      <c r="P550" s="5">
        <v>1.0188305096847601</v>
      </c>
      <c r="Q550" s="5">
        <v>0.85429680742231495</v>
      </c>
      <c r="R550" s="5">
        <v>1.12284265437793</v>
      </c>
      <c r="S550" s="11" t="s">
        <v>50</v>
      </c>
      <c r="T550" t="s">
        <v>50</v>
      </c>
      <c r="U550" t="s">
        <v>50</v>
      </c>
      <c r="V550" t="s">
        <v>50</v>
      </c>
      <c r="W550" t="s">
        <v>50</v>
      </c>
      <c r="X550" t="s">
        <v>52</v>
      </c>
      <c r="Y550" s="7">
        <f>ABS(Quintile_Data[[#This Row],[AE_Amt_Overall]]-MAX(Quintile_Data[[#This Row],[AE_Amt_Q1]:[AE_Amt_Q5]]))</f>
        <v>0.52682913194250891</v>
      </c>
      <c r="Z550" s="6">
        <f>ABS(MIN(Quintile_Data[[#This Row],[AE_Amt_Q1]:[AE_Amt_Q5]])-Quintile_Data[[#This Row],[AE_Amt_Overall]])</f>
        <v>0.17141884984789202</v>
      </c>
      <c r="AA550" s="19">
        <f>VLOOKUP(Quintile_Data[[#This Row],[Deaths_Q1]],Mapping!$A$2:$B$8,2,FALSE)</f>
        <v>100</v>
      </c>
      <c r="AB550" s="8">
        <f>VLOOKUP(Quintile_Data[[#This Row],[Deaths_Q2]],Mapping!$A$2:$B$8,2,FALSE)</f>
        <v>100</v>
      </c>
      <c r="AC550" s="8">
        <f>VLOOKUP(Quintile_Data[[#This Row],[Deaths_Q3]],Mapping!$A$2:$B$8,2,FALSE)</f>
        <v>100</v>
      </c>
      <c r="AD550" s="8">
        <f>VLOOKUP(Quintile_Data[[#This Row],[Deaths_Q4]],Mapping!$A$2:$B$8,2,FALSE)</f>
        <v>100</v>
      </c>
      <c r="AE550" s="8">
        <f>VLOOKUP(Quintile_Data[[#This Row],[Deaths_Q5]],Mapping!$A$2:$B$8,2,FALSE)</f>
        <v>100</v>
      </c>
      <c r="AF550" s="8">
        <f>VLOOKUP(Quintile_Data[[#This Row],[Deaths_Overall]],Mapping!$A$2:$B$8,2,FALSE)</f>
        <v>200</v>
      </c>
    </row>
    <row r="551" spans="1:32" x14ac:dyDescent="0.25">
      <c r="A551" t="s">
        <v>13</v>
      </c>
      <c r="B551" t="s">
        <v>27</v>
      </c>
      <c r="C551" t="s">
        <v>28</v>
      </c>
      <c r="D551" t="s">
        <v>14</v>
      </c>
      <c r="E551" t="s">
        <v>62</v>
      </c>
      <c r="F551" t="s">
        <v>16</v>
      </c>
      <c r="G551" s="10">
        <v>1.9721178689285701</v>
      </c>
      <c r="H551" s="5">
        <v>1.57428046174605</v>
      </c>
      <c r="I551" s="5">
        <v>1.3312743902467301</v>
      </c>
      <c r="J551" s="5">
        <v>1.10703871766614</v>
      </c>
      <c r="K551" s="5">
        <v>0.86131239190386699</v>
      </c>
      <c r="L551" s="5">
        <v>1.38751631132137</v>
      </c>
      <c r="M551" s="10">
        <v>2.3566820074815999</v>
      </c>
      <c r="N551" s="5">
        <v>1.6638041621611099</v>
      </c>
      <c r="O551" s="5">
        <v>1.4854284378209499</v>
      </c>
      <c r="P551" s="5">
        <v>1.1541142962572399</v>
      </c>
      <c r="Q551" s="5">
        <v>0.88562743859121096</v>
      </c>
      <c r="R551" s="5">
        <v>1.5588028318570699</v>
      </c>
      <c r="S551" s="11" t="s">
        <v>48</v>
      </c>
      <c r="T551" t="s">
        <v>48</v>
      </c>
      <c r="U551" t="s">
        <v>48</v>
      </c>
      <c r="V551" t="s">
        <v>48</v>
      </c>
      <c r="W551" t="s">
        <v>48</v>
      </c>
      <c r="X551" t="s">
        <v>50</v>
      </c>
      <c r="Y551" s="7">
        <f>ABS(Quintile_Data[[#This Row],[AE_Amt_Overall]]-MAX(Quintile_Data[[#This Row],[AE_Amt_Q1]:[AE_Amt_Q5]]))</f>
        <v>0.58460155760720012</v>
      </c>
      <c r="Z551" s="6">
        <f>ABS(MIN(Quintile_Data[[#This Row],[AE_Amt_Q1]:[AE_Amt_Q5]])-Quintile_Data[[#This Row],[AE_Amt_Overall]])</f>
        <v>0.526203919417503</v>
      </c>
      <c r="AA551" s="19">
        <f>VLOOKUP(Quintile_Data[[#This Row],[Deaths_Q1]],Mapping!$A$2:$B$8,2,FALSE)</f>
        <v>50</v>
      </c>
      <c r="AB551" s="8">
        <f>VLOOKUP(Quintile_Data[[#This Row],[Deaths_Q2]],Mapping!$A$2:$B$8,2,FALSE)</f>
        <v>50</v>
      </c>
      <c r="AC551" s="8">
        <f>VLOOKUP(Quintile_Data[[#This Row],[Deaths_Q3]],Mapping!$A$2:$B$8,2,FALSE)</f>
        <v>50</v>
      </c>
      <c r="AD551" s="8">
        <f>VLOOKUP(Quintile_Data[[#This Row],[Deaths_Q4]],Mapping!$A$2:$B$8,2,FALSE)</f>
        <v>50</v>
      </c>
      <c r="AE551" s="8">
        <f>VLOOKUP(Quintile_Data[[#This Row],[Deaths_Q5]],Mapping!$A$2:$B$8,2,FALSE)</f>
        <v>50</v>
      </c>
      <c r="AF551" s="8">
        <f>VLOOKUP(Quintile_Data[[#This Row],[Deaths_Overall]],Mapping!$A$2:$B$8,2,FALSE)</f>
        <v>100</v>
      </c>
    </row>
    <row r="552" spans="1:32" x14ac:dyDescent="0.25">
      <c r="A552" t="s">
        <v>13</v>
      </c>
      <c r="B552" t="s">
        <v>27</v>
      </c>
      <c r="C552" t="s">
        <v>28</v>
      </c>
      <c r="D552" t="s">
        <v>14</v>
      </c>
      <c r="E552" t="s">
        <v>62</v>
      </c>
      <c r="F552" t="s">
        <v>7</v>
      </c>
      <c r="G552" s="10">
        <v>1.1526801598897001</v>
      </c>
      <c r="H552" s="5">
        <v>0.92630363195068799</v>
      </c>
      <c r="I552" s="5">
        <v>0.81841183442133503</v>
      </c>
      <c r="J552" s="5">
        <v>0.72294031426678396</v>
      </c>
      <c r="K552" s="5">
        <v>0.63921917600980105</v>
      </c>
      <c r="L552" s="5">
        <v>0.81348495267484899</v>
      </c>
      <c r="M552" s="10">
        <v>1.3345878860079801</v>
      </c>
      <c r="N552" s="5">
        <v>0.94935663065109399</v>
      </c>
      <c r="O552" s="5">
        <v>0.86393237655200295</v>
      </c>
      <c r="P552" s="5">
        <v>0.78284791110739504</v>
      </c>
      <c r="Q552" s="5">
        <v>0.66010930608810303</v>
      </c>
      <c r="R552" s="5">
        <v>0.87994194677800197</v>
      </c>
      <c r="S552" s="11" t="s">
        <v>48</v>
      </c>
      <c r="T552" t="s">
        <v>50</v>
      </c>
      <c r="U552" t="s">
        <v>50</v>
      </c>
      <c r="V552" t="s">
        <v>50</v>
      </c>
      <c r="W552" t="s">
        <v>48</v>
      </c>
      <c r="X552" t="s">
        <v>50</v>
      </c>
      <c r="Y552" s="7">
        <f>ABS(Quintile_Data[[#This Row],[AE_Amt_Overall]]-MAX(Quintile_Data[[#This Row],[AE_Amt_Q1]:[AE_Amt_Q5]]))</f>
        <v>0.33919520721485108</v>
      </c>
      <c r="Z552" s="6">
        <f>ABS(MIN(Quintile_Data[[#This Row],[AE_Amt_Q1]:[AE_Amt_Q5]])-Quintile_Data[[#This Row],[AE_Amt_Overall]])</f>
        <v>0.17426577666504794</v>
      </c>
      <c r="AA552" s="19">
        <f>VLOOKUP(Quintile_Data[[#This Row],[Deaths_Q1]],Mapping!$A$2:$B$8,2,FALSE)</f>
        <v>50</v>
      </c>
      <c r="AB552" s="8">
        <f>VLOOKUP(Quintile_Data[[#This Row],[Deaths_Q2]],Mapping!$A$2:$B$8,2,FALSE)</f>
        <v>100</v>
      </c>
      <c r="AC552" s="8">
        <f>VLOOKUP(Quintile_Data[[#This Row],[Deaths_Q3]],Mapping!$A$2:$B$8,2,FALSE)</f>
        <v>100</v>
      </c>
      <c r="AD552" s="8">
        <f>VLOOKUP(Quintile_Data[[#This Row],[Deaths_Q4]],Mapping!$A$2:$B$8,2,FALSE)</f>
        <v>100</v>
      </c>
      <c r="AE552" s="8">
        <f>VLOOKUP(Quintile_Data[[#This Row],[Deaths_Q5]],Mapping!$A$2:$B$8,2,FALSE)</f>
        <v>50</v>
      </c>
      <c r="AF552" s="8">
        <f>VLOOKUP(Quintile_Data[[#This Row],[Deaths_Overall]],Mapping!$A$2:$B$8,2,FALSE)</f>
        <v>100</v>
      </c>
    </row>
    <row r="553" spans="1:32" x14ac:dyDescent="0.25">
      <c r="A553" t="s">
        <v>13</v>
      </c>
      <c r="B553" t="s">
        <v>27</v>
      </c>
      <c r="C553" t="s">
        <v>28</v>
      </c>
      <c r="D553" t="s">
        <v>14</v>
      </c>
      <c r="E553" t="s">
        <v>62</v>
      </c>
      <c r="F553" t="s">
        <v>57</v>
      </c>
      <c r="G553" s="10">
        <v>1.19221255220306</v>
      </c>
      <c r="H553" s="5">
        <v>0.961966197126639</v>
      </c>
      <c r="I553" s="5">
        <v>0.84390135019532198</v>
      </c>
      <c r="J553" s="5">
        <v>0.73498307742767999</v>
      </c>
      <c r="K553" s="5">
        <v>0.59587589142713904</v>
      </c>
      <c r="L553" s="5">
        <v>0.823481799803362</v>
      </c>
      <c r="M553" s="10">
        <v>1.60063068409746</v>
      </c>
      <c r="N553" s="5">
        <v>1.06316419567442</v>
      </c>
      <c r="O553" s="5">
        <v>0.95191741684419995</v>
      </c>
      <c r="P553" s="5">
        <v>0.82537961860787601</v>
      </c>
      <c r="Q553" s="5">
        <v>0.68578170795440996</v>
      </c>
      <c r="R553" s="5">
        <v>0.97514503249143003</v>
      </c>
      <c r="S553" s="11" t="s">
        <v>50</v>
      </c>
      <c r="T553" t="s">
        <v>50</v>
      </c>
      <c r="U553" t="s">
        <v>50</v>
      </c>
      <c r="V553" t="s">
        <v>50</v>
      </c>
      <c r="W553" t="s">
        <v>48</v>
      </c>
      <c r="X553" t="s">
        <v>50</v>
      </c>
      <c r="Y553" s="7">
        <f>ABS(Quintile_Data[[#This Row],[AE_Amt_Overall]]-MAX(Quintile_Data[[#This Row],[AE_Amt_Q1]:[AE_Amt_Q5]]))</f>
        <v>0.36873075239969799</v>
      </c>
      <c r="Z553" s="6">
        <f>ABS(MIN(Quintile_Data[[#This Row],[AE_Amt_Q1]:[AE_Amt_Q5]])-Quintile_Data[[#This Row],[AE_Amt_Overall]])</f>
        <v>0.22760590837622297</v>
      </c>
      <c r="AA553" s="19">
        <f>VLOOKUP(Quintile_Data[[#This Row],[Deaths_Q1]],Mapping!$A$2:$B$8,2,FALSE)</f>
        <v>100</v>
      </c>
      <c r="AB553" s="8">
        <f>VLOOKUP(Quintile_Data[[#This Row],[Deaths_Q2]],Mapping!$A$2:$B$8,2,FALSE)</f>
        <v>100</v>
      </c>
      <c r="AC553" s="8">
        <f>VLOOKUP(Quintile_Data[[#This Row],[Deaths_Q3]],Mapping!$A$2:$B$8,2,FALSE)</f>
        <v>100</v>
      </c>
      <c r="AD553" s="8">
        <f>VLOOKUP(Quintile_Data[[#This Row],[Deaths_Q4]],Mapping!$A$2:$B$8,2,FALSE)</f>
        <v>100</v>
      </c>
      <c r="AE553" s="8">
        <f>VLOOKUP(Quintile_Data[[#This Row],[Deaths_Q5]],Mapping!$A$2:$B$8,2,FALSE)</f>
        <v>50</v>
      </c>
      <c r="AF553" s="8">
        <f>VLOOKUP(Quintile_Data[[#This Row],[Deaths_Overall]],Mapping!$A$2:$B$8,2,FALSE)</f>
        <v>100</v>
      </c>
    </row>
    <row r="554" spans="1:32" x14ac:dyDescent="0.25">
      <c r="A554" t="s">
        <v>13</v>
      </c>
      <c r="B554" t="s">
        <v>27</v>
      </c>
      <c r="C554" t="s">
        <v>28</v>
      </c>
      <c r="D554" t="s">
        <v>14</v>
      </c>
      <c r="E554" t="s">
        <v>11</v>
      </c>
      <c r="F554" t="s">
        <v>16</v>
      </c>
      <c r="G554" s="10">
        <v>2.5244873704334201</v>
      </c>
      <c r="H554" s="5">
        <v>1.80034140626371</v>
      </c>
      <c r="I554" s="5">
        <v>1.4560153297087499</v>
      </c>
      <c r="J554" s="5">
        <v>1.1439072409078599</v>
      </c>
      <c r="K554" s="5">
        <v>0.86125356516531004</v>
      </c>
      <c r="L554" s="5">
        <v>1.64199121042596</v>
      </c>
      <c r="M554" s="10">
        <v>3.2020405239116401</v>
      </c>
      <c r="N554" s="5">
        <v>1.97690193386279</v>
      </c>
      <c r="O554" s="5">
        <v>1.54891312769798</v>
      </c>
      <c r="P554" s="5">
        <v>1.2179844477539199</v>
      </c>
      <c r="Q554" s="5">
        <v>0.88206081857339003</v>
      </c>
      <c r="R554" s="5">
        <v>1.8960432659886599</v>
      </c>
      <c r="S554" s="11" t="s">
        <v>48</v>
      </c>
      <c r="T554" t="s">
        <v>48</v>
      </c>
      <c r="U554" t="s">
        <v>48</v>
      </c>
      <c r="V554" t="s">
        <v>48</v>
      </c>
      <c r="W554" t="s">
        <v>48</v>
      </c>
      <c r="X554" t="s">
        <v>50</v>
      </c>
      <c r="Y554" s="7">
        <f>ABS(Quintile_Data[[#This Row],[AE_Amt_Overall]]-MAX(Quintile_Data[[#This Row],[AE_Amt_Q1]:[AE_Amt_Q5]]))</f>
        <v>0.88249616000746012</v>
      </c>
      <c r="Z554" s="6">
        <f>ABS(MIN(Quintile_Data[[#This Row],[AE_Amt_Q1]:[AE_Amt_Q5]])-Quintile_Data[[#This Row],[AE_Amt_Overall]])</f>
        <v>0.78073764526064993</v>
      </c>
      <c r="AA554" s="19">
        <f>VLOOKUP(Quintile_Data[[#This Row],[Deaths_Q1]],Mapping!$A$2:$B$8,2,FALSE)</f>
        <v>50</v>
      </c>
      <c r="AB554" s="8">
        <f>VLOOKUP(Quintile_Data[[#This Row],[Deaths_Q2]],Mapping!$A$2:$B$8,2,FALSE)</f>
        <v>50</v>
      </c>
      <c r="AC554" s="8">
        <f>VLOOKUP(Quintile_Data[[#This Row],[Deaths_Q3]],Mapping!$A$2:$B$8,2,FALSE)</f>
        <v>50</v>
      </c>
      <c r="AD554" s="8">
        <f>VLOOKUP(Quintile_Data[[#This Row],[Deaths_Q4]],Mapping!$A$2:$B$8,2,FALSE)</f>
        <v>50</v>
      </c>
      <c r="AE554" s="8">
        <f>VLOOKUP(Quintile_Data[[#This Row],[Deaths_Q5]],Mapping!$A$2:$B$8,2,FALSE)</f>
        <v>50</v>
      </c>
      <c r="AF554" s="8">
        <f>VLOOKUP(Quintile_Data[[#This Row],[Deaths_Overall]],Mapping!$A$2:$B$8,2,FALSE)</f>
        <v>100</v>
      </c>
    </row>
    <row r="555" spans="1:32" x14ac:dyDescent="0.25">
      <c r="A555" t="s">
        <v>13</v>
      </c>
      <c r="B555" t="s">
        <v>27</v>
      </c>
      <c r="C555" t="s">
        <v>28</v>
      </c>
      <c r="D555" t="s">
        <v>14</v>
      </c>
      <c r="E555" t="s">
        <v>11</v>
      </c>
      <c r="F555" t="s">
        <v>7</v>
      </c>
      <c r="G555" s="10">
        <v>1.18437283781259</v>
      </c>
      <c r="H555" s="5">
        <v>0.93209237414671198</v>
      </c>
      <c r="I555" s="5">
        <v>0.82759799043450299</v>
      </c>
      <c r="J555" s="5">
        <v>0.74752767598869096</v>
      </c>
      <c r="K555" s="5">
        <v>0.65309315875495899</v>
      </c>
      <c r="L555" s="5">
        <v>0.82136122767618702</v>
      </c>
      <c r="M555" s="10">
        <v>1.5037595490299001</v>
      </c>
      <c r="N555" s="5">
        <v>0.99692325312582897</v>
      </c>
      <c r="O555" s="5">
        <v>0.87659694341373495</v>
      </c>
      <c r="P555" s="5">
        <v>0.78706005039316396</v>
      </c>
      <c r="Q555" s="5">
        <v>0.71797591355511303</v>
      </c>
      <c r="R555" s="5">
        <v>0.91474932191997405</v>
      </c>
      <c r="S555" s="11" t="s">
        <v>50</v>
      </c>
      <c r="T555" t="s">
        <v>50</v>
      </c>
      <c r="U555" t="s">
        <v>50</v>
      </c>
      <c r="V555" t="s">
        <v>50</v>
      </c>
      <c r="W555" t="s">
        <v>48</v>
      </c>
      <c r="X555" t="s">
        <v>50</v>
      </c>
      <c r="Y555" s="7">
        <f>ABS(Quintile_Data[[#This Row],[AE_Amt_Overall]]-MAX(Quintile_Data[[#This Row],[AE_Amt_Q1]:[AE_Amt_Q5]]))</f>
        <v>0.36301161013640293</v>
      </c>
      <c r="Z555" s="6">
        <f>ABS(MIN(Quintile_Data[[#This Row],[AE_Amt_Q1]:[AE_Amt_Q5]])-Quintile_Data[[#This Row],[AE_Amt_Overall]])</f>
        <v>0.16826806892122803</v>
      </c>
      <c r="AA555" s="19">
        <f>VLOOKUP(Quintile_Data[[#This Row],[Deaths_Q1]],Mapping!$A$2:$B$8,2,FALSE)</f>
        <v>100</v>
      </c>
      <c r="AB555" s="8">
        <f>VLOOKUP(Quintile_Data[[#This Row],[Deaths_Q2]],Mapping!$A$2:$B$8,2,FALSE)</f>
        <v>100</v>
      </c>
      <c r="AC555" s="8">
        <f>VLOOKUP(Quintile_Data[[#This Row],[Deaths_Q3]],Mapping!$A$2:$B$8,2,FALSE)</f>
        <v>100</v>
      </c>
      <c r="AD555" s="8">
        <f>VLOOKUP(Quintile_Data[[#This Row],[Deaths_Q4]],Mapping!$A$2:$B$8,2,FALSE)</f>
        <v>100</v>
      </c>
      <c r="AE555" s="8">
        <f>VLOOKUP(Quintile_Data[[#This Row],[Deaths_Q5]],Mapping!$A$2:$B$8,2,FALSE)</f>
        <v>50</v>
      </c>
      <c r="AF555" s="8">
        <f>VLOOKUP(Quintile_Data[[#This Row],[Deaths_Overall]],Mapping!$A$2:$B$8,2,FALSE)</f>
        <v>100</v>
      </c>
    </row>
    <row r="556" spans="1:32" x14ac:dyDescent="0.25">
      <c r="A556" t="s">
        <v>13</v>
      </c>
      <c r="B556" t="s">
        <v>27</v>
      </c>
      <c r="C556" t="s">
        <v>28</v>
      </c>
      <c r="D556" t="s">
        <v>14</v>
      </c>
      <c r="E556" t="s">
        <v>11</v>
      </c>
      <c r="F556" t="s">
        <v>57</v>
      </c>
      <c r="G556" s="10">
        <v>1.27337677578757</v>
      </c>
      <c r="H556" s="5">
        <v>0.96982874618270998</v>
      </c>
      <c r="I556" s="5">
        <v>0.83787703114672396</v>
      </c>
      <c r="J556" s="5">
        <v>0.76525925775311499</v>
      </c>
      <c r="K556" s="5">
        <v>0.65664562723096698</v>
      </c>
      <c r="L556" s="5">
        <v>0.83274319817150599</v>
      </c>
      <c r="M556" s="10">
        <v>1.92269490976048</v>
      </c>
      <c r="N556" s="5">
        <v>1.2097473894750499</v>
      </c>
      <c r="O556" s="5">
        <v>0.94457343405062699</v>
      </c>
      <c r="P556" s="5">
        <v>0.874688896499625</v>
      </c>
      <c r="Q556" s="5">
        <v>0.73264665643800697</v>
      </c>
      <c r="R556" s="5">
        <v>1.0533902320195601</v>
      </c>
      <c r="S556" s="11" t="s">
        <v>50</v>
      </c>
      <c r="T556" t="s">
        <v>50</v>
      </c>
      <c r="U556" t="s">
        <v>50</v>
      </c>
      <c r="V556" t="s">
        <v>50</v>
      </c>
      <c r="W556" t="s">
        <v>48</v>
      </c>
      <c r="X556" t="s">
        <v>50</v>
      </c>
      <c r="Y556" s="7">
        <f>ABS(Quintile_Data[[#This Row],[AE_Amt_Overall]]-MAX(Quintile_Data[[#This Row],[AE_Amt_Q1]:[AE_Amt_Q5]]))</f>
        <v>0.44063357761606403</v>
      </c>
      <c r="Z556" s="6">
        <f>ABS(MIN(Quintile_Data[[#This Row],[AE_Amt_Q1]:[AE_Amt_Q5]])-Quintile_Data[[#This Row],[AE_Amt_Overall]])</f>
        <v>0.17609757094053902</v>
      </c>
      <c r="AA556" s="19">
        <f>VLOOKUP(Quintile_Data[[#This Row],[Deaths_Q1]],Mapping!$A$2:$B$8,2,FALSE)</f>
        <v>100</v>
      </c>
      <c r="AB556" s="8">
        <f>VLOOKUP(Quintile_Data[[#This Row],[Deaths_Q2]],Mapping!$A$2:$B$8,2,FALSE)</f>
        <v>100</v>
      </c>
      <c r="AC556" s="8">
        <f>VLOOKUP(Quintile_Data[[#This Row],[Deaths_Q3]],Mapping!$A$2:$B$8,2,FALSE)</f>
        <v>100</v>
      </c>
      <c r="AD556" s="8">
        <f>VLOOKUP(Quintile_Data[[#This Row],[Deaths_Q4]],Mapping!$A$2:$B$8,2,FALSE)</f>
        <v>100</v>
      </c>
      <c r="AE556" s="8">
        <f>VLOOKUP(Quintile_Data[[#This Row],[Deaths_Q5]],Mapping!$A$2:$B$8,2,FALSE)</f>
        <v>50</v>
      </c>
      <c r="AF556" s="8">
        <f>VLOOKUP(Quintile_Data[[#This Row],[Deaths_Overall]],Mapping!$A$2:$B$8,2,FALSE)</f>
        <v>100</v>
      </c>
    </row>
    <row r="557" spans="1:32" x14ac:dyDescent="0.25">
      <c r="A557" t="s">
        <v>13</v>
      </c>
      <c r="B557" t="s">
        <v>27</v>
      </c>
      <c r="C557" t="s">
        <v>28</v>
      </c>
      <c r="D557" t="s">
        <v>14</v>
      </c>
      <c r="E557" t="s">
        <v>58</v>
      </c>
      <c r="F557" t="s">
        <v>16</v>
      </c>
      <c r="G557" s="10">
        <v>2.02202881030773</v>
      </c>
      <c r="H557" s="5">
        <v>1.57202502106973</v>
      </c>
      <c r="I557" s="5">
        <v>1.32098605632171</v>
      </c>
      <c r="J557" s="5">
        <v>1.2349083076465499</v>
      </c>
      <c r="K557" s="5">
        <v>0.99219164163450002</v>
      </c>
      <c r="L557" s="5">
        <v>1.38077683182662</v>
      </c>
      <c r="M557" s="10">
        <v>2.4248044451081401</v>
      </c>
      <c r="N557" s="5">
        <v>1.70961756650834</v>
      </c>
      <c r="O557" s="5">
        <v>1.43904009467435</v>
      </c>
      <c r="P557" s="5">
        <v>1.31222918702145</v>
      </c>
      <c r="Q557" s="5">
        <v>1.0551932956471901</v>
      </c>
      <c r="R557" s="5">
        <v>1.53126488091062</v>
      </c>
      <c r="S557" s="11" t="s">
        <v>50</v>
      </c>
      <c r="T557" t="s">
        <v>50</v>
      </c>
      <c r="U557" t="s">
        <v>50</v>
      </c>
      <c r="V557" t="s">
        <v>50</v>
      </c>
      <c r="W557" t="s">
        <v>50</v>
      </c>
      <c r="X557" t="s">
        <v>52</v>
      </c>
      <c r="Y557" s="7">
        <f>ABS(Quintile_Data[[#This Row],[AE_Amt_Overall]]-MAX(Quintile_Data[[#This Row],[AE_Amt_Q1]:[AE_Amt_Q5]]))</f>
        <v>0.64125197848110993</v>
      </c>
      <c r="Z557" s="6">
        <f>ABS(MIN(Quintile_Data[[#This Row],[AE_Amt_Q1]:[AE_Amt_Q5]])-Quintile_Data[[#This Row],[AE_Amt_Overall]])</f>
        <v>0.38858519019212001</v>
      </c>
      <c r="AA557" s="19">
        <f>VLOOKUP(Quintile_Data[[#This Row],[Deaths_Q1]],Mapping!$A$2:$B$8,2,FALSE)</f>
        <v>100</v>
      </c>
      <c r="AB557" s="8">
        <f>VLOOKUP(Quintile_Data[[#This Row],[Deaths_Q2]],Mapping!$A$2:$B$8,2,FALSE)</f>
        <v>100</v>
      </c>
      <c r="AC557" s="8">
        <f>VLOOKUP(Quintile_Data[[#This Row],[Deaths_Q3]],Mapping!$A$2:$B$8,2,FALSE)</f>
        <v>100</v>
      </c>
      <c r="AD557" s="8">
        <f>VLOOKUP(Quintile_Data[[#This Row],[Deaths_Q4]],Mapping!$A$2:$B$8,2,FALSE)</f>
        <v>100</v>
      </c>
      <c r="AE557" s="8">
        <f>VLOOKUP(Quintile_Data[[#This Row],[Deaths_Q5]],Mapping!$A$2:$B$8,2,FALSE)</f>
        <v>100</v>
      </c>
      <c r="AF557" s="8">
        <f>VLOOKUP(Quintile_Data[[#This Row],[Deaths_Overall]],Mapping!$A$2:$B$8,2,FALSE)</f>
        <v>200</v>
      </c>
    </row>
    <row r="558" spans="1:32" x14ac:dyDescent="0.25">
      <c r="A558" t="s">
        <v>13</v>
      </c>
      <c r="B558" t="s">
        <v>27</v>
      </c>
      <c r="C558" t="s">
        <v>28</v>
      </c>
      <c r="D558" t="s">
        <v>14</v>
      </c>
      <c r="E558" t="s">
        <v>58</v>
      </c>
      <c r="F558" t="s">
        <v>7</v>
      </c>
      <c r="G558" s="10">
        <v>1.16262802134635</v>
      </c>
      <c r="H558" s="5">
        <v>0.95405670799685605</v>
      </c>
      <c r="I558" s="5">
        <v>0.85709312193478404</v>
      </c>
      <c r="J558" s="5">
        <v>0.80271907230359996</v>
      </c>
      <c r="K558" s="5">
        <v>0.69477239026021997</v>
      </c>
      <c r="L558" s="5">
        <v>0.82814519203513204</v>
      </c>
      <c r="M558" s="10">
        <v>1.4354347260315501</v>
      </c>
      <c r="N558" s="5">
        <v>0.99950157818621099</v>
      </c>
      <c r="O558" s="5">
        <v>0.89811271060834996</v>
      </c>
      <c r="P558" s="5">
        <v>0.86351406367540195</v>
      </c>
      <c r="Q558" s="5">
        <v>0.73513813666598804</v>
      </c>
      <c r="R558" s="5">
        <v>0.90769859428639099</v>
      </c>
      <c r="S558" s="11" t="s">
        <v>50</v>
      </c>
      <c r="T558" t="s">
        <v>50</v>
      </c>
      <c r="U558" t="s">
        <v>50</v>
      </c>
      <c r="V558" t="s">
        <v>50</v>
      </c>
      <c r="W558" t="s">
        <v>50</v>
      </c>
      <c r="X558" t="s">
        <v>52</v>
      </c>
      <c r="Y558" s="7">
        <f>ABS(Quintile_Data[[#This Row],[AE_Amt_Overall]]-MAX(Quintile_Data[[#This Row],[AE_Amt_Q1]:[AE_Amt_Q5]]))</f>
        <v>0.33448282931121798</v>
      </c>
      <c r="Z558" s="6">
        <f>ABS(MIN(Quintile_Data[[#This Row],[AE_Amt_Q1]:[AE_Amt_Q5]])-Quintile_Data[[#This Row],[AE_Amt_Overall]])</f>
        <v>0.13337280177491206</v>
      </c>
      <c r="AA558" s="19">
        <f>VLOOKUP(Quintile_Data[[#This Row],[Deaths_Q1]],Mapping!$A$2:$B$8,2,FALSE)</f>
        <v>100</v>
      </c>
      <c r="AB558" s="8">
        <f>VLOOKUP(Quintile_Data[[#This Row],[Deaths_Q2]],Mapping!$A$2:$B$8,2,FALSE)</f>
        <v>100</v>
      </c>
      <c r="AC558" s="8">
        <f>VLOOKUP(Quintile_Data[[#This Row],[Deaths_Q3]],Mapping!$A$2:$B$8,2,FALSE)</f>
        <v>100</v>
      </c>
      <c r="AD558" s="8">
        <f>VLOOKUP(Quintile_Data[[#This Row],[Deaths_Q4]],Mapping!$A$2:$B$8,2,FALSE)</f>
        <v>100</v>
      </c>
      <c r="AE558" s="8">
        <f>VLOOKUP(Quintile_Data[[#This Row],[Deaths_Q5]],Mapping!$A$2:$B$8,2,FALSE)</f>
        <v>100</v>
      </c>
      <c r="AF558" s="8">
        <f>VLOOKUP(Quintile_Data[[#This Row],[Deaths_Overall]],Mapping!$A$2:$B$8,2,FALSE)</f>
        <v>200</v>
      </c>
    </row>
    <row r="559" spans="1:32" x14ac:dyDescent="0.25">
      <c r="A559" t="s">
        <v>13</v>
      </c>
      <c r="B559" t="s">
        <v>27</v>
      </c>
      <c r="C559" t="s">
        <v>28</v>
      </c>
      <c r="D559" t="s">
        <v>14</v>
      </c>
      <c r="E559" t="s">
        <v>58</v>
      </c>
      <c r="F559" t="s">
        <v>57</v>
      </c>
      <c r="G559" s="10">
        <v>1.19570067228924</v>
      </c>
      <c r="H559" s="5">
        <v>0.98077251478758398</v>
      </c>
      <c r="I559" s="5">
        <v>0.88190777728795999</v>
      </c>
      <c r="J559" s="5">
        <v>0.81698779908262298</v>
      </c>
      <c r="K559" s="5">
        <v>0.69962685802826396</v>
      </c>
      <c r="L559" s="5">
        <v>0.84775989054563805</v>
      </c>
      <c r="M559" s="10">
        <v>1.60227715007127</v>
      </c>
      <c r="N559" s="5">
        <v>1.16207390149743</v>
      </c>
      <c r="O559" s="5">
        <v>1.0774075407869901</v>
      </c>
      <c r="P559" s="5">
        <v>0.949180169169903</v>
      </c>
      <c r="Q559" s="5">
        <v>0.76965327881275103</v>
      </c>
      <c r="R559" s="5">
        <v>1.0646140984841801</v>
      </c>
      <c r="S559" s="11" t="s">
        <v>50</v>
      </c>
      <c r="T559" t="s">
        <v>50</v>
      </c>
      <c r="U559" t="s">
        <v>50</v>
      </c>
      <c r="V559" t="s">
        <v>50</v>
      </c>
      <c r="W559" t="s">
        <v>50</v>
      </c>
      <c r="X559" t="s">
        <v>52</v>
      </c>
      <c r="Y559" s="7">
        <f>ABS(Quintile_Data[[#This Row],[AE_Amt_Overall]]-MAX(Quintile_Data[[#This Row],[AE_Amt_Q1]:[AE_Amt_Q5]]))</f>
        <v>0.34794078174360199</v>
      </c>
      <c r="Z559" s="6">
        <f>ABS(MIN(Quintile_Data[[#This Row],[AE_Amt_Q1]:[AE_Amt_Q5]])-Quintile_Data[[#This Row],[AE_Amt_Overall]])</f>
        <v>0.14813303251737409</v>
      </c>
      <c r="AA559" s="19">
        <f>VLOOKUP(Quintile_Data[[#This Row],[Deaths_Q1]],Mapping!$A$2:$B$8,2,FALSE)</f>
        <v>100</v>
      </c>
      <c r="AB559" s="8">
        <f>VLOOKUP(Quintile_Data[[#This Row],[Deaths_Q2]],Mapping!$A$2:$B$8,2,FALSE)</f>
        <v>100</v>
      </c>
      <c r="AC559" s="8">
        <f>VLOOKUP(Quintile_Data[[#This Row],[Deaths_Q3]],Mapping!$A$2:$B$8,2,FALSE)</f>
        <v>100</v>
      </c>
      <c r="AD559" s="8">
        <f>VLOOKUP(Quintile_Data[[#This Row],[Deaths_Q4]],Mapping!$A$2:$B$8,2,FALSE)</f>
        <v>100</v>
      </c>
      <c r="AE559" s="8">
        <f>VLOOKUP(Quintile_Data[[#This Row],[Deaths_Q5]],Mapping!$A$2:$B$8,2,FALSE)</f>
        <v>100</v>
      </c>
      <c r="AF559" s="8">
        <f>VLOOKUP(Quintile_Data[[#This Row],[Deaths_Overall]],Mapping!$A$2:$B$8,2,FALSE)</f>
        <v>200</v>
      </c>
    </row>
    <row r="560" spans="1:32" x14ac:dyDescent="0.25">
      <c r="A560" t="s">
        <v>13</v>
      </c>
      <c r="B560" t="s">
        <v>27</v>
      </c>
      <c r="C560" t="s">
        <v>28</v>
      </c>
      <c r="D560" t="s">
        <v>17</v>
      </c>
      <c r="E560" t="s">
        <v>60</v>
      </c>
      <c r="F560" t="s">
        <v>16</v>
      </c>
      <c r="G560" s="10">
        <v>1.6522972262275399</v>
      </c>
      <c r="H560" s="5">
        <v>1.4295840429682201</v>
      </c>
      <c r="I560" s="5">
        <v>1.2524338382462901</v>
      </c>
      <c r="J560" s="5">
        <v>1.0891153640625599</v>
      </c>
      <c r="K560" s="5">
        <v>0.85954879213632296</v>
      </c>
      <c r="L560" s="5">
        <v>1.17479188224705</v>
      </c>
      <c r="M560" s="10">
        <v>1.67925033012547</v>
      </c>
      <c r="N560" s="5">
        <v>1.40517935802622</v>
      </c>
      <c r="O560" s="5">
        <v>1.23981399285733</v>
      </c>
      <c r="P560" s="5">
        <v>1.14719770289644</v>
      </c>
      <c r="Q560" s="5">
        <v>0.89461362373695696</v>
      </c>
      <c r="R560" s="5">
        <v>1.2136637856983401</v>
      </c>
      <c r="S560" s="11" t="s">
        <v>48</v>
      </c>
      <c r="T560" t="s">
        <v>48</v>
      </c>
      <c r="U560" t="s">
        <v>48</v>
      </c>
      <c r="V560" t="s">
        <v>48</v>
      </c>
      <c r="W560" t="s">
        <v>49</v>
      </c>
      <c r="X560" t="s">
        <v>50</v>
      </c>
      <c r="Y560" s="7">
        <f>ABS(Quintile_Data[[#This Row],[AE_Amt_Overall]]-MAX(Quintile_Data[[#This Row],[AE_Amt_Q1]:[AE_Amt_Q5]]))</f>
        <v>0.47750534398048994</v>
      </c>
      <c r="Z560" s="6">
        <f>ABS(MIN(Quintile_Data[[#This Row],[AE_Amt_Q1]:[AE_Amt_Q5]])-Quintile_Data[[#This Row],[AE_Amt_Overall]])</f>
        <v>0.31524309011072704</v>
      </c>
      <c r="AA560" s="19">
        <f>VLOOKUP(Quintile_Data[[#This Row],[Deaths_Q1]],Mapping!$A$2:$B$8,2,FALSE)</f>
        <v>50</v>
      </c>
      <c r="AB560" s="8">
        <f>VLOOKUP(Quintile_Data[[#This Row],[Deaths_Q2]],Mapping!$A$2:$B$8,2,FALSE)</f>
        <v>50</v>
      </c>
      <c r="AC560" s="8">
        <f>VLOOKUP(Quintile_Data[[#This Row],[Deaths_Q3]],Mapping!$A$2:$B$8,2,FALSE)</f>
        <v>50</v>
      </c>
      <c r="AD560" s="8">
        <f>VLOOKUP(Quintile_Data[[#This Row],[Deaths_Q4]],Mapping!$A$2:$B$8,2,FALSE)</f>
        <v>50</v>
      </c>
      <c r="AE560" s="8">
        <f>VLOOKUP(Quintile_Data[[#This Row],[Deaths_Q5]],Mapping!$A$2:$B$8,2,FALSE)</f>
        <v>25</v>
      </c>
      <c r="AF560" s="8">
        <f>VLOOKUP(Quintile_Data[[#This Row],[Deaths_Overall]],Mapping!$A$2:$B$8,2,FALSE)</f>
        <v>100</v>
      </c>
    </row>
    <row r="561" spans="1:32" x14ac:dyDescent="0.25">
      <c r="A561" t="s">
        <v>13</v>
      </c>
      <c r="B561" t="s">
        <v>27</v>
      </c>
      <c r="C561" t="s">
        <v>28</v>
      </c>
      <c r="D561" t="s">
        <v>17</v>
      </c>
      <c r="E561" t="s">
        <v>60</v>
      </c>
      <c r="F561" t="s">
        <v>7</v>
      </c>
      <c r="G561" s="10">
        <v>1.7126418618074399</v>
      </c>
      <c r="H561" s="5">
        <v>1.2375277710816499</v>
      </c>
      <c r="I561" s="5">
        <v>0.97557951930314302</v>
      </c>
      <c r="J561" s="5">
        <v>0.81333085409584804</v>
      </c>
      <c r="K561" s="5">
        <v>0.57663961236750505</v>
      </c>
      <c r="L561" s="5">
        <v>0.94841865469372599</v>
      </c>
      <c r="M561" s="10">
        <v>1.40467141805689</v>
      </c>
      <c r="N561" s="5">
        <v>1.20248043691271</v>
      </c>
      <c r="O561" s="5">
        <v>1.0333094241563301</v>
      </c>
      <c r="P561" s="5">
        <v>0.90649725918128399</v>
      </c>
      <c r="Q561" s="5">
        <v>0.718656632534038</v>
      </c>
      <c r="R561" s="5">
        <v>1.0030316916982001</v>
      </c>
      <c r="S561" s="11" t="s">
        <v>49</v>
      </c>
      <c r="T561" t="s">
        <v>49</v>
      </c>
      <c r="U561" t="s">
        <v>49</v>
      </c>
      <c r="V561" t="s">
        <v>48</v>
      </c>
      <c r="W561" t="s">
        <v>49</v>
      </c>
      <c r="X561" t="s">
        <v>48</v>
      </c>
      <c r="Y561" s="7">
        <f>ABS(Quintile_Data[[#This Row],[AE_Amt_Overall]]-MAX(Quintile_Data[[#This Row],[AE_Amt_Q1]:[AE_Amt_Q5]]))</f>
        <v>0.76422320711371394</v>
      </c>
      <c r="Z561" s="6">
        <f>ABS(MIN(Quintile_Data[[#This Row],[AE_Amt_Q1]:[AE_Amt_Q5]])-Quintile_Data[[#This Row],[AE_Amt_Overall]])</f>
        <v>0.37177904232622094</v>
      </c>
      <c r="AA561" s="19">
        <f>VLOOKUP(Quintile_Data[[#This Row],[Deaths_Q1]],Mapping!$A$2:$B$8,2,FALSE)</f>
        <v>25</v>
      </c>
      <c r="AB561" s="8">
        <f>VLOOKUP(Quintile_Data[[#This Row],[Deaths_Q2]],Mapping!$A$2:$B$8,2,FALSE)</f>
        <v>25</v>
      </c>
      <c r="AC561" s="8">
        <f>VLOOKUP(Quintile_Data[[#This Row],[Deaths_Q3]],Mapping!$A$2:$B$8,2,FALSE)</f>
        <v>25</v>
      </c>
      <c r="AD561" s="8">
        <f>VLOOKUP(Quintile_Data[[#This Row],[Deaths_Q4]],Mapping!$A$2:$B$8,2,FALSE)</f>
        <v>50</v>
      </c>
      <c r="AE561" s="8">
        <f>VLOOKUP(Quintile_Data[[#This Row],[Deaths_Q5]],Mapping!$A$2:$B$8,2,FALSE)</f>
        <v>25</v>
      </c>
      <c r="AF561" s="8">
        <f>VLOOKUP(Quintile_Data[[#This Row],[Deaths_Overall]],Mapping!$A$2:$B$8,2,FALSE)</f>
        <v>50</v>
      </c>
    </row>
    <row r="562" spans="1:32" x14ac:dyDescent="0.25">
      <c r="A562" t="s">
        <v>13</v>
      </c>
      <c r="B562" t="s">
        <v>27</v>
      </c>
      <c r="C562" t="s">
        <v>28</v>
      </c>
      <c r="D562" t="s">
        <v>17</v>
      </c>
      <c r="E562" t="s">
        <v>60</v>
      </c>
      <c r="F562" t="s">
        <v>57</v>
      </c>
      <c r="G562" s="10">
        <v>1.6528381653214601</v>
      </c>
      <c r="H562" s="5">
        <v>1.30147350933706</v>
      </c>
      <c r="I562" s="5">
        <v>1.09437005742275</v>
      </c>
      <c r="J562" s="5">
        <v>0.94205417205761599</v>
      </c>
      <c r="K562" s="5">
        <v>0.70145505881080406</v>
      </c>
      <c r="L562" s="5">
        <v>1.0194045950272801</v>
      </c>
      <c r="M562" s="10">
        <v>1.5054876372941599</v>
      </c>
      <c r="N562" s="5">
        <v>1.29863220826877</v>
      </c>
      <c r="O562" s="5">
        <v>1.1903078749548599</v>
      </c>
      <c r="P562" s="5">
        <v>1.09831542674656</v>
      </c>
      <c r="Q562" s="5">
        <v>0.914366642626808</v>
      </c>
      <c r="R562" s="5">
        <v>1.15826822990055</v>
      </c>
      <c r="S562" s="11" t="s">
        <v>48</v>
      </c>
      <c r="T562" t="s">
        <v>48</v>
      </c>
      <c r="U562" t="s">
        <v>48</v>
      </c>
      <c r="V562" t="s">
        <v>48</v>
      </c>
      <c r="W562" t="s">
        <v>48</v>
      </c>
      <c r="X562" t="s">
        <v>50</v>
      </c>
      <c r="Y562" s="7">
        <f>ABS(Quintile_Data[[#This Row],[AE_Amt_Overall]]-MAX(Quintile_Data[[#This Row],[AE_Amt_Q1]:[AE_Amt_Q5]]))</f>
        <v>0.63343357029418002</v>
      </c>
      <c r="Z562" s="6">
        <f>ABS(MIN(Quintile_Data[[#This Row],[AE_Amt_Q1]:[AE_Amt_Q5]])-Quintile_Data[[#This Row],[AE_Amt_Overall]])</f>
        <v>0.31794953621647604</v>
      </c>
      <c r="AA562" s="19">
        <f>VLOOKUP(Quintile_Data[[#This Row],[Deaths_Q1]],Mapping!$A$2:$B$8,2,FALSE)</f>
        <v>50</v>
      </c>
      <c r="AB562" s="8">
        <f>VLOOKUP(Quintile_Data[[#This Row],[Deaths_Q2]],Mapping!$A$2:$B$8,2,FALSE)</f>
        <v>50</v>
      </c>
      <c r="AC562" s="8">
        <f>VLOOKUP(Quintile_Data[[#This Row],[Deaths_Q3]],Mapping!$A$2:$B$8,2,FALSE)</f>
        <v>50</v>
      </c>
      <c r="AD562" s="8">
        <f>VLOOKUP(Quintile_Data[[#This Row],[Deaths_Q4]],Mapping!$A$2:$B$8,2,FALSE)</f>
        <v>50</v>
      </c>
      <c r="AE562" s="8">
        <f>VLOOKUP(Quintile_Data[[#This Row],[Deaths_Q5]],Mapping!$A$2:$B$8,2,FALSE)</f>
        <v>50</v>
      </c>
      <c r="AF562" s="8">
        <f>VLOOKUP(Quintile_Data[[#This Row],[Deaths_Overall]],Mapping!$A$2:$B$8,2,FALSE)</f>
        <v>100</v>
      </c>
    </row>
    <row r="563" spans="1:32" x14ac:dyDescent="0.25">
      <c r="A563" t="s">
        <v>13</v>
      </c>
      <c r="B563" t="s">
        <v>27</v>
      </c>
      <c r="C563" t="s">
        <v>28</v>
      </c>
      <c r="D563" t="s">
        <v>17</v>
      </c>
      <c r="E563" t="s">
        <v>61</v>
      </c>
      <c r="F563" t="s">
        <v>16</v>
      </c>
      <c r="G563" s="10">
        <v>1.3947819947310001</v>
      </c>
      <c r="H563" s="5">
        <v>1.21411132154793</v>
      </c>
      <c r="I563" s="5">
        <v>1.1555561832855801</v>
      </c>
      <c r="J563" s="5">
        <v>1.0542453503790301</v>
      </c>
      <c r="K563" s="5">
        <v>0.87865677637140405</v>
      </c>
      <c r="L563" s="5">
        <v>1.1415308130789701</v>
      </c>
      <c r="M563" s="10">
        <v>1.5170598736096901</v>
      </c>
      <c r="N563" s="5">
        <v>1.25736919532129</v>
      </c>
      <c r="O563" s="5">
        <v>1.21473204348991</v>
      </c>
      <c r="P563" s="5">
        <v>1.10803741449034</v>
      </c>
      <c r="Q563" s="5">
        <v>0.92612974503626899</v>
      </c>
      <c r="R563" s="5">
        <v>1.22230859860074</v>
      </c>
      <c r="S563" s="11" t="s">
        <v>50</v>
      </c>
      <c r="T563" t="s">
        <v>50</v>
      </c>
      <c r="U563" t="s">
        <v>50</v>
      </c>
      <c r="V563" t="s">
        <v>50</v>
      </c>
      <c r="W563" t="s">
        <v>48</v>
      </c>
      <c r="X563" t="s">
        <v>50</v>
      </c>
      <c r="Y563" s="7">
        <f>ABS(Quintile_Data[[#This Row],[AE_Amt_Overall]]-MAX(Quintile_Data[[#This Row],[AE_Amt_Q1]:[AE_Amt_Q5]]))</f>
        <v>0.25325118165202998</v>
      </c>
      <c r="Z563" s="6">
        <f>ABS(MIN(Quintile_Data[[#This Row],[AE_Amt_Q1]:[AE_Amt_Q5]])-Quintile_Data[[#This Row],[AE_Amt_Overall]])</f>
        <v>0.26287403670756604</v>
      </c>
      <c r="AA563" s="19">
        <f>VLOOKUP(Quintile_Data[[#This Row],[Deaths_Q1]],Mapping!$A$2:$B$8,2,FALSE)</f>
        <v>100</v>
      </c>
      <c r="AB563" s="8">
        <f>VLOOKUP(Quintile_Data[[#This Row],[Deaths_Q2]],Mapping!$A$2:$B$8,2,FALSE)</f>
        <v>100</v>
      </c>
      <c r="AC563" s="8">
        <f>VLOOKUP(Quintile_Data[[#This Row],[Deaths_Q3]],Mapping!$A$2:$B$8,2,FALSE)</f>
        <v>100</v>
      </c>
      <c r="AD563" s="8">
        <f>VLOOKUP(Quintile_Data[[#This Row],[Deaths_Q4]],Mapping!$A$2:$B$8,2,FALSE)</f>
        <v>100</v>
      </c>
      <c r="AE563" s="8">
        <f>VLOOKUP(Quintile_Data[[#This Row],[Deaths_Q5]],Mapping!$A$2:$B$8,2,FALSE)</f>
        <v>50</v>
      </c>
      <c r="AF563" s="8">
        <f>VLOOKUP(Quintile_Data[[#This Row],[Deaths_Overall]],Mapping!$A$2:$B$8,2,FALSE)</f>
        <v>100</v>
      </c>
    </row>
    <row r="564" spans="1:32" x14ac:dyDescent="0.25">
      <c r="A564" t="s">
        <v>13</v>
      </c>
      <c r="B564" t="s">
        <v>27</v>
      </c>
      <c r="C564" t="s">
        <v>28</v>
      </c>
      <c r="D564" t="s">
        <v>17</v>
      </c>
      <c r="E564" t="s">
        <v>61</v>
      </c>
      <c r="F564" t="s">
        <v>7</v>
      </c>
      <c r="G564" s="10">
        <v>1.30500350389841</v>
      </c>
      <c r="H564" s="5">
        <v>1.1302437159464001</v>
      </c>
      <c r="I564" s="5">
        <v>0.97914394838346697</v>
      </c>
      <c r="J564" s="5">
        <v>0.86188590116326702</v>
      </c>
      <c r="K564" s="5">
        <v>0.68279306167159104</v>
      </c>
      <c r="L564" s="5">
        <v>0.956697071941088</v>
      </c>
      <c r="M564" s="10">
        <v>1.1732508390040901</v>
      </c>
      <c r="N564" s="5">
        <v>1.08853844072565</v>
      </c>
      <c r="O564" s="5">
        <v>0.97405195892628804</v>
      </c>
      <c r="P564" s="5">
        <v>0.92530285847861404</v>
      </c>
      <c r="Q564" s="5">
        <v>0.77638906421503795</v>
      </c>
      <c r="R564" s="5">
        <v>0.97114747781535404</v>
      </c>
      <c r="S564" s="11" t="s">
        <v>48</v>
      </c>
      <c r="T564" t="s">
        <v>48</v>
      </c>
      <c r="U564" t="s">
        <v>50</v>
      </c>
      <c r="V564" t="s">
        <v>48</v>
      </c>
      <c r="W564" t="s">
        <v>48</v>
      </c>
      <c r="X564" t="s">
        <v>50</v>
      </c>
      <c r="Y564" s="7">
        <f>ABS(Quintile_Data[[#This Row],[AE_Amt_Overall]]-MAX(Quintile_Data[[#This Row],[AE_Amt_Q1]:[AE_Amt_Q5]]))</f>
        <v>0.34830643195732203</v>
      </c>
      <c r="Z564" s="6">
        <f>ABS(MIN(Quintile_Data[[#This Row],[AE_Amt_Q1]:[AE_Amt_Q5]])-Quintile_Data[[#This Row],[AE_Amt_Overall]])</f>
        <v>0.27390401026949696</v>
      </c>
      <c r="AA564" s="19">
        <f>VLOOKUP(Quintile_Data[[#This Row],[Deaths_Q1]],Mapping!$A$2:$B$8,2,FALSE)</f>
        <v>50</v>
      </c>
      <c r="AB564" s="8">
        <f>VLOOKUP(Quintile_Data[[#This Row],[Deaths_Q2]],Mapping!$A$2:$B$8,2,FALSE)</f>
        <v>50</v>
      </c>
      <c r="AC564" s="8">
        <f>VLOOKUP(Quintile_Data[[#This Row],[Deaths_Q3]],Mapping!$A$2:$B$8,2,FALSE)</f>
        <v>100</v>
      </c>
      <c r="AD564" s="8">
        <f>VLOOKUP(Quintile_Data[[#This Row],[Deaths_Q4]],Mapping!$A$2:$B$8,2,FALSE)</f>
        <v>50</v>
      </c>
      <c r="AE564" s="8">
        <f>VLOOKUP(Quintile_Data[[#This Row],[Deaths_Q5]],Mapping!$A$2:$B$8,2,FALSE)</f>
        <v>50</v>
      </c>
      <c r="AF564" s="8">
        <f>VLOOKUP(Quintile_Data[[#This Row],[Deaths_Overall]],Mapping!$A$2:$B$8,2,FALSE)</f>
        <v>100</v>
      </c>
    </row>
    <row r="565" spans="1:32" x14ac:dyDescent="0.25">
      <c r="A565" t="s">
        <v>13</v>
      </c>
      <c r="B565" t="s">
        <v>27</v>
      </c>
      <c r="C565" t="s">
        <v>28</v>
      </c>
      <c r="D565" t="s">
        <v>17</v>
      </c>
      <c r="E565" t="s">
        <v>61</v>
      </c>
      <c r="F565" t="s">
        <v>57</v>
      </c>
      <c r="G565" s="10">
        <v>1.3288928966423701</v>
      </c>
      <c r="H565" s="5">
        <v>1.1446654633395299</v>
      </c>
      <c r="I565" s="5">
        <v>1.0090486438670501</v>
      </c>
      <c r="J565" s="5">
        <v>0.92067919058782199</v>
      </c>
      <c r="K565" s="5">
        <v>0.75389836622755202</v>
      </c>
      <c r="L565" s="5">
        <v>0.98544402856569002</v>
      </c>
      <c r="M565" s="10">
        <v>1.36106193773276</v>
      </c>
      <c r="N565" s="5">
        <v>1.2142543972903601</v>
      </c>
      <c r="O565" s="5">
        <v>1.07512135848743</v>
      </c>
      <c r="P565" s="5">
        <v>1.12304007211475</v>
      </c>
      <c r="Q565" s="5">
        <v>0.93547357405470799</v>
      </c>
      <c r="R565" s="5">
        <v>1.13430213070206</v>
      </c>
      <c r="S565" s="11" t="s">
        <v>50</v>
      </c>
      <c r="T565" t="s">
        <v>50</v>
      </c>
      <c r="U565" t="s">
        <v>50</v>
      </c>
      <c r="V565" t="s">
        <v>50</v>
      </c>
      <c r="W565" t="s">
        <v>50</v>
      </c>
      <c r="X565" t="s">
        <v>52</v>
      </c>
      <c r="Y565" s="7">
        <f>ABS(Quintile_Data[[#This Row],[AE_Amt_Overall]]-MAX(Quintile_Data[[#This Row],[AE_Amt_Q1]:[AE_Amt_Q5]]))</f>
        <v>0.34344886807668007</v>
      </c>
      <c r="Z565" s="6">
        <f>ABS(MIN(Quintile_Data[[#This Row],[AE_Amt_Q1]:[AE_Amt_Q5]])-Quintile_Data[[#This Row],[AE_Amt_Overall]])</f>
        <v>0.231545662338138</v>
      </c>
      <c r="AA565" s="19">
        <f>VLOOKUP(Quintile_Data[[#This Row],[Deaths_Q1]],Mapping!$A$2:$B$8,2,FALSE)</f>
        <v>100</v>
      </c>
      <c r="AB565" s="8">
        <f>VLOOKUP(Quintile_Data[[#This Row],[Deaths_Q2]],Mapping!$A$2:$B$8,2,FALSE)</f>
        <v>100</v>
      </c>
      <c r="AC565" s="8">
        <f>VLOOKUP(Quintile_Data[[#This Row],[Deaths_Q3]],Mapping!$A$2:$B$8,2,FALSE)</f>
        <v>100</v>
      </c>
      <c r="AD565" s="8">
        <f>VLOOKUP(Quintile_Data[[#This Row],[Deaths_Q4]],Mapping!$A$2:$B$8,2,FALSE)</f>
        <v>100</v>
      </c>
      <c r="AE565" s="8">
        <f>VLOOKUP(Quintile_Data[[#This Row],[Deaths_Q5]],Mapping!$A$2:$B$8,2,FALSE)</f>
        <v>100</v>
      </c>
      <c r="AF565" s="8">
        <f>VLOOKUP(Quintile_Data[[#This Row],[Deaths_Overall]],Mapping!$A$2:$B$8,2,FALSE)</f>
        <v>200</v>
      </c>
    </row>
    <row r="566" spans="1:32" x14ac:dyDescent="0.25">
      <c r="A566" t="s">
        <v>13</v>
      </c>
      <c r="B566" t="s">
        <v>27</v>
      </c>
      <c r="C566" t="s">
        <v>28</v>
      </c>
      <c r="D566" t="s">
        <v>17</v>
      </c>
      <c r="E566" t="s">
        <v>62</v>
      </c>
      <c r="F566" t="s">
        <v>16</v>
      </c>
      <c r="G566" s="10">
        <v>1.7117954834513001</v>
      </c>
      <c r="H566" s="5">
        <v>1.2630188656081001</v>
      </c>
      <c r="I566" s="5">
        <v>1.1064421653043099</v>
      </c>
      <c r="J566" s="5">
        <v>1.0001515248617701</v>
      </c>
      <c r="K566" s="5">
        <v>0.90443148813901197</v>
      </c>
      <c r="L566" s="5">
        <v>1.1359613379587601</v>
      </c>
      <c r="M566" s="10">
        <v>1.8087476343053299</v>
      </c>
      <c r="N566" s="5">
        <v>1.3729418917007099</v>
      </c>
      <c r="O566" s="5">
        <v>1.1966317559558799</v>
      </c>
      <c r="P566" s="5">
        <v>1.0405938730566699</v>
      </c>
      <c r="Q566" s="5">
        <v>0.977437118492825</v>
      </c>
      <c r="R566" s="5">
        <v>1.23087466395036</v>
      </c>
      <c r="S566" s="11" t="s">
        <v>48</v>
      </c>
      <c r="T566" t="s">
        <v>48</v>
      </c>
      <c r="U566" t="s">
        <v>50</v>
      </c>
      <c r="V566" t="s">
        <v>48</v>
      </c>
      <c r="W566" t="s">
        <v>48</v>
      </c>
      <c r="X566" t="s">
        <v>50</v>
      </c>
      <c r="Y566" s="7">
        <f>ABS(Quintile_Data[[#This Row],[AE_Amt_Overall]]-MAX(Quintile_Data[[#This Row],[AE_Amt_Q1]:[AE_Amt_Q5]]))</f>
        <v>0.57583414549253997</v>
      </c>
      <c r="Z566" s="6">
        <f>ABS(MIN(Quintile_Data[[#This Row],[AE_Amt_Q1]:[AE_Amt_Q5]])-Quintile_Data[[#This Row],[AE_Amt_Overall]])</f>
        <v>0.23152984981974811</v>
      </c>
      <c r="AA566" s="19">
        <f>VLOOKUP(Quintile_Data[[#This Row],[Deaths_Q1]],Mapping!$A$2:$B$8,2,FALSE)</f>
        <v>50</v>
      </c>
      <c r="AB566" s="8">
        <f>VLOOKUP(Quintile_Data[[#This Row],[Deaths_Q2]],Mapping!$A$2:$B$8,2,FALSE)</f>
        <v>50</v>
      </c>
      <c r="AC566" s="8">
        <f>VLOOKUP(Quintile_Data[[#This Row],[Deaths_Q3]],Mapping!$A$2:$B$8,2,FALSE)</f>
        <v>100</v>
      </c>
      <c r="AD566" s="8">
        <f>VLOOKUP(Quintile_Data[[#This Row],[Deaths_Q4]],Mapping!$A$2:$B$8,2,FALSE)</f>
        <v>50</v>
      </c>
      <c r="AE566" s="8">
        <f>VLOOKUP(Quintile_Data[[#This Row],[Deaths_Q5]],Mapping!$A$2:$B$8,2,FALSE)</f>
        <v>50</v>
      </c>
      <c r="AF566" s="8">
        <f>VLOOKUP(Quintile_Data[[#This Row],[Deaths_Overall]],Mapping!$A$2:$B$8,2,FALSE)</f>
        <v>100</v>
      </c>
    </row>
    <row r="567" spans="1:32" x14ac:dyDescent="0.25">
      <c r="A567" t="s">
        <v>13</v>
      </c>
      <c r="B567" t="s">
        <v>27</v>
      </c>
      <c r="C567" t="s">
        <v>28</v>
      </c>
      <c r="D567" t="s">
        <v>17</v>
      </c>
      <c r="E567" t="s">
        <v>62</v>
      </c>
      <c r="F567" t="s">
        <v>7</v>
      </c>
      <c r="G567" s="10">
        <v>1.2947091468951599</v>
      </c>
      <c r="H567" s="5">
        <v>1.0546870341919099</v>
      </c>
      <c r="I567" s="5">
        <v>0.91022528783549606</v>
      </c>
      <c r="J567" s="5">
        <v>0.82089535677666503</v>
      </c>
      <c r="K567" s="5">
        <v>0.70617520538970602</v>
      </c>
      <c r="L567" s="5">
        <v>0.90046870617743402</v>
      </c>
      <c r="M567" s="10">
        <v>1.2189223359157499</v>
      </c>
      <c r="N567" s="5">
        <v>1.02356881811863</v>
      </c>
      <c r="O567" s="5">
        <v>0.951538770556423</v>
      </c>
      <c r="P567" s="5">
        <v>0.91046443665452503</v>
      </c>
      <c r="Q567" s="5">
        <v>0.81057488089315799</v>
      </c>
      <c r="R567" s="5">
        <v>0.94653318865955105</v>
      </c>
      <c r="S567" s="11" t="s">
        <v>48</v>
      </c>
      <c r="T567" t="s">
        <v>48</v>
      </c>
      <c r="U567" t="s">
        <v>48</v>
      </c>
      <c r="V567" t="s">
        <v>48</v>
      </c>
      <c r="W567" t="s">
        <v>48</v>
      </c>
      <c r="X567" t="s">
        <v>50</v>
      </c>
      <c r="Y567" s="7">
        <f>ABS(Quintile_Data[[#This Row],[AE_Amt_Overall]]-MAX(Quintile_Data[[#This Row],[AE_Amt_Q1]:[AE_Amt_Q5]]))</f>
        <v>0.3942404407177259</v>
      </c>
      <c r="Z567" s="6">
        <f>ABS(MIN(Quintile_Data[[#This Row],[AE_Amt_Q1]:[AE_Amt_Q5]])-Quintile_Data[[#This Row],[AE_Amt_Overall]])</f>
        <v>0.194293500787728</v>
      </c>
      <c r="AA567" s="19">
        <f>VLOOKUP(Quintile_Data[[#This Row],[Deaths_Q1]],Mapping!$A$2:$B$8,2,FALSE)</f>
        <v>50</v>
      </c>
      <c r="AB567" s="8">
        <f>VLOOKUP(Quintile_Data[[#This Row],[Deaths_Q2]],Mapping!$A$2:$B$8,2,FALSE)</f>
        <v>50</v>
      </c>
      <c r="AC567" s="8">
        <f>VLOOKUP(Quintile_Data[[#This Row],[Deaths_Q3]],Mapping!$A$2:$B$8,2,FALSE)</f>
        <v>50</v>
      </c>
      <c r="AD567" s="8">
        <f>VLOOKUP(Quintile_Data[[#This Row],[Deaths_Q4]],Mapping!$A$2:$B$8,2,FALSE)</f>
        <v>50</v>
      </c>
      <c r="AE567" s="8">
        <f>VLOOKUP(Quintile_Data[[#This Row],[Deaths_Q5]],Mapping!$A$2:$B$8,2,FALSE)</f>
        <v>50</v>
      </c>
      <c r="AF567" s="8">
        <f>VLOOKUP(Quintile_Data[[#This Row],[Deaths_Overall]],Mapping!$A$2:$B$8,2,FALSE)</f>
        <v>100</v>
      </c>
    </row>
    <row r="568" spans="1:32" x14ac:dyDescent="0.25">
      <c r="A568" t="s">
        <v>13</v>
      </c>
      <c r="B568" t="s">
        <v>27</v>
      </c>
      <c r="C568" t="s">
        <v>28</v>
      </c>
      <c r="D568" t="s">
        <v>17</v>
      </c>
      <c r="E568" t="s">
        <v>62</v>
      </c>
      <c r="F568" t="s">
        <v>57</v>
      </c>
      <c r="G568" s="10">
        <v>1.2813630878548601</v>
      </c>
      <c r="H568" s="5">
        <v>1.0648190156889601</v>
      </c>
      <c r="I568" s="5">
        <v>0.95232738347990298</v>
      </c>
      <c r="J568" s="5">
        <v>0.85107387405996104</v>
      </c>
      <c r="K568" s="5">
        <v>0.75476179841491298</v>
      </c>
      <c r="L568" s="5">
        <v>0.911529969577481</v>
      </c>
      <c r="M568" s="10">
        <v>1.5798922824868999</v>
      </c>
      <c r="N568" s="5">
        <v>1.1269377940747101</v>
      </c>
      <c r="O568" s="5">
        <v>1.06323504456752</v>
      </c>
      <c r="P568" s="5">
        <v>1.0169245321378799</v>
      </c>
      <c r="Q568" s="5">
        <v>0.90793596168750601</v>
      </c>
      <c r="R568" s="5">
        <v>1.0659576292316399</v>
      </c>
      <c r="S568" s="11" t="s">
        <v>48</v>
      </c>
      <c r="T568" t="s">
        <v>50</v>
      </c>
      <c r="U568" t="s">
        <v>50</v>
      </c>
      <c r="V568" t="s">
        <v>50</v>
      </c>
      <c r="W568" t="s">
        <v>48</v>
      </c>
      <c r="X568" t="s">
        <v>50</v>
      </c>
      <c r="Y568" s="7">
        <f>ABS(Quintile_Data[[#This Row],[AE_Amt_Overall]]-MAX(Quintile_Data[[#This Row],[AE_Amt_Q1]:[AE_Amt_Q5]]))</f>
        <v>0.36983311827737908</v>
      </c>
      <c r="Z568" s="6">
        <f>ABS(MIN(Quintile_Data[[#This Row],[AE_Amt_Q1]:[AE_Amt_Q5]])-Quintile_Data[[#This Row],[AE_Amt_Overall]])</f>
        <v>0.15676817116256803</v>
      </c>
      <c r="AA568" s="19">
        <f>VLOOKUP(Quintile_Data[[#This Row],[Deaths_Q1]],Mapping!$A$2:$B$8,2,FALSE)</f>
        <v>50</v>
      </c>
      <c r="AB568" s="8">
        <f>VLOOKUP(Quintile_Data[[#This Row],[Deaths_Q2]],Mapping!$A$2:$B$8,2,FALSE)</f>
        <v>100</v>
      </c>
      <c r="AC568" s="8">
        <f>VLOOKUP(Quintile_Data[[#This Row],[Deaths_Q3]],Mapping!$A$2:$B$8,2,FALSE)</f>
        <v>100</v>
      </c>
      <c r="AD568" s="8">
        <f>VLOOKUP(Quintile_Data[[#This Row],[Deaths_Q4]],Mapping!$A$2:$B$8,2,FALSE)</f>
        <v>100</v>
      </c>
      <c r="AE568" s="8">
        <f>VLOOKUP(Quintile_Data[[#This Row],[Deaths_Q5]],Mapping!$A$2:$B$8,2,FALSE)</f>
        <v>50</v>
      </c>
      <c r="AF568" s="8">
        <f>VLOOKUP(Quintile_Data[[#This Row],[Deaths_Overall]],Mapping!$A$2:$B$8,2,FALSE)</f>
        <v>100</v>
      </c>
    </row>
    <row r="569" spans="1:32" x14ac:dyDescent="0.25">
      <c r="A569" t="s">
        <v>13</v>
      </c>
      <c r="B569" t="s">
        <v>27</v>
      </c>
      <c r="C569" t="s">
        <v>28</v>
      </c>
      <c r="D569" t="s">
        <v>17</v>
      </c>
      <c r="E569" t="s">
        <v>11</v>
      </c>
      <c r="F569" t="s">
        <v>16</v>
      </c>
      <c r="G569" s="10">
        <v>2.2006181633872299</v>
      </c>
      <c r="H569" s="5">
        <v>1.5446070733627</v>
      </c>
      <c r="I569" s="5">
        <v>1.30564919646677</v>
      </c>
      <c r="J569" s="5">
        <v>1.1244808776436199</v>
      </c>
      <c r="K569" s="5">
        <v>0.89990563694440995</v>
      </c>
      <c r="L569" s="5">
        <v>1.28313444968938</v>
      </c>
      <c r="M569" s="10">
        <v>2.5589005851561502</v>
      </c>
      <c r="N569" s="5">
        <v>1.57601036152899</v>
      </c>
      <c r="O569" s="5">
        <v>1.3869570912904201</v>
      </c>
      <c r="P569" s="5">
        <v>1.2164944382789</v>
      </c>
      <c r="Q569" s="5">
        <v>0.94046614437995701</v>
      </c>
      <c r="R569" s="5">
        <v>1.4252447136375599</v>
      </c>
      <c r="S569" s="11" t="s">
        <v>48</v>
      </c>
      <c r="T569" t="s">
        <v>48</v>
      </c>
      <c r="U569" t="s">
        <v>50</v>
      </c>
      <c r="V569" t="s">
        <v>48</v>
      </c>
      <c r="W569" t="s">
        <v>48</v>
      </c>
      <c r="X569" t="s">
        <v>50</v>
      </c>
      <c r="Y569" s="7">
        <f>ABS(Quintile_Data[[#This Row],[AE_Amt_Overall]]-MAX(Quintile_Data[[#This Row],[AE_Amt_Q1]:[AE_Amt_Q5]]))</f>
        <v>0.91748371369784998</v>
      </c>
      <c r="Z569" s="6">
        <f>ABS(MIN(Quintile_Data[[#This Row],[AE_Amt_Q1]:[AE_Amt_Q5]])-Quintile_Data[[#This Row],[AE_Amt_Overall]])</f>
        <v>0.38322881274497</v>
      </c>
      <c r="AA569" s="19">
        <f>VLOOKUP(Quintile_Data[[#This Row],[Deaths_Q1]],Mapping!$A$2:$B$8,2,FALSE)</f>
        <v>50</v>
      </c>
      <c r="AB569" s="8">
        <f>VLOOKUP(Quintile_Data[[#This Row],[Deaths_Q2]],Mapping!$A$2:$B$8,2,FALSE)</f>
        <v>50</v>
      </c>
      <c r="AC569" s="8">
        <f>VLOOKUP(Quintile_Data[[#This Row],[Deaths_Q3]],Mapping!$A$2:$B$8,2,FALSE)</f>
        <v>100</v>
      </c>
      <c r="AD569" s="8">
        <f>VLOOKUP(Quintile_Data[[#This Row],[Deaths_Q4]],Mapping!$A$2:$B$8,2,FALSE)</f>
        <v>50</v>
      </c>
      <c r="AE569" s="8">
        <f>VLOOKUP(Quintile_Data[[#This Row],[Deaths_Q5]],Mapping!$A$2:$B$8,2,FALSE)</f>
        <v>50</v>
      </c>
      <c r="AF569" s="8">
        <f>VLOOKUP(Quintile_Data[[#This Row],[Deaths_Overall]],Mapping!$A$2:$B$8,2,FALSE)</f>
        <v>100</v>
      </c>
    </row>
    <row r="570" spans="1:32" x14ac:dyDescent="0.25">
      <c r="A570" t="s">
        <v>13</v>
      </c>
      <c r="B570" t="s">
        <v>27</v>
      </c>
      <c r="C570" t="s">
        <v>28</v>
      </c>
      <c r="D570" t="s">
        <v>17</v>
      </c>
      <c r="E570" t="s">
        <v>11</v>
      </c>
      <c r="F570" t="s">
        <v>7</v>
      </c>
      <c r="G570" s="10">
        <v>1.46110427589129</v>
      </c>
      <c r="H570" s="5">
        <v>1.0012788438636799</v>
      </c>
      <c r="I570" s="5">
        <v>0.85171783841139903</v>
      </c>
      <c r="J570" s="5">
        <v>0.72522438801116995</v>
      </c>
      <c r="K570" s="5">
        <v>0.53151150361879296</v>
      </c>
      <c r="L570" s="5">
        <v>0.81007704838697303</v>
      </c>
      <c r="M570" s="10">
        <v>1.4393316540138501</v>
      </c>
      <c r="N570" s="5">
        <v>1.04123330745779</v>
      </c>
      <c r="O570" s="5">
        <v>0.90342045332099097</v>
      </c>
      <c r="P570" s="5">
        <v>0.85580534946244902</v>
      </c>
      <c r="Q570" s="5">
        <v>0.76376292617685604</v>
      </c>
      <c r="R570" s="5">
        <v>0.920196152754575</v>
      </c>
      <c r="S570" s="11" t="s">
        <v>48</v>
      </c>
      <c r="T570" t="s">
        <v>48</v>
      </c>
      <c r="U570" t="s">
        <v>50</v>
      </c>
      <c r="V570" t="s">
        <v>48</v>
      </c>
      <c r="W570" t="s">
        <v>48</v>
      </c>
      <c r="X570" t="s">
        <v>50</v>
      </c>
      <c r="Y570" s="7">
        <f>ABS(Quintile_Data[[#This Row],[AE_Amt_Overall]]-MAX(Quintile_Data[[#This Row],[AE_Amt_Q1]:[AE_Amt_Q5]]))</f>
        <v>0.65102722750431696</v>
      </c>
      <c r="Z570" s="6">
        <f>ABS(MIN(Quintile_Data[[#This Row],[AE_Amt_Q1]:[AE_Amt_Q5]])-Quintile_Data[[#This Row],[AE_Amt_Overall]])</f>
        <v>0.27856554476818007</v>
      </c>
      <c r="AA570" s="19">
        <f>VLOOKUP(Quintile_Data[[#This Row],[Deaths_Q1]],Mapping!$A$2:$B$8,2,FALSE)</f>
        <v>50</v>
      </c>
      <c r="AB570" s="8">
        <f>VLOOKUP(Quintile_Data[[#This Row],[Deaths_Q2]],Mapping!$A$2:$B$8,2,FALSE)</f>
        <v>50</v>
      </c>
      <c r="AC570" s="8">
        <f>VLOOKUP(Quintile_Data[[#This Row],[Deaths_Q3]],Mapping!$A$2:$B$8,2,FALSE)</f>
        <v>100</v>
      </c>
      <c r="AD570" s="8">
        <f>VLOOKUP(Quintile_Data[[#This Row],[Deaths_Q4]],Mapping!$A$2:$B$8,2,FALSE)</f>
        <v>50</v>
      </c>
      <c r="AE570" s="8">
        <f>VLOOKUP(Quintile_Data[[#This Row],[Deaths_Q5]],Mapping!$A$2:$B$8,2,FALSE)</f>
        <v>50</v>
      </c>
      <c r="AF570" s="8">
        <f>VLOOKUP(Quintile_Data[[#This Row],[Deaths_Overall]],Mapping!$A$2:$B$8,2,FALSE)</f>
        <v>100</v>
      </c>
    </row>
    <row r="571" spans="1:32" x14ac:dyDescent="0.25">
      <c r="A571" t="s">
        <v>13</v>
      </c>
      <c r="B571" t="s">
        <v>27</v>
      </c>
      <c r="C571" t="s">
        <v>28</v>
      </c>
      <c r="D571" t="s">
        <v>17</v>
      </c>
      <c r="E571" t="s">
        <v>11</v>
      </c>
      <c r="F571" t="s">
        <v>57</v>
      </c>
      <c r="G571" s="10">
        <v>1.5968386946100199</v>
      </c>
      <c r="H571" s="5">
        <v>1.0724647029140599</v>
      </c>
      <c r="I571" s="5">
        <v>0.860645124310217</v>
      </c>
      <c r="J571" s="5">
        <v>0.74384807481674398</v>
      </c>
      <c r="K571" s="5">
        <v>0.62369337282855797</v>
      </c>
      <c r="L571" s="5">
        <v>0.82139589447238304</v>
      </c>
      <c r="M571" s="10">
        <v>1.82864048820175</v>
      </c>
      <c r="N571" s="5">
        <v>1.35101587746208</v>
      </c>
      <c r="O571" s="5">
        <v>0.99592549711871403</v>
      </c>
      <c r="P571" s="5">
        <v>0.91862814128962</v>
      </c>
      <c r="Q571" s="5">
        <v>0.98624178132768303</v>
      </c>
      <c r="R571" s="5">
        <v>1.1103291717722801</v>
      </c>
      <c r="S571" s="11" t="s">
        <v>48</v>
      </c>
      <c r="T571" t="s">
        <v>50</v>
      </c>
      <c r="U571" t="s">
        <v>50</v>
      </c>
      <c r="V571" t="s">
        <v>50</v>
      </c>
      <c r="W571" t="s">
        <v>48</v>
      </c>
      <c r="X571" t="s">
        <v>50</v>
      </c>
      <c r="Y571" s="7">
        <f>ABS(Quintile_Data[[#This Row],[AE_Amt_Overall]]-MAX(Quintile_Data[[#This Row],[AE_Amt_Q1]:[AE_Amt_Q5]]))</f>
        <v>0.77544280013763689</v>
      </c>
      <c r="Z571" s="6">
        <f>ABS(MIN(Quintile_Data[[#This Row],[AE_Amt_Q1]:[AE_Amt_Q5]])-Quintile_Data[[#This Row],[AE_Amt_Overall]])</f>
        <v>0.19770252164382507</v>
      </c>
      <c r="AA571" s="19">
        <f>VLOOKUP(Quintile_Data[[#This Row],[Deaths_Q1]],Mapping!$A$2:$B$8,2,FALSE)</f>
        <v>50</v>
      </c>
      <c r="AB571" s="8">
        <f>VLOOKUP(Quintile_Data[[#This Row],[Deaths_Q2]],Mapping!$A$2:$B$8,2,FALSE)</f>
        <v>100</v>
      </c>
      <c r="AC571" s="8">
        <f>VLOOKUP(Quintile_Data[[#This Row],[Deaths_Q3]],Mapping!$A$2:$B$8,2,FALSE)</f>
        <v>100</v>
      </c>
      <c r="AD571" s="8">
        <f>VLOOKUP(Quintile_Data[[#This Row],[Deaths_Q4]],Mapping!$A$2:$B$8,2,FALSE)</f>
        <v>100</v>
      </c>
      <c r="AE571" s="8">
        <f>VLOOKUP(Quintile_Data[[#This Row],[Deaths_Q5]],Mapping!$A$2:$B$8,2,FALSE)</f>
        <v>50</v>
      </c>
      <c r="AF571" s="8">
        <f>VLOOKUP(Quintile_Data[[#This Row],[Deaths_Overall]],Mapping!$A$2:$B$8,2,FALSE)</f>
        <v>100</v>
      </c>
    </row>
    <row r="572" spans="1:32" x14ac:dyDescent="0.25">
      <c r="A572" t="s">
        <v>13</v>
      </c>
      <c r="B572" t="s">
        <v>27</v>
      </c>
      <c r="C572" t="s">
        <v>28</v>
      </c>
      <c r="D572" t="s">
        <v>17</v>
      </c>
      <c r="E572" t="s">
        <v>58</v>
      </c>
      <c r="F572" t="s">
        <v>16</v>
      </c>
      <c r="G572" s="10">
        <v>1.59620354151859</v>
      </c>
      <c r="H572" s="5">
        <v>1.27812393978461</v>
      </c>
      <c r="I572" s="5">
        <v>1.16957101620211</v>
      </c>
      <c r="J572" s="5">
        <v>1.10352956055711</v>
      </c>
      <c r="K572" s="5">
        <v>0.99173706125007399</v>
      </c>
      <c r="L572" s="5">
        <v>1.16951015740696</v>
      </c>
      <c r="M572" s="10">
        <v>1.6999620184998401</v>
      </c>
      <c r="N572" s="5">
        <v>1.4102116145971899</v>
      </c>
      <c r="O572" s="5">
        <v>1.24274876782522</v>
      </c>
      <c r="P572" s="5">
        <v>1.14683785635879</v>
      </c>
      <c r="Q572" s="5">
        <v>1.0436430245144901</v>
      </c>
      <c r="R572" s="5">
        <v>1.25624808198885</v>
      </c>
      <c r="S572" s="11" t="s">
        <v>50</v>
      </c>
      <c r="T572" t="s">
        <v>50</v>
      </c>
      <c r="U572" t="s">
        <v>50</v>
      </c>
      <c r="V572" t="s">
        <v>50</v>
      </c>
      <c r="W572" t="s">
        <v>50</v>
      </c>
      <c r="X572" t="s">
        <v>52</v>
      </c>
      <c r="Y572" s="7">
        <f>ABS(Quintile_Data[[#This Row],[AE_Amt_Overall]]-MAX(Quintile_Data[[#This Row],[AE_Amt_Q1]:[AE_Amt_Q5]]))</f>
        <v>0.42669338411163005</v>
      </c>
      <c r="Z572" s="6">
        <f>ABS(MIN(Quintile_Data[[#This Row],[AE_Amt_Q1]:[AE_Amt_Q5]])-Quintile_Data[[#This Row],[AE_Amt_Overall]])</f>
        <v>0.17777309615688597</v>
      </c>
      <c r="AA572" s="19">
        <f>VLOOKUP(Quintile_Data[[#This Row],[Deaths_Q1]],Mapping!$A$2:$B$8,2,FALSE)</f>
        <v>100</v>
      </c>
      <c r="AB572" s="8">
        <f>VLOOKUP(Quintile_Data[[#This Row],[Deaths_Q2]],Mapping!$A$2:$B$8,2,FALSE)</f>
        <v>100</v>
      </c>
      <c r="AC572" s="8">
        <f>VLOOKUP(Quintile_Data[[#This Row],[Deaths_Q3]],Mapping!$A$2:$B$8,2,FALSE)</f>
        <v>100</v>
      </c>
      <c r="AD572" s="8">
        <f>VLOOKUP(Quintile_Data[[#This Row],[Deaths_Q4]],Mapping!$A$2:$B$8,2,FALSE)</f>
        <v>100</v>
      </c>
      <c r="AE572" s="8">
        <f>VLOOKUP(Quintile_Data[[#This Row],[Deaths_Q5]],Mapping!$A$2:$B$8,2,FALSE)</f>
        <v>100</v>
      </c>
      <c r="AF572" s="8">
        <f>VLOOKUP(Quintile_Data[[#This Row],[Deaths_Overall]],Mapping!$A$2:$B$8,2,FALSE)</f>
        <v>200</v>
      </c>
    </row>
    <row r="573" spans="1:32" x14ac:dyDescent="0.25">
      <c r="A573" t="s">
        <v>13</v>
      </c>
      <c r="B573" t="s">
        <v>27</v>
      </c>
      <c r="C573" t="s">
        <v>28</v>
      </c>
      <c r="D573" t="s">
        <v>17</v>
      </c>
      <c r="E573" t="s">
        <v>58</v>
      </c>
      <c r="F573" t="s">
        <v>7</v>
      </c>
      <c r="G573" s="10">
        <v>1.2768562789576201</v>
      </c>
      <c r="H573" s="5">
        <v>1.01023311421815</v>
      </c>
      <c r="I573" s="5">
        <v>0.92063435889074796</v>
      </c>
      <c r="J573" s="5">
        <v>0.81943078263857905</v>
      </c>
      <c r="K573" s="5">
        <v>0.71666997102179297</v>
      </c>
      <c r="L573" s="5">
        <v>0.86603446258651195</v>
      </c>
      <c r="M573" s="10">
        <v>1.25121584305223</v>
      </c>
      <c r="N573" s="5">
        <v>1.01501272380657</v>
      </c>
      <c r="O573" s="5">
        <v>0.97385694065210304</v>
      </c>
      <c r="P573" s="5">
        <v>0.89566786999433401</v>
      </c>
      <c r="Q573" s="5">
        <v>0.84868095322312398</v>
      </c>
      <c r="R573" s="5">
        <v>0.94869169613604298</v>
      </c>
      <c r="S573" s="11" t="s">
        <v>48</v>
      </c>
      <c r="T573" t="s">
        <v>50</v>
      </c>
      <c r="U573" t="s">
        <v>50</v>
      </c>
      <c r="V573" t="s">
        <v>50</v>
      </c>
      <c r="W573" t="s">
        <v>50</v>
      </c>
      <c r="X573" t="s">
        <v>50</v>
      </c>
      <c r="Y573" s="7">
        <f>ABS(Quintile_Data[[#This Row],[AE_Amt_Overall]]-MAX(Quintile_Data[[#This Row],[AE_Amt_Q1]:[AE_Amt_Q5]]))</f>
        <v>0.41082181637110815</v>
      </c>
      <c r="Z573" s="6">
        <f>ABS(MIN(Quintile_Data[[#This Row],[AE_Amt_Q1]:[AE_Amt_Q5]])-Quintile_Data[[#This Row],[AE_Amt_Overall]])</f>
        <v>0.14936449156471898</v>
      </c>
      <c r="AA573" s="19">
        <f>VLOOKUP(Quintile_Data[[#This Row],[Deaths_Q1]],Mapping!$A$2:$B$8,2,FALSE)</f>
        <v>50</v>
      </c>
      <c r="AB573" s="8">
        <f>VLOOKUP(Quintile_Data[[#This Row],[Deaths_Q2]],Mapping!$A$2:$B$8,2,FALSE)</f>
        <v>100</v>
      </c>
      <c r="AC573" s="8">
        <f>VLOOKUP(Quintile_Data[[#This Row],[Deaths_Q3]],Mapping!$A$2:$B$8,2,FALSE)</f>
        <v>100</v>
      </c>
      <c r="AD573" s="8">
        <f>VLOOKUP(Quintile_Data[[#This Row],[Deaths_Q4]],Mapping!$A$2:$B$8,2,FALSE)</f>
        <v>100</v>
      </c>
      <c r="AE573" s="8">
        <f>VLOOKUP(Quintile_Data[[#This Row],[Deaths_Q5]],Mapping!$A$2:$B$8,2,FALSE)</f>
        <v>100</v>
      </c>
      <c r="AF573" s="8">
        <f>VLOOKUP(Quintile_Data[[#This Row],[Deaths_Overall]],Mapping!$A$2:$B$8,2,FALSE)</f>
        <v>100</v>
      </c>
    </row>
    <row r="574" spans="1:32" x14ac:dyDescent="0.25">
      <c r="A574" t="s">
        <v>13</v>
      </c>
      <c r="B574" t="s">
        <v>27</v>
      </c>
      <c r="C574" t="s">
        <v>28</v>
      </c>
      <c r="D574" t="s">
        <v>17</v>
      </c>
      <c r="E574" t="s">
        <v>58</v>
      </c>
      <c r="F574" t="s">
        <v>57</v>
      </c>
      <c r="G574" s="10">
        <v>1.3362471941524701</v>
      </c>
      <c r="H574" s="5">
        <v>1.0664542122833101</v>
      </c>
      <c r="I574" s="5">
        <v>0.94398135899268298</v>
      </c>
      <c r="J574" s="5">
        <v>0.84090003521703205</v>
      </c>
      <c r="K574" s="5">
        <v>0.73306113757203395</v>
      </c>
      <c r="L574" s="5">
        <v>0.88517159748076601</v>
      </c>
      <c r="M574" s="10">
        <v>1.4912718806322101</v>
      </c>
      <c r="N574" s="5">
        <v>1.20559661956904</v>
      </c>
      <c r="O574" s="5">
        <v>1.0725906905790801</v>
      </c>
      <c r="P574" s="5">
        <v>1.0410601599273599</v>
      </c>
      <c r="Q574" s="5">
        <v>0.97474481843147098</v>
      </c>
      <c r="R574" s="5">
        <v>1.1122894185277199</v>
      </c>
      <c r="S574" s="11" t="s">
        <v>50</v>
      </c>
      <c r="T574" t="s">
        <v>50</v>
      </c>
      <c r="U574" t="s">
        <v>50</v>
      </c>
      <c r="V574" t="s">
        <v>50</v>
      </c>
      <c r="W574" t="s">
        <v>50</v>
      </c>
      <c r="X574" t="s">
        <v>52</v>
      </c>
      <c r="Y574" s="7">
        <f>ABS(Quintile_Data[[#This Row],[AE_Amt_Overall]]-MAX(Quintile_Data[[#This Row],[AE_Amt_Q1]:[AE_Amt_Q5]]))</f>
        <v>0.45107559667170405</v>
      </c>
      <c r="Z574" s="6">
        <f>ABS(MIN(Quintile_Data[[#This Row],[AE_Amt_Q1]:[AE_Amt_Q5]])-Quintile_Data[[#This Row],[AE_Amt_Overall]])</f>
        <v>0.15211045990873207</v>
      </c>
      <c r="AA574" s="19">
        <f>VLOOKUP(Quintile_Data[[#This Row],[Deaths_Q1]],Mapping!$A$2:$B$8,2,FALSE)</f>
        <v>100</v>
      </c>
      <c r="AB574" s="8">
        <f>VLOOKUP(Quintile_Data[[#This Row],[Deaths_Q2]],Mapping!$A$2:$B$8,2,FALSE)</f>
        <v>100</v>
      </c>
      <c r="AC574" s="8">
        <f>VLOOKUP(Quintile_Data[[#This Row],[Deaths_Q3]],Mapping!$A$2:$B$8,2,FALSE)</f>
        <v>100</v>
      </c>
      <c r="AD574" s="8">
        <f>VLOOKUP(Quintile_Data[[#This Row],[Deaths_Q4]],Mapping!$A$2:$B$8,2,FALSE)</f>
        <v>100</v>
      </c>
      <c r="AE574" s="8">
        <f>VLOOKUP(Quintile_Data[[#This Row],[Deaths_Q5]],Mapping!$A$2:$B$8,2,FALSE)</f>
        <v>100</v>
      </c>
      <c r="AF574" s="8">
        <f>VLOOKUP(Quintile_Data[[#This Row],[Deaths_Overall]],Mapping!$A$2:$B$8,2,FALSE)</f>
        <v>200</v>
      </c>
    </row>
    <row r="575" spans="1:32" x14ac:dyDescent="0.25">
      <c r="A575" t="s">
        <v>13</v>
      </c>
      <c r="B575" t="s">
        <v>27</v>
      </c>
      <c r="C575" t="s">
        <v>28</v>
      </c>
      <c r="D575" t="s">
        <v>29</v>
      </c>
      <c r="E575" t="s">
        <v>60</v>
      </c>
      <c r="F575" t="s">
        <v>16</v>
      </c>
      <c r="G575" s="10">
        <v>1.85268261567559</v>
      </c>
      <c r="H575" s="5">
        <v>1.55825614722785</v>
      </c>
      <c r="I575" s="5">
        <v>1.3020059583527801</v>
      </c>
      <c r="J575" s="5">
        <v>1.1966120984712201</v>
      </c>
      <c r="K575" s="5">
        <v>1.03186905105162</v>
      </c>
      <c r="L575" s="5">
        <v>1.2244467074365299</v>
      </c>
      <c r="M575" s="10">
        <v>1.9042257391363</v>
      </c>
      <c r="N575" s="5">
        <v>1.56489351288936</v>
      </c>
      <c r="O575" s="5">
        <v>1.3035931420456801</v>
      </c>
      <c r="P575" s="5">
        <v>1.2595008483793999</v>
      </c>
      <c r="Q575" s="5">
        <v>1.0952774651817001</v>
      </c>
      <c r="R575" s="5">
        <v>1.2743502498864601</v>
      </c>
      <c r="S575" s="11" t="s">
        <v>48</v>
      </c>
      <c r="T575" t="s">
        <v>48</v>
      </c>
      <c r="U575" t="s">
        <v>48</v>
      </c>
      <c r="V575" t="s">
        <v>48</v>
      </c>
      <c r="W575" t="s">
        <v>48</v>
      </c>
      <c r="X575" t="s">
        <v>50</v>
      </c>
      <c r="Y575" s="7">
        <f>ABS(Quintile_Data[[#This Row],[AE_Amt_Overall]]-MAX(Quintile_Data[[#This Row],[AE_Amt_Q1]:[AE_Amt_Q5]]))</f>
        <v>0.62823590823906006</v>
      </c>
      <c r="Z575" s="6">
        <f>ABS(MIN(Quintile_Data[[#This Row],[AE_Amt_Q1]:[AE_Amt_Q5]])-Quintile_Data[[#This Row],[AE_Amt_Overall]])</f>
        <v>0.19257765638490998</v>
      </c>
      <c r="AA575" s="19">
        <f>VLOOKUP(Quintile_Data[[#This Row],[Deaths_Q1]],Mapping!$A$2:$B$8,2,FALSE)</f>
        <v>50</v>
      </c>
      <c r="AB575" s="8">
        <f>VLOOKUP(Quintile_Data[[#This Row],[Deaths_Q2]],Mapping!$A$2:$B$8,2,FALSE)</f>
        <v>50</v>
      </c>
      <c r="AC575" s="8">
        <f>VLOOKUP(Quintile_Data[[#This Row],[Deaths_Q3]],Mapping!$A$2:$B$8,2,FALSE)</f>
        <v>50</v>
      </c>
      <c r="AD575" s="8">
        <f>VLOOKUP(Quintile_Data[[#This Row],[Deaths_Q4]],Mapping!$A$2:$B$8,2,FALSE)</f>
        <v>50</v>
      </c>
      <c r="AE575" s="8">
        <f>VLOOKUP(Quintile_Data[[#This Row],[Deaths_Q5]],Mapping!$A$2:$B$8,2,FALSE)</f>
        <v>50</v>
      </c>
      <c r="AF575" s="8">
        <f>VLOOKUP(Quintile_Data[[#This Row],[Deaths_Overall]],Mapping!$A$2:$B$8,2,FALSE)</f>
        <v>100</v>
      </c>
    </row>
    <row r="576" spans="1:32" x14ac:dyDescent="0.25">
      <c r="A576" t="s">
        <v>13</v>
      </c>
      <c r="B576" t="s">
        <v>27</v>
      </c>
      <c r="C576" t="s">
        <v>28</v>
      </c>
      <c r="D576" t="s">
        <v>29</v>
      </c>
      <c r="E576" t="s">
        <v>60</v>
      </c>
      <c r="F576" t="s">
        <v>7</v>
      </c>
      <c r="G576" s="10">
        <v>1.5986100487035</v>
      </c>
      <c r="H576" s="5">
        <v>1.3056654810386901</v>
      </c>
      <c r="I576" s="5">
        <v>1.1547206491206401</v>
      </c>
      <c r="J576" s="5">
        <v>0.92760119059759005</v>
      </c>
      <c r="K576" s="5">
        <v>0.72024664678675199</v>
      </c>
      <c r="L576" s="5">
        <v>0.97224370490915402</v>
      </c>
      <c r="M576" s="10">
        <v>1.3842918292622</v>
      </c>
      <c r="N576" s="5">
        <v>1.2519636716567299</v>
      </c>
      <c r="O576" s="5">
        <v>1.1432746043636199</v>
      </c>
      <c r="P576" s="5">
        <v>0.96128451226701495</v>
      </c>
      <c r="Q576" s="5">
        <v>0.80216416685782299</v>
      </c>
      <c r="R576" s="5">
        <v>1.0075365933129701</v>
      </c>
      <c r="S576" s="11" t="s">
        <v>49</v>
      </c>
      <c r="T576" t="s">
        <v>48</v>
      </c>
      <c r="U576" t="s">
        <v>48</v>
      </c>
      <c r="V576" t="s">
        <v>48</v>
      </c>
      <c r="W576" t="s">
        <v>48</v>
      </c>
      <c r="X576" t="s">
        <v>50</v>
      </c>
      <c r="Y576" s="7">
        <f>ABS(Quintile_Data[[#This Row],[AE_Amt_Overall]]-MAX(Quintile_Data[[#This Row],[AE_Amt_Q1]:[AE_Amt_Q5]]))</f>
        <v>0.62636634379434597</v>
      </c>
      <c r="Z576" s="6">
        <f>ABS(MIN(Quintile_Data[[#This Row],[AE_Amt_Q1]:[AE_Amt_Q5]])-Quintile_Data[[#This Row],[AE_Amt_Overall]])</f>
        <v>0.25199705812240203</v>
      </c>
      <c r="AA576" s="19">
        <f>VLOOKUP(Quintile_Data[[#This Row],[Deaths_Q1]],Mapping!$A$2:$B$8,2,FALSE)</f>
        <v>25</v>
      </c>
      <c r="AB576" s="8">
        <f>VLOOKUP(Quintile_Data[[#This Row],[Deaths_Q2]],Mapping!$A$2:$B$8,2,FALSE)</f>
        <v>50</v>
      </c>
      <c r="AC576" s="8">
        <f>VLOOKUP(Quintile_Data[[#This Row],[Deaths_Q3]],Mapping!$A$2:$B$8,2,FALSE)</f>
        <v>50</v>
      </c>
      <c r="AD576" s="8">
        <f>VLOOKUP(Quintile_Data[[#This Row],[Deaths_Q4]],Mapping!$A$2:$B$8,2,FALSE)</f>
        <v>50</v>
      </c>
      <c r="AE576" s="8">
        <f>VLOOKUP(Quintile_Data[[#This Row],[Deaths_Q5]],Mapping!$A$2:$B$8,2,FALSE)</f>
        <v>50</v>
      </c>
      <c r="AF576" s="8">
        <f>VLOOKUP(Quintile_Data[[#This Row],[Deaths_Overall]],Mapping!$A$2:$B$8,2,FALSE)</f>
        <v>100</v>
      </c>
    </row>
    <row r="577" spans="1:32" x14ac:dyDescent="0.25">
      <c r="A577" t="s">
        <v>13</v>
      </c>
      <c r="B577" t="s">
        <v>27</v>
      </c>
      <c r="C577" t="s">
        <v>28</v>
      </c>
      <c r="D577" t="s">
        <v>29</v>
      </c>
      <c r="E577" t="s">
        <v>60</v>
      </c>
      <c r="F577" t="s">
        <v>57</v>
      </c>
      <c r="G577" s="10">
        <v>1.63799712202776</v>
      </c>
      <c r="H577" s="5">
        <v>1.36413177828808</v>
      </c>
      <c r="I577" s="5">
        <v>1.2073303489795899</v>
      </c>
      <c r="J577" s="5">
        <v>1.0384387191559299</v>
      </c>
      <c r="K577" s="5">
        <v>0.83074832926233</v>
      </c>
      <c r="L577" s="5">
        <v>1.0426583912187799</v>
      </c>
      <c r="M577" s="10">
        <v>1.64341979932963</v>
      </c>
      <c r="N577" s="5">
        <v>1.43351055608346</v>
      </c>
      <c r="O577" s="5">
        <v>1.2028125091706801</v>
      </c>
      <c r="P577" s="5">
        <v>1.1709848139664401</v>
      </c>
      <c r="Q577" s="5">
        <v>1.01540691258672</v>
      </c>
      <c r="R577" s="5">
        <v>1.18639307126579</v>
      </c>
      <c r="S577" s="11" t="s">
        <v>48</v>
      </c>
      <c r="T577" t="s">
        <v>48</v>
      </c>
      <c r="U577" t="s">
        <v>48</v>
      </c>
      <c r="V577" t="s">
        <v>50</v>
      </c>
      <c r="W577" t="s">
        <v>50</v>
      </c>
      <c r="X577" t="s">
        <v>50</v>
      </c>
      <c r="Y577" s="7">
        <f>ABS(Quintile_Data[[#This Row],[AE_Amt_Overall]]-MAX(Quintile_Data[[#This Row],[AE_Amt_Q1]:[AE_Amt_Q5]]))</f>
        <v>0.59533873080898014</v>
      </c>
      <c r="Z577" s="6">
        <f>ABS(MIN(Quintile_Data[[#This Row],[AE_Amt_Q1]:[AE_Amt_Q5]])-Quintile_Data[[#This Row],[AE_Amt_Overall]])</f>
        <v>0.2119100619564499</v>
      </c>
      <c r="AA577" s="19">
        <f>VLOOKUP(Quintile_Data[[#This Row],[Deaths_Q1]],Mapping!$A$2:$B$8,2,FALSE)</f>
        <v>50</v>
      </c>
      <c r="AB577" s="8">
        <f>VLOOKUP(Quintile_Data[[#This Row],[Deaths_Q2]],Mapping!$A$2:$B$8,2,FALSE)</f>
        <v>50</v>
      </c>
      <c r="AC577" s="8">
        <f>VLOOKUP(Quintile_Data[[#This Row],[Deaths_Q3]],Mapping!$A$2:$B$8,2,FALSE)</f>
        <v>50</v>
      </c>
      <c r="AD577" s="8">
        <f>VLOOKUP(Quintile_Data[[#This Row],[Deaths_Q4]],Mapping!$A$2:$B$8,2,FALSE)</f>
        <v>100</v>
      </c>
      <c r="AE577" s="8">
        <f>VLOOKUP(Quintile_Data[[#This Row],[Deaths_Q5]],Mapping!$A$2:$B$8,2,FALSE)</f>
        <v>100</v>
      </c>
      <c r="AF577" s="8">
        <f>VLOOKUP(Quintile_Data[[#This Row],[Deaths_Overall]],Mapping!$A$2:$B$8,2,FALSE)</f>
        <v>100</v>
      </c>
    </row>
    <row r="578" spans="1:32" x14ac:dyDescent="0.25">
      <c r="A578" t="s">
        <v>13</v>
      </c>
      <c r="B578" t="s">
        <v>27</v>
      </c>
      <c r="C578" t="s">
        <v>28</v>
      </c>
      <c r="D578" t="s">
        <v>29</v>
      </c>
      <c r="E578" t="s">
        <v>61</v>
      </c>
      <c r="F578" t="s">
        <v>16</v>
      </c>
      <c r="G578" s="10">
        <v>1.62564941791929</v>
      </c>
      <c r="H578" s="5">
        <v>1.3317251312173199</v>
      </c>
      <c r="I578" s="5">
        <v>1.2026079470187001</v>
      </c>
      <c r="J578" s="5">
        <v>1.08350328434265</v>
      </c>
      <c r="K578" s="5">
        <v>0.89910184860151399</v>
      </c>
      <c r="L578" s="5">
        <v>1.2199609523142001</v>
      </c>
      <c r="M578" s="10">
        <v>1.7622267049206599</v>
      </c>
      <c r="N578" s="5">
        <v>1.3880713963979601</v>
      </c>
      <c r="O578" s="5">
        <v>1.27252430430154</v>
      </c>
      <c r="P578" s="5">
        <v>1.12439273647909</v>
      </c>
      <c r="Q578" s="5">
        <v>0.94736428934635297</v>
      </c>
      <c r="R578" s="5">
        <v>1.30167463880578</v>
      </c>
      <c r="S578" s="11" t="s">
        <v>50</v>
      </c>
      <c r="T578" t="s">
        <v>50</v>
      </c>
      <c r="U578" t="s">
        <v>50</v>
      </c>
      <c r="V578" t="s">
        <v>50</v>
      </c>
      <c r="W578" t="s">
        <v>48</v>
      </c>
      <c r="X578" t="s">
        <v>52</v>
      </c>
      <c r="Y578" s="7">
        <f>ABS(Quintile_Data[[#This Row],[AE_Amt_Overall]]-MAX(Quintile_Data[[#This Row],[AE_Amt_Q1]:[AE_Amt_Q5]]))</f>
        <v>0.40568846560508987</v>
      </c>
      <c r="Z578" s="6">
        <f>ABS(MIN(Quintile_Data[[#This Row],[AE_Amt_Q1]:[AE_Amt_Q5]])-Quintile_Data[[#This Row],[AE_Amt_Overall]])</f>
        <v>0.32085910371268611</v>
      </c>
      <c r="AA578" s="19">
        <f>VLOOKUP(Quintile_Data[[#This Row],[Deaths_Q1]],Mapping!$A$2:$B$8,2,FALSE)</f>
        <v>100</v>
      </c>
      <c r="AB578" s="8">
        <f>VLOOKUP(Quintile_Data[[#This Row],[Deaths_Q2]],Mapping!$A$2:$B$8,2,FALSE)</f>
        <v>100</v>
      </c>
      <c r="AC578" s="8">
        <f>VLOOKUP(Quintile_Data[[#This Row],[Deaths_Q3]],Mapping!$A$2:$B$8,2,FALSE)</f>
        <v>100</v>
      </c>
      <c r="AD578" s="8">
        <f>VLOOKUP(Quintile_Data[[#This Row],[Deaths_Q4]],Mapping!$A$2:$B$8,2,FALSE)</f>
        <v>100</v>
      </c>
      <c r="AE578" s="8">
        <f>VLOOKUP(Quintile_Data[[#This Row],[Deaths_Q5]],Mapping!$A$2:$B$8,2,FALSE)</f>
        <v>50</v>
      </c>
      <c r="AF578" s="8">
        <f>VLOOKUP(Quintile_Data[[#This Row],[Deaths_Overall]],Mapping!$A$2:$B$8,2,FALSE)</f>
        <v>200</v>
      </c>
    </row>
    <row r="579" spans="1:32" x14ac:dyDescent="0.25">
      <c r="A579" t="s">
        <v>13</v>
      </c>
      <c r="B579" t="s">
        <v>27</v>
      </c>
      <c r="C579" t="s">
        <v>28</v>
      </c>
      <c r="D579" t="s">
        <v>29</v>
      </c>
      <c r="E579" t="s">
        <v>61</v>
      </c>
      <c r="F579" t="s">
        <v>7</v>
      </c>
      <c r="G579" s="10">
        <v>1.24111925995557</v>
      </c>
      <c r="H579" s="5">
        <v>1.0404021690530501</v>
      </c>
      <c r="I579" s="5">
        <v>0.96413000224977397</v>
      </c>
      <c r="J579" s="5">
        <v>0.85113914575012195</v>
      </c>
      <c r="K579" s="5">
        <v>0.730575413640973</v>
      </c>
      <c r="L579" s="5">
        <v>0.89571755160660405</v>
      </c>
      <c r="M579" s="10">
        <v>1.3533980508141099</v>
      </c>
      <c r="N579" s="5">
        <v>1.02721914659642</v>
      </c>
      <c r="O579" s="5">
        <v>0.98603278976815301</v>
      </c>
      <c r="P579" s="5">
        <v>0.88544187142957698</v>
      </c>
      <c r="Q579" s="5">
        <v>0.78517536614150196</v>
      </c>
      <c r="R579" s="5">
        <v>0.93907768832878402</v>
      </c>
      <c r="S579" s="11" t="s">
        <v>48</v>
      </c>
      <c r="T579" t="s">
        <v>50</v>
      </c>
      <c r="U579" t="s">
        <v>50</v>
      </c>
      <c r="V579" t="s">
        <v>50</v>
      </c>
      <c r="W579" t="s">
        <v>50</v>
      </c>
      <c r="X579" t="s">
        <v>50</v>
      </c>
      <c r="Y579" s="7">
        <f>ABS(Quintile_Data[[#This Row],[AE_Amt_Overall]]-MAX(Quintile_Data[[#This Row],[AE_Amt_Q1]:[AE_Amt_Q5]]))</f>
        <v>0.345401708348966</v>
      </c>
      <c r="Z579" s="6">
        <f>ABS(MIN(Quintile_Data[[#This Row],[AE_Amt_Q1]:[AE_Amt_Q5]])-Quintile_Data[[#This Row],[AE_Amt_Overall]])</f>
        <v>0.16514213796563104</v>
      </c>
      <c r="AA579" s="19">
        <f>VLOOKUP(Quintile_Data[[#This Row],[Deaths_Q1]],Mapping!$A$2:$B$8,2,FALSE)</f>
        <v>50</v>
      </c>
      <c r="AB579" s="8">
        <f>VLOOKUP(Quintile_Data[[#This Row],[Deaths_Q2]],Mapping!$A$2:$B$8,2,FALSE)</f>
        <v>100</v>
      </c>
      <c r="AC579" s="8">
        <f>VLOOKUP(Quintile_Data[[#This Row],[Deaths_Q3]],Mapping!$A$2:$B$8,2,FALSE)</f>
        <v>100</v>
      </c>
      <c r="AD579" s="8">
        <f>VLOOKUP(Quintile_Data[[#This Row],[Deaths_Q4]],Mapping!$A$2:$B$8,2,FALSE)</f>
        <v>100</v>
      </c>
      <c r="AE579" s="8">
        <f>VLOOKUP(Quintile_Data[[#This Row],[Deaths_Q5]],Mapping!$A$2:$B$8,2,FALSE)</f>
        <v>100</v>
      </c>
      <c r="AF579" s="8">
        <f>VLOOKUP(Quintile_Data[[#This Row],[Deaths_Overall]],Mapping!$A$2:$B$8,2,FALSE)</f>
        <v>100</v>
      </c>
    </row>
    <row r="580" spans="1:32" x14ac:dyDescent="0.25">
      <c r="A580" t="s">
        <v>13</v>
      </c>
      <c r="B580" t="s">
        <v>27</v>
      </c>
      <c r="C580" t="s">
        <v>28</v>
      </c>
      <c r="D580" t="s">
        <v>29</v>
      </c>
      <c r="E580" t="s">
        <v>61</v>
      </c>
      <c r="F580" t="s">
        <v>57</v>
      </c>
      <c r="G580" s="10">
        <v>1.2893822052856601</v>
      </c>
      <c r="H580" s="5">
        <v>1.09383087862154</v>
      </c>
      <c r="I580" s="5">
        <v>0.998925034385727</v>
      </c>
      <c r="J580" s="5">
        <v>0.90757042694491497</v>
      </c>
      <c r="K580" s="5">
        <v>0.77699690123700904</v>
      </c>
      <c r="L580" s="5">
        <v>0.93461024876346999</v>
      </c>
      <c r="M580" s="10">
        <v>1.50247348150061</v>
      </c>
      <c r="N580" s="5">
        <v>1.2470031349602699</v>
      </c>
      <c r="O580" s="5">
        <v>1.1247449430699601</v>
      </c>
      <c r="P580" s="5">
        <v>1.065221074026</v>
      </c>
      <c r="Q580" s="5">
        <v>0.93829291333996401</v>
      </c>
      <c r="R580" s="5">
        <v>1.1305402114391501</v>
      </c>
      <c r="S580" s="11" t="s">
        <v>50</v>
      </c>
      <c r="T580" t="s">
        <v>50</v>
      </c>
      <c r="U580" t="s">
        <v>50</v>
      </c>
      <c r="V580" t="s">
        <v>50</v>
      </c>
      <c r="W580" t="s">
        <v>50</v>
      </c>
      <c r="X580" t="s">
        <v>52</v>
      </c>
      <c r="Y580" s="7">
        <f>ABS(Quintile_Data[[#This Row],[AE_Amt_Overall]]-MAX(Quintile_Data[[#This Row],[AE_Amt_Q1]:[AE_Amt_Q5]]))</f>
        <v>0.35477195652219007</v>
      </c>
      <c r="Z580" s="6">
        <f>ABS(MIN(Quintile_Data[[#This Row],[AE_Amt_Q1]:[AE_Amt_Q5]])-Quintile_Data[[#This Row],[AE_Amt_Overall]])</f>
        <v>0.15761334752646095</v>
      </c>
      <c r="AA580" s="19">
        <f>VLOOKUP(Quintile_Data[[#This Row],[Deaths_Q1]],Mapping!$A$2:$B$8,2,FALSE)</f>
        <v>100</v>
      </c>
      <c r="AB580" s="8">
        <f>VLOOKUP(Quintile_Data[[#This Row],[Deaths_Q2]],Mapping!$A$2:$B$8,2,FALSE)</f>
        <v>100</v>
      </c>
      <c r="AC580" s="8">
        <f>VLOOKUP(Quintile_Data[[#This Row],[Deaths_Q3]],Mapping!$A$2:$B$8,2,FALSE)</f>
        <v>100</v>
      </c>
      <c r="AD580" s="8">
        <f>VLOOKUP(Quintile_Data[[#This Row],[Deaths_Q4]],Mapping!$A$2:$B$8,2,FALSE)</f>
        <v>100</v>
      </c>
      <c r="AE580" s="8">
        <f>VLOOKUP(Quintile_Data[[#This Row],[Deaths_Q5]],Mapping!$A$2:$B$8,2,FALSE)</f>
        <v>100</v>
      </c>
      <c r="AF580" s="8">
        <f>VLOOKUP(Quintile_Data[[#This Row],[Deaths_Overall]],Mapping!$A$2:$B$8,2,FALSE)</f>
        <v>200</v>
      </c>
    </row>
    <row r="581" spans="1:32" x14ac:dyDescent="0.25">
      <c r="A581" t="s">
        <v>13</v>
      </c>
      <c r="B581" t="s">
        <v>27</v>
      </c>
      <c r="C581" t="s">
        <v>28</v>
      </c>
      <c r="D581" t="s">
        <v>29</v>
      </c>
      <c r="E581" t="s">
        <v>62</v>
      </c>
      <c r="F581" t="s">
        <v>16</v>
      </c>
      <c r="G581" s="10">
        <v>1.8559681409753299</v>
      </c>
      <c r="H581" s="5">
        <v>1.4265769757872999</v>
      </c>
      <c r="I581" s="5">
        <v>1.2241568690290801</v>
      </c>
      <c r="J581" s="5">
        <v>1.08867856442735</v>
      </c>
      <c r="K581" s="5">
        <v>0.92374139766751995</v>
      </c>
      <c r="L581" s="5">
        <v>1.23525542553204</v>
      </c>
      <c r="M581" s="10">
        <v>2.0314585420794402</v>
      </c>
      <c r="N581" s="5">
        <v>1.5515425626270201</v>
      </c>
      <c r="O581" s="5">
        <v>1.30964049214137</v>
      </c>
      <c r="P581" s="5">
        <v>1.1481410157270699</v>
      </c>
      <c r="Q581" s="5">
        <v>0.98172328772998996</v>
      </c>
      <c r="R581" s="5">
        <v>1.3412290956198001</v>
      </c>
      <c r="S581" s="11" t="s">
        <v>48</v>
      </c>
      <c r="T581" t="s">
        <v>50</v>
      </c>
      <c r="U581" t="s">
        <v>50</v>
      </c>
      <c r="V581" t="s">
        <v>50</v>
      </c>
      <c r="W581" t="s">
        <v>48</v>
      </c>
      <c r="X581" t="s">
        <v>50</v>
      </c>
      <c r="Y581" s="7">
        <f>ABS(Quintile_Data[[#This Row],[AE_Amt_Overall]]-MAX(Quintile_Data[[#This Row],[AE_Amt_Q1]:[AE_Amt_Q5]]))</f>
        <v>0.62071271544328988</v>
      </c>
      <c r="Z581" s="6">
        <f>ABS(MIN(Quintile_Data[[#This Row],[AE_Amt_Q1]:[AE_Amt_Q5]])-Quintile_Data[[#This Row],[AE_Amt_Overall]])</f>
        <v>0.31151402786452009</v>
      </c>
      <c r="AA581" s="19">
        <f>VLOOKUP(Quintile_Data[[#This Row],[Deaths_Q1]],Mapping!$A$2:$B$8,2,FALSE)</f>
        <v>50</v>
      </c>
      <c r="AB581" s="8">
        <f>VLOOKUP(Quintile_Data[[#This Row],[Deaths_Q2]],Mapping!$A$2:$B$8,2,FALSE)</f>
        <v>100</v>
      </c>
      <c r="AC581" s="8">
        <f>VLOOKUP(Quintile_Data[[#This Row],[Deaths_Q3]],Mapping!$A$2:$B$8,2,FALSE)</f>
        <v>100</v>
      </c>
      <c r="AD581" s="8">
        <f>VLOOKUP(Quintile_Data[[#This Row],[Deaths_Q4]],Mapping!$A$2:$B$8,2,FALSE)</f>
        <v>100</v>
      </c>
      <c r="AE581" s="8">
        <f>VLOOKUP(Quintile_Data[[#This Row],[Deaths_Q5]],Mapping!$A$2:$B$8,2,FALSE)</f>
        <v>50</v>
      </c>
      <c r="AF581" s="8">
        <f>VLOOKUP(Quintile_Data[[#This Row],[Deaths_Overall]],Mapping!$A$2:$B$8,2,FALSE)</f>
        <v>100</v>
      </c>
    </row>
    <row r="582" spans="1:32" x14ac:dyDescent="0.25">
      <c r="A582" t="s">
        <v>13</v>
      </c>
      <c r="B582" t="s">
        <v>27</v>
      </c>
      <c r="C582" t="s">
        <v>28</v>
      </c>
      <c r="D582" t="s">
        <v>29</v>
      </c>
      <c r="E582" t="s">
        <v>62</v>
      </c>
      <c r="F582" t="s">
        <v>7</v>
      </c>
      <c r="G582" s="10">
        <v>1.1287068256928301</v>
      </c>
      <c r="H582" s="5">
        <v>0.95739423257477696</v>
      </c>
      <c r="I582" s="5">
        <v>0.86942123295995299</v>
      </c>
      <c r="J582" s="5">
        <v>0.79263691564111005</v>
      </c>
      <c r="K582" s="5">
        <v>0.69375976151010799</v>
      </c>
      <c r="L582" s="5">
        <v>0.85095939311810898</v>
      </c>
      <c r="M582" s="10">
        <v>1.2540343092215001</v>
      </c>
      <c r="N582" s="5">
        <v>0.96303585934813696</v>
      </c>
      <c r="O582" s="5">
        <v>0.90924528632270096</v>
      </c>
      <c r="P582" s="5">
        <v>0.870456993563412</v>
      </c>
      <c r="Q582" s="5">
        <v>0.73519006825835598</v>
      </c>
      <c r="R582" s="5">
        <v>0.90624400894249602</v>
      </c>
      <c r="S582" s="11" t="s">
        <v>50</v>
      </c>
      <c r="T582" t="s">
        <v>50</v>
      </c>
      <c r="U582" t="s">
        <v>50</v>
      </c>
      <c r="V582" t="s">
        <v>50</v>
      </c>
      <c r="W582" t="s">
        <v>50</v>
      </c>
      <c r="X582" t="s">
        <v>50</v>
      </c>
      <c r="Y582" s="7">
        <f>ABS(Quintile_Data[[#This Row],[AE_Amt_Overall]]-MAX(Quintile_Data[[#This Row],[AE_Amt_Q1]:[AE_Amt_Q5]]))</f>
        <v>0.27774743257472112</v>
      </c>
      <c r="Z582" s="6">
        <f>ABS(MIN(Quintile_Data[[#This Row],[AE_Amt_Q1]:[AE_Amt_Q5]])-Quintile_Data[[#This Row],[AE_Amt_Overall]])</f>
        <v>0.15719963160800099</v>
      </c>
      <c r="AA582" s="19">
        <f>VLOOKUP(Quintile_Data[[#This Row],[Deaths_Q1]],Mapping!$A$2:$B$8,2,FALSE)</f>
        <v>100</v>
      </c>
      <c r="AB582" s="8">
        <f>VLOOKUP(Quintile_Data[[#This Row],[Deaths_Q2]],Mapping!$A$2:$B$8,2,FALSE)</f>
        <v>100</v>
      </c>
      <c r="AC582" s="8">
        <f>VLOOKUP(Quintile_Data[[#This Row],[Deaths_Q3]],Mapping!$A$2:$B$8,2,FALSE)</f>
        <v>100</v>
      </c>
      <c r="AD582" s="8">
        <f>VLOOKUP(Quintile_Data[[#This Row],[Deaths_Q4]],Mapping!$A$2:$B$8,2,FALSE)</f>
        <v>100</v>
      </c>
      <c r="AE582" s="8">
        <f>VLOOKUP(Quintile_Data[[#This Row],[Deaths_Q5]],Mapping!$A$2:$B$8,2,FALSE)</f>
        <v>100</v>
      </c>
      <c r="AF582" s="8">
        <f>VLOOKUP(Quintile_Data[[#This Row],[Deaths_Overall]],Mapping!$A$2:$B$8,2,FALSE)</f>
        <v>100</v>
      </c>
    </row>
    <row r="583" spans="1:32" x14ac:dyDescent="0.25">
      <c r="A583" t="s">
        <v>13</v>
      </c>
      <c r="B583" t="s">
        <v>27</v>
      </c>
      <c r="C583" t="s">
        <v>28</v>
      </c>
      <c r="D583" t="s">
        <v>29</v>
      </c>
      <c r="E583" t="s">
        <v>62</v>
      </c>
      <c r="F583" t="s">
        <v>57</v>
      </c>
      <c r="G583" s="10">
        <v>1.1767509763627899</v>
      </c>
      <c r="H583" s="5">
        <v>0.97957553008596499</v>
      </c>
      <c r="I583" s="5">
        <v>0.88757213139969704</v>
      </c>
      <c r="J583" s="5">
        <v>0.80818890949278999</v>
      </c>
      <c r="K583" s="5">
        <v>0.70010147687449098</v>
      </c>
      <c r="L583" s="5">
        <v>0.86262003196869297</v>
      </c>
      <c r="M583" s="10">
        <v>1.53052114960407</v>
      </c>
      <c r="N583" s="5">
        <v>1.0890528443779599</v>
      </c>
      <c r="O583" s="5">
        <v>1.00516403124903</v>
      </c>
      <c r="P583" s="5">
        <v>0.96861150207756697</v>
      </c>
      <c r="Q583" s="5">
        <v>0.77467770047461804</v>
      </c>
      <c r="R583" s="5">
        <v>1.02116078221243</v>
      </c>
      <c r="S583" s="11" t="s">
        <v>50</v>
      </c>
      <c r="T583" t="s">
        <v>50</v>
      </c>
      <c r="U583" t="s">
        <v>50</v>
      </c>
      <c r="V583" t="s">
        <v>50</v>
      </c>
      <c r="W583" t="s">
        <v>50</v>
      </c>
      <c r="X583" t="s">
        <v>52</v>
      </c>
      <c r="Y583" s="7">
        <f>ABS(Quintile_Data[[#This Row],[AE_Amt_Overall]]-MAX(Quintile_Data[[#This Row],[AE_Amt_Q1]:[AE_Amt_Q5]]))</f>
        <v>0.31413094439409694</v>
      </c>
      <c r="Z583" s="6">
        <f>ABS(MIN(Quintile_Data[[#This Row],[AE_Amt_Q1]:[AE_Amt_Q5]])-Quintile_Data[[#This Row],[AE_Amt_Overall]])</f>
        <v>0.16251855509420199</v>
      </c>
      <c r="AA583" s="19">
        <f>VLOOKUP(Quintile_Data[[#This Row],[Deaths_Q1]],Mapping!$A$2:$B$8,2,FALSE)</f>
        <v>100</v>
      </c>
      <c r="AB583" s="8">
        <f>VLOOKUP(Quintile_Data[[#This Row],[Deaths_Q2]],Mapping!$A$2:$B$8,2,FALSE)</f>
        <v>100</v>
      </c>
      <c r="AC583" s="8">
        <f>VLOOKUP(Quintile_Data[[#This Row],[Deaths_Q3]],Mapping!$A$2:$B$8,2,FALSE)</f>
        <v>100</v>
      </c>
      <c r="AD583" s="8">
        <f>VLOOKUP(Quintile_Data[[#This Row],[Deaths_Q4]],Mapping!$A$2:$B$8,2,FALSE)</f>
        <v>100</v>
      </c>
      <c r="AE583" s="8">
        <f>VLOOKUP(Quintile_Data[[#This Row],[Deaths_Q5]],Mapping!$A$2:$B$8,2,FALSE)</f>
        <v>100</v>
      </c>
      <c r="AF583" s="8">
        <f>VLOOKUP(Quintile_Data[[#This Row],[Deaths_Overall]],Mapping!$A$2:$B$8,2,FALSE)</f>
        <v>200</v>
      </c>
    </row>
    <row r="584" spans="1:32" x14ac:dyDescent="0.25">
      <c r="A584" t="s">
        <v>13</v>
      </c>
      <c r="B584" t="s">
        <v>27</v>
      </c>
      <c r="C584" t="s">
        <v>28</v>
      </c>
      <c r="D584" t="s">
        <v>29</v>
      </c>
      <c r="E584" t="s">
        <v>11</v>
      </c>
      <c r="F584" t="s">
        <v>16</v>
      </c>
      <c r="G584" s="10">
        <v>2.3852143171341398</v>
      </c>
      <c r="H584" s="5">
        <v>1.6543711929145899</v>
      </c>
      <c r="I584" s="5">
        <v>1.3620733699668299</v>
      </c>
      <c r="J584" s="5">
        <v>1.14541047151752</v>
      </c>
      <c r="K584" s="5">
        <v>0.90180221780604797</v>
      </c>
      <c r="L584" s="5">
        <v>1.46686808732631</v>
      </c>
      <c r="M584" s="10">
        <v>2.8359346685377198</v>
      </c>
      <c r="N584" s="5">
        <v>1.7062516906091001</v>
      </c>
      <c r="O584" s="5">
        <v>1.4916964713954199</v>
      </c>
      <c r="P584" s="5">
        <v>1.20435108832663</v>
      </c>
      <c r="Q584" s="5">
        <v>0.92789374642999101</v>
      </c>
      <c r="R584" s="5">
        <v>1.6433018629193601</v>
      </c>
      <c r="S584" s="11" t="s">
        <v>50</v>
      </c>
      <c r="T584" t="s">
        <v>50</v>
      </c>
      <c r="U584" t="s">
        <v>50</v>
      </c>
      <c r="V584" t="s">
        <v>48</v>
      </c>
      <c r="W584" t="s">
        <v>48</v>
      </c>
      <c r="X584" t="s">
        <v>50</v>
      </c>
      <c r="Y584" s="7">
        <f>ABS(Quintile_Data[[#This Row],[AE_Amt_Overall]]-MAX(Quintile_Data[[#This Row],[AE_Amt_Q1]:[AE_Amt_Q5]]))</f>
        <v>0.91834622980782976</v>
      </c>
      <c r="Z584" s="6">
        <f>ABS(MIN(Quintile_Data[[#This Row],[AE_Amt_Q1]:[AE_Amt_Q5]])-Quintile_Data[[#This Row],[AE_Amt_Overall]])</f>
        <v>0.56506586952026205</v>
      </c>
      <c r="AA584" s="19">
        <f>VLOOKUP(Quintile_Data[[#This Row],[Deaths_Q1]],Mapping!$A$2:$B$8,2,FALSE)</f>
        <v>100</v>
      </c>
      <c r="AB584" s="8">
        <f>VLOOKUP(Quintile_Data[[#This Row],[Deaths_Q2]],Mapping!$A$2:$B$8,2,FALSE)</f>
        <v>100</v>
      </c>
      <c r="AC584" s="8">
        <f>VLOOKUP(Quintile_Data[[#This Row],[Deaths_Q3]],Mapping!$A$2:$B$8,2,FALSE)</f>
        <v>100</v>
      </c>
      <c r="AD584" s="8">
        <f>VLOOKUP(Quintile_Data[[#This Row],[Deaths_Q4]],Mapping!$A$2:$B$8,2,FALSE)</f>
        <v>50</v>
      </c>
      <c r="AE584" s="8">
        <f>VLOOKUP(Quintile_Data[[#This Row],[Deaths_Q5]],Mapping!$A$2:$B$8,2,FALSE)</f>
        <v>50</v>
      </c>
      <c r="AF584" s="8">
        <f>VLOOKUP(Quintile_Data[[#This Row],[Deaths_Overall]],Mapping!$A$2:$B$8,2,FALSE)</f>
        <v>100</v>
      </c>
    </row>
    <row r="585" spans="1:32" x14ac:dyDescent="0.25">
      <c r="A585" t="s">
        <v>13</v>
      </c>
      <c r="B585" t="s">
        <v>27</v>
      </c>
      <c r="C585" t="s">
        <v>28</v>
      </c>
      <c r="D585" t="s">
        <v>29</v>
      </c>
      <c r="E585" t="s">
        <v>11</v>
      </c>
      <c r="F585" t="s">
        <v>7</v>
      </c>
      <c r="G585" s="10">
        <v>1.1565935731752599</v>
      </c>
      <c r="H585" s="5">
        <v>0.92190808564412097</v>
      </c>
      <c r="I585" s="5">
        <v>0.82982519879852901</v>
      </c>
      <c r="J585" s="5">
        <v>0.76072623916890703</v>
      </c>
      <c r="K585" s="5">
        <v>0.66855320671010399</v>
      </c>
      <c r="L585" s="5">
        <v>0.82236889870888896</v>
      </c>
      <c r="M585" s="10">
        <v>1.4671116508417501</v>
      </c>
      <c r="N585" s="5">
        <v>0.98889659568210497</v>
      </c>
      <c r="O585" s="5">
        <v>0.88377112515408196</v>
      </c>
      <c r="P585" s="5">
        <v>0.84597359415944895</v>
      </c>
      <c r="Q585" s="5">
        <v>0.73725954171528096</v>
      </c>
      <c r="R585" s="5">
        <v>0.92636316527823703</v>
      </c>
      <c r="S585" s="11" t="s">
        <v>50</v>
      </c>
      <c r="T585" t="s">
        <v>50</v>
      </c>
      <c r="U585" t="s">
        <v>50</v>
      </c>
      <c r="V585" t="s">
        <v>50</v>
      </c>
      <c r="W585" t="s">
        <v>50</v>
      </c>
      <c r="X585" t="s">
        <v>52</v>
      </c>
      <c r="Y585" s="7">
        <f>ABS(Quintile_Data[[#This Row],[AE_Amt_Overall]]-MAX(Quintile_Data[[#This Row],[AE_Amt_Q1]:[AE_Amt_Q5]]))</f>
        <v>0.33422467446637094</v>
      </c>
      <c r="Z585" s="6">
        <f>ABS(MIN(Quintile_Data[[#This Row],[AE_Amt_Q1]:[AE_Amt_Q5]])-Quintile_Data[[#This Row],[AE_Amt_Overall]])</f>
        <v>0.15381569199878498</v>
      </c>
      <c r="AA585" s="19">
        <f>VLOOKUP(Quintile_Data[[#This Row],[Deaths_Q1]],Mapping!$A$2:$B$8,2,FALSE)</f>
        <v>100</v>
      </c>
      <c r="AB585" s="8">
        <f>VLOOKUP(Quintile_Data[[#This Row],[Deaths_Q2]],Mapping!$A$2:$B$8,2,FALSE)</f>
        <v>100</v>
      </c>
      <c r="AC585" s="8">
        <f>VLOOKUP(Quintile_Data[[#This Row],[Deaths_Q3]],Mapping!$A$2:$B$8,2,FALSE)</f>
        <v>100</v>
      </c>
      <c r="AD585" s="8">
        <f>VLOOKUP(Quintile_Data[[#This Row],[Deaths_Q4]],Mapping!$A$2:$B$8,2,FALSE)</f>
        <v>100</v>
      </c>
      <c r="AE585" s="8">
        <f>VLOOKUP(Quintile_Data[[#This Row],[Deaths_Q5]],Mapping!$A$2:$B$8,2,FALSE)</f>
        <v>100</v>
      </c>
      <c r="AF585" s="8">
        <f>VLOOKUP(Quintile_Data[[#This Row],[Deaths_Overall]],Mapping!$A$2:$B$8,2,FALSE)</f>
        <v>200</v>
      </c>
    </row>
    <row r="586" spans="1:32" x14ac:dyDescent="0.25">
      <c r="A586" t="s">
        <v>13</v>
      </c>
      <c r="B586" t="s">
        <v>27</v>
      </c>
      <c r="C586" t="s">
        <v>28</v>
      </c>
      <c r="D586" t="s">
        <v>29</v>
      </c>
      <c r="E586" t="s">
        <v>11</v>
      </c>
      <c r="F586" t="s">
        <v>57</v>
      </c>
      <c r="G586" s="10">
        <v>1.29673865041341</v>
      </c>
      <c r="H586" s="5">
        <v>0.98835762149628203</v>
      </c>
      <c r="I586" s="5">
        <v>0.84297486933950805</v>
      </c>
      <c r="J586" s="5">
        <v>0.77266636275169798</v>
      </c>
      <c r="K586" s="5">
        <v>0.67648261749178695</v>
      </c>
      <c r="L586" s="5">
        <v>0.83413576829885605</v>
      </c>
      <c r="M586" s="10">
        <v>1.88807253588625</v>
      </c>
      <c r="N586" s="5">
        <v>1.25336993268849</v>
      </c>
      <c r="O586" s="5">
        <v>0.95481030306799397</v>
      </c>
      <c r="P586" s="5">
        <v>0.94853195096652898</v>
      </c>
      <c r="Q586" s="5">
        <v>0.77498732054504005</v>
      </c>
      <c r="R586" s="5">
        <v>1.08462537455699</v>
      </c>
      <c r="S586" s="11" t="s">
        <v>50</v>
      </c>
      <c r="T586" t="s">
        <v>50</v>
      </c>
      <c r="U586" t="s">
        <v>50</v>
      </c>
      <c r="V586" t="s">
        <v>50</v>
      </c>
      <c r="W586" t="s">
        <v>50</v>
      </c>
      <c r="X586" t="s">
        <v>52</v>
      </c>
      <c r="Y586" s="7">
        <f>ABS(Quintile_Data[[#This Row],[AE_Amt_Overall]]-MAX(Quintile_Data[[#This Row],[AE_Amt_Q1]:[AE_Amt_Q5]]))</f>
        <v>0.46260288211455391</v>
      </c>
      <c r="Z586" s="6">
        <f>ABS(MIN(Quintile_Data[[#This Row],[AE_Amt_Q1]:[AE_Amt_Q5]])-Quintile_Data[[#This Row],[AE_Amt_Overall]])</f>
        <v>0.1576531508070691</v>
      </c>
      <c r="AA586" s="19">
        <f>VLOOKUP(Quintile_Data[[#This Row],[Deaths_Q1]],Mapping!$A$2:$B$8,2,FALSE)</f>
        <v>100</v>
      </c>
      <c r="AB586" s="8">
        <f>VLOOKUP(Quintile_Data[[#This Row],[Deaths_Q2]],Mapping!$A$2:$B$8,2,FALSE)</f>
        <v>100</v>
      </c>
      <c r="AC586" s="8">
        <f>VLOOKUP(Quintile_Data[[#This Row],[Deaths_Q3]],Mapping!$A$2:$B$8,2,FALSE)</f>
        <v>100</v>
      </c>
      <c r="AD586" s="8">
        <f>VLOOKUP(Quintile_Data[[#This Row],[Deaths_Q4]],Mapping!$A$2:$B$8,2,FALSE)</f>
        <v>100</v>
      </c>
      <c r="AE586" s="8">
        <f>VLOOKUP(Quintile_Data[[#This Row],[Deaths_Q5]],Mapping!$A$2:$B$8,2,FALSE)</f>
        <v>100</v>
      </c>
      <c r="AF586" s="8">
        <f>VLOOKUP(Quintile_Data[[#This Row],[Deaths_Overall]],Mapping!$A$2:$B$8,2,FALSE)</f>
        <v>200</v>
      </c>
    </row>
    <row r="587" spans="1:32" x14ac:dyDescent="0.25">
      <c r="A587" t="s">
        <v>13</v>
      </c>
      <c r="B587" t="s">
        <v>27</v>
      </c>
      <c r="C587" t="s">
        <v>28</v>
      </c>
      <c r="D587" t="s">
        <v>29</v>
      </c>
      <c r="E587" t="s">
        <v>58</v>
      </c>
      <c r="F587" t="s">
        <v>16</v>
      </c>
      <c r="G587" s="10">
        <v>1.78729759981925</v>
      </c>
      <c r="H587" s="5">
        <v>1.38809575500161</v>
      </c>
      <c r="I587" s="5">
        <v>1.25208582265644</v>
      </c>
      <c r="J587" s="5">
        <v>1.1686058113066899</v>
      </c>
      <c r="K587" s="5">
        <v>1.0136344895878899</v>
      </c>
      <c r="L587" s="5">
        <v>1.26938706527465</v>
      </c>
      <c r="M587" s="10">
        <v>2.0057211610386099</v>
      </c>
      <c r="N587" s="5">
        <v>1.4433744171879299</v>
      </c>
      <c r="O587" s="5">
        <v>1.3387901693647899</v>
      </c>
      <c r="P587" s="5">
        <v>1.2198169810189601</v>
      </c>
      <c r="Q587" s="5">
        <v>1.0657860254948099</v>
      </c>
      <c r="R587" s="5">
        <v>1.36579582817365</v>
      </c>
      <c r="S587" s="11" t="s">
        <v>50</v>
      </c>
      <c r="T587" t="s">
        <v>50</v>
      </c>
      <c r="U587" t="s">
        <v>50</v>
      </c>
      <c r="V587" t="s">
        <v>50</v>
      </c>
      <c r="W587" t="s">
        <v>50</v>
      </c>
      <c r="X587" t="s">
        <v>52</v>
      </c>
      <c r="Y587" s="7">
        <f>ABS(Quintile_Data[[#This Row],[AE_Amt_Overall]]-MAX(Quintile_Data[[#This Row],[AE_Amt_Q1]:[AE_Amt_Q5]]))</f>
        <v>0.51791053454460001</v>
      </c>
      <c r="Z587" s="6">
        <f>ABS(MIN(Quintile_Data[[#This Row],[AE_Amt_Q1]:[AE_Amt_Q5]])-Quintile_Data[[#This Row],[AE_Amt_Overall]])</f>
        <v>0.25575257568676002</v>
      </c>
      <c r="AA587" s="19">
        <f>VLOOKUP(Quintile_Data[[#This Row],[Deaths_Q1]],Mapping!$A$2:$B$8,2,FALSE)</f>
        <v>100</v>
      </c>
      <c r="AB587" s="8">
        <f>VLOOKUP(Quintile_Data[[#This Row],[Deaths_Q2]],Mapping!$A$2:$B$8,2,FALSE)</f>
        <v>100</v>
      </c>
      <c r="AC587" s="8">
        <f>VLOOKUP(Quintile_Data[[#This Row],[Deaths_Q3]],Mapping!$A$2:$B$8,2,FALSE)</f>
        <v>100</v>
      </c>
      <c r="AD587" s="8">
        <f>VLOOKUP(Quintile_Data[[#This Row],[Deaths_Q4]],Mapping!$A$2:$B$8,2,FALSE)</f>
        <v>100</v>
      </c>
      <c r="AE587" s="8">
        <f>VLOOKUP(Quintile_Data[[#This Row],[Deaths_Q5]],Mapping!$A$2:$B$8,2,FALSE)</f>
        <v>100</v>
      </c>
      <c r="AF587" s="8">
        <f>VLOOKUP(Quintile_Data[[#This Row],[Deaths_Overall]],Mapping!$A$2:$B$8,2,FALSE)</f>
        <v>200</v>
      </c>
    </row>
    <row r="588" spans="1:32" x14ac:dyDescent="0.25">
      <c r="A588" t="s">
        <v>13</v>
      </c>
      <c r="B588" t="s">
        <v>27</v>
      </c>
      <c r="C588" t="s">
        <v>28</v>
      </c>
      <c r="D588" t="s">
        <v>29</v>
      </c>
      <c r="E588" t="s">
        <v>58</v>
      </c>
      <c r="F588" t="s">
        <v>7</v>
      </c>
      <c r="G588" s="10">
        <v>1.1538609479359301</v>
      </c>
      <c r="H588" s="5">
        <v>0.95654062011861896</v>
      </c>
      <c r="I588" s="5">
        <v>0.88943278050214303</v>
      </c>
      <c r="J588" s="5">
        <v>0.81600113381275896</v>
      </c>
      <c r="K588" s="5">
        <v>0.71125929256160003</v>
      </c>
      <c r="L588" s="5">
        <v>0.84681775405300297</v>
      </c>
      <c r="M588" s="10">
        <v>1.37888461310121</v>
      </c>
      <c r="N588" s="5">
        <v>0.98913661609930503</v>
      </c>
      <c r="O588" s="5">
        <v>0.94754970197569399</v>
      </c>
      <c r="P588" s="5">
        <v>0.88471720196834203</v>
      </c>
      <c r="Q588" s="5">
        <v>0.759081042304387</v>
      </c>
      <c r="R588" s="5">
        <v>0.92626019387036196</v>
      </c>
      <c r="S588" s="11" t="s">
        <v>50</v>
      </c>
      <c r="T588" t="s">
        <v>50</v>
      </c>
      <c r="U588" t="s">
        <v>50</v>
      </c>
      <c r="V588" t="s">
        <v>50</v>
      </c>
      <c r="W588" t="s">
        <v>50</v>
      </c>
      <c r="X588" t="s">
        <v>52</v>
      </c>
      <c r="Y588" s="7">
        <f>ABS(Quintile_Data[[#This Row],[AE_Amt_Overall]]-MAX(Quintile_Data[[#This Row],[AE_Amt_Q1]:[AE_Amt_Q5]]))</f>
        <v>0.30704319388292711</v>
      </c>
      <c r="Z588" s="6">
        <f>ABS(MIN(Quintile_Data[[#This Row],[AE_Amt_Q1]:[AE_Amt_Q5]])-Quintile_Data[[#This Row],[AE_Amt_Overall]])</f>
        <v>0.13555846149140294</v>
      </c>
      <c r="AA588" s="19">
        <f>VLOOKUP(Quintile_Data[[#This Row],[Deaths_Q1]],Mapping!$A$2:$B$8,2,FALSE)</f>
        <v>100</v>
      </c>
      <c r="AB588" s="8">
        <f>VLOOKUP(Quintile_Data[[#This Row],[Deaths_Q2]],Mapping!$A$2:$B$8,2,FALSE)</f>
        <v>100</v>
      </c>
      <c r="AC588" s="8">
        <f>VLOOKUP(Quintile_Data[[#This Row],[Deaths_Q3]],Mapping!$A$2:$B$8,2,FALSE)</f>
        <v>100</v>
      </c>
      <c r="AD588" s="8">
        <f>VLOOKUP(Quintile_Data[[#This Row],[Deaths_Q4]],Mapping!$A$2:$B$8,2,FALSE)</f>
        <v>100</v>
      </c>
      <c r="AE588" s="8">
        <f>VLOOKUP(Quintile_Data[[#This Row],[Deaths_Q5]],Mapping!$A$2:$B$8,2,FALSE)</f>
        <v>100</v>
      </c>
      <c r="AF588" s="8">
        <f>VLOOKUP(Quintile_Data[[#This Row],[Deaths_Overall]],Mapping!$A$2:$B$8,2,FALSE)</f>
        <v>200</v>
      </c>
    </row>
    <row r="589" spans="1:32" x14ac:dyDescent="0.25">
      <c r="A589" t="s">
        <v>13</v>
      </c>
      <c r="B589" t="s">
        <v>27</v>
      </c>
      <c r="C589" t="s">
        <v>28</v>
      </c>
      <c r="D589" t="s">
        <v>29</v>
      </c>
      <c r="E589" t="s">
        <v>58</v>
      </c>
      <c r="F589" t="s">
        <v>57</v>
      </c>
      <c r="G589" s="10">
        <v>1.23747940705155</v>
      </c>
      <c r="H589" s="5">
        <v>0.98693765924349097</v>
      </c>
      <c r="I589" s="5">
        <v>0.91412760619358102</v>
      </c>
      <c r="J589" s="5">
        <v>0.83681604221913797</v>
      </c>
      <c r="K589" s="5">
        <v>0.72739058154915603</v>
      </c>
      <c r="L589" s="5">
        <v>0.86683405591769902</v>
      </c>
      <c r="M589" s="10">
        <v>1.5370083684652001</v>
      </c>
      <c r="N589" s="5">
        <v>1.1829107592254899</v>
      </c>
      <c r="O589" s="5">
        <v>1.0719573753812699</v>
      </c>
      <c r="P589" s="5">
        <v>1.0004693665239599</v>
      </c>
      <c r="Q589" s="5">
        <v>0.82352294125120895</v>
      </c>
      <c r="R589" s="5">
        <v>1.09123502292367</v>
      </c>
      <c r="S589" s="11" t="s">
        <v>50</v>
      </c>
      <c r="T589" t="s">
        <v>52</v>
      </c>
      <c r="U589" t="s">
        <v>52</v>
      </c>
      <c r="V589" t="s">
        <v>52</v>
      </c>
      <c r="W589" t="s">
        <v>50</v>
      </c>
      <c r="X589" t="s">
        <v>52</v>
      </c>
      <c r="Y589" s="7">
        <f>ABS(Quintile_Data[[#This Row],[AE_Amt_Overall]]-MAX(Quintile_Data[[#This Row],[AE_Amt_Q1]:[AE_Amt_Q5]]))</f>
        <v>0.370645351133851</v>
      </c>
      <c r="Z589" s="6">
        <f>ABS(MIN(Quintile_Data[[#This Row],[AE_Amt_Q1]:[AE_Amt_Q5]])-Quintile_Data[[#This Row],[AE_Amt_Overall]])</f>
        <v>0.13944347436854299</v>
      </c>
      <c r="AA589" s="19">
        <f>VLOOKUP(Quintile_Data[[#This Row],[Deaths_Q1]],Mapping!$A$2:$B$8,2,FALSE)</f>
        <v>100</v>
      </c>
      <c r="AB589" s="8">
        <f>VLOOKUP(Quintile_Data[[#This Row],[Deaths_Q2]],Mapping!$A$2:$B$8,2,FALSE)</f>
        <v>200</v>
      </c>
      <c r="AC589" s="8">
        <f>VLOOKUP(Quintile_Data[[#This Row],[Deaths_Q3]],Mapping!$A$2:$B$8,2,FALSE)</f>
        <v>200</v>
      </c>
      <c r="AD589" s="8">
        <f>VLOOKUP(Quintile_Data[[#This Row],[Deaths_Q4]],Mapping!$A$2:$B$8,2,FALSE)</f>
        <v>200</v>
      </c>
      <c r="AE589" s="8">
        <f>VLOOKUP(Quintile_Data[[#This Row],[Deaths_Q5]],Mapping!$A$2:$B$8,2,FALSE)</f>
        <v>100</v>
      </c>
      <c r="AF589" s="8">
        <f>VLOOKUP(Quintile_Data[[#This Row],[Deaths_Overall]],Mapping!$A$2:$B$8,2,FALSE)</f>
        <v>200</v>
      </c>
    </row>
    <row r="590" spans="1:32" x14ac:dyDescent="0.25">
      <c r="A590" t="s">
        <v>13</v>
      </c>
      <c r="B590" t="s">
        <v>27</v>
      </c>
      <c r="C590" t="s">
        <v>6</v>
      </c>
      <c r="D590" t="s">
        <v>10</v>
      </c>
      <c r="E590" t="s">
        <v>60</v>
      </c>
      <c r="F590" t="s">
        <v>16</v>
      </c>
      <c r="G590" s="10" t="s">
        <v>54</v>
      </c>
      <c r="H590" s="5">
        <v>1.82998307753683</v>
      </c>
      <c r="I590" s="5">
        <v>1.4417961560275201</v>
      </c>
      <c r="J590" s="5">
        <v>0.88952311233093395</v>
      </c>
      <c r="K590" s="5">
        <v>0.79493498859488998</v>
      </c>
      <c r="L590" s="5">
        <v>1.1207598176123601</v>
      </c>
      <c r="M590" s="10" t="s">
        <v>54</v>
      </c>
      <c r="N590" s="5">
        <v>1.9455670647066501</v>
      </c>
      <c r="O590" s="5">
        <v>1.5997354484728701</v>
      </c>
      <c r="P590" s="5">
        <v>0.90624701915000505</v>
      </c>
      <c r="Q590" s="5">
        <v>0.89264782598724901</v>
      </c>
      <c r="R590" s="5">
        <v>1.23375900927877</v>
      </c>
      <c r="S590" s="11" t="s">
        <v>55</v>
      </c>
      <c r="T590" t="s">
        <v>51</v>
      </c>
      <c r="U590" t="s">
        <v>49</v>
      </c>
      <c r="V590" t="s">
        <v>53</v>
      </c>
      <c r="W590" t="s">
        <v>53</v>
      </c>
      <c r="X590" t="s">
        <v>49</v>
      </c>
      <c r="Y590" s="7">
        <f>ABS(Quintile_Data[[#This Row],[AE_Amt_Overall]]-MAX(Quintile_Data[[#This Row],[AE_Amt_Q1]:[AE_Amt_Q5]]))</f>
        <v>0.70922325992446988</v>
      </c>
      <c r="Z590" s="6">
        <f>ABS(MIN(Quintile_Data[[#This Row],[AE_Amt_Q1]:[AE_Amt_Q5]])-Quintile_Data[[#This Row],[AE_Amt_Overall]])</f>
        <v>0.32582482901747012</v>
      </c>
      <c r="AA590" s="19" t="str">
        <f>VLOOKUP(Quintile_Data[[#This Row],[Deaths_Q1]],Mapping!$A$2:$B$8,2,FALSE)</f>
        <v>N/A</v>
      </c>
      <c r="AB590" s="8">
        <f>VLOOKUP(Quintile_Data[[#This Row],[Deaths_Q2]],Mapping!$A$2:$B$8,2,FALSE)</f>
        <v>6</v>
      </c>
      <c r="AC590" s="8">
        <f>VLOOKUP(Quintile_Data[[#This Row],[Deaths_Q3]],Mapping!$A$2:$B$8,2,FALSE)</f>
        <v>25</v>
      </c>
      <c r="AD590" s="8">
        <f>VLOOKUP(Quintile_Data[[#This Row],[Deaths_Q4]],Mapping!$A$2:$B$8,2,FALSE)</f>
        <v>12</v>
      </c>
      <c r="AE590" s="8">
        <f>VLOOKUP(Quintile_Data[[#This Row],[Deaths_Q5]],Mapping!$A$2:$B$8,2,FALSE)</f>
        <v>12</v>
      </c>
      <c r="AF590" s="8">
        <f>VLOOKUP(Quintile_Data[[#This Row],[Deaths_Overall]],Mapping!$A$2:$B$8,2,FALSE)</f>
        <v>25</v>
      </c>
    </row>
    <row r="591" spans="1:32" x14ac:dyDescent="0.25">
      <c r="A591" t="s">
        <v>13</v>
      </c>
      <c r="B591" t="s">
        <v>27</v>
      </c>
      <c r="C591" t="s">
        <v>6</v>
      </c>
      <c r="D591" t="s">
        <v>10</v>
      </c>
      <c r="E591" t="s">
        <v>60</v>
      </c>
      <c r="F591" t="s">
        <v>7</v>
      </c>
      <c r="G591" s="10" t="s">
        <v>54</v>
      </c>
      <c r="H591" s="5" t="s">
        <v>54</v>
      </c>
      <c r="I591" s="5">
        <v>1.7387089849328501</v>
      </c>
      <c r="J591" s="5" t="s">
        <v>54</v>
      </c>
      <c r="K591" s="5" t="s">
        <v>54</v>
      </c>
      <c r="L591" s="5">
        <v>1.47466546832111</v>
      </c>
      <c r="M591" s="10" t="s">
        <v>54</v>
      </c>
      <c r="N591" s="5" t="s">
        <v>54</v>
      </c>
      <c r="O591" s="5">
        <v>1.0701268780558999</v>
      </c>
      <c r="P591" s="5" t="s">
        <v>54</v>
      </c>
      <c r="Q591" s="5" t="s">
        <v>54</v>
      </c>
      <c r="R591" s="5">
        <v>1.0882362705962101</v>
      </c>
      <c r="S591" s="11" t="s">
        <v>55</v>
      </c>
      <c r="T591" t="s">
        <v>55</v>
      </c>
      <c r="U591" t="s">
        <v>51</v>
      </c>
      <c r="V591" t="s">
        <v>55</v>
      </c>
      <c r="W591" t="s">
        <v>55</v>
      </c>
      <c r="X591" t="s">
        <v>51</v>
      </c>
      <c r="Y591" s="7">
        <f>ABS(Quintile_Data[[#This Row],[AE_Amt_Overall]]-MAX(Quintile_Data[[#This Row],[AE_Amt_Q1]:[AE_Amt_Q5]]))</f>
        <v>0.26404351661174008</v>
      </c>
      <c r="Z591" s="6">
        <f>ABS(MIN(Quintile_Data[[#This Row],[AE_Amt_Q1]:[AE_Amt_Q5]])-Quintile_Data[[#This Row],[AE_Amt_Overall]])</f>
        <v>0.26404351661174008</v>
      </c>
      <c r="AA591" s="19" t="str">
        <f>VLOOKUP(Quintile_Data[[#This Row],[Deaths_Q1]],Mapping!$A$2:$B$8,2,FALSE)</f>
        <v>N/A</v>
      </c>
      <c r="AB591" s="8" t="str">
        <f>VLOOKUP(Quintile_Data[[#This Row],[Deaths_Q2]],Mapping!$A$2:$B$8,2,FALSE)</f>
        <v>N/A</v>
      </c>
      <c r="AC591" s="8">
        <f>VLOOKUP(Quintile_Data[[#This Row],[Deaths_Q3]],Mapping!$A$2:$B$8,2,FALSE)</f>
        <v>6</v>
      </c>
      <c r="AD591" s="8" t="str">
        <f>VLOOKUP(Quintile_Data[[#This Row],[Deaths_Q4]],Mapping!$A$2:$B$8,2,FALSE)</f>
        <v>N/A</v>
      </c>
      <c r="AE591" s="8" t="str">
        <f>VLOOKUP(Quintile_Data[[#This Row],[Deaths_Q5]],Mapping!$A$2:$B$8,2,FALSE)</f>
        <v>N/A</v>
      </c>
      <c r="AF591" s="8">
        <f>VLOOKUP(Quintile_Data[[#This Row],[Deaths_Overall]],Mapping!$A$2:$B$8,2,FALSE)</f>
        <v>6</v>
      </c>
    </row>
    <row r="592" spans="1:32" x14ac:dyDescent="0.25">
      <c r="A592" t="s">
        <v>13</v>
      </c>
      <c r="B592" t="s">
        <v>27</v>
      </c>
      <c r="C592" t="s">
        <v>6</v>
      </c>
      <c r="D592" t="s">
        <v>10</v>
      </c>
      <c r="E592" t="s">
        <v>60</v>
      </c>
      <c r="F592" t="s">
        <v>57</v>
      </c>
      <c r="G592" s="10" t="s">
        <v>54</v>
      </c>
      <c r="H592" s="5">
        <v>2.2016685717907301</v>
      </c>
      <c r="I592" s="5">
        <v>1.3784979556514101</v>
      </c>
      <c r="J592" s="5">
        <v>1.1009183620199501</v>
      </c>
      <c r="K592" s="5">
        <v>0.81586157877356802</v>
      </c>
      <c r="L592" s="5">
        <v>1.2585590458395599</v>
      </c>
      <c r="M592" s="10" t="s">
        <v>54</v>
      </c>
      <c r="N592" s="5">
        <v>1.7171265628008201</v>
      </c>
      <c r="O592" s="5">
        <v>1.2999127999132001</v>
      </c>
      <c r="P592" s="5">
        <v>1.5677445104875101</v>
      </c>
      <c r="Q592" s="5">
        <v>0.87035559577352095</v>
      </c>
      <c r="R592" s="5">
        <v>1.22111922797068</v>
      </c>
      <c r="S592" s="11" t="s">
        <v>55</v>
      </c>
      <c r="T592" t="s">
        <v>51</v>
      </c>
      <c r="U592" t="s">
        <v>49</v>
      </c>
      <c r="V592" t="s">
        <v>51</v>
      </c>
      <c r="W592" t="s">
        <v>53</v>
      </c>
      <c r="X592" t="s">
        <v>49</v>
      </c>
      <c r="Y592" s="7">
        <f>ABS(Quintile_Data[[#This Row],[AE_Amt_Overall]]-MAX(Quintile_Data[[#This Row],[AE_Amt_Q1]:[AE_Amt_Q5]]))</f>
        <v>0.94310952595117015</v>
      </c>
      <c r="Z592" s="6">
        <f>ABS(MIN(Quintile_Data[[#This Row],[AE_Amt_Q1]:[AE_Amt_Q5]])-Quintile_Data[[#This Row],[AE_Amt_Overall]])</f>
        <v>0.44269746706599189</v>
      </c>
      <c r="AA592" s="19" t="str">
        <f>VLOOKUP(Quintile_Data[[#This Row],[Deaths_Q1]],Mapping!$A$2:$B$8,2,FALSE)</f>
        <v>N/A</v>
      </c>
      <c r="AB592" s="8">
        <f>VLOOKUP(Quintile_Data[[#This Row],[Deaths_Q2]],Mapping!$A$2:$B$8,2,FALSE)</f>
        <v>6</v>
      </c>
      <c r="AC592" s="8">
        <f>VLOOKUP(Quintile_Data[[#This Row],[Deaths_Q3]],Mapping!$A$2:$B$8,2,FALSE)</f>
        <v>25</v>
      </c>
      <c r="AD592" s="8">
        <f>VLOOKUP(Quintile_Data[[#This Row],[Deaths_Q4]],Mapping!$A$2:$B$8,2,FALSE)</f>
        <v>6</v>
      </c>
      <c r="AE592" s="8">
        <f>VLOOKUP(Quintile_Data[[#This Row],[Deaths_Q5]],Mapping!$A$2:$B$8,2,FALSE)</f>
        <v>12</v>
      </c>
      <c r="AF592" s="8">
        <f>VLOOKUP(Quintile_Data[[#This Row],[Deaths_Overall]],Mapping!$A$2:$B$8,2,FALSE)</f>
        <v>25</v>
      </c>
    </row>
    <row r="593" spans="1:32" x14ac:dyDescent="0.25">
      <c r="A593" t="s">
        <v>13</v>
      </c>
      <c r="B593" t="s">
        <v>27</v>
      </c>
      <c r="C593" t="s">
        <v>6</v>
      </c>
      <c r="D593" t="s">
        <v>10</v>
      </c>
      <c r="E593" t="s">
        <v>61</v>
      </c>
      <c r="F593" t="s">
        <v>16</v>
      </c>
      <c r="G593" s="10">
        <v>2.40970999591188</v>
      </c>
      <c r="H593" s="5">
        <v>1.80432541334878</v>
      </c>
      <c r="I593" s="5">
        <v>1.3956965492350999</v>
      </c>
      <c r="J593" s="5">
        <v>1.12994510101904</v>
      </c>
      <c r="K593" s="5">
        <v>0.87650931594619197</v>
      </c>
      <c r="L593" s="5">
        <v>1.1809369691960601</v>
      </c>
      <c r="M593" s="10">
        <v>2.4658510018903201</v>
      </c>
      <c r="N593" s="5">
        <v>1.7402754230709201</v>
      </c>
      <c r="O593" s="5">
        <v>1.5106050736946299</v>
      </c>
      <c r="P593" s="5">
        <v>1.2627871305893299</v>
      </c>
      <c r="Q593" s="5">
        <v>0.90277328322543204</v>
      </c>
      <c r="R593" s="5">
        <v>1.2300943056848199</v>
      </c>
      <c r="S593" s="11" t="s">
        <v>53</v>
      </c>
      <c r="T593" t="s">
        <v>53</v>
      </c>
      <c r="U593" t="s">
        <v>48</v>
      </c>
      <c r="V593" t="s">
        <v>49</v>
      </c>
      <c r="W593" t="s">
        <v>48</v>
      </c>
      <c r="X593" t="s">
        <v>48</v>
      </c>
      <c r="Y593" s="7">
        <f>ABS(Quintile_Data[[#This Row],[AE_Amt_Overall]]-MAX(Quintile_Data[[#This Row],[AE_Amt_Q1]:[AE_Amt_Q5]]))</f>
        <v>1.2287730267158199</v>
      </c>
      <c r="Z593" s="6">
        <f>ABS(MIN(Quintile_Data[[#This Row],[AE_Amt_Q1]:[AE_Amt_Q5]])-Quintile_Data[[#This Row],[AE_Amt_Overall]])</f>
        <v>0.30442765324986809</v>
      </c>
      <c r="AA593" s="19">
        <f>VLOOKUP(Quintile_Data[[#This Row],[Deaths_Q1]],Mapping!$A$2:$B$8,2,FALSE)</f>
        <v>12</v>
      </c>
      <c r="AB593" s="8">
        <f>VLOOKUP(Quintile_Data[[#This Row],[Deaths_Q2]],Mapping!$A$2:$B$8,2,FALSE)</f>
        <v>12</v>
      </c>
      <c r="AC593" s="8">
        <f>VLOOKUP(Quintile_Data[[#This Row],[Deaths_Q3]],Mapping!$A$2:$B$8,2,FALSE)</f>
        <v>50</v>
      </c>
      <c r="AD593" s="8">
        <f>VLOOKUP(Quintile_Data[[#This Row],[Deaths_Q4]],Mapping!$A$2:$B$8,2,FALSE)</f>
        <v>25</v>
      </c>
      <c r="AE593" s="8">
        <f>VLOOKUP(Quintile_Data[[#This Row],[Deaths_Q5]],Mapping!$A$2:$B$8,2,FALSE)</f>
        <v>50</v>
      </c>
      <c r="AF593" s="8">
        <f>VLOOKUP(Quintile_Data[[#This Row],[Deaths_Overall]],Mapping!$A$2:$B$8,2,FALSE)</f>
        <v>50</v>
      </c>
    </row>
    <row r="594" spans="1:32" x14ac:dyDescent="0.25">
      <c r="A594" t="s">
        <v>13</v>
      </c>
      <c r="B594" t="s">
        <v>27</v>
      </c>
      <c r="C594" t="s">
        <v>6</v>
      </c>
      <c r="D594" t="s">
        <v>10</v>
      </c>
      <c r="E594" t="s">
        <v>61</v>
      </c>
      <c r="F594" t="s">
        <v>7</v>
      </c>
      <c r="G594" s="10">
        <v>3.5067721888008498</v>
      </c>
      <c r="H594" s="5">
        <v>1.4959884600548301</v>
      </c>
      <c r="I594" s="5">
        <v>1.0960398897979999</v>
      </c>
      <c r="J594" s="5">
        <v>0.84012805189960105</v>
      </c>
      <c r="K594" s="5">
        <v>0.61679660929165203</v>
      </c>
      <c r="L594" s="5">
        <v>0.99874118623213104</v>
      </c>
      <c r="M594" s="10">
        <v>2.1667063679551899</v>
      </c>
      <c r="N594" s="5">
        <v>1.4213016213274201</v>
      </c>
      <c r="O594" s="5">
        <v>1.1993284623210201</v>
      </c>
      <c r="P594" s="5">
        <v>0.96341103065196099</v>
      </c>
      <c r="Q594" s="5">
        <v>0.729761892357779</v>
      </c>
      <c r="R594" s="5">
        <v>1.0684301331308701</v>
      </c>
      <c r="S594" s="11" t="s">
        <v>51</v>
      </c>
      <c r="T594" t="s">
        <v>53</v>
      </c>
      <c r="U594" t="s">
        <v>53</v>
      </c>
      <c r="V594" t="s">
        <v>49</v>
      </c>
      <c r="W594" t="s">
        <v>51</v>
      </c>
      <c r="X594" t="s">
        <v>49</v>
      </c>
      <c r="Y594" s="7">
        <f>ABS(Quintile_Data[[#This Row],[AE_Amt_Overall]]-MAX(Quintile_Data[[#This Row],[AE_Amt_Q1]:[AE_Amt_Q5]]))</f>
        <v>2.5080310025687189</v>
      </c>
      <c r="Z594" s="6">
        <f>ABS(MIN(Quintile_Data[[#This Row],[AE_Amt_Q1]:[AE_Amt_Q5]])-Quintile_Data[[#This Row],[AE_Amt_Overall]])</f>
        <v>0.38194457694047901</v>
      </c>
      <c r="AA594" s="19">
        <f>VLOOKUP(Quintile_Data[[#This Row],[Deaths_Q1]],Mapping!$A$2:$B$8,2,FALSE)</f>
        <v>6</v>
      </c>
      <c r="AB594" s="8">
        <f>VLOOKUP(Quintile_Data[[#This Row],[Deaths_Q2]],Mapping!$A$2:$B$8,2,FALSE)</f>
        <v>12</v>
      </c>
      <c r="AC594" s="8">
        <f>VLOOKUP(Quintile_Data[[#This Row],[Deaths_Q3]],Mapping!$A$2:$B$8,2,FALSE)</f>
        <v>12</v>
      </c>
      <c r="AD594" s="8">
        <f>VLOOKUP(Quintile_Data[[#This Row],[Deaths_Q4]],Mapping!$A$2:$B$8,2,FALSE)</f>
        <v>25</v>
      </c>
      <c r="AE594" s="8">
        <f>VLOOKUP(Quintile_Data[[#This Row],[Deaths_Q5]],Mapping!$A$2:$B$8,2,FALSE)</f>
        <v>6</v>
      </c>
      <c r="AF594" s="8">
        <f>VLOOKUP(Quintile_Data[[#This Row],[Deaths_Overall]],Mapping!$A$2:$B$8,2,FALSE)</f>
        <v>25</v>
      </c>
    </row>
    <row r="595" spans="1:32" x14ac:dyDescent="0.25">
      <c r="A595" t="s">
        <v>13</v>
      </c>
      <c r="B595" t="s">
        <v>27</v>
      </c>
      <c r="C595" t="s">
        <v>6</v>
      </c>
      <c r="D595" t="s">
        <v>10</v>
      </c>
      <c r="E595" t="s">
        <v>61</v>
      </c>
      <c r="F595" t="s">
        <v>57</v>
      </c>
      <c r="G595" s="10">
        <v>3.4137645451653702</v>
      </c>
      <c r="H595" s="5">
        <v>1.94643518874472</v>
      </c>
      <c r="I595" s="5">
        <v>1.2691255965352499</v>
      </c>
      <c r="J595" s="5">
        <v>1.0735811963798201</v>
      </c>
      <c r="K595" s="5">
        <v>0.82429407097329199</v>
      </c>
      <c r="L595" s="5">
        <v>1.0867158098426599</v>
      </c>
      <c r="M595" s="10">
        <v>2.3779329463474399</v>
      </c>
      <c r="N595" s="5">
        <v>1.8644773566622299</v>
      </c>
      <c r="O595" s="5">
        <v>1.45573974726692</v>
      </c>
      <c r="P595" s="5">
        <v>1.14659151199599</v>
      </c>
      <c r="Q595" s="5">
        <v>0.93628742667648701</v>
      </c>
      <c r="R595" s="5">
        <v>1.20294915291729</v>
      </c>
      <c r="S595" s="11" t="s">
        <v>51</v>
      </c>
      <c r="T595" t="s">
        <v>53</v>
      </c>
      <c r="U595" t="s">
        <v>48</v>
      </c>
      <c r="V595" t="s">
        <v>49</v>
      </c>
      <c r="W595" t="s">
        <v>48</v>
      </c>
      <c r="X595" t="s">
        <v>48</v>
      </c>
      <c r="Y595" s="7">
        <f>ABS(Quintile_Data[[#This Row],[AE_Amt_Overall]]-MAX(Quintile_Data[[#This Row],[AE_Amt_Q1]:[AE_Amt_Q5]]))</f>
        <v>2.3270487353227103</v>
      </c>
      <c r="Z595" s="6">
        <f>ABS(MIN(Quintile_Data[[#This Row],[AE_Amt_Q1]:[AE_Amt_Q5]])-Quintile_Data[[#This Row],[AE_Amt_Overall]])</f>
        <v>0.26242173886936793</v>
      </c>
      <c r="AA595" s="19">
        <f>VLOOKUP(Quintile_Data[[#This Row],[Deaths_Q1]],Mapping!$A$2:$B$8,2,FALSE)</f>
        <v>6</v>
      </c>
      <c r="AB595" s="8">
        <f>VLOOKUP(Quintile_Data[[#This Row],[Deaths_Q2]],Mapping!$A$2:$B$8,2,FALSE)</f>
        <v>12</v>
      </c>
      <c r="AC595" s="8">
        <f>VLOOKUP(Quintile_Data[[#This Row],[Deaths_Q3]],Mapping!$A$2:$B$8,2,FALSE)</f>
        <v>50</v>
      </c>
      <c r="AD595" s="8">
        <f>VLOOKUP(Quintile_Data[[#This Row],[Deaths_Q4]],Mapping!$A$2:$B$8,2,FALSE)</f>
        <v>25</v>
      </c>
      <c r="AE595" s="8">
        <f>VLOOKUP(Quintile_Data[[#This Row],[Deaths_Q5]],Mapping!$A$2:$B$8,2,FALSE)</f>
        <v>50</v>
      </c>
      <c r="AF595" s="8">
        <f>VLOOKUP(Quintile_Data[[#This Row],[Deaths_Overall]],Mapping!$A$2:$B$8,2,FALSE)</f>
        <v>50</v>
      </c>
    </row>
    <row r="596" spans="1:32" x14ac:dyDescent="0.25">
      <c r="A596" t="s">
        <v>13</v>
      </c>
      <c r="B596" t="s">
        <v>27</v>
      </c>
      <c r="C596" t="s">
        <v>6</v>
      </c>
      <c r="D596" t="s">
        <v>10</v>
      </c>
      <c r="E596" t="s">
        <v>62</v>
      </c>
      <c r="F596" t="s">
        <v>16</v>
      </c>
      <c r="G596" s="10">
        <v>4.7553969694421196</v>
      </c>
      <c r="H596" s="5">
        <v>2.40514221643445</v>
      </c>
      <c r="I596" s="5">
        <v>1.80491910848838</v>
      </c>
      <c r="J596" s="5">
        <v>1.4194341998278199</v>
      </c>
      <c r="K596" s="5">
        <v>0.96226882194363095</v>
      </c>
      <c r="L596" s="5">
        <v>1.4500451440853099</v>
      </c>
      <c r="M596" s="10">
        <v>4.7819815834045203</v>
      </c>
      <c r="N596" s="5">
        <v>2.5877236747708601</v>
      </c>
      <c r="O596" s="5">
        <v>2.0331155153090998</v>
      </c>
      <c r="P596" s="5">
        <v>1.47842091542564</v>
      </c>
      <c r="Q596" s="5">
        <v>1.01451283246463</v>
      </c>
      <c r="R596" s="5">
        <v>1.5277962705751</v>
      </c>
      <c r="S596" s="11" t="s">
        <v>51</v>
      </c>
      <c r="T596" t="s">
        <v>49</v>
      </c>
      <c r="U596" t="s">
        <v>49</v>
      </c>
      <c r="V596" t="s">
        <v>49</v>
      </c>
      <c r="W596" t="s">
        <v>49</v>
      </c>
      <c r="X596" t="s">
        <v>48</v>
      </c>
      <c r="Y596" s="7">
        <f>ABS(Quintile_Data[[#This Row],[AE_Amt_Overall]]-MAX(Quintile_Data[[#This Row],[AE_Amt_Q1]:[AE_Amt_Q5]]))</f>
        <v>3.3053518253568095</v>
      </c>
      <c r="Z596" s="6">
        <f>ABS(MIN(Quintile_Data[[#This Row],[AE_Amt_Q1]:[AE_Amt_Q5]])-Quintile_Data[[#This Row],[AE_Amt_Overall]])</f>
        <v>0.48777632214167899</v>
      </c>
      <c r="AA596" s="19">
        <f>VLOOKUP(Quintile_Data[[#This Row],[Deaths_Q1]],Mapping!$A$2:$B$8,2,FALSE)</f>
        <v>6</v>
      </c>
      <c r="AB596" s="8">
        <f>VLOOKUP(Quintile_Data[[#This Row],[Deaths_Q2]],Mapping!$A$2:$B$8,2,FALSE)</f>
        <v>25</v>
      </c>
      <c r="AC596" s="8">
        <f>VLOOKUP(Quintile_Data[[#This Row],[Deaths_Q3]],Mapping!$A$2:$B$8,2,FALSE)</f>
        <v>25</v>
      </c>
      <c r="AD596" s="8">
        <f>VLOOKUP(Quintile_Data[[#This Row],[Deaths_Q4]],Mapping!$A$2:$B$8,2,FALSE)</f>
        <v>25</v>
      </c>
      <c r="AE596" s="8">
        <f>VLOOKUP(Quintile_Data[[#This Row],[Deaths_Q5]],Mapping!$A$2:$B$8,2,FALSE)</f>
        <v>25</v>
      </c>
      <c r="AF596" s="8">
        <f>VLOOKUP(Quintile_Data[[#This Row],[Deaths_Overall]],Mapping!$A$2:$B$8,2,FALSE)</f>
        <v>50</v>
      </c>
    </row>
    <row r="597" spans="1:32" x14ac:dyDescent="0.25">
      <c r="A597" t="s">
        <v>13</v>
      </c>
      <c r="B597" t="s">
        <v>27</v>
      </c>
      <c r="C597" t="s">
        <v>6</v>
      </c>
      <c r="D597" t="s">
        <v>10</v>
      </c>
      <c r="E597" t="s">
        <v>62</v>
      </c>
      <c r="F597" t="s">
        <v>7</v>
      </c>
      <c r="G597" s="10">
        <v>4.4168353594691903</v>
      </c>
      <c r="H597" s="5">
        <v>1.54848172835812</v>
      </c>
      <c r="I597" s="5">
        <v>1.1051110950718499</v>
      </c>
      <c r="J597" s="5">
        <v>0.85830874562798198</v>
      </c>
      <c r="K597" s="5">
        <v>0.64082382319267395</v>
      </c>
      <c r="L597" s="5">
        <v>1.0113695438624899</v>
      </c>
      <c r="M597" s="10">
        <v>2.71592129649737</v>
      </c>
      <c r="N597" s="5">
        <v>1.2138497955294001</v>
      </c>
      <c r="O597" s="5">
        <v>1.2860140149830299</v>
      </c>
      <c r="P597" s="5">
        <v>1.0363367591539501</v>
      </c>
      <c r="Q597" s="5">
        <v>0.84707676342983496</v>
      </c>
      <c r="R597" s="5">
        <v>1.08141356661941</v>
      </c>
      <c r="S597" s="11" t="s">
        <v>51</v>
      </c>
      <c r="T597" t="s">
        <v>53</v>
      </c>
      <c r="U597" t="s">
        <v>53</v>
      </c>
      <c r="V597" t="s">
        <v>49</v>
      </c>
      <c r="W597" t="s">
        <v>53</v>
      </c>
      <c r="X597" t="s">
        <v>49</v>
      </c>
      <c r="Y597" s="7">
        <f>ABS(Quintile_Data[[#This Row],[AE_Amt_Overall]]-MAX(Quintile_Data[[#This Row],[AE_Amt_Q1]:[AE_Amt_Q5]]))</f>
        <v>3.4054658156067004</v>
      </c>
      <c r="Z597" s="6">
        <f>ABS(MIN(Quintile_Data[[#This Row],[AE_Amt_Q1]:[AE_Amt_Q5]])-Quintile_Data[[#This Row],[AE_Amt_Overall]])</f>
        <v>0.37054572066981595</v>
      </c>
      <c r="AA597" s="19">
        <f>VLOOKUP(Quintile_Data[[#This Row],[Deaths_Q1]],Mapping!$A$2:$B$8,2,FALSE)</f>
        <v>6</v>
      </c>
      <c r="AB597" s="8">
        <f>VLOOKUP(Quintile_Data[[#This Row],[Deaths_Q2]],Mapping!$A$2:$B$8,2,FALSE)</f>
        <v>12</v>
      </c>
      <c r="AC597" s="8">
        <f>VLOOKUP(Quintile_Data[[#This Row],[Deaths_Q3]],Mapping!$A$2:$B$8,2,FALSE)</f>
        <v>12</v>
      </c>
      <c r="AD597" s="8">
        <f>VLOOKUP(Quintile_Data[[#This Row],[Deaths_Q4]],Mapping!$A$2:$B$8,2,FALSE)</f>
        <v>25</v>
      </c>
      <c r="AE597" s="8">
        <f>VLOOKUP(Quintile_Data[[#This Row],[Deaths_Q5]],Mapping!$A$2:$B$8,2,FALSE)</f>
        <v>12</v>
      </c>
      <c r="AF597" s="8">
        <f>VLOOKUP(Quintile_Data[[#This Row],[Deaths_Overall]],Mapping!$A$2:$B$8,2,FALSE)</f>
        <v>25</v>
      </c>
    </row>
    <row r="598" spans="1:32" x14ac:dyDescent="0.25">
      <c r="A598" t="s">
        <v>13</v>
      </c>
      <c r="B598" t="s">
        <v>27</v>
      </c>
      <c r="C598" t="s">
        <v>6</v>
      </c>
      <c r="D598" t="s">
        <v>10</v>
      </c>
      <c r="E598" t="s">
        <v>62</v>
      </c>
      <c r="F598" t="s">
        <v>57</v>
      </c>
      <c r="G598" s="10">
        <v>4.4263387075344003</v>
      </c>
      <c r="H598" s="5">
        <v>1.7509243739710001</v>
      </c>
      <c r="I598" s="5">
        <v>1.2610053890522099</v>
      </c>
      <c r="J598" s="5">
        <v>0.96421654874653095</v>
      </c>
      <c r="K598" s="5">
        <v>0.69950897792472</v>
      </c>
      <c r="L598" s="5">
        <v>1.0859172757939499</v>
      </c>
      <c r="M598" s="10">
        <v>3.2521154547326998</v>
      </c>
      <c r="N598" s="5">
        <v>1.67621076584234</v>
      </c>
      <c r="O598" s="5">
        <v>1.4202276112079799</v>
      </c>
      <c r="P598" s="5">
        <v>1.32962280219812</v>
      </c>
      <c r="Q598" s="5">
        <v>0.97124773876159198</v>
      </c>
      <c r="R598" s="5">
        <v>1.3346184894268101</v>
      </c>
      <c r="S598" s="11" t="s">
        <v>53</v>
      </c>
      <c r="T598" t="s">
        <v>49</v>
      </c>
      <c r="U598" t="s">
        <v>49</v>
      </c>
      <c r="V598" t="s">
        <v>49</v>
      </c>
      <c r="W598" t="s">
        <v>49</v>
      </c>
      <c r="X598" t="s">
        <v>48</v>
      </c>
      <c r="Y598" s="7">
        <f>ABS(Quintile_Data[[#This Row],[AE_Amt_Overall]]-MAX(Quintile_Data[[#This Row],[AE_Amt_Q1]:[AE_Amt_Q5]]))</f>
        <v>3.3404214317404506</v>
      </c>
      <c r="Z598" s="6">
        <f>ABS(MIN(Quintile_Data[[#This Row],[AE_Amt_Q1]:[AE_Amt_Q5]])-Quintile_Data[[#This Row],[AE_Amt_Overall]])</f>
        <v>0.38640829786922992</v>
      </c>
      <c r="AA598" s="19">
        <f>VLOOKUP(Quintile_Data[[#This Row],[Deaths_Q1]],Mapping!$A$2:$B$8,2,FALSE)</f>
        <v>12</v>
      </c>
      <c r="AB598" s="8">
        <f>VLOOKUP(Quintile_Data[[#This Row],[Deaths_Q2]],Mapping!$A$2:$B$8,2,FALSE)</f>
        <v>25</v>
      </c>
      <c r="AC598" s="8">
        <f>VLOOKUP(Quintile_Data[[#This Row],[Deaths_Q3]],Mapping!$A$2:$B$8,2,FALSE)</f>
        <v>25</v>
      </c>
      <c r="AD598" s="8">
        <f>VLOOKUP(Quintile_Data[[#This Row],[Deaths_Q4]],Mapping!$A$2:$B$8,2,FALSE)</f>
        <v>25</v>
      </c>
      <c r="AE598" s="8">
        <f>VLOOKUP(Quintile_Data[[#This Row],[Deaths_Q5]],Mapping!$A$2:$B$8,2,FALSE)</f>
        <v>25</v>
      </c>
      <c r="AF598" s="8">
        <f>VLOOKUP(Quintile_Data[[#This Row],[Deaths_Overall]],Mapping!$A$2:$B$8,2,FALSE)</f>
        <v>50</v>
      </c>
    </row>
    <row r="599" spans="1:32" x14ac:dyDescent="0.25">
      <c r="A599" t="s">
        <v>13</v>
      </c>
      <c r="B599" t="s">
        <v>27</v>
      </c>
      <c r="C599" t="s">
        <v>6</v>
      </c>
      <c r="D599" t="s">
        <v>10</v>
      </c>
      <c r="E599" t="s">
        <v>11</v>
      </c>
      <c r="F599" t="s">
        <v>16</v>
      </c>
      <c r="G599" s="10">
        <v>5.4138968251569297</v>
      </c>
      <c r="H599" s="5">
        <v>2.8705182964330298</v>
      </c>
      <c r="I599" s="5">
        <v>1.88829267945622</v>
      </c>
      <c r="J599" s="5">
        <v>1.51499453543067</v>
      </c>
      <c r="K599" s="5">
        <v>0.92761742758477905</v>
      </c>
      <c r="L599" s="5">
        <v>1.68883186842407</v>
      </c>
      <c r="M599" s="10">
        <v>4.7022924397769401</v>
      </c>
      <c r="N599" s="5">
        <v>3.1686216527288802</v>
      </c>
      <c r="O599" s="5">
        <v>2.0246168940811802</v>
      </c>
      <c r="P599" s="5">
        <v>1.7667809547500599</v>
      </c>
      <c r="Q599" s="5">
        <v>0.98264890499478696</v>
      </c>
      <c r="R599" s="5">
        <v>1.86735867554833</v>
      </c>
      <c r="S599" s="11" t="s">
        <v>49</v>
      </c>
      <c r="T599" t="s">
        <v>49</v>
      </c>
      <c r="U599" t="s">
        <v>48</v>
      </c>
      <c r="V599" t="s">
        <v>53</v>
      </c>
      <c r="W599" t="s">
        <v>49</v>
      </c>
      <c r="X599" t="s">
        <v>48</v>
      </c>
      <c r="Y599" s="7">
        <f>ABS(Quintile_Data[[#This Row],[AE_Amt_Overall]]-MAX(Quintile_Data[[#This Row],[AE_Amt_Q1]:[AE_Amt_Q5]]))</f>
        <v>3.7250649567328598</v>
      </c>
      <c r="Z599" s="6">
        <f>ABS(MIN(Quintile_Data[[#This Row],[AE_Amt_Q1]:[AE_Amt_Q5]])-Quintile_Data[[#This Row],[AE_Amt_Overall]])</f>
        <v>0.76121444083929091</v>
      </c>
      <c r="AA599" s="19">
        <f>VLOOKUP(Quintile_Data[[#This Row],[Deaths_Q1]],Mapping!$A$2:$B$8,2,FALSE)</f>
        <v>25</v>
      </c>
      <c r="AB599" s="8">
        <f>VLOOKUP(Quintile_Data[[#This Row],[Deaths_Q2]],Mapping!$A$2:$B$8,2,FALSE)</f>
        <v>25</v>
      </c>
      <c r="AC599" s="8">
        <f>VLOOKUP(Quintile_Data[[#This Row],[Deaths_Q3]],Mapping!$A$2:$B$8,2,FALSE)</f>
        <v>50</v>
      </c>
      <c r="AD599" s="8">
        <f>VLOOKUP(Quintile_Data[[#This Row],[Deaths_Q4]],Mapping!$A$2:$B$8,2,FALSE)</f>
        <v>12</v>
      </c>
      <c r="AE599" s="8">
        <f>VLOOKUP(Quintile_Data[[#This Row],[Deaths_Q5]],Mapping!$A$2:$B$8,2,FALSE)</f>
        <v>25</v>
      </c>
      <c r="AF599" s="8">
        <f>VLOOKUP(Quintile_Data[[#This Row],[Deaths_Overall]],Mapping!$A$2:$B$8,2,FALSE)</f>
        <v>50</v>
      </c>
    </row>
    <row r="600" spans="1:32" x14ac:dyDescent="0.25">
      <c r="A600" t="s">
        <v>13</v>
      </c>
      <c r="B600" t="s">
        <v>27</v>
      </c>
      <c r="C600" t="s">
        <v>6</v>
      </c>
      <c r="D600" t="s">
        <v>10</v>
      </c>
      <c r="E600" t="s">
        <v>11</v>
      </c>
      <c r="F600" t="s">
        <v>7</v>
      </c>
      <c r="G600" s="10">
        <v>2.5444371586512502</v>
      </c>
      <c r="H600" s="5">
        <v>1.5265087392228001</v>
      </c>
      <c r="I600" s="5">
        <v>1.0993570628307101</v>
      </c>
      <c r="J600" s="5">
        <v>0.85041785700986605</v>
      </c>
      <c r="K600" s="5">
        <v>0.58816664952760001</v>
      </c>
      <c r="L600" s="5">
        <v>1.01824984931477</v>
      </c>
      <c r="M600" s="10">
        <v>1.3095389271545901</v>
      </c>
      <c r="N600" s="5">
        <v>1.29239382614042</v>
      </c>
      <c r="O600" s="5">
        <v>1.11013789558285</v>
      </c>
      <c r="P600" s="5">
        <v>0.91422348639183704</v>
      </c>
      <c r="Q600" s="5">
        <v>0.81465315382445502</v>
      </c>
      <c r="R600" s="5">
        <v>1.0156355798800301</v>
      </c>
      <c r="S600" s="11" t="s">
        <v>53</v>
      </c>
      <c r="T600" t="s">
        <v>49</v>
      </c>
      <c r="U600" t="s">
        <v>49</v>
      </c>
      <c r="V600" t="s">
        <v>49</v>
      </c>
      <c r="W600" t="s">
        <v>49</v>
      </c>
      <c r="X600" t="s">
        <v>48</v>
      </c>
      <c r="Y600" s="7">
        <f>ABS(Quintile_Data[[#This Row],[AE_Amt_Overall]]-MAX(Quintile_Data[[#This Row],[AE_Amt_Q1]:[AE_Amt_Q5]]))</f>
        <v>1.5261873093364802</v>
      </c>
      <c r="Z600" s="6">
        <f>ABS(MIN(Quintile_Data[[#This Row],[AE_Amt_Q1]:[AE_Amt_Q5]])-Quintile_Data[[#This Row],[AE_Amt_Overall]])</f>
        <v>0.43008319978717002</v>
      </c>
      <c r="AA600" s="19">
        <f>VLOOKUP(Quintile_Data[[#This Row],[Deaths_Q1]],Mapping!$A$2:$B$8,2,FALSE)</f>
        <v>12</v>
      </c>
      <c r="AB600" s="8">
        <f>VLOOKUP(Quintile_Data[[#This Row],[Deaths_Q2]],Mapping!$A$2:$B$8,2,FALSE)</f>
        <v>25</v>
      </c>
      <c r="AC600" s="8">
        <f>VLOOKUP(Quintile_Data[[#This Row],[Deaths_Q3]],Mapping!$A$2:$B$8,2,FALSE)</f>
        <v>25</v>
      </c>
      <c r="AD600" s="8">
        <f>VLOOKUP(Quintile_Data[[#This Row],[Deaths_Q4]],Mapping!$A$2:$B$8,2,FALSE)</f>
        <v>25</v>
      </c>
      <c r="AE600" s="8">
        <f>VLOOKUP(Quintile_Data[[#This Row],[Deaths_Q5]],Mapping!$A$2:$B$8,2,FALSE)</f>
        <v>25</v>
      </c>
      <c r="AF600" s="8">
        <f>VLOOKUP(Quintile_Data[[#This Row],[Deaths_Overall]],Mapping!$A$2:$B$8,2,FALSE)</f>
        <v>50</v>
      </c>
    </row>
    <row r="601" spans="1:32" x14ac:dyDescent="0.25">
      <c r="A601" t="s">
        <v>13</v>
      </c>
      <c r="B601" t="s">
        <v>27</v>
      </c>
      <c r="C601" t="s">
        <v>6</v>
      </c>
      <c r="D601" t="s">
        <v>10</v>
      </c>
      <c r="E601" t="s">
        <v>11</v>
      </c>
      <c r="F601" t="s">
        <v>57</v>
      </c>
      <c r="G601" s="10">
        <v>3.4730541420248402</v>
      </c>
      <c r="H601" s="5">
        <v>1.8401259742412199</v>
      </c>
      <c r="I601" s="5">
        <v>1.2278039947483099</v>
      </c>
      <c r="J601" s="5">
        <v>0.89067293430584105</v>
      </c>
      <c r="K601" s="5">
        <v>0.65112372059647206</v>
      </c>
      <c r="L601" s="5">
        <v>1.06975056794128</v>
      </c>
      <c r="M601" s="10">
        <v>3.3558106524887399</v>
      </c>
      <c r="N601" s="5">
        <v>1.9997879422945899</v>
      </c>
      <c r="O601" s="5">
        <v>1.5637400413060001</v>
      </c>
      <c r="P601" s="5">
        <v>1.0368580321149901</v>
      </c>
      <c r="Q601" s="5">
        <v>1.0840353548786399</v>
      </c>
      <c r="R601" s="5">
        <v>1.36420226267536</v>
      </c>
      <c r="S601" s="11" t="s">
        <v>53</v>
      </c>
      <c r="T601" t="s">
        <v>49</v>
      </c>
      <c r="U601" t="s">
        <v>48</v>
      </c>
      <c r="V601" t="s">
        <v>48</v>
      </c>
      <c r="W601" t="s">
        <v>49</v>
      </c>
      <c r="X601" t="s">
        <v>48</v>
      </c>
      <c r="Y601" s="7">
        <f>ABS(Quintile_Data[[#This Row],[AE_Amt_Overall]]-MAX(Quintile_Data[[#This Row],[AE_Amt_Q1]:[AE_Amt_Q5]]))</f>
        <v>2.4033035740835604</v>
      </c>
      <c r="Z601" s="6">
        <f>ABS(MIN(Quintile_Data[[#This Row],[AE_Amt_Q1]:[AE_Amt_Q5]])-Quintile_Data[[#This Row],[AE_Amt_Overall]])</f>
        <v>0.41862684734480793</v>
      </c>
      <c r="AA601" s="19">
        <f>VLOOKUP(Quintile_Data[[#This Row],[Deaths_Q1]],Mapping!$A$2:$B$8,2,FALSE)</f>
        <v>12</v>
      </c>
      <c r="AB601" s="8">
        <f>VLOOKUP(Quintile_Data[[#This Row],[Deaths_Q2]],Mapping!$A$2:$B$8,2,FALSE)</f>
        <v>25</v>
      </c>
      <c r="AC601" s="8">
        <f>VLOOKUP(Quintile_Data[[#This Row],[Deaths_Q3]],Mapping!$A$2:$B$8,2,FALSE)</f>
        <v>50</v>
      </c>
      <c r="AD601" s="8">
        <f>VLOOKUP(Quintile_Data[[#This Row],[Deaths_Q4]],Mapping!$A$2:$B$8,2,FALSE)</f>
        <v>50</v>
      </c>
      <c r="AE601" s="8">
        <f>VLOOKUP(Quintile_Data[[#This Row],[Deaths_Q5]],Mapping!$A$2:$B$8,2,FALSE)</f>
        <v>25</v>
      </c>
      <c r="AF601" s="8">
        <f>VLOOKUP(Quintile_Data[[#This Row],[Deaths_Overall]],Mapping!$A$2:$B$8,2,FALSE)</f>
        <v>50</v>
      </c>
    </row>
    <row r="602" spans="1:32" x14ac:dyDescent="0.25">
      <c r="A602" t="s">
        <v>13</v>
      </c>
      <c r="B602" t="s">
        <v>27</v>
      </c>
      <c r="C602" t="s">
        <v>6</v>
      </c>
      <c r="D602" t="s">
        <v>10</v>
      </c>
      <c r="E602" t="s">
        <v>58</v>
      </c>
      <c r="F602" t="s">
        <v>16</v>
      </c>
      <c r="G602" s="10">
        <v>3.4348000017021398</v>
      </c>
      <c r="H602" s="5">
        <v>2.1549502383834902</v>
      </c>
      <c r="I602" s="5">
        <v>1.71822644983691</v>
      </c>
      <c r="J602" s="5">
        <v>1.48773028654553</v>
      </c>
      <c r="K602" s="5">
        <v>0.95807345284374301</v>
      </c>
      <c r="L602" s="5">
        <v>1.3464023276674</v>
      </c>
      <c r="M602" s="10">
        <v>3.4211496450135099</v>
      </c>
      <c r="N602" s="5">
        <v>2.3242121678714698</v>
      </c>
      <c r="O602" s="5">
        <v>1.83319115468966</v>
      </c>
      <c r="P602" s="5">
        <v>1.6334287906959399</v>
      </c>
      <c r="Q602" s="5">
        <v>0.99307235334834998</v>
      </c>
      <c r="R602" s="5">
        <v>1.41878157708451</v>
      </c>
      <c r="S602" s="11" t="s">
        <v>49</v>
      </c>
      <c r="T602" t="s">
        <v>48</v>
      </c>
      <c r="U602" t="s">
        <v>48</v>
      </c>
      <c r="V602" t="s">
        <v>48</v>
      </c>
      <c r="W602" t="s">
        <v>48</v>
      </c>
      <c r="X602" t="s">
        <v>50</v>
      </c>
      <c r="Y602" s="7">
        <f>ABS(Quintile_Data[[#This Row],[AE_Amt_Overall]]-MAX(Quintile_Data[[#This Row],[AE_Amt_Q1]:[AE_Amt_Q5]]))</f>
        <v>2.0883976740347396</v>
      </c>
      <c r="Z602" s="6">
        <f>ABS(MIN(Quintile_Data[[#This Row],[AE_Amt_Q1]:[AE_Amt_Q5]])-Quintile_Data[[#This Row],[AE_Amt_Overall]])</f>
        <v>0.38832887482365697</v>
      </c>
      <c r="AA602" s="19">
        <f>VLOOKUP(Quintile_Data[[#This Row],[Deaths_Q1]],Mapping!$A$2:$B$8,2,FALSE)</f>
        <v>25</v>
      </c>
      <c r="AB602" s="8">
        <f>VLOOKUP(Quintile_Data[[#This Row],[Deaths_Q2]],Mapping!$A$2:$B$8,2,FALSE)</f>
        <v>50</v>
      </c>
      <c r="AC602" s="8">
        <f>VLOOKUP(Quintile_Data[[#This Row],[Deaths_Q3]],Mapping!$A$2:$B$8,2,FALSE)</f>
        <v>50</v>
      </c>
      <c r="AD602" s="8">
        <f>VLOOKUP(Quintile_Data[[#This Row],[Deaths_Q4]],Mapping!$A$2:$B$8,2,FALSE)</f>
        <v>50</v>
      </c>
      <c r="AE602" s="8">
        <f>VLOOKUP(Quintile_Data[[#This Row],[Deaths_Q5]],Mapping!$A$2:$B$8,2,FALSE)</f>
        <v>50</v>
      </c>
      <c r="AF602" s="8">
        <f>VLOOKUP(Quintile_Data[[#This Row],[Deaths_Overall]],Mapping!$A$2:$B$8,2,FALSE)</f>
        <v>100</v>
      </c>
    </row>
    <row r="603" spans="1:32" x14ac:dyDescent="0.25">
      <c r="A603" t="s">
        <v>13</v>
      </c>
      <c r="B603" t="s">
        <v>27</v>
      </c>
      <c r="C603" t="s">
        <v>6</v>
      </c>
      <c r="D603" t="s">
        <v>10</v>
      </c>
      <c r="E603" t="s">
        <v>58</v>
      </c>
      <c r="F603" t="s">
        <v>7</v>
      </c>
      <c r="G603" s="10">
        <v>2.9556267484630698</v>
      </c>
      <c r="H603" s="5">
        <v>1.67412133387762</v>
      </c>
      <c r="I603" s="5">
        <v>1.12818796317198</v>
      </c>
      <c r="J603" s="5">
        <v>0.87735332353753503</v>
      </c>
      <c r="K603" s="5">
        <v>0.713311249515171</v>
      </c>
      <c r="L603" s="5">
        <v>1.02002549489539</v>
      </c>
      <c r="M603" s="10">
        <v>1.7661276557979899</v>
      </c>
      <c r="N603" s="5">
        <v>1.2372364182700399</v>
      </c>
      <c r="O603" s="5">
        <v>1.14206418319536</v>
      </c>
      <c r="P603" s="5">
        <v>0.96534039093024704</v>
      </c>
      <c r="Q603" s="5">
        <v>0.89609939236720304</v>
      </c>
      <c r="R603" s="5">
        <v>1.0418009593339399</v>
      </c>
      <c r="S603" s="11" t="s">
        <v>53</v>
      </c>
      <c r="T603" t="s">
        <v>49</v>
      </c>
      <c r="U603" t="s">
        <v>48</v>
      </c>
      <c r="V603" t="s">
        <v>48</v>
      </c>
      <c r="W603" t="s">
        <v>49</v>
      </c>
      <c r="X603" t="s">
        <v>48</v>
      </c>
      <c r="Y603" s="7">
        <f>ABS(Quintile_Data[[#This Row],[AE_Amt_Overall]]-MAX(Quintile_Data[[#This Row],[AE_Amt_Q1]:[AE_Amt_Q5]]))</f>
        <v>1.9356012535676799</v>
      </c>
      <c r="Z603" s="6">
        <f>ABS(MIN(Quintile_Data[[#This Row],[AE_Amt_Q1]:[AE_Amt_Q5]])-Quintile_Data[[#This Row],[AE_Amt_Overall]])</f>
        <v>0.30671424538021896</v>
      </c>
      <c r="AA603" s="19">
        <f>VLOOKUP(Quintile_Data[[#This Row],[Deaths_Q1]],Mapping!$A$2:$B$8,2,FALSE)</f>
        <v>12</v>
      </c>
      <c r="AB603" s="8">
        <f>VLOOKUP(Quintile_Data[[#This Row],[Deaths_Q2]],Mapping!$A$2:$B$8,2,FALSE)</f>
        <v>25</v>
      </c>
      <c r="AC603" s="8">
        <f>VLOOKUP(Quintile_Data[[#This Row],[Deaths_Q3]],Mapping!$A$2:$B$8,2,FALSE)</f>
        <v>50</v>
      </c>
      <c r="AD603" s="8">
        <f>VLOOKUP(Quintile_Data[[#This Row],[Deaths_Q4]],Mapping!$A$2:$B$8,2,FALSE)</f>
        <v>50</v>
      </c>
      <c r="AE603" s="8">
        <f>VLOOKUP(Quintile_Data[[#This Row],[Deaths_Q5]],Mapping!$A$2:$B$8,2,FALSE)</f>
        <v>25</v>
      </c>
      <c r="AF603" s="8">
        <f>VLOOKUP(Quintile_Data[[#This Row],[Deaths_Overall]],Mapping!$A$2:$B$8,2,FALSE)</f>
        <v>50</v>
      </c>
    </row>
    <row r="604" spans="1:32" x14ac:dyDescent="0.25">
      <c r="A604" t="s">
        <v>13</v>
      </c>
      <c r="B604" t="s">
        <v>27</v>
      </c>
      <c r="C604" t="s">
        <v>6</v>
      </c>
      <c r="D604" t="s">
        <v>10</v>
      </c>
      <c r="E604" t="s">
        <v>58</v>
      </c>
      <c r="F604" t="s">
        <v>57</v>
      </c>
      <c r="G604" s="10">
        <v>2.9049347662501601</v>
      </c>
      <c r="H604" s="5">
        <v>1.8098455772642601</v>
      </c>
      <c r="I604" s="5">
        <v>1.2710061635810801</v>
      </c>
      <c r="J604" s="5">
        <v>1.0410778199394499</v>
      </c>
      <c r="K604" s="5">
        <v>0.81192353923710203</v>
      </c>
      <c r="L604" s="5">
        <v>1.0808749707601599</v>
      </c>
      <c r="M604" s="10">
        <v>2.24930093681371</v>
      </c>
      <c r="N604" s="5">
        <v>2.0564861495835101</v>
      </c>
      <c r="O604" s="5">
        <v>1.4971598475330601</v>
      </c>
      <c r="P604" s="5">
        <v>1.3844345687326201</v>
      </c>
      <c r="Q604" s="5">
        <v>0.964001001463064</v>
      </c>
      <c r="R604" s="5">
        <v>1.284233339944</v>
      </c>
      <c r="S604" s="11" t="s">
        <v>49</v>
      </c>
      <c r="T604" t="s">
        <v>49</v>
      </c>
      <c r="U604" t="s">
        <v>48</v>
      </c>
      <c r="V604" t="s">
        <v>48</v>
      </c>
      <c r="W604" t="s">
        <v>48</v>
      </c>
      <c r="X604" t="s">
        <v>50</v>
      </c>
      <c r="Y604" s="7">
        <f>ABS(Quintile_Data[[#This Row],[AE_Amt_Overall]]-MAX(Quintile_Data[[#This Row],[AE_Amt_Q1]:[AE_Amt_Q5]]))</f>
        <v>1.8240597954900002</v>
      </c>
      <c r="Z604" s="6">
        <f>ABS(MIN(Quintile_Data[[#This Row],[AE_Amt_Q1]:[AE_Amt_Q5]])-Quintile_Data[[#This Row],[AE_Amt_Overall]])</f>
        <v>0.26895143152305789</v>
      </c>
      <c r="AA604" s="19">
        <f>VLOOKUP(Quintile_Data[[#This Row],[Deaths_Q1]],Mapping!$A$2:$B$8,2,FALSE)</f>
        <v>25</v>
      </c>
      <c r="AB604" s="8">
        <f>VLOOKUP(Quintile_Data[[#This Row],[Deaths_Q2]],Mapping!$A$2:$B$8,2,FALSE)</f>
        <v>25</v>
      </c>
      <c r="AC604" s="8">
        <f>VLOOKUP(Quintile_Data[[#This Row],[Deaths_Q3]],Mapping!$A$2:$B$8,2,FALSE)</f>
        <v>50</v>
      </c>
      <c r="AD604" s="8">
        <f>VLOOKUP(Quintile_Data[[#This Row],[Deaths_Q4]],Mapping!$A$2:$B$8,2,FALSE)</f>
        <v>50</v>
      </c>
      <c r="AE604" s="8">
        <f>VLOOKUP(Quintile_Data[[#This Row],[Deaths_Q5]],Mapping!$A$2:$B$8,2,FALSE)</f>
        <v>50</v>
      </c>
      <c r="AF604" s="8">
        <f>VLOOKUP(Quintile_Data[[#This Row],[Deaths_Overall]],Mapping!$A$2:$B$8,2,FALSE)</f>
        <v>100</v>
      </c>
    </row>
    <row r="605" spans="1:32" x14ac:dyDescent="0.25">
      <c r="A605" t="s">
        <v>13</v>
      </c>
      <c r="B605" t="s">
        <v>27</v>
      </c>
      <c r="C605" t="s">
        <v>6</v>
      </c>
      <c r="D605" t="s">
        <v>14</v>
      </c>
      <c r="E605" t="s">
        <v>60</v>
      </c>
      <c r="F605" t="s">
        <v>16</v>
      </c>
      <c r="G605" s="10">
        <v>1.9960662100142901</v>
      </c>
      <c r="H605" s="5">
        <v>1.61066408379191</v>
      </c>
      <c r="I605" s="5">
        <v>1.3453681232749399</v>
      </c>
      <c r="J605" s="5">
        <v>1.1770091334461801</v>
      </c>
      <c r="K605" s="5">
        <v>0.96857479203444896</v>
      </c>
      <c r="L605" s="5">
        <v>1.2821372125797701</v>
      </c>
      <c r="M605" s="10">
        <v>2.04976869648821</v>
      </c>
      <c r="N605" s="5">
        <v>1.6431890098831099</v>
      </c>
      <c r="O605" s="5">
        <v>1.4244169764438099</v>
      </c>
      <c r="P605" s="5">
        <v>1.2261275000290599</v>
      </c>
      <c r="Q605" s="5">
        <v>1.0336603686697301</v>
      </c>
      <c r="R605" s="5">
        <v>1.35337632198154</v>
      </c>
      <c r="S605" s="11" t="s">
        <v>48</v>
      </c>
      <c r="T605" t="s">
        <v>48</v>
      </c>
      <c r="U605" t="s">
        <v>48</v>
      </c>
      <c r="V605" t="s">
        <v>48</v>
      </c>
      <c r="W605" t="s">
        <v>48</v>
      </c>
      <c r="X605" t="s">
        <v>50</v>
      </c>
      <c r="Y605" s="7">
        <f>ABS(Quintile_Data[[#This Row],[AE_Amt_Overall]]-MAX(Quintile_Data[[#This Row],[AE_Amt_Q1]:[AE_Amt_Q5]]))</f>
        <v>0.71392899743451999</v>
      </c>
      <c r="Z605" s="6">
        <f>ABS(MIN(Quintile_Data[[#This Row],[AE_Amt_Q1]:[AE_Amt_Q5]])-Quintile_Data[[#This Row],[AE_Amt_Overall]])</f>
        <v>0.31356242054532113</v>
      </c>
      <c r="AA605" s="19">
        <f>VLOOKUP(Quintile_Data[[#This Row],[Deaths_Q1]],Mapping!$A$2:$B$8,2,FALSE)</f>
        <v>50</v>
      </c>
      <c r="AB605" s="8">
        <f>VLOOKUP(Quintile_Data[[#This Row],[Deaths_Q2]],Mapping!$A$2:$B$8,2,FALSE)</f>
        <v>50</v>
      </c>
      <c r="AC605" s="8">
        <f>VLOOKUP(Quintile_Data[[#This Row],[Deaths_Q3]],Mapping!$A$2:$B$8,2,FALSE)</f>
        <v>50</v>
      </c>
      <c r="AD605" s="8">
        <f>VLOOKUP(Quintile_Data[[#This Row],[Deaths_Q4]],Mapping!$A$2:$B$8,2,FALSE)</f>
        <v>50</v>
      </c>
      <c r="AE605" s="8">
        <f>VLOOKUP(Quintile_Data[[#This Row],[Deaths_Q5]],Mapping!$A$2:$B$8,2,FALSE)</f>
        <v>50</v>
      </c>
      <c r="AF605" s="8">
        <f>VLOOKUP(Quintile_Data[[#This Row],[Deaths_Overall]],Mapping!$A$2:$B$8,2,FALSE)</f>
        <v>100</v>
      </c>
    </row>
    <row r="606" spans="1:32" x14ac:dyDescent="0.25">
      <c r="A606" t="s">
        <v>13</v>
      </c>
      <c r="B606" t="s">
        <v>27</v>
      </c>
      <c r="C606" t="s">
        <v>6</v>
      </c>
      <c r="D606" t="s">
        <v>14</v>
      </c>
      <c r="E606" t="s">
        <v>60</v>
      </c>
      <c r="F606" t="s">
        <v>7</v>
      </c>
      <c r="G606" s="10">
        <v>1.58652325325861</v>
      </c>
      <c r="H606" s="5">
        <v>1.2548399044291001</v>
      </c>
      <c r="I606" s="5">
        <v>1.09490183637174</v>
      </c>
      <c r="J606" s="5">
        <v>0.93161769818138096</v>
      </c>
      <c r="K606" s="5">
        <v>0.68123935104636801</v>
      </c>
      <c r="L606" s="5">
        <v>0.98285003488504596</v>
      </c>
      <c r="M606" s="10">
        <v>1.3606482048187201</v>
      </c>
      <c r="N606" s="5">
        <v>1.23383001630888</v>
      </c>
      <c r="O606" s="5">
        <v>1.05601429408071</v>
      </c>
      <c r="P606" s="5">
        <v>0.96565897625879704</v>
      </c>
      <c r="Q606" s="5">
        <v>0.76641450287250801</v>
      </c>
      <c r="R606" s="5">
        <v>1.0087961901501901</v>
      </c>
      <c r="S606" s="11" t="s">
        <v>49</v>
      </c>
      <c r="T606" t="s">
        <v>48</v>
      </c>
      <c r="U606" t="s">
        <v>49</v>
      </c>
      <c r="V606" t="s">
        <v>48</v>
      </c>
      <c r="W606" t="s">
        <v>48</v>
      </c>
      <c r="X606" t="s">
        <v>48</v>
      </c>
      <c r="Y606" s="7">
        <f>ABS(Quintile_Data[[#This Row],[AE_Amt_Overall]]-MAX(Quintile_Data[[#This Row],[AE_Amt_Q1]:[AE_Amt_Q5]]))</f>
        <v>0.60367321837356402</v>
      </c>
      <c r="Z606" s="6">
        <f>ABS(MIN(Quintile_Data[[#This Row],[AE_Amt_Q1]:[AE_Amt_Q5]])-Quintile_Data[[#This Row],[AE_Amt_Overall]])</f>
        <v>0.30161068383867795</v>
      </c>
      <c r="AA606" s="19">
        <f>VLOOKUP(Quintile_Data[[#This Row],[Deaths_Q1]],Mapping!$A$2:$B$8,2,FALSE)</f>
        <v>25</v>
      </c>
      <c r="AB606" s="8">
        <f>VLOOKUP(Quintile_Data[[#This Row],[Deaths_Q2]],Mapping!$A$2:$B$8,2,FALSE)</f>
        <v>50</v>
      </c>
      <c r="AC606" s="8">
        <f>VLOOKUP(Quintile_Data[[#This Row],[Deaths_Q3]],Mapping!$A$2:$B$8,2,FALSE)</f>
        <v>25</v>
      </c>
      <c r="AD606" s="8">
        <f>VLOOKUP(Quintile_Data[[#This Row],[Deaths_Q4]],Mapping!$A$2:$B$8,2,FALSE)</f>
        <v>50</v>
      </c>
      <c r="AE606" s="8">
        <f>VLOOKUP(Quintile_Data[[#This Row],[Deaths_Q5]],Mapping!$A$2:$B$8,2,FALSE)</f>
        <v>50</v>
      </c>
      <c r="AF606" s="8">
        <f>VLOOKUP(Quintile_Data[[#This Row],[Deaths_Overall]],Mapping!$A$2:$B$8,2,FALSE)</f>
        <v>50</v>
      </c>
    </row>
    <row r="607" spans="1:32" x14ac:dyDescent="0.25">
      <c r="A607" t="s">
        <v>13</v>
      </c>
      <c r="B607" t="s">
        <v>27</v>
      </c>
      <c r="C607" t="s">
        <v>6</v>
      </c>
      <c r="D607" t="s">
        <v>14</v>
      </c>
      <c r="E607" t="s">
        <v>60</v>
      </c>
      <c r="F607" t="s">
        <v>57</v>
      </c>
      <c r="G607" s="10">
        <v>1.7326624825266399</v>
      </c>
      <c r="H607" s="5">
        <v>1.33521608383201</v>
      </c>
      <c r="I607" s="5">
        <v>1.1621887178564201</v>
      </c>
      <c r="J607" s="5">
        <v>0.98976674875880699</v>
      </c>
      <c r="K607" s="5">
        <v>0.74555567341098705</v>
      </c>
      <c r="L607" s="5">
        <v>1.05582744454004</v>
      </c>
      <c r="M607" s="10">
        <v>1.6998891917682999</v>
      </c>
      <c r="N607" s="5">
        <v>1.4091268951498801</v>
      </c>
      <c r="O607" s="5">
        <v>1.2870469634400701</v>
      </c>
      <c r="P607" s="5">
        <v>1.12371780295714</v>
      </c>
      <c r="Q607" s="5">
        <v>0.92359182049233901</v>
      </c>
      <c r="R607" s="5">
        <v>1.21198939791621</v>
      </c>
      <c r="S607" s="11" t="s">
        <v>48</v>
      </c>
      <c r="T607" t="s">
        <v>48</v>
      </c>
      <c r="U607" t="s">
        <v>48</v>
      </c>
      <c r="V607" t="s">
        <v>48</v>
      </c>
      <c r="W607" t="s">
        <v>48</v>
      </c>
      <c r="X607" t="s">
        <v>50</v>
      </c>
      <c r="Y607" s="7">
        <f>ABS(Quintile_Data[[#This Row],[AE_Amt_Overall]]-MAX(Quintile_Data[[#This Row],[AE_Amt_Q1]:[AE_Amt_Q5]]))</f>
        <v>0.67683503798659994</v>
      </c>
      <c r="Z607" s="6">
        <f>ABS(MIN(Quintile_Data[[#This Row],[AE_Amt_Q1]:[AE_Amt_Q5]])-Quintile_Data[[#This Row],[AE_Amt_Overall]])</f>
        <v>0.31027177112905291</v>
      </c>
      <c r="AA607" s="19">
        <f>VLOOKUP(Quintile_Data[[#This Row],[Deaths_Q1]],Mapping!$A$2:$B$8,2,FALSE)</f>
        <v>50</v>
      </c>
      <c r="AB607" s="8">
        <f>VLOOKUP(Quintile_Data[[#This Row],[Deaths_Q2]],Mapping!$A$2:$B$8,2,FALSE)</f>
        <v>50</v>
      </c>
      <c r="AC607" s="8">
        <f>VLOOKUP(Quintile_Data[[#This Row],[Deaths_Q3]],Mapping!$A$2:$B$8,2,FALSE)</f>
        <v>50</v>
      </c>
      <c r="AD607" s="8">
        <f>VLOOKUP(Quintile_Data[[#This Row],[Deaths_Q4]],Mapping!$A$2:$B$8,2,FALSE)</f>
        <v>50</v>
      </c>
      <c r="AE607" s="8">
        <f>VLOOKUP(Quintile_Data[[#This Row],[Deaths_Q5]],Mapping!$A$2:$B$8,2,FALSE)</f>
        <v>50</v>
      </c>
      <c r="AF607" s="8">
        <f>VLOOKUP(Quintile_Data[[#This Row],[Deaths_Overall]],Mapping!$A$2:$B$8,2,FALSE)</f>
        <v>100</v>
      </c>
    </row>
    <row r="608" spans="1:32" x14ac:dyDescent="0.25">
      <c r="A608" t="s">
        <v>13</v>
      </c>
      <c r="B608" t="s">
        <v>27</v>
      </c>
      <c r="C608" t="s">
        <v>6</v>
      </c>
      <c r="D608" t="s">
        <v>14</v>
      </c>
      <c r="E608" t="s">
        <v>61</v>
      </c>
      <c r="F608" t="s">
        <v>16</v>
      </c>
      <c r="G608" s="10">
        <v>1.7547473325251299</v>
      </c>
      <c r="H608" s="5">
        <v>1.50105498629562</v>
      </c>
      <c r="I608" s="5">
        <v>1.3301015201900199</v>
      </c>
      <c r="J608" s="5">
        <v>1.1741616253274301</v>
      </c>
      <c r="K608" s="5">
        <v>0.88746845803707297</v>
      </c>
      <c r="L608" s="5">
        <v>1.29538251065767</v>
      </c>
      <c r="M608" s="10">
        <v>1.9626523453092799</v>
      </c>
      <c r="N608" s="5">
        <v>1.59091075550186</v>
      </c>
      <c r="O608" s="5">
        <v>1.4299914001869201</v>
      </c>
      <c r="P608" s="5">
        <v>1.26329820993348</v>
      </c>
      <c r="Q608" s="5">
        <v>0.93627404790542301</v>
      </c>
      <c r="R608" s="5">
        <v>1.4064124195563299</v>
      </c>
      <c r="S608" s="11" t="s">
        <v>48</v>
      </c>
      <c r="T608" t="s">
        <v>48</v>
      </c>
      <c r="U608" t="s">
        <v>48</v>
      </c>
      <c r="V608" t="s">
        <v>50</v>
      </c>
      <c r="W608" t="s">
        <v>48</v>
      </c>
      <c r="X608" t="s">
        <v>50</v>
      </c>
      <c r="Y608" s="7">
        <f>ABS(Quintile_Data[[#This Row],[AE_Amt_Overall]]-MAX(Quintile_Data[[#This Row],[AE_Amt_Q1]:[AE_Amt_Q5]]))</f>
        <v>0.45936482186745997</v>
      </c>
      <c r="Z608" s="6">
        <f>ABS(MIN(Quintile_Data[[#This Row],[AE_Amt_Q1]:[AE_Amt_Q5]])-Quintile_Data[[#This Row],[AE_Amt_Overall]])</f>
        <v>0.40791405262059699</v>
      </c>
      <c r="AA608" s="19">
        <f>VLOOKUP(Quintile_Data[[#This Row],[Deaths_Q1]],Mapping!$A$2:$B$8,2,FALSE)</f>
        <v>50</v>
      </c>
      <c r="AB608" s="8">
        <f>VLOOKUP(Quintile_Data[[#This Row],[Deaths_Q2]],Mapping!$A$2:$B$8,2,FALSE)</f>
        <v>50</v>
      </c>
      <c r="AC608" s="8">
        <f>VLOOKUP(Quintile_Data[[#This Row],[Deaths_Q3]],Mapping!$A$2:$B$8,2,FALSE)</f>
        <v>50</v>
      </c>
      <c r="AD608" s="8">
        <f>VLOOKUP(Quintile_Data[[#This Row],[Deaths_Q4]],Mapping!$A$2:$B$8,2,FALSE)</f>
        <v>100</v>
      </c>
      <c r="AE608" s="8">
        <f>VLOOKUP(Quintile_Data[[#This Row],[Deaths_Q5]],Mapping!$A$2:$B$8,2,FALSE)</f>
        <v>50</v>
      </c>
      <c r="AF608" s="8">
        <f>VLOOKUP(Quintile_Data[[#This Row],[Deaths_Overall]],Mapping!$A$2:$B$8,2,FALSE)</f>
        <v>100</v>
      </c>
    </row>
    <row r="609" spans="1:32" x14ac:dyDescent="0.25">
      <c r="A609" t="s">
        <v>13</v>
      </c>
      <c r="B609" t="s">
        <v>27</v>
      </c>
      <c r="C609" t="s">
        <v>6</v>
      </c>
      <c r="D609" t="s">
        <v>14</v>
      </c>
      <c r="E609" t="s">
        <v>61</v>
      </c>
      <c r="F609" t="s">
        <v>7</v>
      </c>
      <c r="G609" s="10">
        <v>1.34435347174868</v>
      </c>
      <c r="H609" s="5">
        <v>1.1251825283761301</v>
      </c>
      <c r="I609" s="5">
        <v>1.0008941213373701</v>
      </c>
      <c r="J609" s="5">
        <v>0.83856472208675004</v>
      </c>
      <c r="K609" s="5">
        <v>0.69881756517877303</v>
      </c>
      <c r="L609" s="5">
        <v>0.934209948192121</v>
      </c>
      <c r="M609" s="10">
        <v>1.26573205269891</v>
      </c>
      <c r="N609" s="5">
        <v>1.1076660913423799</v>
      </c>
      <c r="O609" s="5">
        <v>0.97085346439078102</v>
      </c>
      <c r="P609" s="5">
        <v>0.89101058512574305</v>
      </c>
      <c r="Q609" s="5">
        <v>0.76809108908532797</v>
      </c>
      <c r="R609" s="5">
        <v>0.96129754006330004</v>
      </c>
      <c r="S609" s="11" t="s">
        <v>48</v>
      </c>
      <c r="T609" t="s">
        <v>48</v>
      </c>
      <c r="U609" t="s">
        <v>48</v>
      </c>
      <c r="V609" t="s">
        <v>48</v>
      </c>
      <c r="W609" t="s">
        <v>48</v>
      </c>
      <c r="X609" t="s">
        <v>50</v>
      </c>
      <c r="Y609" s="7">
        <f>ABS(Quintile_Data[[#This Row],[AE_Amt_Overall]]-MAX(Quintile_Data[[#This Row],[AE_Amt_Q1]:[AE_Amt_Q5]]))</f>
        <v>0.41014352355655903</v>
      </c>
      <c r="Z609" s="6">
        <f>ABS(MIN(Quintile_Data[[#This Row],[AE_Amt_Q1]:[AE_Amt_Q5]])-Quintile_Data[[#This Row],[AE_Amt_Overall]])</f>
        <v>0.23539238301334797</v>
      </c>
      <c r="AA609" s="19">
        <f>VLOOKUP(Quintile_Data[[#This Row],[Deaths_Q1]],Mapping!$A$2:$B$8,2,FALSE)</f>
        <v>50</v>
      </c>
      <c r="AB609" s="8">
        <f>VLOOKUP(Quintile_Data[[#This Row],[Deaths_Q2]],Mapping!$A$2:$B$8,2,FALSE)</f>
        <v>50</v>
      </c>
      <c r="AC609" s="8">
        <f>VLOOKUP(Quintile_Data[[#This Row],[Deaths_Q3]],Mapping!$A$2:$B$8,2,FALSE)</f>
        <v>50</v>
      </c>
      <c r="AD609" s="8">
        <f>VLOOKUP(Quintile_Data[[#This Row],[Deaths_Q4]],Mapping!$A$2:$B$8,2,FALSE)</f>
        <v>50</v>
      </c>
      <c r="AE609" s="8">
        <f>VLOOKUP(Quintile_Data[[#This Row],[Deaths_Q5]],Mapping!$A$2:$B$8,2,FALSE)</f>
        <v>50</v>
      </c>
      <c r="AF609" s="8">
        <f>VLOOKUP(Quintile_Data[[#This Row],[Deaths_Overall]],Mapping!$A$2:$B$8,2,FALSE)</f>
        <v>100</v>
      </c>
    </row>
    <row r="610" spans="1:32" x14ac:dyDescent="0.25">
      <c r="A610" t="s">
        <v>13</v>
      </c>
      <c r="B610" t="s">
        <v>27</v>
      </c>
      <c r="C610" t="s">
        <v>6</v>
      </c>
      <c r="D610" t="s">
        <v>14</v>
      </c>
      <c r="E610" t="s">
        <v>61</v>
      </c>
      <c r="F610" t="s">
        <v>57</v>
      </c>
      <c r="G610" s="10">
        <v>1.39429333840506</v>
      </c>
      <c r="H610" s="5">
        <v>1.1642098892431401</v>
      </c>
      <c r="I610" s="5">
        <v>1.0452039223820999</v>
      </c>
      <c r="J610" s="5">
        <v>0.91093594118802002</v>
      </c>
      <c r="K610" s="5">
        <v>0.75725700586829603</v>
      </c>
      <c r="L610" s="5">
        <v>0.98922778528014199</v>
      </c>
      <c r="M610" s="10">
        <v>1.61551249982427</v>
      </c>
      <c r="N610" s="5">
        <v>1.2906746475419699</v>
      </c>
      <c r="O610" s="5">
        <v>1.18837060223196</v>
      </c>
      <c r="P610" s="5">
        <v>1.06905172059206</v>
      </c>
      <c r="Q610" s="5">
        <v>0.90537560969675301</v>
      </c>
      <c r="R610" s="5">
        <v>1.1897410077202899</v>
      </c>
      <c r="S610" s="11" t="s">
        <v>50</v>
      </c>
      <c r="T610" t="s">
        <v>50</v>
      </c>
      <c r="U610" t="s">
        <v>50</v>
      </c>
      <c r="V610" t="s">
        <v>48</v>
      </c>
      <c r="W610" t="s">
        <v>50</v>
      </c>
      <c r="X610" t="s">
        <v>50</v>
      </c>
      <c r="Y610" s="7">
        <f>ABS(Quintile_Data[[#This Row],[AE_Amt_Overall]]-MAX(Quintile_Data[[#This Row],[AE_Amt_Q1]:[AE_Amt_Q5]]))</f>
        <v>0.40506555312491799</v>
      </c>
      <c r="Z610" s="6">
        <f>ABS(MIN(Quintile_Data[[#This Row],[AE_Amt_Q1]:[AE_Amt_Q5]])-Quintile_Data[[#This Row],[AE_Amt_Overall]])</f>
        <v>0.23197077941184596</v>
      </c>
      <c r="AA610" s="19">
        <f>VLOOKUP(Quintile_Data[[#This Row],[Deaths_Q1]],Mapping!$A$2:$B$8,2,FALSE)</f>
        <v>100</v>
      </c>
      <c r="AB610" s="8">
        <f>VLOOKUP(Quintile_Data[[#This Row],[Deaths_Q2]],Mapping!$A$2:$B$8,2,FALSE)</f>
        <v>100</v>
      </c>
      <c r="AC610" s="8">
        <f>VLOOKUP(Quintile_Data[[#This Row],[Deaths_Q3]],Mapping!$A$2:$B$8,2,FALSE)</f>
        <v>100</v>
      </c>
      <c r="AD610" s="8">
        <f>VLOOKUP(Quintile_Data[[#This Row],[Deaths_Q4]],Mapping!$A$2:$B$8,2,FALSE)</f>
        <v>50</v>
      </c>
      <c r="AE610" s="8">
        <f>VLOOKUP(Quintile_Data[[#This Row],[Deaths_Q5]],Mapping!$A$2:$B$8,2,FALSE)</f>
        <v>100</v>
      </c>
      <c r="AF610" s="8">
        <f>VLOOKUP(Quintile_Data[[#This Row],[Deaths_Overall]],Mapping!$A$2:$B$8,2,FALSE)</f>
        <v>100</v>
      </c>
    </row>
    <row r="611" spans="1:32" x14ac:dyDescent="0.25">
      <c r="A611" t="s">
        <v>13</v>
      </c>
      <c r="B611" t="s">
        <v>27</v>
      </c>
      <c r="C611" t="s">
        <v>6</v>
      </c>
      <c r="D611" t="s">
        <v>14</v>
      </c>
      <c r="E611" t="s">
        <v>62</v>
      </c>
      <c r="F611" t="s">
        <v>16</v>
      </c>
      <c r="G611" s="10">
        <v>1.9288710846655299</v>
      </c>
      <c r="H611" s="5">
        <v>1.5921047788229901</v>
      </c>
      <c r="I611" s="5">
        <v>1.3291987713382001</v>
      </c>
      <c r="J611" s="5">
        <v>1.07831295062298</v>
      </c>
      <c r="K611" s="5">
        <v>0.80954306137597898</v>
      </c>
      <c r="L611" s="5">
        <v>1.3493266529955701</v>
      </c>
      <c r="M611" s="10">
        <v>2.17721969332844</v>
      </c>
      <c r="N611" s="5">
        <v>1.6438482504204299</v>
      </c>
      <c r="O611" s="5">
        <v>1.4752303756901699</v>
      </c>
      <c r="P611" s="5">
        <v>1.13649725578248</v>
      </c>
      <c r="Q611" s="5">
        <v>0.85848584601880096</v>
      </c>
      <c r="R611" s="5">
        <v>1.47795900771803</v>
      </c>
      <c r="S611" s="11" t="s">
        <v>48</v>
      </c>
      <c r="T611" t="s">
        <v>48</v>
      </c>
      <c r="U611" t="s">
        <v>48</v>
      </c>
      <c r="V611" t="s">
        <v>48</v>
      </c>
      <c r="W611" t="s">
        <v>49</v>
      </c>
      <c r="X611" t="s">
        <v>50</v>
      </c>
      <c r="Y611" s="7">
        <f>ABS(Quintile_Data[[#This Row],[AE_Amt_Overall]]-MAX(Quintile_Data[[#This Row],[AE_Amt_Q1]:[AE_Amt_Q5]]))</f>
        <v>0.57954443166995984</v>
      </c>
      <c r="Z611" s="6">
        <f>ABS(MIN(Quintile_Data[[#This Row],[AE_Amt_Q1]:[AE_Amt_Q5]])-Quintile_Data[[#This Row],[AE_Amt_Overall]])</f>
        <v>0.53978359161959111</v>
      </c>
      <c r="AA611" s="19">
        <f>VLOOKUP(Quintile_Data[[#This Row],[Deaths_Q1]],Mapping!$A$2:$B$8,2,FALSE)</f>
        <v>50</v>
      </c>
      <c r="AB611" s="8">
        <f>VLOOKUP(Quintile_Data[[#This Row],[Deaths_Q2]],Mapping!$A$2:$B$8,2,FALSE)</f>
        <v>50</v>
      </c>
      <c r="AC611" s="8">
        <f>VLOOKUP(Quintile_Data[[#This Row],[Deaths_Q3]],Mapping!$A$2:$B$8,2,FALSE)</f>
        <v>50</v>
      </c>
      <c r="AD611" s="8">
        <f>VLOOKUP(Quintile_Data[[#This Row],[Deaths_Q4]],Mapping!$A$2:$B$8,2,FALSE)</f>
        <v>50</v>
      </c>
      <c r="AE611" s="8">
        <f>VLOOKUP(Quintile_Data[[#This Row],[Deaths_Q5]],Mapping!$A$2:$B$8,2,FALSE)</f>
        <v>25</v>
      </c>
      <c r="AF611" s="8">
        <f>VLOOKUP(Quintile_Data[[#This Row],[Deaths_Overall]],Mapping!$A$2:$B$8,2,FALSE)</f>
        <v>100</v>
      </c>
    </row>
    <row r="612" spans="1:32" x14ac:dyDescent="0.25">
      <c r="A612" t="s">
        <v>13</v>
      </c>
      <c r="B612" t="s">
        <v>27</v>
      </c>
      <c r="C612" t="s">
        <v>6</v>
      </c>
      <c r="D612" t="s">
        <v>14</v>
      </c>
      <c r="E612" t="s">
        <v>62</v>
      </c>
      <c r="F612" t="s">
        <v>7</v>
      </c>
      <c r="G612" s="10">
        <v>1.3547246375428701</v>
      </c>
      <c r="H612" s="5">
        <v>1.0793466855963201</v>
      </c>
      <c r="I612" s="5">
        <v>0.89975414235686002</v>
      </c>
      <c r="J612" s="5">
        <v>0.80152437571131896</v>
      </c>
      <c r="K612" s="5">
        <v>0.70724071333744198</v>
      </c>
      <c r="L612" s="5">
        <v>0.91566584177921995</v>
      </c>
      <c r="M612" s="10">
        <v>1.0824634920544001</v>
      </c>
      <c r="N612" s="5">
        <v>0.98396555829131604</v>
      </c>
      <c r="O612" s="5">
        <v>0.968859593982064</v>
      </c>
      <c r="P612" s="5">
        <v>0.92030703713760598</v>
      </c>
      <c r="Q612" s="5">
        <v>0.76716937113247097</v>
      </c>
      <c r="R612" s="5">
        <v>0.94789617020136097</v>
      </c>
      <c r="S612" s="11" t="s">
        <v>48</v>
      </c>
      <c r="T612" t="s">
        <v>48</v>
      </c>
      <c r="U612" t="s">
        <v>48</v>
      </c>
      <c r="V612" t="s">
        <v>48</v>
      </c>
      <c r="W612" t="s">
        <v>48</v>
      </c>
      <c r="X612" t="s">
        <v>50</v>
      </c>
      <c r="Y612" s="7">
        <f>ABS(Quintile_Data[[#This Row],[AE_Amt_Overall]]-MAX(Quintile_Data[[#This Row],[AE_Amt_Q1]:[AE_Amt_Q5]]))</f>
        <v>0.43905879576365014</v>
      </c>
      <c r="Z612" s="6">
        <f>ABS(MIN(Quintile_Data[[#This Row],[AE_Amt_Q1]:[AE_Amt_Q5]])-Quintile_Data[[#This Row],[AE_Amt_Overall]])</f>
        <v>0.20842512844177796</v>
      </c>
      <c r="AA612" s="19">
        <f>VLOOKUP(Quintile_Data[[#This Row],[Deaths_Q1]],Mapping!$A$2:$B$8,2,FALSE)</f>
        <v>50</v>
      </c>
      <c r="AB612" s="8">
        <f>VLOOKUP(Quintile_Data[[#This Row],[Deaths_Q2]],Mapping!$A$2:$B$8,2,FALSE)</f>
        <v>50</v>
      </c>
      <c r="AC612" s="8">
        <f>VLOOKUP(Quintile_Data[[#This Row],[Deaths_Q3]],Mapping!$A$2:$B$8,2,FALSE)</f>
        <v>50</v>
      </c>
      <c r="AD612" s="8">
        <f>VLOOKUP(Quintile_Data[[#This Row],[Deaths_Q4]],Mapping!$A$2:$B$8,2,FALSE)</f>
        <v>50</v>
      </c>
      <c r="AE612" s="8">
        <f>VLOOKUP(Quintile_Data[[#This Row],[Deaths_Q5]],Mapping!$A$2:$B$8,2,FALSE)</f>
        <v>50</v>
      </c>
      <c r="AF612" s="8">
        <f>VLOOKUP(Quintile_Data[[#This Row],[Deaths_Overall]],Mapping!$A$2:$B$8,2,FALSE)</f>
        <v>100</v>
      </c>
    </row>
    <row r="613" spans="1:32" x14ac:dyDescent="0.25">
      <c r="A613" t="s">
        <v>13</v>
      </c>
      <c r="B613" t="s">
        <v>27</v>
      </c>
      <c r="C613" t="s">
        <v>6</v>
      </c>
      <c r="D613" t="s">
        <v>14</v>
      </c>
      <c r="E613" t="s">
        <v>62</v>
      </c>
      <c r="F613" t="s">
        <v>57</v>
      </c>
      <c r="G613" s="10">
        <v>1.4823020019401301</v>
      </c>
      <c r="H613" s="5">
        <v>1.1233349001467801</v>
      </c>
      <c r="I613" s="5">
        <v>0.94988406733602504</v>
      </c>
      <c r="J613" s="5">
        <v>0.84361100990465898</v>
      </c>
      <c r="K613" s="5">
        <v>0.74353932820337898</v>
      </c>
      <c r="L613" s="5">
        <v>0.94077716924118304</v>
      </c>
      <c r="M613" s="10">
        <v>1.41947381645009</v>
      </c>
      <c r="N613" s="5">
        <v>1.25189264803346</v>
      </c>
      <c r="O613" s="5">
        <v>1.1714245827426599</v>
      </c>
      <c r="P613" s="5">
        <v>1.05328217717147</v>
      </c>
      <c r="Q613" s="5">
        <v>0.83758287181407998</v>
      </c>
      <c r="R613" s="5">
        <v>1.13740832793803</v>
      </c>
      <c r="S613" s="11" t="s">
        <v>48</v>
      </c>
      <c r="T613" t="s">
        <v>48</v>
      </c>
      <c r="U613" t="s">
        <v>48</v>
      </c>
      <c r="V613" t="s">
        <v>48</v>
      </c>
      <c r="W613" t="s">
        <v>48</v>
      </c>
      <c r="X613" t="s">
        <v>50</v>
      </c>
      <c r="Y613" s="7">
        <f>ABS(Quintile_Data[[#This Row],[AE_Amt_Overall]]-MAX(Quintile_Data[[#This Row],[AE_Amt_Q1]:[AE_Amt_Q5]]))</f>
        <v>0.54152483269894702</v>
      </c>
      <c r="Z613" s="6">
        <f>ABS(MIN(Quintile_Data[[#This Row],[AE_Amt_Q1]:[AE_Amt_Q5]])-Quintile_Data[[#This Row],[AE_Amt_Overall]])</f>
        <v>0.19723784103780406</v>
      </c>
      <c r="AA613" s="19">
        <f>VLOOKUP(Quintile_Data[[#This Row],[Deaths_Q1]],Mapping!$A$2:$B$8,2,FALSE)</f>
        <v>50</v>
      </c>
      <c r="AB613" s="8">
        <f>VLOOKUP(Quintile_Data[[#This Row],[Deaths_Q2]],Mapping!$A$2:$B$8,2,FALSE)</f>
        <v>50</v>
      </c>
      <c r="AC613" s="8">
        <f>VLOOKUP(Quintile_Data[[#This Row],[Deaths_Q3]],Mapping!$A$2:$B$8,2,FALSE)</f>
        <v>50</v>
      </c>
      <c r="AD613" s="8">
        <f>VLOOKUP(Quintile_Data[[#This Row],[Deaths_Q4]],Mapping!$A$2:$B$8,2,FALSE)</f>
        <v>50</v>
      </c>
      <c r="AE613" s="8">
        <f>VLOOKUP(Quintile_Data[[#This Row],[Deaths_Q5]],Mapping!$A$2:$B$8,2,FALSE)</f>
        <v>50</v>
      </c>
      <c r="AF613" s="8">
        <f>VLOOKUP(Quintile_Data[[#This Row],[Deaths_Overall]],Mapping!$A$2:$B$8,2,FALSE)</f>
        <v>100</v>
      </c>
    </row>
    <row r="614" spans="1:32" x14ac:dyDescent="0.25">
      <c r="A614" t="s">
        <v>13</v>
      </c>
      <c r="B614" t="s">
        <v>27</v>
      </c>
      <c r="C614" t="s">
        <v>6</v>
      </c>
      <c r="D614" t="s">
        <v>14</v>
      </c>
      <c r="E614" t="s">
        <v>11</v>
      </c>
      <c r="F614" t="s">
        <v>16</v>
      </c>
      <c r="G614" s="10">
        <v>2.7938100041967902</v>
      </c>
      <c r="H614" s="5">
        <v>1.78241936689764</v>
      </c>
      <c r="I614" s="5">
        <v>1.4741401580128699</v>
      </c>
      <c r="J614" s="5">
        <v>1.1480247091389699</v>
      </c>
      <c r="K614" s="5">
        <v>0.87965605867018604</v>
      </c>
      <c r="L614" s="5">
        <v>1.5003088694331399</v>
      </c>
      <c r="M614" s="10">
        <v>3.3221581767617399</v>
      </c>
      <c r="N614" s="5">
        <v>2.1208972156012602</v>
      </c>
      <c r="O614" s="5">
        <v>1.56670408823401</v>
      </c>
      <c r="P614" s="5">
        <v>1.22290735935432</v>
      </c>
      <c r="Q614" s="5">
        <v>0.90631067851323099</v>
      </c>
      <c r="R614" s="5">
        <v>1.71411818326961</v>
      </c>
      <c r="S614" s="11" t="s">
        <v>48</v>
      </c>
      <c r="T614" t="s">
        <v>48</v>
      </c>
      <c r="U614" t="s">
        <v>48</v>
      </c>
      <c r="V614" t="s">
        <v>48</v>
      </c>
      <c r="W614" t="s">
        <v>48</v>
      </c>
      <c r="X614" t="s">
        <v>50</v>
      </c>
      <c r="Y614" s="7">
        <f>ABS(Quintile_Data[[#This Row],[AE_Amt_Overall]]-MAX(Quintile_Data[[#This Row],[AE_Amt_Q1]:[AE_Amt_Q5]]))</f>
        <v>1.2935011347636503</v>
      </c>
      <c r="Z614" s="6">
        <f>ABS(MIN(Quintile_Data[[#This Row],[AE_Amt_Q1]:[AE_Amt_Q5]])-Quintile_Data[[#This Row],[AE_Amt_Overall]])</f>
        <v>0.62065281076295387</v>
      </c>
      <c r="AA614" s="19">
        <f>VLOOKUP(Quintile_Data[[#This Row],[Deaths_Q1]],Mapping!$A$2:$B$8,2,FALSE)</f>
        <v>50</v>
      </c>
      <c r="AB614" s="8">
        <f>VLOOKUP(Quintile_Data[[#This Row],[Deaths_Q2]],Mapping!$A$2:$B$8,2,FALSE)</f>
        <v>50</v>
      </c>
      <c r="AC614" s="8">
        <f>VLOOKUP(Quintile_Data[[#This Row],[Deaths_Q3]],Mapping!$A$2:$B$8,2,FALSE)</f>
        <v>50</v>
      </c>
      <c r="AD614" s="8">
        <f>VLOOKUP(Quintile_Data[[#This Row],[Deaths_Q4]],Mapping!$A$2:$B$8,2,FALSE)</f>
        <v>50</v>
      </c>
      <c r="AE614" s="8">
        <f>VLOOKUP(Quintile_Data[[#This Row],[Deaths_Q5]],Mapping!$A$2:$B$8,2,FALSE)</f>
        <v>50</v>
      </c>
      <c r="AF614" s="8">
        <f>VLOOKUP(Quintile_Data[[#This Row],[Deaths_Overall]],Mapping!$A$2:$B$8,2,FALSE)</f>
        <v>100</v>
      </c>
    </row>
    <row r="615" spans="1:32" x14ac:dyDescent="0.25">
      <c r="A615" t="s">
        <v>13</v>
      </c>
      <c r="B615" t="s">
        <v>27</v>
      </c>
      <c r="C615" t="s">
        <v>6</v>
      </c>
      <c r="D615" t="s">
        <v>14</v>
      </c>
      <c r="E615" t="s">
        <v>11</v>
      </c>
      <c r="F615" t="s">
        <v>7</v>
      </c>
      <c r="G615" s="10">
        <v>1.5832637809287</v>
      </c>
      <c r="H615" s="5">
        <v>1.0176896465901</v>
      </c>
      <c r="I615" s="5">
        <v>0.87492391979511097</v>
      </c>
      <c r="J615" s="5">
        <v>0.77160282189096896</v>
      </c>
      <c r="K615" s="5">
        <v>0.66385598506177401</v>
      </c>
      <c r="L615" s="5">
        <v>0.85949719667354196</v>
      </c>
      <c r="M615" s="10">
        <v>1.4621232164815701</v>
      </c>
      <c r="N615" s="5">
        <v>1.0443490545371501</v>
      </c>
      <c r="O615" s="5">
        <v>0.91669641441514704</v>
      </c>
      <c r="P615" s="5">
        <v>0.85769806972720897</v>
      </c>
      <c r="Q615" s="5">
        <v>0.74493085140374804</v>
      </c>
      <c r="R615" s="5">
        <v>0.92992626180057802</v>
      </c>
      <c r="S615" s="11" t="s">
        <v>48</v>
      </c>
      <c r="T615" t="s">
        <v>48</v>
      </c>
      <c r="U615" t="s">
        <v>48</v>
      </c>
      <c r="V615" t="s">
        <v>48</v>
      </c>
      <c r="W615" t="s">
        <v>48</v>
      </c>
      <c r="X615" t="s">
        <v>50</v>
      </c>
      <c r="Y615" s="7">
        <f>ABS(Quintile_Data[[#This Row],[AE_Amt_Overall]]-MAX(Quintile_Data[[#This Row],[AE_Amt_Q1]:[AE_Amt_Q5]]))</f>
        <v>0.72376658425515805</v>
      </c>
      <c r="Z615" s="6">
        <f>ABS(MIN(Quintile_Data[[#This Row],[AE_Amt_Q1]:[AE_Amt_Q5]])-Quintile_Data[[#This Row],[AE_Amt_Overall]])</f>
        <v>0.19564121161176795</v>
      </c>
      <c r="AA615" s="19">
        <f>VLOOKUP(Quintile_Data[[#This Row],[Deaths_Q1]],Mapping!$A$2:$B$8,2,FALSE)</f>
        <v>50</v>
      </c>
      <c r="AB615" s="8">
        <f>VLOOKUP(Quintile_Data[[#This Row],[Deaths_Q2]],Mapping!$A$2:$B$8,2,FALSE)</f>
        <v>50</v>
      </c>
      <c r="AC615" s="8">
        <f>VLOOKUP(Quintile_Data[[#This Row],[Deaths_Q3]],Mapping!$A$2:$B$8,2,FALSE)</f>
        <v>50</v>
      </c>
      <c r="AD615" s="8">
        <f>VLOOKUP(Quintile_Data[[#This Row],[Deaths_Q4]],Mapping!$A$2:$B$8,2,FALSE)</f>
        <v>50</v>
      </c>
      <c r="AE615" s="8">
        <f>VLOOKUP(Quintile_Data[[#This Row],[Deaths_Q5]],Mapping!$A$2:$B$8,2,FALSE)</f>
        <v>50</v>
      </c>
      <c r="AF615" s="8">
        <f>VLOOKUP(Quintile_Data[[#This Row],[Deaths_Overall]],Mapping!$A$2:$B$8,2,FALSE)</f>
        <v>100</v>
      </c>
    </row>
    <row r="616" spans="1:32" x14ac:dyDescent="0.25">
      <c r="A616" t="s">
        <v>13</v>
      </c>
      <c r="B616" t="s">
        <v>27</v>
      </c>
      <c r="C616" t="s">
        <v>6</v>
      </c>
      <c r="D616" t="s">
        <v>14</v>
      </c>
      <c r="E616" t="s">
        <v>11</v>
      </c>
      <c r="F616" t="s">
        <v>57</v>
      </c>
      <c r="G616" s="10">
        <v>1.8260355744902901</v>
      </c>
      <c r="H616" s="5">
        <v>1.30200958602059</v>
      </c>
      <c r="I616" s="5">
        <v>0.94888467863068404</v>
      </c>
      <c r="J616" s="5">
        <v>0.81389159722594995</v>
      </c>
      <c r="K616" s="5">
        <v>0.67494477213161097</v>
      </c>
      <c r="L616" s="5">
        <v>0.88549603198428195</v>
      </c>
      <c r="M616" s="10">
        <v>2.1533820514833302</v>
      </c>
      <c r="N616" s="5">
        <v>1.4133674773032301</v>
      </c>
      <c r="O616" s="5">
        <v>1.28013322613498</v>
      </c>
      <c r="P616" s="5">
        <v>1.01265714517991</v>
      </c>
      <c r="Q616" s="5">
        <v>0.80755859495378302</v>
      </c>
      <c r="R616" s="5">
        <v>1.1816346719851401</v>
      </c>
      <c r="S616" s="11" t="s">
        <v>48</v>
      </c>
      <c r="T616" t="s">
        <v>48</v>
      </c>
      <c r="U616" t="s">
        <v>50</v>
      </c>
      <c r="V616" t="s">
        <v>48</v>
      </c>
      <c r="W616" t="s">
        <v>48</v>
      </c>
      <c r="X616" t="s">
        <v>50</v>
      </c>
      <c r="Y616" s="7">
        <f>ABS(Quintile_Data[[#This Row],[AE_Amt_Overall]]-MAX(Quintile_Data[[#This Row],[AE_Amt_Q1]:[AE_Amt_Q5]]))</f>
        <v>0.94053954250600813</v>
      </c>
      <c r="Z616" s="6">
        <f>ABS(MIN(Quintile_Data[[#This Row],[AE_Amt_Q1]:[AE_Amt_Q5]])-Quintile_Data[[#This Row],[AE_Amt_Overall]])</f>
        <v>0.21055125985267098</v>
      </c>
      <c r="AA616" s="19">
        <f>VLOOKUP(Quintile_Data[[#This Row],[Deaths_Q1]],Mapping!$A$2:$B$8,2,FALSE)</f>
        <v>50</v>
      </c>
      <c r="AB616" s="8">
        <f>VLOOKUP(Quintile_Data[[#This Row],[Deaths_Q2]],Mapping!$A$2:$B$8,2,FALSE)</f>
        <v>50</v>
      </c>
      <c r="AC616" s="8">
        <f>VLOOKUP(Quintile_Data[[#This Row],[Deaths_Q3]],Mapping!$A$2:$B$8,2,FALSE)</f>
        <v>100</v>
      </c>
      <c r="AD616" s="8">
        <f>VLOOKUP(Quintile_Data[[#This Row],[Deaths_Q4]],Mapping!$A$2:$B$8,2,FALSE)</f>
        <v>50</v>
      </c>
      <c r="AE616" s="8">
        <f>VLOOKUP(Quintile_Data[[#This Row],[Deaths_Q5]],Mapping!$A$2:$B$8,2,FALSE)</f>
        <v>50</v>
      </c>
      <c r="AF616" s="8">
        <f>VLOOKUP(Quintile_Data[[#This Row],[Deaths_Overall]],Mapping!$A$2:$B$8,2,FALSE)</f>
        <v>100</v>
      </c>
    </row>
    <row r="617" spans="1:32" x14ac:dyDescent="0.25">
      <c r="A617" t="s">
        <v>13</v>
      </c>
      <c r="B617" t="s">
        <v>27</v>
      </c>
      <c r="C617" t="s">
        <v>6</v>
      </c>
      <c r="D617" t="s">
        <v>14</v>
      </c>
      <c r="E617" t="s">
        <v>58</v>
      </c>
      <c r="F617" t="s">
        <v>16</v>
      </c>
      <c r="G617" s="10">
        <v>1.81149639352521</v>
      </c>
      <c r="H617" s="5">
        <v>1.4949047059288201</v>
      </c>
      <c r="I617" s="5">
        <v>1.32015231280878</v>
      </c>
      <c r="J617" s="5">
        <v>1.2253963225993301</v>
      </c>
      <c r="K617" s="5">
        <v>0.99989642189433903</v>
      </c>
      <c r="L617" s="5">
        <v>1.3312982313594699</v>
      </c>
      <c r="M617" s="10">
        <v>2.06544817887765</v>
      </c>
      <c r="N617" s="5">
        <v>1.5810575885676099</v>
      </c>
      <c r="O617" s="5">
        <v>1.4384367227972901</v>
      </c>
      <c r="P617" s="5">
        <v>1.30859189240193</v>
      </c>
      <c r="Q617" s="5">
        <v>1.0672513554438401</v>
      </c>
      <c r="R617" s="5">
        <v>1.45722515381058</v>
      </c>
      <c r="S617" s="11" t="s">
        <v>50</v>
      </c>
      <c r="T617" t="s">
        <v>50</v>
      </c>
      <c r="U617" t="s">
        <v>50</v>
      </c>
      <c r="V617" t="s">
        <v>50</v>
      </c>
      <c r="W617" t="s">
        <v>50</v>
      </c>
      <c r="X617" t="s">
        <v>50</v>
      </c>
      <c r="Y617" s="7">
        <f>ABS(Quintile_Data[[#This Row],[AE_Amt_Overall]]-MAX(Quintile_Data[[#This Row],[AE_Amt_Q1]:[AE_Amt_Q5]]))</f>
        <v>0.48019816216574007</v>
      </c>
      <c r="Z617" s="6">
        <f>ABS(MIN(Quintile_Data[[#This Row],[AE_Amt_Q1]:[AE_Amt_Q5]])-Quintile_Data[[#This Row],[AE_Amt_Overall]])</f>
        <v>0.33140180946513087</v>
      </c>
      <c r="AA617" s="19">
        <f>VLOOKUP(Quintile_Data[[#This Row],[Deaths_Q1]],Mapping!$A$2:$B$8,2,FALSE)</f>
        <v>100</v>
      </c>
      <c r="AB617" s="8">
        <f>VLOOKUP(Quintile_Data[[#This Row],[Deaths_Q2]],Mapping!$A$2:$B$8,2,FALSE)</f>
        <v>100</v>
      </c>
      <c r="AC617" s="8">
        <f>VLOOKUP(Quintile_Data[[#This Row],[Deaths_Q3]],Mapping!$A$2:$B$8,2,FALSE)</f>
        <v>100</v>
      </c>
      <c r="AD617" s="8">
        <f>VLOOKUP(Quintile_Data[[#This Row],[Deaths_Q4]],Mapping!$A$2:$B$8,2,FALSE)</f>
        <v>100</v>
      </c>
      <c r="AE617" s="8">
        <f>VLOOKUP(Quintile_Data[[#This Row],[Deaths_Q5]],Mapping!$A$2:$B$8,2,FALSE)</f>
        <v>100</v>
      </c>
      <c r="AF617" s="8">
        <f>VLOOKUP(Quintile_Data[[#This Row],[Deaths_Overall]],Mapping!$A$2:$B$8,2,FALSE)</f>
        <v>100</v>
      </c>
    </row>
    <row r="618" spans="1:32" x14ac:dyDescent="0.25">
      <c r="A618" t="s">
        <v>13</v>
      </c>
      <c r="B618" t="s">
        <v>27</v>
      </c>
      <c r="C618" t="s">
        <v>6</v>
      </c>
      <c r="D618" t="s">
        <v>14</v>
      </c>
      <c r="E618" t="s">
        <v>58</v>
      </c>
      <c r="F618" t="s">
        <v>7</v>
      </c>
      <c r="G618" s="10">
        <v>1.37633755257157</v>
      </c>
      <c r="H618" s="5">
        <v>1.0907107195247701</v>
      </c>
      <c r="I618" s="5">
        <v>0.95609180184564502</v>
      </c>
      <c r="J618" s="5">
        <v>0.87842710659704204</v>
      </c>
      <c r="K618" s="5">
        <v>0.75329462634016398</v>
      </c>
      <c r="L618" s="5">
        <v>0.90364278279236998</v>
      </c>
      <c r="M618" s="10">
        <v>1.2754043252232601</v>
      </c>
      <c r="N618" s="5">
        <v>1.089687591104</v>
      </c>
      <c r="O618" s="5">
        <v>1.0017791422964799</v>
      </c>
      <c r="P618" s="5">
        <v>0.91119232703182995</v>
      </c>
      <c r="Q618" s="5">
        <v>0.81247377828614797</v>
      </c>
      <c r="R618" s="5">
        <v>0.95388954427517103</v>
      </c>
      <c r="S618" s="11" t="s">
        <v>48</v>
      </c>
      <c r="T618" t="s">
        <v>50</v>
      </c>
      <c r="U618" t="s">
        <v>50</v>
      </c>
      <c r="V618" t="s">
        <v>50</v>
      </c>
      <c r="W618" t="s">
        <v>50</v>
      </c>
      <c r="X618" t="s">
        <v>50</v>
      </c>
      <c r="Y618" s="7">
        <f>ABS(Quintile_Data[[#This Row],[AE_Amt_Overall]]-MAX(Quintile_Data[[#This Row],[AE_Amt_Q1]:[AE_Amt_Q5]]))</f>
        <v>0.4726947697792</v>
      </c>
      <c r="Z618" s="6">
        <f>ABS(MIN(Quintile_Data[[#This Row],[AE_Amt_Q1]:[AE_Amt_Q5]])-Quintile_Data[[#This Row],[AE_Amt_Overall]])</f>
        <v>0.15034815645220601</v>
      </c>
      <c r="AA618" s="19">
        <f>VLOOKUP(Quintile_Data[[#This Row],[Deaths_Q1]],Mapping!$A$2:$B$8,2,FALSE)</f>
        <v>50</v>
      </c>
      <c r="AB618" s="8">
        <f>VLOOKUP(Quintile_Data[[#This Row],[Deaths_Q2]],Mapping!$A$2:$B$8,2,FALSE)</f>
        <v>100</v>
      </c>
      <c r="AC618" s="8">
        <f>VLOOKUP(Quintile_Data[[#This Row],[Deaths_Q3]],Mapping!$A$2:$B$8,2,FALSE)</f>
        <v>100</v>
      </c>
      <c r="AD618" s="8">
        <f>VLOOKUP(Quintile_Data[[#This Row],[Deaths_Q4]],Mapping!$A$2:$B$8,2,FALSE)</f>
        <v>100</v>
      </c>
      <c r="AE618" s="8">
        <f>VLOOKUP(Quintile_Data[[#This Row],[Deaths_Q5]],Mapping!$A$2:$B$8,2,FALSE)</f>
        <v>100</v>
      </c>
      <c r="AF618" s="8">
        <f>VLOOKUP(Quintile_Data[[#This Row],[Deaths_Overall]],Mapping!$A$2:$B$8,2,FALSE)</f>
        <v>100</v>
      </c>
    </row>
    <row r="619" spans="1:32" x14ac:dyDescent="0.25">
      <c r="A619" t="s">
        <v>13</v>
      </c>
      <c r="B619" t="s">
        <v>27</v>
      </c>
      <c r="C619" t="s">
        <v>6</v>
      </c>
      <c r="D619" t="s">
        <v>14</v>
      </c>
      <c r="E619" t="s">
        <v>58</v>
      </c>
      <c r="F619" t="s">
        <v>57</v>
      </c>
      <c r="G619" s="10">
        <v>1.42119067369805</v>
      </c>
      <c r="H619" s="5">
        <v>1.1293436553574601</v>
      </c>
      <c r="I619" s="5">
        <v>1.00618523711573</v>
      </c>
      <c r="J619" s="5">
        <v>0.91433100280221302</v>
      </c>
      <c r="K619" s="5">
        <v>0.77342079169856703</v>
      </c>
      <c r="L619" s="5">
        <v>0.94526138312373398</v>
      </c>
      <c r="M619" s="10">
        <v>1.6054971220260501</v>
      </c>
      <c r="N619" s="5">
        <v>1.3499704488615101</v>
      </c>
      <c r="O619" s="5">
        <v>1.24645746231472</v>
      </c>
      <c r="P619" s="5">
        <v>1.0373675073055899</v>
      </c>
      <c r="Q619" s="5">
        <v>0.89839510606734096</v>
      </c>
      <c r="R619" s="5">
        <v>1.18165615812974</v>
      </c>
      <c r="S619" s="11" t="s">
        <v>50</v>
      </c>
      <c r="T619" t="s">
        <v>50</v>
      </c>
      <c r="U619" t="s">
        <v>50</v>
      </c>
      <c r="V619" t="s">
        <v>50</v>
      </c>
      <c r="W619" t="s">
        <v>50</v>
      </c>
      <c r="X619" t="s">
        <v>52</v>
      </c>
      <c r="Y619" s="7">
        <f>ABS(Quintile_Data[[#This Row],[AE_Amt_Overall]]-MAX(Quintile_Data[[#This Row],[AE_Amt_Q1]:[AE_Amt_Q5]]))</f>
        <v>0.47592929057431599</v>
      </c>
      <c r="Z619" s="6">
        <f>ABS(MIN(Quintile_Data[[#This Row],[AE_Amt_Q1]:[AE_Amt_Q5]])-Quintile_Data[[#This Row],[AE_Amt_Overall]])</f>
        <v>0.17184059142516694</v>
      </c>
      <c r="AA619" s="19">
        <f>VLOOKUP(Quintile_Data[[#This Row],[Deaths_Q1]],Mapping!$A$2:$B$8,2,FALSE)</f>
        <v>100</v>
      </c>
      <c r="AB619" s="8">
        <f>VLOOKUP(Quintile_Data[[#This Row],[Deaths_Q2]],Mapping!$A$2:$B$8,2,FALSE)</f>
        <v>100</v>
      </c>
      <c r="AC619" s="8">
        <f>VLOOKUP(Quintile_Data[[#This Row],[Deaths_Q3]],Mapping!$A$2:$B$8,2,FALSE)</f>
        <v>100</v>
      </c>
      <c r="AD619" s="8">
        <f>VLOOKUP(Quintile_Data[[#This Row],[Deaths_Q4]],Mapping!$A$2:$B$8,2,FALSE)</f>
        <v>100</v>
      </c>
      <c r="AE619" s="8">
        <f>VLOOKUP(Quintile_Data[[#This Row],[Deaths_Q5]],Mapping!$A$2:$B$8,2,FALSE)</f>
        <v>100</v>
      </c>
      <c r="AF619" s="8">
        <f>VLOOKUP(Quintile_Data[[#This Row],[Deaths_Overall]],Mapping!$A$2:$B$8,2,FALSE)</f>
        <v>200</v>
      </c>
    </row>
    <row r="620" spans="1:32" x14ac:dyDescent="0.25">
      <c r="A620" t="s">
        <v>13</v>
      </c>
      <c r="B620" t="s">
        <v>27</v>
      </c>
      <c r="C620" t="s">
        <v>6</v>
      </c>
      <c r="D620" t="s">
        <v>17</v>
      </c>
      <c r="E620" t="s">
        <v>60</v>
      </c>
      <c r="F620" t="s">
        <v>16</v>
      </c>
      <c r="G620" s="10">
        <v>1.65199826325595</v>
      </c>
      <c r="H620" s="5">
        <v>1.42823358202866</v>
      </c>
      <c r="I620" s="5">
        <v>1.25285731336507</v>
      </c>
      <c r="J620" s="5">
        <v>1.0887946923688301</v>
      </c>
      <c r="K620" s="5">
        <v>0.86034901567555</v>
      </c>
      <c r="L620" s="5">
        <v>1.17479044440739</v>
      </c>
      <c r="M620" s="10">
        <v>1.67683001670314</v>
      </c>
      <c r="N620" s="5">
        <v>1.4028225822759399</v>
      </c>
      <c r="O620" s="5">
        <v>1.2405298935348299</v>
      </c>
      <c r="P620" s="5">
        <v>1.14647328287414</v>
      </c>
      <c r="Q620" s="5">
        <v>0.89295075099424603</v>
      </c>
      <c r="R620" s="5">
        <v>1.2129792969842801</v>
      </c>
      <c r="S620" s="11" t="s">
        <v>48</v>
      </c>
      <c r="T620" t="s">
        <v>48</v>
      </c>
      <c r="U620" t="s">
        <v>48</v>
      </c>
      <c r="V620" t="s">
        <v>48</v>
      </c>
      <c r="W620" t="s">
        <v>49</v>
      </c>
      <c r="X620" t="s">
        <v>50</v>
      </c>
      <c r="Y620" s="7">
        <f>ABS(Quintile_Data[[#This Row],[AE_Amt_Overall]]-MAX(Quintile_Data[[#This Row],[AE_Amt_Q1]:[AE_Amt_Q5]]))</f>
        <v>0.47720781884856001</v>
      </c>
      <c r="Z620" s="6">
        <f>ABS(MIN(Quintile_Data[[#This Row],[AE_Amt_Q1]:[AE_Amt_Q5]])-Quintile_Data[[#This Row],[AE_Amt_Overall]])</f>
        <v>0.31444142873184</v>
      </c>
      <c r="AA620" s="19">
        <f>VLOOKUP(Quintile_Data[[#This Row],[Deaths_Q1]],Mapping!$A$2:$B$8,2,FALSE)</f>
        <v>50</v>
      </c>
      <c r="AB620" s="8">
        <f>VLOOKUP(Quintile_Data[[#This Row],[Deaths_Q2]],Mapping!$A$2:$B$8,2,FALSE)</f>
        <v>50</v>
      </c>
      <c r="AC620" s="8">
        <f>VLOOKUP(Quintile_Data[[#This Row],[Deaths_Q3]],Mapping!$A$2:$B$8,2,FALSE)</f>
        <v>50</v>
      </c>
      <c r="AD620" s="8">
        <f>VLOOKUP(Quintile_Data[[#This Row],[Deaths_Q4]],Mapping!$A$2:$B$8,2,FALSE)</f>
        <v>50</v>
      </c>
      <c r="AE620" s="8">
        <f>VLOOKUP(Quintile_Data[[#This Row],[Deaths_Q5]],Mapping!$A$2:$B$8,2,FALSE)</f>
        <v>25</v>
      </c>
      <c r="AF620" s="8">
        <f>VLOOKUP(Quintile_Data[[#This Row],[Deaths_Overall]],Mapping!$A$2:$B$8,2,FALSE)</f>
        <v>100</v>
      </c>
    </row>
    <row r="621" spans="1:32" x14ac:dyDescent="0.25">
      <c r="A621" t="s">
        <v>13</v>
      </c>
      <c r="B621" t="s">
        <v>27</v>
      </c>
      <c r="C621" t="s">
        <v>6</v>
      </c>
      <c r="D621" t="s">
        <v>17</v>
      </c>
      <c r="E621" t="s">
        <v>60</v>
      </c>
      <c r="F621" t="s">
        <v>7</v>
      </c>
      <c r="G621" s="10">
        <v>1.7126418618074399</v>
      </c>
      <c r="H621" s="5">
        <v>1.2375277710816499</v>
      </c>
      <c r="I621" s="5">
        <v>0.97557951930314302</v>
      </c>
      <c r="J621" s="5">
        <v>0.81161702856661999</v>
      </c>
      <c r="K621" s="5">
        <v>0.57663961236750505</v>
      </c>
      <c r="L621" s="5">
        <v>0.94798628011427499</v>
      </c>
      <c r="M621" s="10">
        <v>1.40467141805689</v>
      </c>
      <c r="N621" s="5">
        <v>1.20248043691271</v>
      </c>
      <c r="O621" s="5">
        <v>1.0333094241563301</v>
      </c>
      <c r="P621" s="5">
        <v>0.905721923603649</v>
      </c>
      <c r="Q621" s="5">
        <v>0.718656632534038</v>
      </c>
      <c r="R621" s="5">
        <v>1.00282202201378</v>
      </c>
      <c r="S621" s="11" t="s">
        <v>49</v>
      </c>
      <c r="T621" t="s">
        <v>49</v>
      </c>
      <c r="U621" t="s">
        <v>49</v>
      </c>
      <c r="V621" t="s">
        <v>48</v>
      </c>
      <c r="W621" t="s">
        <v>49</v>
      </c>
      <c r="X621" t="s">
        <v>48</v>
      </c>
      <c r="Y621" s="7">
        <f>ABS(Quintile_Data[[#This Row],[AE_Amt_Overall]]-MAX(Quintile_Data[[#This Row],[AE_Amt_Q1]:[AE_Amt_Q5]]))</f>
        <v>0.76465558169316494</v>
      </c>
      <c r="Z621" s="6">
        <f>ABS(MIN(Quintile_Data[[#This Row],[AE_Amt_Q1]:[AE_Amt_Q5]])-Quintile_Data[[#This Row],[AE_Amt_Overall]])</f>
        <v>0.37134666774676994</v>
      </c>
      <c r="AA621" s="19">
        <f>VLOOKUP(Quintile_Data[[#This Row],[Deaths_Q1]],Mapping!$A$2:$B$8,2,FALSE)</f>
        <v>25</v>
      </c>
      <c r="AB621" s="8">
        <f>VLOOKUP(Quintile_Data[[#This Row],[Deaths_Q2]],Mapping!$A$2:$B$8,2,FALSE)</f>
        <v>25</v>
      </c>
      <c r="AC621" s="8">
        <f>VLOOKUP(Quintile_Data[[#This Row],[Deaths_Q3]],Mapping!$A$2:$B$8,2,FALSE)</f>
        <v>25</v>
      </c>
      <c r="AD621" s="8">
        <f>VLOOKUP(Quintile_Data[[#This Row],[Deaths_Q4]],Mapping!$A$2:$B$8,2,FALSE)</f>
        <v>50</v>
      </c>
      <c r="AE621" s="8">
        <f>VLOOKUP(Quintile_Data[[#This Row],[Deaths_Q5]],Mapping!$A$2:$B$8,2,FALSE)</f>
        <v>25</v>
      </c>
      <c r="AF621" s="8">
        <f>VLOOKUP(Quintile_Data[[#This Row],[Deaths_Overall]],Mapping!$A$2:$B$8,2,FALSE)</f>
        <v>50</v>
      </c>
    </row>
    <row r="622" spans="1:32" x14ac:dyDescent="0.25">
      <c r="A622" t="s">
        <v>13</v>
      </c>
      <c r="B622" t="s">
        <v>27</v>
      </c>
      <c r="C622" t="s">
        <v>6</v>
      </c>
      <c r="D622" t="s">
        <v>17</v>
      </c>
      <c r="E622" t="s">
        <v>60</v>
      </c>
      <c r="F622" t="s">
        <v>57</v>
      </c>
      <c r="G622" s="10">
        <v>1.6527187365953</v>
      </c>
      <c r="H622" s="5">
        <v>1.3015263726731301</v>
      </c>
      <c r="I622" s="5">
        <v>1.0950529084434899</v>
      </c>
      <c r="J622" s="5">
        <v>0.94163421027893202</v>
      </c>
      <c r="K622" s="5">
        <v>0.69871855861946697</v>
      </c>
      <c r="L622" s="5">
        <v>1.01911850127855</v>
      </c>
      <c r="M622" s="10">
        <v>1.5034023374340399</v>
      </c>
      <c r="N622" s="5">
        <v>1.2982577420219501</v>
      </c>
      <c r="O622" s="5">
        <v>1.19059306126774</v>
      </c>
      <c r="P622" s="5">
        <v>1.0974992594850099</v>
      </c>
      <c r="Q622" s="5">
        <v>0.91358735313940798</v>
      </c>
      <c r="R622" s="5">
        <v>1.1576664000344401</v>
      </c>
      <c r="S622" s="11" t="s">
        <v>48</v>
      </c>
      <c r="T622" t="s">
        <v>48</v>
      </c>
      <c r="U622" t="s">
        <v>48</v>
      </c>
      <c r="V622" t="s">
        <v>48</v>
      </c>
      <c r="W622" t="s">
        <v>48</v>
      </c>
      <c r="X622" t="s">
        <v>50</v>
      </c>
      <c r="Y622" s="7">
        <f>ABS(Quintile_Data[[#This Row],[AE_Amt_Overall]]-MAX(Quintile_Data[[#This Row],[AE_Amt_Q1]:[AE_Amt_Q5]]))</f>
        <v>0.63360023531675003</v>
      </c>
      <c r="Z622" s="6">
        <f>ABS(MIN(Quintile_Data[[#This Row],[AE_Amt_Q1]:[AE_Amt_Q5]])-Quintile_Data[[#This Row],[AE_Amt_Overall]])</f>
        <v>0.320399942659083</v>
      </c>
      <c r="AA622" s="19">
        <f>VLOOKUP(Quintile_Data[[#This Row],[Deaths_Q1]],Mapping!$A$2:$B$8,2,FALSE)</f>
        <v>50</v>
      </c>
      <c r="AB622" s="8">
        <f>VLOOKUP(Quintile_Data[[#This Row],[Deaths_Q2]],Mapping!$A$2:$B$8,2,FALSE)</f>
        <v>50</v>
      </c>
      <c r="AC622" s="8">
        <f>VLOOKUP(Quintile_Data[[#This Row],[Deaths_Q3]],Mapping!$A$2:$B$8,2,FALSE)</f>
        <v>50</v>
      </c>
      <c r="AD622" s="8">
        <f>VLOOKUP(Quintile_Data[[#This Row],[Deaths_Q4]],Mapping!$A$2:$B$8,2,FALSE)</f>
        <v>50</v>
      </c>
      <c r="AE622" s="8">
        <f>VLOOKUP(Quintile_Data[[#This Row],[Deaths_Q5]],Mapping!$A$2:$B$8,2,FALSE)</f>
        <v>50</v>
      </c>
      <c r="AF622" s="8">
        <f>VLOOKUP(Quintile_Data[[#This Row],[Deaths_Overall]],Mapping!$A$2:$B$8,2,FALSE)</f>
        <v>100</v>
      </c>
    </row>
    <row r="623" spans="1:32" x14ac:dyDescent="0.25">
      <c r="A623" t="s">
        <v>13</v>
      </c>
      <c r="B623" t="s">
        <v>27</v>
      </c>
      <c r="C623" t="s">
        <v>6</v>
      </c>
      <c r="D623" t="s">
        <v>17</v>
      </c>
      <c r="E623" t="s">
        <v>61</v>
      </c>
      <c r="F623" t="s">
        <v>16</v>
      </c>
      <c r="G623" s="10">
        <v>1.38150277057788</v>
      </c>
      <c r="H623" s="5">
        <v>1.21401721264132</v>
      </c>
      <c r="I623" s="5">
        <v>1.1571494237248601</v>
      </c>
      <c r="J623" s="5">
        <v>1.05633463216914</v>
      </c>
      <c r="K623" s="5">
        <v>0.86695795210512705</v>
      </c>
      <c r="L623" s="5">
        <v>1.14466371354767</v>
      </c>
      <c r="M623" s="10">
        <v>1.5049287262088</v>
      </c>
      <c r="N623" s="5">
        <v>1.25597213690902</v>
      </c>
      <c r="O623" s="5">
        <v>1.21600268154144</v>
      </c>
      <c r="P623" s="5">
        <v>1.1100491574024201</v>
      </c>
      <c r="Q623" s="5">
        <v>0.92423773146324795</v>
      </c>
      <c r="R623" s="5">
        <v>1.22247684204759</v>
      </c>
      <c r="S623" s="11" t="s">
        <v>50</v>
      </c>
      <c r="T623" t="s">
        <v>48</v>
      </c>
      <c r="U623" t="s">
        <v>50</v>
      </c>
      <c r="V623" t="s">
        <v>50</v>
      </c>
      <c r="W623" t="s">
        <v>48</v>
      </c>
      <c r="X623" t="s">
        <v>50</v>
      </c>
      <c r="Y623" s="7">
        <f>ABS(Quintile_Data[[#This Row],[AE_Amt_Overall]]-MAX(Quintile_Data[[#This Row],[AE_Amt_Q1]:[AE_Amt_Q5]]))</f>
        <v>0.23683905703020991</v>
      </c>
      <c r="Z623" s="6">
        <f>ABS(MIN(Quintile_Data[[#This Row],[AE_Amt_Q1]:[AE_Amt_Q5]])-Quintile_Data[[#This Row],[AE_Amt_Overall]])</f>
        <v>0.277705761442543</v>
      </c>
      <c r="AA623" s="19">
        <f>VLOOKUP(Quintile_Data[[#This Row],[Deaths_Q1]],Mapping!$A$2:$B$8,2,FALSE)</f>
        <v>100</v>
      </c>
      <c r="AB623" s="8">
        <f>VLOOKUP(Quintile_Data[[#This Row],[Deaths_Q2]],Mapping!$A$2:$B$8,2,FALSE)</f>
        <v>50</v>
      </c>
      <c r="AC623" s="8">
        <f>VLOOKUP(Quintile_Data[[#This Row],[Deaths_Q3]],Mapping!$A$2:$B$8,2,FALSE)</f>
        <v>100</v>
      </c>
      <c r="AD623" s="8">
        <f>VLOOKUP(Quintile_Data[[#This Row],[Deaths_Q4]],Mapping!$A$2:$B$8,2,FALSE)</f>
        <v>100</v>
      </c>
      <c r="AE623" s="8">
        <f>VLOOKUP(Quintile_Data[[#This Row],[Deaths_Q5]],Mapping!$A$2:$B$8,2,FALSE)</f>
        <v>50</v>
      </c>
      <c r="AF623" s="8">
        <f>VLOOKUP(Quintile_Data[[#This Row],[Deaths_Overall]],Mapping!$A$2:$B$8,2,FALSE)</f>
        <v>100</v>
      </c>
    </row>
    <row r="624" spans="1:32" x14ac:dyDescent="0.25">
      <c r="A624" t="s">
        <v>13</v>
      </c>
      <c r="B624" t="s">
        <v>27</v>
      </c>
      <c r="C624" t="s">
        <v>6</v>
      </c>
      <c r="D624" t="s">
        <v>17</v>
      </c>
      <c r="E624" t="s">
        <v>61</v>
      </c>
      <c r="F624" t="s">
        <v>7</v>
      </c>
      <c r="G624" s="10">
        <v>1.3578872878988499</v>
      </c>
      <c r="H624" s="5">
        <v>1.16089336711515</v>
      </c>
      <c r="I624" s="5">
        <v>1.00263526830747</v>
      </c>
      <c r="J624" s="5">
        <v>0.867734084534177</v>
      </c>
      <c r="K624" s="5">
        <v>0.67301366258747097</v>
      </c>
      <c r="L624" s="5">
        <v>0.983862874043817</v>
      </c>
      <c r="M624" s="10">
        <v>1.2232017008273699</v>
      </c>
      <c r="N624" s="5">
        <v>1.10856563140428</v>
      </c>
      <c r="O624" s="5">
        <v>1.0207101956000999</v>
      </c>
      <c r="P624" s="5">
        <v>0.94099546698325398</v>
      </c>
      <c r="Q624" s="5">
        <v>0.76482273463651496</v>
      </c>
      <c r="R624" s="5">
        <v>1.00418656436144</v>
      </c>
      <c r="S624" s="11" t="s">
        <v>48</v>
      </c>
      <c r="T624" t="s">
        <v>48</v>
      </c>
      <c r="U624" t="s">
        <v>48</v>
      </c>
      <c r="V624" t="s">
        <v>48</v>
      </c>
      <c r="W624" t="s">
        <v>48</v>
      </c>
      <c r="X624" t="s">
        <v>50</v>
      </c>
      <c r="Y624" s="7">
        <f>ABS(Quintile_Data[[#This Row],[AE_Amt_Overall]]-MAX(Quintile_Data[[#This Row],[AE_Amt_Q1]:[AE_Amt_Q5]]))</f>
        <v>0.37402441385503293</v>
      </c>
      <c r="Z624" s="6">
        <f>ABS(MIN(Quintile_Data[[#This Row],[AE_Amt_Q1]:[AE_Amt_Q5]])-Quintile_Data[[#This Row],[AE_Amt_Overall]])</f>
        <v>0.31084921145634603</v>
      </c>
      <c r="AA624" s="19">
        <f>VLOOKUP(Quintile_Data[[#This Row],[Deaths_Q1]],Mapping!$A$2:$B$8,2,FALSE)</f>
        <v>50</v>
      </c>
      <c r="AB624" s="8">
        <f>VLOOKUP(Quintile_Data[[#This Row],[Deaths_Q2]],Mapping!$A$2:$B$8,2,FALSE)</f>
        <v>50</v>
      </c>
      <c r="AC624" s="8">
        <f>VLOOKUP(Quintile_Data[[#This Row],[Deaths_Q3]],Mapping!$A$2:$B$8,2,FALSE)</f>
        <v>50</v>
      </c>
      <c r="AD624" s="8">
        <f>VLOOKUP(Quintile_Data[[#This Row],[Deaths_Q4]],Mapping!$A$2:$B$8,2,FALSE)</f>
        <v>50</v>
      </c>
      <c r="AE624" s="8">
        <f>VLOOKUP(Quintile_Data[[#This Row],[Deaths_Q5]],Mapping!$A$2:$B$8,2,FALSE)</f>
        <v>50</v>
      </c>
      <c r="AF624" s="8">
        <f>VLOOKUP(Quintile_Data[[#This Row],[Deaths_Overall]],Mapping!$A$2:$B$8,2,FALSE)</f>
        <v>100</v>
      </c>
    </row>
    <row r="625" spans="1:32" x14ac:dyDescent="0.25">
      <c r="A625" t="s">
        <v>13</v>
      </c>
      <c r="B625" t="s">
        <v>27</v>
      </c>
      <c r="C625" t="s">
        <v>6</v>
      </c>
      <c r="D625" t="s">
        <v>17</v>
      </c>
      <c r="E625" t="s">
        <v>61</v>
      </c>
      <c r="F625" t="s">
        <v>57</v>
      </c>
      <c r="G625" s="10">
        <v>1.33840965190603</v>
      </c>
      <c r="H625" s="5">
        <v>1.1697581658237199</v>
      </c>
      <c r="I625" s="5">
        <v>1.0388551756420501</v>
      </c>
      <c r="J625" s="5">
        <v>0.92092437622992396</v>
      </c>
      <c r="K625" s="5">
        <v>0.74008165088921696</v>
      </c>
      <c r="L625" s="5">
        <v>1.0128819395691</v>
      </c>
      <c r="M625" s="10">
        <v>1.3274696853502299</v>
      </c>
      <c r="N625" s="5">
        <v>1.22600061073621</v>
      </c>
      <c r="O625" s="5">
        <v>1.17025613970777</v>
      </c>
      <c r="P625" s="5">
        <v>1.0882482890154801</v>
      </c>
      <c r="Q625" s="5">
        <v>0.91904042012697995</v>
      </c>
      <c r="R625" s="5">
        <v>1.15704358801006</v>
      </c>
      <c r="S625" s="11" t="s">
        <v>50</v>
      </c>
      <c r="T625" t="s">
        <v>50</v>
      </c>
      <c r="U625" t="s">
        <v>50</v>
      </c>
      <c r="V625" t="s">
        <v>50</v>
      </c>
      <c r="W625" t="s">
        <v>48</v>
      </c>
      <c r="X625" t="s">
        <v>50</v>
      </c>
      <c r="Y625" s="7">
        <f>ABS(Quintile_Data[[#This Row],[AE_Amt_Overall]]-MAX(Quintile_Data[[#This Row],[AE_Amt_Q1]:[AE_Amt_Q5]]))</f>
        <v>0.32552771233693001</v>
      </c>
      <c r="Z625" s="6">
        <f>ABS(MIN(Quintile_Data[[#This Row],[AE_Amt_Q1]:[AE_Amt_Q5]])-Quintile_Data[[#This Row],[AE_Amt_Overall]])</f>
        <v>0.27280028867988304</v>
      </c>
      <c r="AA625" s="19">
        <f>VLOOKUP(Quintile_Data[[#This Row],[Deaths_Q1]],Mapping!$A$2:$B$8,2,FALSE)</f>
        <v>100</v>
      </c>
      <c r="AB625" s="8">
        <f>VLOOKUP(Quintile_Data[[#This Row],[Deaths_Q2]],Mapping!$A$2:$B$8,2,FALSE)</f>
        <v>100</v>
      </c>
      <c r="AC625" s="8">
        <f>VLOOKUP(Quintile_Data[[#This Row],[Deaths_Q3]],Mapping!$A$2:$B$8,2,FALSE)</f>
        <v>100</v>
      </c>
      <c r="AD625" s="8">
        <f>VLOOKUP(Quintile_Data[[#This Row],[Deaths_Q4]],Mapping!$A$2:$B$8,2,FALSE)</f>
        <v>100</v>
      </c>
      <c r="AE625" s="8">
        <f>VLOOKUP(Quintile_Data[[#This Row],[Deaths_Q5]],Mapping!$A$2:$B$8,2,FALSE)</f>
        <v>50</v>
      </c>
      <c r="AF625" s="8">
        <f>VLOOKUP(Quintile_Data[[#This Row],[Deaths_Overall]],Mapping!$A$2:$B$8,2,FALSE)</f>
        <v>100</v>
      </c>
    </row>
    <row r="626" spans="1:32" x14ac:dyDescent="0.25">
      <c r="A626" t="s">
        <v>13</v>
      </c>
      <c r="B626" t="s">
        <v>27</v>
      </c>
      <c r="C626" t="s">
        <v>6</v>
      </c>
      <c r="D626" t="s">
        <v>17</v>
      </c>
      <c r="E626" t="s">
        <v>62</v>
      </c>
      <c r="F626" t="s">
        <v>16</v>
      </c>
      <c r="G626" s="10">
        <v>1.57015347476937</v>
      </c>
      <c r="H626" s="5">
        <v>1.24616498388075</v>
      </c>
      <c r="I626" s="5">
        <v>1.1247761712476601</v>
      </c>
      <c r="J626" s="5">
        <v>1.0064248705868799</v>
      </c>
      <c r="K626" s="5">
        <v>0.87097548211270504</v>
      </c>
      <c r="L626" s="5">
        <v>1.10854225693115</v>
      </c>
      <c r="M626" s="10">
        <v>1.50763337526997</v>
      </c>
      <c r="N626" s="5">
        <v>1.3756820736487101</v>
      </c>
      <c r="O626" s="5">
        <v>1.19927025252708</v>
      </c>
      <c r="P626" s="5">
        <v>1.07605087044199</v>
      </c>
      <c r="Q626" s="5">
        <v>0.90376292059929797</v>
      </c>
      <c r="R626" s="5">
        <v>1.1951805828472399</v>
      </c>
      <c r="S626" s="11" t="s">
        <v>48</v>
      </c>
      <c r="T626" t="s">
        <v>48</v>
      </c>
      <c r="U626" t="s">
        <v>48</v>
      </c>
      <c r="V626" t="s">
        <v>48</v>
      </c>
      <c r="W626" t="s">
        <v>48</v>
      </c>
      <c r="X626" t="s">
        <v>50</v>
      </c>
      <c r="Y626" s="7">
        <f>ABS(Quintile_Data[[#This Row],[AE_Amt_Overall]]-MAX(Quintile_Data[[#This Row],[AE_Amt_Q1]:[AE_Amt_Q5]]))</f>
        <v>0.4616112178382199</v>
      </c>
      <c r="Z626" s="6">
        <f>ABS(MIN(Quintile_Data[[#This Row],[AE_Amt_Q1]:[AE_Amt_Q5]])-Quintile_Data[[#This Row],[AE_Amt_Overall]])</f>
        <v>0.23756677481844501</v>
      </c>
      <c r="AA626" s="19">
        <f>VLOOKUP(Quintile_Data[[#This Row],[Deaths_Q1]],Mapping!$A$2:$B$8,2,FALSE)</f>
        <v>50</v>
      </c>
      <c r="AB626" s="8">
        <f>VLOOKUP(Quintile_Data[[#This Row],[Deaths_Q2]],Mapping!$A$2:$B$8,2,FALSE)</f>
        <v>50</v>
      </c>
      <c r="AC626" s="8">
        <f>VLOOKUP(Quintile_Data[[#This Row],[Deaths_Q3]],Mapping!$A$2:$B$8,2,FALSE)</f>
        <v>50</v>
      </c>
      <c r="AD626" s="8">
        <f>VLOOKUP(Quintile_Data[[#This Row],[Deaths_Q4]],Mapping!$A$2:$B$8,2,FALSE)</f>
        <v>50</v>
      </c>
      <c r="AE626" s="8">
        <f>VLOOKUP(Quintile_Data[[#This Row],[Deaths_Q5]],Mapping!$A$2:$B$8,2,FALSE)</f>
        <v>50</v>
      </c>
      <c r="AF626" s="8">
        <f>VLOOKUP(Quintile_Data[[#This Row],[Deaths_Overall]],Mapping!$A$2:$B$8,2,FALSE)</f>
        <v>100</v>
      </c>
    </row>
    <row r="627" spans="1:32" x14ac:dyDescent="0.25">
      <c r="A627" t="s">
        <v>13</v>
      </c>
      <c r="B627" t="s">
        <v>27</v>
      </c>
      <c r="C627" t="s">
        <v>6</v>
      </c>
      <c r="D627" t="s">
        <v>17</v>
      </c>
      <c r="E627" t="s">
        <v>62</v>
      </c>
      <c r="F627" t="s">
        <v>7</v>
      </c>
      <c r="G627" s="10">
        <v>1.4447184933649599</v>
      </c>
      <c r="H627" s="5">
        <v>1.07448027649291</v>
      </c>
      <c r="I627" s="5">
        <v>0.91344296336383901</v>
      </c>
      <c r="J627" s="5">
        <v>0.83607062847986002</v>
      </c>
      <c r="K627" s="5">
        <v>0.69520611817460698</v>
      </c>
      <c r="L627" s="5">
        <v>0.91032048862617898</v>
      </c>
      <c r="M627" s="10">
        <v>1.14736933908715</v>
      </c>
      <c r="N627" s="5">
        <v>1.0375316374504999</v>
      </c>
      <c r="O627" s="5">
        <v>0.96719030977870901</v>
      </c>
      <c r="P627" s="5">
        <v>0.91940988976002802</v>
      </c>
      <c r="Q627" s="5">
        <v>0.83512926403360299</v>
      </c>
      <c r="R627" s="5">
        <v>0.96604379712167099</v>
      </c>
      <c r="S627" s="11" t="s">
        <v>49</v>
      </c>
      <c r="T627" t="s">
        <v>48</v>
      </c>
      <c r="U627" t="s">
        <v>48</v>
      </c>
      <c r="V627" t="s">
        <v>48</v>
      </c>
      <c r="W627" t="s">
        <v>48</v>
      </c>
      <c r="X627" t="s">
        <v>50</v>
      </c>
      <c r="Y627" s="7">
        <f>ABS(Quintile_Data[[#This Row],[AE_Amt_Overall]]-MAX(Quintile_Data[[#This Row],[AE_Amt_Q1]:[AE_Amt_Q5]]))</f>
        <v>0.53439800473878096</v>
      </c>
      <c r="Z627" s="6">
        <f>ABS(MIN(Quintile_Data[[#This Row],[AE_Amt_Q1]:[AE_Amt_Q5]])-Quintile_Data[[#This Row],[AE_Amt_Overall]])</f>
        <v>0.215114370451572</v>
      </c>
      <c r="AA627" s="19">
        <f>VLOOKUP(Quintile_Data[[#This Row],[Deaths_Q1]],Mapping!$A$2:$B$8,2,FALSE)</f>
        <v>25</v>
      </c>
      <c r="AB627" s="8">
        <f>VLOOKUP(Quintile_Data[[#This Row],[Deaths_Q2]],Mapping!$A$2:$B$8,2,FALSE)</f>
        <v>50</v>
      </c>
      <c r="AC627" s="8">
        <f>VLOOKUP(Quintile_Data[[#This Row],[Deaths_Q3]],Mapping!$A$2:$B$8,2,FALSE)</f>
        <v>50</v>
      </c>
      <c r="AD627" s="8">
        <f>VLOOKUP(Quintile_Data[[#This Row],[Deaths_Q4]],Mapping!$A$2:$B$8,2,FALSE)</f>
        <v>50</v>
      </c>
      <c r="AE627" s="8">
        <f>VLOOKUP(Quintile_Data[[#This Row],[Deaths_Q5]],Mapping!$A$2:$B$8,2,FALSE)</f>
        <v>50</v>
      </c>
      <c r="AF627" s="8">
        <f>VLOOKUP(Quintile_Data[[#This Row],[Deaths_Overall]],Mapping!$A$2:$B$8,2,FALSE)</f>
        <v>100</v>
      </c>
    </row>
    <row r="628" spans="1:32" x14ac:dyDescent="0.25">
      <c r="A628" t="s">
        <v>13</v>
      </c>
      <c r="B628" t="s">
        <v>27</v>
      </c>
      <c r="C628" t="s">
        <v>6</v>
      </c>
      <c r="D628" t="s">
        <v>17</v>
      </c>
      <c r="E628" t="s">
        <v>62</v>
      </c>
      <c r="F628" t="s">
        <v>57</v>
      </c>
      <c r="G628" s="10">
        <v>1.4273466811126101</v>
      </c>
      <c r="H628" s="5">
        <v>1.08607664541237</v>
      </c>
      <c r="I628" s="5">
        <v>0.976763418779799</v>
      </c>
      <c r="J628" s="5">
        <v>0.86136323596159203</v>
      </c>
      <c r="K628" s="5">
        <v>0.75276048692914799</v>
      </c>
      <c r="L628" s="5">
        <v>0.91987058650231501</v>
      </c>
      <c r="M628" s="10">
        <v>1.28760098881495</v>
      </c>
      <c r="N628" s="5">
        <v>1.14670308041029</v>
      </c>
      <c r="O628" s="5">
        <v>1.0753547328392501</v>
      </c>
      <c r="P628" s="5">
        <v>0.96931746881295</v>
      </c>
      <c r="Q628" s="5">
        <v>1.0358955054607799</v>
      </c>
      <c r="R628" s="5">
        <v>1.07789993775059</v>
      </c>
      <c r="S628" s="11" t="s">
        <v>48</v>
      </c>
      <c r="T628" t="s">
        <v>50</v>
      </c>
      <c r="U628" t="s">
        <v>50</v>
      </c>
      <c r="V628" t="s">
        <v>48</v>
      </c>
      <c r="W628" t="s">
        <v>48</v>
      </c>
      <c r="X628" t="s">
        <v>50</v>
      </c>
      <c r="Y628" s="7">
        <f>ABS(Quintile_Data[[#This Row],[AE_Amt_Overall]]-MAX(Quintile_Data[[#This Row],[AE_Amt_Q1]:[AE_Amt_Q5]]))</f>
        <v>0.50747609461029508</v>
      </c>
      <c r="Z628" s="6">
        <f>ABS(MIN(Quintile_Data[[#This Row],[AE_Amt_Q1]:[AE_Amt_Q5]])-Quintile_Data[[#This Row],[AE_Amt_Overall]])</f>
        <v>0.16711009957316703</v>
      </c>
      <c r="AA628" s="19">
        <f>VLOOKUP(Quintile_Data[[#This Row],[Deaths_Q1]],Mapping!$A$2:$B$8,2,FALSE)</f>
        <v>50</v>
      </c>
      <c r="AB628" s="8">
        <f>VLOOKUP(Quintile_Data[[#This Row],[Deaths_Q2]],Mapping!$A$2:$B$8,2,FALSE)</f>
        <v>100</v>
      </c>
      <c r="AC628" s="8">
        <f>VLOOKUP(Quintile_Data[[#This Row],[Deaths_Q3]],Mapping!$A$2:$B$8,2,FALSE)</f>
        <v>100</v>
      </c>
      <c r="AD628" s="8">
        <f>VLOOKUP(Quintile_Data[[#This Row],[Deaths_Q4]],Mapping!$A$2:$B$8,2,FALSE)</f>
        <v>50</v>
      </c>
      <c r="AE628" s="8">
        <f>VLOOKUP(Quintile_Data[[#This Row],[Deaths_Q5]],Mapping!$A$2:$B$8,2,FALSE)</f>
        <v>50</v>
      </c>
      <c r="AF628" s="8">
        <f>VLOOKUP(Quintile_Data[[#This Row],[Deaths_Overall]],Mapping!$A$2:$B$8,2,FALSE)</f>
        <v>100</v>
      </c>
    </row>
    <row r="629" spans="1:32" x14ac:dyDescent="0.25">
      <c r="A629" t="s">
        <v>13</v>
      </c>
      <c r="B629" t="s">
        <v>27</v>
      </c>
      <c r="C629" t="s">
        <v>6</v>
      </c>
      <c r="D629" t="s">
        <v>17</v>
      </c>
      <c r="E629" t="s">
        <v>11</v>
      </c>
      <c r="F629" t="s">
        <v>16</v>
      </c>
      <c r="G629" s="10">
        <v>1.92061314679948</v>
      </c>
      <c r="H629" s="5">
        <v>1.52809135337809</v>
      </c>
      <c r="I629" s="5">
        <v>1.30962913140435</v>
      </c>
      <c r="J629" s="5">
        <v>1.09697388982624</v>
      </c>
      <c r="K629" s="5">
        <v>0.83861566750804994</v>
      </c>
      <c r="L629" s="5">
        <v>1.25075160997921</v>
      </c>
      <c r="M629" s="10">
        <v>2.10729970955631</v>
      </c>
      <c r="N629" s="5">
        <v>1.56575651716515</v>
      </c>
      <c r="O629" s="5">
        <v>1.3983409149684001</v>
      </c>
      <c r="P629" s="5">
        <v>1.18437424187343</v>
      </c>
      <c r="Q629" s="5">
        <v>0.90748866689176499</v>
      </c>
      <c r="R629" s="5">
        <v>1.3715200388065401</v>
      </c>
      <c r="S629" s="11" t="s">
        <v>48</v>
      </c>
      <c r="T629" t="s">
        <v>48</v>
      </c>
      <c r="U629" t="s">
        <v>48</v>
      </c>
      <c r="V629" t="s">
        <v>48</v>
      </c>
      <c r="W629" t="s">
        <v>48</v>
      </c>
      <c r="X629" t="s">
        <v>50</v>
      </c>
      <c r="Y629" s="7">
        <f>ABS(Quintile_Data[[#This Row],[AE_Amt_Overall]]-MAX(Quintile_Data[[#This Row],[AE_Amt_Q1]:[AE_Amt_Q5]]))</f>
        <v>0.66986153682027005</v>
      </c>
      <c r="Z629" s="6">
        <f>ABS(MIN(Quintile_Data[[#This Row],[AE_Amt_Q1]:[AE_Amt_Q5]])-Quintile_Data[[#This Row],[AE_Amt_Overall]])</f>
        <v>0.41213594247116003</v>
      </c>
      <c r="AA629" s="19">
        <f>VLOOKUP(Quintile_Data[[#This Row],[Deaths_Q1]],Mapping!$A$2:$B$8,2,FALSE)</f>
        <v>50</v>
      </c>
      <c r="AB629" s="8">
        <f>VLOOKUP(Quintile_Data[[#This Row],[Deaths_Q2]],Mapping!$A$2:$B$8,2,FALSE)</f>
        <v>50</v>
      </c>
      <c r="AC629" s="8">
        <f>VLOOKUP(Quintile_Data[[#This Row],[Deaths_Q3]],Mapping!$A$2:$B$8,2,FALSE)</f>
        <v>50</v>
      </c>
      <c r="AD629" s="8">
        <f>VLOOKUP(Quintile_Data[[#This Row],[Deaths_Q4]],Mapping!$A$2:$B$8,2,FALSE)</f>
        <v>50</v>
      </c>
      <c r="AE629" s="8">
        <f>VLOOKUP(Quintile_Data[[#This Row],[Deaths_Q5]],Mapping!$A$2:$B$8,2,FALSE)</f>
        <v>50</v>
      </c>
      <c r="AF629" s="8">
        <f>VLOOKUP(Quintile_Data[[#This Row],[Deaths_Overall]],Mapping!$A$2:$B$8,2,FALSE)</f>
        <v>100</v>
      </c>
    </row>
    <row r="630" spans="1:32" x14ac:dyDescent="0.25">
      <c r="A630" t="s">
        <v>13</v>
      </c>
      <c r="B630" t="s">
        <v>27</v>
      </c>
      <c r="C630" t="s">
        <v>6</v>
      </c>
      <c r="D630" t="s">
        <v>17</v>
      </c>
      <c r="E630" t="s">
        <v>11</v>
      </c>
      <c r="F630" t="s">
        <v>7</v>
      </c>
      <c r="G630" s="10">
        <v>1.49267831340908</v>
      </c>
      <c r="H630" s="5">
        <v>1.0445462330403601</v>
      </c>
      <c r="I630" s="5">
        <v>0.85371276464521295</v>
      </c>
      <c r="J630" s="5">
        <v>0.72251119227340299</v>
      </c>
      <c r="K630" s="5">
        <v>0.58115940129385901</v>
      </c>
      <c r="L630" s="5">
        <v>0.80879314332903895</v>
      </c>
      <c r="M630" s="10">
        <v>1.43902146464936</v>
      </c>
      <c r="N630" s="5">
        <v>1.1058685276289499</v>
      </c>
      <c r="O630" s="5">
        <v>0.90311286547420699</v>
      </c>
      <c r="P630" s="5">
        <v>0.84064196893887999</v>
      </c>
      <c r="Q630" s="5">
        <v>0.77318705720323999</v>
      </c>
      <c r="R630" s="5">
        <v>0.92458170707857901</v>
      </c>
      <c r="S630" s="11" t="s">
        <v>48</v>
      </c>
      <c r="T630" t="s">
        <v>48</v>
      </c>
      <c r="U630" t="s">
        <v>50</v>
      </c>
      <c r="V630" t="s">
        <v>48</v>
      </c>
      <c r="W630" t="s">
        <v>48</v>
      </c>
      <c r="X630" t="s">
        <v>50</v>
      </c>
      <c r="Y630" s="7">
        <f>ABS(Quintile_Data[[#This Row],[AE_Amt_Overall]]-MAX(Quintile_Data[[#This Row],[AE_Amt_Q1]:[AE_Amt_Q5]]))</f>
        <v>0.68388517008004102</v>
      </c>
      <c r="Z630" s="6">
        <f>ABS(MIN(Quintile_Data[[#This Row],[AE_Amt_Q1]:[AE_Amt_Q5]])-Quintile_Data[[#This Row],[AE_Amt_Overall]])</f>
        <v>0.22763374203517994</v>
      </c>
      <c r="AA630" s="19">
        <f>VLOOKUP(Quintile_Data[[#This Row],[Deaths_Q1]],Mapping!$A$2:$B$8,2,FALSE)</f>
        <v>50</v>
      </c>
      <c r="AB630" s="8">
        <f>VLOOKUP(Quintile_Data[[#This Row],[Deaths_Q2]],Mapping!$A$2:$B$8,2,FALSE)</f>
        <v>50</v>
      </c>
      <c r="AC630" s="8">
        <f>VLOOKUP(Quintile_Data[[#This Row],[Deaths_Q3]],Mapping!$A$2:$B$8,2,FALSE)</f>
        <v>100</v>
      </c>
      <c r="AD630" s="8">
        <f>VLOOKUP(Quintile_Data[[#This Row],[Deaths_Q4]],Mapping!$A$2:$B$8,2,FALSE)</f>
        <v>50</v>
      </c>
      <c r="AE630" s="8">
        <f>VLOOKUP(Quintile_Data[[#This Row],[Deaths_Q5]],Mapping!$A$2:$B$8,2,FALSE)</f>
        <v>50</v>
      </c>
      <c r="AF630" s="8">
        <f>VLOOKUP(Quintile_Data[[#This Row],[Deaths_Overall]],Mapping!$A$2:$B$8,2,FALSE)</f>
        <v>100</v>
      </c>
    </row>
    <row r="631" spans="1:32" x14ac:dyDescent="0.25">
      <c r="A631" t="s">
        <v>13</v>
      </c>
      <c r="B631" t="s">
        <v>27</v>
      </c>
      <c r="C631" t="s">
        <v>6</v>
      </c>
      <c r="D631" t="s">
        <v>17</v>
      </c>
      <c r="E631" t="s">
        <v>11</v>
      </c>
      <c r="F631" t="s">
        <v>57</v>
      </c>
      <c r="G631" s="10">
        <v>1.58612902113877</v>
      </c>
      <c r="H631" s="5">
        <v>1.1235569906446301</v>
      </c>
      <c r="I631" s="5">
        <v>0.86332128840653</v>
      </c>
      <c r="J631" s="5">
        <v>0.73144716851922398</v>
      </c>
      <c r="K631" s="5">
        <v>0.59971762631941306</v>
      </c>
      <c r="L631" s="5">
        <v>0.81923497474949103</v>
      </c>
      <c r="M631" s="10">
        <v>1.61704293374367</v>
      </c>
      <c r="N631" s="5">
        <v>1.3810725362033101</v>
      </c>
      <c r="O631" s="5">
        <v>1.0047135418569899</v>
      </c>
      <c r="P631" s="5">
        <v>0.93168319117779597</v>
      </c>
      <c r="Q631" s="5">
        <v>1.0035791512821099</v>
      </c>
      <c r="R631" s="5">
        <v>1.11264015120848</v>
      </c>
      <c r="S631" s="11" t="s">
        <v>48</v>
      </c>
      <c r="T631" t="s">
        <v>50</v>
      </c>
      <c r="U631" t="s">
        <v>50</v>
      </c>
      <c r="V631" t="s">
        <v>48</v>
      </c>
      <c r="W631" t="s">
        <v>48</v>
      </c>
      <c r="X631" t="s">
        <v>50</v>
      </c>
      <c r="Y631" s="7">
        <f>ABS(Quintile_Data[[#This Row],[AE_Amt_Overall]]-MAX(Quintile_Data[[#This Row],[AE_Amt_Q1]:[AE_Amt_Q5]]))</f>
        <v>0.76689404638927894</v>
      </c>
      <c r="Z631" s="6">
        <f>ABS(MIN(Quintile_Data[[#This Row],[AE_Amt_Q1]:[AE_Amt_Q5]])-Quintile_Data[[#This Row],[AE_Amt_Overall]])</f>
        <v>0.21951734843007797</v>
      </c>
      <c r="AA631" s="19">
        <f>VLOOKUP(Quintile_Data[[#This Row],[Deaths_Q1]],Mapping!$A$2:$B$8,2,FALSE)</f>
        <v>50</v>
      </c>
      <c r="AB631" s="8">
        <f>VLOOKUP(Quintile_Data[[#This Row],[Deaths_Q2]],Mapping!$A$2:$B$8,2,FALSE)</f>
        <v>100</v>
      </c>
      <c r="AC631" s="8">
        <f>VLOOKUP(Quintile_Data[[#This Row],[Deaths_Q3]],Mapping!$A$2:$B$8,2,FALSE)</f>
        <v>100</v>
      </c>
      <c r="AD631" s="8">
        <f>VLOOKUP(Quintile_Data[[#This Row],[Deaths_Q4]],Mapping!$A$2:$B$8,2,FALSE)</f>
        <v>50</v>
      </c>
      <c r="AE631" s="8">
        <f>VLOOKUP(Quintile_Data[[#This Row],[Deaths_Q5]],Mapping!$A$2:$B$8,2,FALSE)</f>
        <v>50</v>
      </c>
      <c r="AF631" s="8">
        <f>VLOOKUP(Quintile_Data[[#This Row],[Deaths_Overall]],Mapping!$A$2:$B$8,2,FALSE)</f>
        <v>100</v>
      </c>
    </row>
    <row r="632" spans="1:32" x14ac:dyDescent="0.25">
      <c r="A632" t="s">
        <v>13</v>
      </c>
      <c r="B632" t="s">
        <v>27</v>
      </c>
      <c r="C632" t="s">
        <v>6</v>
      </c>
      <c r="D632" t="s">
        <v>17</v>
      </c>
      <c r="E632" t="s">
        <v>58</v>
      </c>
      <c r="F632" t="s">
        <v>16</v>
      </c>
      <c r="G632" s="10">
        <v>1.49444321496272</v>
      </c>
      <c r="H632" s="5">
        <v>1.2506582376727799</v>
      </c>
      <c r="I632" s="5">
        <v>1.1626653919472201</v>
      </c>
      <c r="J632" s="5">
        <v>1.0975580235542099</v>
      </c>
      <c r="K632" s="5">
        <v>0.98193182629657805</v>
      </c>
      <c r="L632" s="5">
        <v>1.1594636431321499</v>
      </c>
      <c r="M632" s="10">
        <v>1.53318355576855</v>
      </c>
      <c r="N632" s="5">
        <v>1.3695218087690899</v>
      </c>
      <c r="O632" s="5">
        <v>1.2420961894974301</v>
      </c>
      <c r="P632" s="5">
        <v>1.1470174041813599</v>
      </c>
      <c r="Q632" s="5">
        <v>1.04074890785672</v>
      </c>
      <c r="R632" s="5">
        <v>1.23946116755474</v>
      </c>
      <c r="S632" s="11" t="s">
        <v>50</v>
      </c>
      <c r="T632" t="s">
        <v>50</v>
      </c>
      <c r="U632" t="s">
        <v>50</v>
      </c>
      <c r="V632" t="s">
        <v>50</v>
      </c>
      <c r="W632" t="s">
        <v>50</v>
      </c>
      <c r="X632" t="s">
        <v>52</v>
      </c>
      <c r="Y632" s="7">
        <f>ABS(Quintile_Data[[#This Row],[AE_Amt_Overall]]-MAX(Quintile_Data[[#This Row],[AE_Amt_Q1]:[AE_Amt_Q5]]))</f>
        <v>0.33497957183057014</v>
      </c>
      <c r="Z632" s="6">
        <f>ABS(MIN(Quintile_Data[[#This Row],[AE_Amt_Q1]:[AE_Amt_Q5]])-Quintile_Data[[#This Row],[AE_Amt_Overall]])</f>
        <v>0.17753181683557184</v>
      </c>
      <c r="AA632" s="19">
        <f>VLOOKUP(Quintile_Data[[#This Row],[Deaths_Q1]],Mapping!$A$2:$B$8,2,FALSE)</f>
        <v>100</v>
      </c>
      <c r="AB632" s="8">
        <f>VLOOKUP(Quintile_Data[[#This Row],[Deaths_Q2]],Mapping!$A$2:$B$8,2,FALSE)</f>
        <v>100</v>
      </c>
      <c r="AC632" s="8">
        <f>VLOOKUP(Quintile_Data[[#This Row],[Deaths_Q3]],Mapping!$A$2:$B$8,2,FALSE)</f>
        <v>100</v>
      </c>
      <c r="AD632" s="8">
        <f>VLOOKUP(Quintile_Data[[#This Row],[Deaths_Q4]],Mapping!$A$2:$B$8,2,FALSE)</f>
        <v>100</v>
      </c>
      <c r="AE632" s="8">
        <f>VLOOKUP(Quintile_Data[[#This Row],[Deaths_Q5]],Mapping!$A$2:$B$8,2,FALSE)</f>
        <v>100</v>
      </c>
      <c r="AF632" s="8">
        <f>VLOOKUP(Quintile_Data[[#This Row],[Deaths_Overall]],Mapping!$A$2:$B$8,2,FALSE)</f>
        <v>200</v>
      </c>
    </row>
    <row r="633" spans="1:32" x14ac:dyDescent="0.25">
      <c r="A633" t="s">
        <v>13</v>
      </c>
      <c r="B633" t="s">
        <v>27</v>
      </c>
      <c r="C633" t="s">
        <v>6</v>
      </c>
      <c r="D633" t="s">
        <v>17</v>
      </c>
      <c r="E633" t="s">
        <v>58</v>
      </c>
      <c r="F633" t="s">
        <v>7</v>
      </c>
      <c r="G633" s="10">
        <v>1.2408681153277601</v>
      </c>
      <c r="H633" s="5">
        <v>1.00936695234602</v>
      </c>
      <c r="I633" s="5">
        <v>0.93035887371939696</v>
      </c>
      <c r="J633" s="5">
        <v>0.82963341309559901</v>
      </c>
      <c r="K633" s="5">
        <v>0.71151786850129495</v>
      </c>
      <c r="L633" s="5">
        <v>0.86963285427903803</v>
      </c>
      <c r="M633" s="10">
        <v>1.1818330375600901</v>
      </c>
      <c r="N633" s="5">
        <v>1.0166702488153601</v>
      </c>
      <c r="O633" s="5">
        <v>0.99338334971101405</v>
      </c>
      <c r="P633" s="5">
        <v>0.92641239372713102</v>
      </c>
      <c r="Q633" s="5">
        <v>0.85416355805002098</v>
      </c>
      <c r="R633" s="5">
        <v>0.96800280922656501</v>
      </c>
      <c r="S633" s="11" t="s">
        <v>48</v>
      </c>
      <c r="T633" t="s">
        <v>50</v>
      </c>
      <c r="U633" t="s">
        <v>50</v>
      </c>
      <c r="V633" t="s">
        <v>50</v>
      </c>
      <c r="W633" t="s">
        <v>48</v>
      </c>
      <c r="X633" t="s">
        <v>50</v>
      </c>
      <c r="Y633" s="7">
        <f>ABS(Quintile_Data[[#This Row],[AE_Amt_Overall]]-MAX(Quintile_Data[[#This Row],[AE_Amt_Q1]:[AE_Amt_Q5]]))</f>
        <v>0.37123526104872206</v>
      </c>
      <c r="Z633" s="6">
        <f>ABS(MIN(Quintile_Data[[#This Row],[AE_Amt_Q1]:[AE_Amt_Q5]])-Quintile_Data[[#This Row],[AE_Amt_Overall]])</f>
        <v>0.15811498577774308</v>
      </c>
      <c r="AA633" s="19">
        <f>VLOOKUP(Quintile_Data[[#This Row],[Deaths_Q1]],Mapping!$A$2:$B$8,2,FALSE)</f>
        <v>50</v>
      </c>
      <c r="AB633" s="8">
        <f>VLOOKUP(Quintile_Data[[#This Row],[Deaths_Q2]],Mapping!$A$2:$B$8,2,FALSE)</f>
        <v>100</v>
      </c>
      <c r="AC633" s="8">
        <f>VLOOKUP(Quintile_Data[[#This Row],[Deaths_Q3]],Mapping!$A$2:$B$8,2,FALSE)</f>
        <v>100</v>
      </c>
      <c r="AD633" s="8">
        <f>VLOOKUP(Quintile_Data[[#This Row],[Deaths_Q4]],Mapping!$A$2:$B$8,2,FALSE)</f>
        <v>100</v>
      </c>
      <c r="AE633" s="8">
        <f>VLOOKUP(Quintile_Data[[#This Row],[Deaths_Q5]],Mapping!$A$2:$B$8,2,FALSE)</f>
        <v>50</v>
      </c>
      <c r="AF633" s="8">
        <f>VLOOKUP(Quintile_Data[[#This Row],[Deaths_Overall]],Mapping!$A$2:$B$8,2,FALSE)</f>
        <v>100</v>
      </c>
    </row>
    <row r="634" spans="1:32" x14ac:dyDescent="0.25">
      <c r="A634" t="s">
        <v>13</v>
      </c>
      <c r="B634" t="s">
        <v>27</v>
      </c>
      <c r="C634" t="s">
        <v>6</v>
      </c>
      <c r="D634" t="s">
        <v>17</v>
      </c>
      <c r="E634" t="s">
        <v>58</v>
      </c>
      <c r="F634" t="s">
        <v>57</v>
      </c>
      <c r="G634" s="10">
        <v>1.2877204864660601</v>
      </c>
      <c r="H634" s="5">
        <v>1.0435282886516399</v>
      </c>
      <c r="I634" s="5">
        <v>0.94696094515953999</v>
      </c>
      <c r="J634" s="5">
        <v>0.853585615140662</v>
      </c>
      <c r="K634" s="5">
        <v>0.73891062941086205</v>
      </c>
      <c r="L634" s="5">
        <v>0.88907480011828299</v>
      </c>
      <c r="M634" s="10">
        <v>1.35820763363132</v>
      </c>
      <c r="N634" s="5">
        <v>1.17221968527469</v>
      </c>
      <c r="O634" s="5">
        <v>1.10200965753999</v>
      </c>
      <c r="P634" s="5">
        <v>1.01254790257414</v>
      </c>
      <c r="Q634" s="5">
        <v>1.1192456965153299</v>
      </c>
      <c r="R634" s="5">
        <v>1.12857059527036</v>
      </c>
      <c r="S634" s="11" t="s">
        <v>50</v>
      </c>
      <c r="T634" t="s">
        <v>50</v>
      </c>
      <c r="U634" t="s">
        <v>50</v>
      </c>
      <c r="V634" t="s">
        <v>50</v>
      </c>
      <c r="W634" t="s">
        <v>50</v>
      </c>
      <c r="X634" t="s">
        <v>52</v>
      </c>
      <c r="Y634" s="7">
        <f>ABS(Quintile_Data[[#This Row],[AE_Amt_Overall]]-MAX(Quintile_Data[[#This Row],[AE_Amt_Q1]:[AE_Amt_Q5]]))</f>
        <v>0.39864568634777708</v>
      </c>
      <c r="Z634" s="6">
        <f>ABS(MIN(Quintile_Data[[#This Row],[AE_Amt_Q1]:[AE_Amt_Q5]])-Quintile_Data[[#This Row],[AE_Amt_Overall]])</f>
        <v>0.15016417070742094</v>
      </c>
      <c r="AA634" s="19">
        <f>VLOOKUP(Quintile_Data[[#This Row],[Deaths_Q1]],Mapping!$A$2:$B$8,2,FALSE)</f>
        <v>100</v>
      </c>
      <c r="AB634" s="8">
        <f>VLOOKUP(Quintile_Data[[#This Row],[Deaths_Q2]],Mapping!$A$2:$B$8,2,FALSE)</f>
        <v>100</v>
      </c>
      <c r="AC634" s="8">
        <f>VLOOKUP(Quintile_Data[[#This Row],[Deaths_Q3]],Mapping!$A$2:$B$8,2,FALSE)</f>
        <v>100</v>
      </c>
      <c r="AD634" s="8">
        <f>VLOOKUP(Quintile_Data[[#This Row],[Deaths_Q4]],Mapping!$A$2:$B$8,2,FALSE)</f>
        <v>100</v>
      </c>
      <c r="AE634" s="8">
        <f>VLOOKUP(Quintile_Data[[#This Row],[Deaths_Q5]],Mapping!$A$2:$B$8,2,FALSE)</f>
        <v>100</v>
      </c>
      <c r="AF634" s="8">
        <f>VLOOKUP(Quintile_Data[[#This Row],[Deaths_Overall]],Mapping!$A$2:$B$8,2,FALSE)</f>
        <v>200</v>
      </c>
    </row>
    <row r="635" spans="1:32" x14ac:dyDescent="0.25">
      <c r="A635" t="s">
        <v>13</v>
      </c>
      <c r="B635" t="s">
        <v>27</v>
      </c>
      <c r="C635" t="s">
        <v>6</v>
      </c>
      <c r="D635" t="s">
        <v>29</v>
      </c>
      <c r="E635" t="s">
        <v>60</v>
      </c>
      <c r="F635" t="s">
        <v>16</v>
      </c>
      <c r="G635" s="10">
        <v>1.85220879357974</v>
      </c>
      <c r="H635" s="5">
        <v>1.5591532187664801</v>
      </c>
      <c r="I635" s="5">
        <v>1.3011883572719101</v>
      </c>
      <c r="J635" s="5">
        <v>1.1968808516032901</v>
      </c>
      <c r="K635" s="5">
        <v>1.03474898469384</v>
      </c>
      <c r="L635" s="5">
        <v>1.22617133579208</v>
      </c>
      <c r="M635" s="10">
        <v>1.9004955303295901</v>
      </c>
      <c r="N635" s="5">
        <v>1.56606615207205</v>
      </c>
      <c r="O635" s="5">
        <v>1.3031008911373101</v>
      </c>
      <c r="P635" s="5">
        <v>1.2605302542039201</v>
      </c>
      <c r="Q635" s="5">
        <v>1.0945382225853599</v>
      </c>
      <c r="R635" s="5">
        <v>1.2746662591435101</v>
      </c>
      <c r="S635" s="11" t="s">
        <v>48</v>
      </c>
      <c r="T635" t="s">
        <v>48</v>
      </c>
      <c r="U635" t="s">
        <v>48</v>
      </c>
      <c r="V635" t="s">
        <v>48</v>
      </c>
      <c r="W635" t="s">
        <v>48</v>
      </c>
      <c r="X635" t="s">
        <v>50</v>
      </c>
      <c r="Y635" s="7">
        <f>ABS(Quintile_Data[[#This Row],[AE_Amt_Overall]]-MAX(Quintile_Data[[#This Row],[AE_Amt_Q1]:[AE_Amt_Q5]]))</f>
        <v>0.62603745778765996</v>
      </c>
      <c r="Z635" s="6">
        <f>ABS(MIN(Quintile_Data[[#This Row],[AE_Amt_Q1]:[AE_Amt_Q5]])-Quintile_Data[[#This Row],[AE_Amt_Overall]])</f>
        <v>0.19142235109824002</v>
      </c>
      <c r="AA635" s="19">
        <f>VLOOKUP(Quintile_Data[[#This Row],[Deaths_Q1]],Mapping!$A$2:$B$8,2,FALSE)</f>
        <v>50</v>
      </c>
      <c r="AB635" s="8">
        <f>VLOOKUP(Quintile_Data[[#This Row],[Deaths_Q2]],Mapping!$A$2:$B$8,2,FALSE)</f>
        <v>50</v>
      </c>
      <c r="AC635" s="8">
        <f>VLOOKUP(Quintile_Data[[#This Row],[Deaths_Q3]],Mapping!$A$2:$B$8,2,FALSE)</f>
        <v>50</v>
      </c>
      <c r="AD635" s="8">
        <f>VLOOKUP(Quintile_Data[[#This Row],[Deaths_Q4]],Mapping!$A$2:$B$8,2,FALSE)</f>
        <v>50</v>
      </c>
      <c r="AE635" s="8">
        <f>VLOOKUP(Quintile_Data[[#This Row],[Deaths_Q5]],Mapping!$A$2:$B$8,2,FALSE)</f>
        <v>50</v>
      </c>
      <c r="AF635" s="8">
        <f>VLOOKUP(Quintile_Data[[#This Row],[Deaths_Overall]],Mapping!$A$2:$B$8,2,FALSE)</f>
        <v>100</v>
      </c>
    </row>
    <row r="636" spans="1:32" x14ac:dyDescent="0.25">
      <c r="A636" t="s">
        <v>13</v>
      </c>
      <c r="B636" t="s">
        <v>27</v>
      </c>
      <c r="C636" t="s">
        <v>6</v>
      </c>
      <c r="D636" t="s">
        <v>29</v>
      </c>
      <c r="E636" t="s">
        <v>60</v>
      </c>
      <c r="F636" t="s">
        <v>7</v>
      </c>
      <c r="G636" s="10">
        <v>1.5686735186793901</v>
      </c>
      <c r="H636" s="5">
        <v>1.2886902223526899</v>
      </c>
      <c r="I636" s="5">
        <v>1.10470726374414</v>
      </c>
      <c r="J636" s="5">
        <v>0.91555461174936204</v>
      </c>
      <c r="K636" s="5">
        <v>0.71984573105332605</v>
      </c>
      <c r="L636" s="5">
        <v>0.971836681877844</v>
      </c>
      <c r="M636" s="10">
        <v>1.34682787281066</v>
      </c>
      <c r="N636" s="5">
        <v>1.25308950289224</v>
      </c>
      <c r="O636" s="5">
        <v>1.08227911965652</v>
      </c>
      <c r="P636" s="5">
        <v>0.95949161270973704</v>
      </c>
      <c r="Q636" s="5">
        <v>0.80113861274249698</v>
      </c>
      <c r="R636" s="5">
        <v>1.0070381659390799</v>
      </c>
      <c r="S636" s="11" t="s">
        <v>49</v>
      </c>
      <c r="T636" t="s">
        <v>48</v>
      </c>
      <c r="U636" t="s">
        <v>48</v>
      </c>
      <c r="V636" t="s">
        <v>48</v>
      </c>
      <c r="W636" t="s">
        <v>48</v>
      </c>
      <c r="X636" t="s">
        <v>50</v>
      </c>
      <c r="Y636" s="7">
        <f>ABS(Quintile_Data[[#This Row],[AE_Amt_Overall]]-MAX(Quintile_Data[[#This Row],[AE_Amt_Q1]:[AE_Amt_Q5]]))</f>
        <v>0.59683683680154609</v>
      </c>
      <c r="Z636" s="6">
        <f>ABS(MIN(Quintile_Data[[#This Row],[AE_Amt_Q1]:[AE_Amt_Q5]])-Quintile_Data[[#This Row],[AE_Amt_Overall]])</f>
        <v>0.25199095082451795</v>
      </c>
      <c r="AA636" s="19">
        <f>VLOOKUP(Quintile_Data[[#This Row],[Deaths_Q1]],Mapping!$A$2:$B$8,2,FALSE)</f>
        <v>25</v>
      </c>
      <c r="AB636" s="8">
        <f>VLOOKUP(Quintile_Data[[#This Row],[Deaths_Q2]],Mapping!$A$2:$B$8,2,FALSE)</f>
        <v>50</v>
      </c>
      <c r="AC636" s="8">
        <f>VLOOKUP(Quintile_Data[[#This Row],[Deaths_Q3]],Mapping!$A$2:$B$8,2,FALSE)</f>
        <v>50</v>
      </c>
      <c r="AD636" s="8">
        <f>VLOOKUP(Quintile_Data[[#This Row],[Deaths_Q4]],Mapping!$A$2:$B$8,2,FALSE)</f>
        <v>50</v>
      </c>
      <c r="AE636" s="8">
        <f>VLOOKUP(Quintile_Data[[#This Row],[Deaths_Q5]],Mapping!$A$2:$B$8,2,FALSE)</f>
        <v>50</v>
      </c>
      <c r="AF636" s="8">
        <f>VLOOKUP(Quintile_Data[[#This Row],[Deaths_Overall]],Mapping!$A$2:$B$8,2,FALSE)</f>
        <v>100</v>
      </c>
    </row>
    <row r="637" spans="1:32" x14ac:dyDescent="0.25">
      <c r="A637" t="s">
        <v>13</v>
      </c>
      <c r="B637" t="s">
        <v>27</v>
      </c>
      <c r="C637" t="s">
        <v>6</v>
      </c>
      <c r="D637" t="s">
        <v>29</v>
      </c>
      <c r="E637" t="s">
        <v>60</v>
      </c>
      <c r="F637" t="s">
        <v>57</v>
      </c>
      <c r="G637" s="10">
        <v>1.6374961321739101</v>
      </c>
      <c r="H637" s="5">
        <v>1.3632819656052499</v>
      </c>
      <c r="I637" s="5">
        <v>1.2078516332423801</v>
      </c>
      <c r="J637" s="5">
        <v>1.0332515727895599</v>
      </c>
      <c r="K637" s="5">
        <v>0.81339405522137997</v>
      </c>
      <c r="L637" s="5">
        <v>1.04254783060365</v>
      </c>
      <c r="M637" s="10">
        <v>1.6421267734577101</v>
      </c>
      <c r="N637" s="5">
        <v>1.4324969683962701</v>
      </c>
      <c r="O637" s="5">
        <v>1.19494610247154</v>
      </c>
      <c r="P637" s="5">
        <v>1.16975784447172</v>
      </c>
      <c r="Q637" s="5">
        <v>0.99133407576699895</v>
      </c>
      <c r="R637" s="5">
        <v>1.1860372238080501</v>
      </c>
      <c r="S637" s="11" t="s">
        <v>48</v>
      </c>
      <c r="T637" t="s">
        <v>48</v>
      </c>
      <c r="U637" t="s">
        <v>48</v>
      </c>
      <c r="V637" t="s">
        <v>50</v>
      </c>
      <c r="W637" t="s">
        <v>48</v>
      </c>
      <c r="X637" t="s">
        <v>50</v>
      </c>
      <c r="Y637" s="7">
        <f>ABS(Quintile_Data[[#This Row],[AE_Amt_Overall]]-MAX(Quintile_Data[[#This Row],[AE_Amt_Q1]:[AE_Amt_Q5]]))</f>
        <v>0.59494830157026013</v>
      </c>
      <c r="Z637" s="6">
        <f>ABS(MIN(Quintile_Data[[#This Row],[AE_Amt_Q1]:[AE_Amt_Q5]])-Quintile_Data[[#This Row],[AE_Amt_Overall]])</f>
        <v>0.22915377538227</v>
      </c>
      <c r="AA637" s="19">
        <f>VLOOKUP(Quintile_Data[[#This Row],[Deaths_Q1]],Mapping!$A$2:$B$8,2,FALSE)</f>
        <v>50</v>
      </c>
      <c r="AB637" s="8">
        <f>VLOOKUP(Quintile_Data[[#This Row],[Deaths_Q2]],Mapping!$A$2:$B$8,2,FALSE)</f>
        <v>50</v>
      </c>
      <c r="AC637" s="8">
        <f>VLOOKUP(Quintile_Data[[#This Row],[Deaths_Q3]],Mapping!$A$2:$B$8,2,FALSE)</f>
        <v>50</v>
      </c>
      <c r="AD637" s="8">
        <f>VLOOKUP(Quintile_Data[[#This Row],[Deaths_Q4]],Mapping!$A$2:$B$8,2,FALSE)</f>
        <v>100</v>
      </c>
      <c r="AE637" s="8">
        <f>VLOOKUP(Quintile_Data[[#This Row],[Deaths_Q5]],Mapping!$A$2:$B$8,2,FALSE)</f>
        <v>50</v>
      </c>
      <c r="AF637" s="8">
        <f>VLOOKUP(Quintile_Data[[#This Row],[Deaths_Overall]],Mapping!$A$2:$B$8,2,FALSE)</f>
        <v>100</v>
      </c>
    </row>
    <row r="638" spans="1:32" x14ac:dyDescent="0.25">
      <c r="A638" t="s">
        <v>13</v>
      </c>
      <c r="B638" t="s">
        <v>27</v>
      </c>
      <c r="C638" t="s">
        <v>6</v>
      </c>
      <c r="D638" t="s">
        <v>29</v>
      </c>
      <c r="E638" t="s">
        <v>61</v>
      </c>
      <c r="F638" t="s">
        <v>16</v>
      </c>
      <c r="G638" s="10">
        <v>1.5585727279149899</v>
      </c>
      <c r="H638" s="5">
        <v>1.2979463865820999</v>
      </c>
      <c r="I638" s="5">
        <v>1.1946565742236299</v>
      </c>
      <c r="J638" s="5">
        <v>1.07744536093895</v>
      </c>
      <c r="K638" s="5">
        <v>0.89974892771855897</v>
      </c>
      <c r="L638" s="5">
        <v>1.2104158997249199</v>
      </c>
      <c r="M638" s="10">
        <v>1.68134965841177</v>
      </c>
      <c r="N638" s="5">
        <v>1.3473524791771301</v>
      </c>
      <c r="O638" s="5">
        <v>1.2694992906034099</v>
      </c>
      <c r="P638" s="5">
        <v>1.12126241084414</v>
      </c>
      <c r="Q638" s="5">
        <v>0.95154062327417099</v>
      </c>
      <c r="R638" s="5">
        <v>1.2873007478902001</v>
      </c>
      <c r="S638" s="11" t="s">
        <v>50</v>
      </c>
      <c r="T638" t="s">
        <v>50</v>
      </c>
      <c r="U638" t="s">
        <v>50</v>
      </c>
      <c r="V638" t="s">
        <v>50</v>
      </c>
      <c r="W638" t="s">
        <v>48</v>
      </c>
      <c r="X638" t="s">
        <v>52</v>
      </c>
      <c r="Y638" s="7">
        <f>ABS(Quintile_Data[[#This Row],[AE_Amt_Overall]]-MAX(Quintile_Data[[#This Row],[AE_Amt_Q1]:[AE_Amt_Q5]]))</f>
        <v>0.34815682819006999</v>
      </c>
      <c r="Z638" s="6">
        <f>ABS(MIN(Quintile_Data[[#This Row],[AE_Amt_Q1]:[AE_Amt_Q5]])-Quintile_Data[[#This Row],[AE_Amt_Overall]])</f>
        <v>0.31066697200636095</v>
      </c>
      <c r="AA638" s="19">
        <f>VLOOKUP(Quintile_Data[[#This Row],[Deaths_Q1]],Mapping!$A$2:$B$8,2,FALSE)</f>
        <v>100</v>
      </c>
      <c r="AB638" s="8">
        <f>VLOOKUP(Quintile_Data[[#This Row],[Deaths_Q2]],Mapping!$A$2:$B$8,2,FALSE)</f>
        <v>100</v>
      </c>
      <c r="AC638" s="8">
        <f>VLOOKUP(Quintile_Data[[#This Row],[Deaths_Q3]],Mapping!$A$2:$B$8,2,FALSE)</f>
        <v>100</v>
      </c>
      <c r="AD638" s="8">
        <f>VLOOKUP(Quintile_Data[[#This Row],[Deaths_Q4]],Mapping!$A$2:$B$8,2,FALSE)</f>
        <v>100</v>
      </c>
      <c r="AE638" s="8">
        <f>VLOOKUP(Quintile_Data[[#This Row],[Deaths_Q5]],Mapping!$A$2:$B$8,2,FALSE)</f>
        <v>50</v>
      </c>
      <c r="AF638" s="8">
        <f>VLOOKUP(Quintile_Data[[#This Row],[Deaths_Overall]],Mapping!$A$2:$B$8,2,FALSE)</f>
        <v>200</v>
      </c>
    </row>
    <row r="639" spans="1:32" x14ac:dyDescent="0.25">
      <c r="A639" t="s">
        <v>13</v>
      </c>
      <c r="B639" t="s">
        <v>27</v>
      </c>
      <c r="C639" t="s">
        <v>6</v>
      </c>
      <c r="D639" t="s">
        <v>29</v>
      </c>
      <c r="E639" t="s">
        <v>61</v>
      </c>
      <c r="F639" t="s">
        <v>7</v>
      </c>
      <c r="G639" s="10">
        <v>1.19374352249542</v>
      </c>
      <c r="H639" s="5">
        <v>1.09533990573299</v>
      </c>
      <c r="I639" s="5">
        <v>1.0018028712414599</v>
      </c>
      <c r="J639" s="5">
        <v>0.88823459311613595</v>
      </c>
      <c r="K639" s="5">
        <v>0.75089181995304599</v>
      </c>
      <c r="L639" s="5">
        <v>0.95963837921783401</v>
      </c>
      <c r="M639" s="10">
        <v>1.17355365578717</v>
      </c>
      <c r="N639" s="5">
        <v>1.06928791392476</v>
      </c>
      <c r="O639" s="5">
        <v>1.0015628600824</v>
      </c>
      <c r="P639" s="5">
        <v>0.93799281589181804</v>
      </c>
      <c r="Q639" s="5">
        <v>0.81187649437380305</v>
      </c>
      <c r="R639" s="5">
        <v>0.98129327991125903</v>
      </c>
      <c r="S639" s="11" t="s">
        <v>48</v>
      </c>
      <c r="T639" t="s">
        <v>50</v>
      </c>
      <c r="U639" t="s">
        <v>50</v>
      </c>
      <c r="V639" t="s">
        <v>50</v>
      </c>
      <c r="W639" t="s">
        <v>50</v>
      </c>
      <c r="X639" t="s">
        <v>50</v>
      </c>
      <c r="Y639" s="7">
        <f>ABS(Quintile_Data[[#This Row],[AE_Amt_Overall]]-MAX(Quintile_Data[[#This Row],[AE_Amt_Q1]:[AE_Amt_Q5]]))</f>
        <v>0.23410514327758603</v>
      </c>
      <c r="Z639" s="6">
        <f>ABS(MIN(Quintile_Data[[#This Row],[AE_Amt_Q1]:[AE_Amt_Q5]])-Quintile_Data[[#This Row],[AE_Amt_Overall]])</f>
        <v>0.20874655926478802</v>
      </c>
      <c r="AA639" s="19">
        <f>VLOOKUP(Quintile_Data[[#This Row],[Deaths_Q1]],Mapping!$A$2:$B$8,2,FALSE)</f>
        <v>50</v>
      </c>
      <c r="AB639" s="8">
        <f>VLOOKUP(Quintile_Data[[#This Row],[Deaths_Q2]],Mapping!$A$2:$B$8,2,FALSE)</f>
        <v>100</v>
      </c>
      <c r="AC639" s="8">
        <f>VLOOKUP(Quintile_Data[[#This Row],[Deaths_Q3]],Mapping!$A$2:$B$8,2,FALSE)</f>
        <v>100</v>
      </c>
      <c r="AD639" s="8">
        <f>VLOOKUP(Quintile_Data[[#This Row],[Deaths_Q4]],Mapping!$A$2:$B$8,2,FALSE)</f>
        <v>100</v>
      </c>
      <c r="AE639" s="8">
        <f>VLOOKUP(Quintile_Data[[#This Row],[Deaths_Q5]],Mapping!$A$2:$B$8,2,FALSE)</f>
        <v>100</v>
      </c>
      <c r="AF639" s="8">
        <f>VLOOKUP(Quintile_Data[[#This Row],[Deaths_Overall]],Mapping!$A$2:$B$8,2,FALSE)</f>
        <v>100</v>
      </c>
    </row>
    <row r="640" spans="1:32" x14ac:dyDescent="0.25">
      <c r="A640" t="s">
        <v>13</v>
      </c>
      <c r="B640" t="s">
        <v>27</v>
      </c>
      <c r="C640" t="s">
        <v>6</v>
      </c>
      <c r="D640" t="s">
        <v>29</v>
      </c>
      <c r="E640" t="s">
        <v>61</v>
      </c>
      <c r="F640" t="s">
        <v>57</v>
      </c>
      <c r="G640" s="10">
        <v>1.30400711388278</v>
      </c>
      <c r="H640" s="5">
        <v>1.14263537740355</v>
      </c>
      <c r="I640" s="5">
        <v>1.0426683749508801</v>
      </c>
      <c r="J640" s="5">
        <v>0.97710673340855603</v>
      </c>
      <c r="K640" s="5">
        <v>0.80050269313077305</v>
      </c>
      <c r="L640" s="5">
        <v>1.0025224658040801</v>
      </c>
      <c r="M640" s="10">
        <v>1.4322111286363199</v>
      </c>
      <c r="N640" s="5">
        <v>1.2830380467736999</v>
      </c>
      <c r="O640" s="5">
        <v>1.1620455034802699</v>
      </c>
      <c r="P640" s="5">
        <v>1.11893221218977</v>
      </c>
      <c r="Q640" s="5">
        <v>0.93412483393052004</v>
      </c>
      <c r="R640" s="5">
        <v>1.1722918681702601</v>
      </c>
      <c r="S640" s="11" t="s">
        <v>50</v>
      </c>
      <c r="T640" t="s">
        <v>50</v>
      </c>
      <c r="U640" t="s">
        <v>50</v>
      </c>
      <c r="V640" t="s">
        <v>50</v>
      </c>
      <c r="W640" t="s">
        <v>50</v>
      </c>
      <c r="X640" t="s">
        <v>52</v>
      </c>
      <c r="Y640" s="7">
        <f>ABS(Quintile_Data[[#This Row],[AE_Amt_Overall]]-MAX(Quintile_Data[[#This Row],[AE_Amt_Q1]:[AE_Amt_Q5]]))</f>
        <v>0.3014846480786999</v>
      </c>
      <c r="Z640" s="6">
        <f>ABS(MIN(Quintile_Data[[#This Row],[AE_Amt_Q1]:[AE_Amt_Q5]])-Quintile_Data[[#This Row],[AE_Amt_Overall]])</f>
        <v>0.20201977267330706</v>
      </c>
      <c r="AA640" s="19">
        <f>VLOOKUP(Quintile_Data[[#This Row],[Deaths_Q1]],Mapping!$A$2:$B$8,2,FALSE)</f>
        <v>100</v>
      </c>
      <c r="AB640" s="8">
        <f>VLOOKUP(Quintile_Data[[#This Row],[Deaths_Q2]],Mapping!$A$2:$B$8,2,FALSE)</f>
        <v>100</v>
      </c>
      <c r="AC640" s="8">
        <f>VLOOKUP(Quintile_Data[[#This Row],[Deaths_Q3]],Mapping!$A$2:$B$8,2,FALSE)</f>
        <v>100</v>
      </c>
      <c r="AD640" s="8">
        <f>VLOOKUP(Quintile_Data[[#This Row],[Deaths_Q4]],Mapping!$A$2:$B$8,2,FALSE)</f>
        <v>100</v>
      </c>
      <c r="AE640" s="8">
        <f>VLOOKUP(Quintile_Data[[#This Row],[Deaths_Q5]],Mapping!$A$2:$B$8,2,FALSE)</f>
        <v>100</v>
      </c>
      <c r="AF640" s="8">
        <f>VLOOKUP(Quintile_Data[[#This Row],[Deaths_Overall]],Mapping!$A$2:$B$8,2,FALSE)</f>
        <v>200</v>
      </c>
    </row>
    <row r="641" spans="1:32" x14ac:dyDescent="0.25">
      <c r="A641" t="s">
        <v>13</v>
      </c>
      <c r="B641" t="s">
        <v>27</v>
      </c>
      <c r="C641" t="s">
        <v>6</v>
      </c>
      <c r="D641" t="s">
        <v>29</v>
      </c>
      <c r="E641" t="s">
        <v>62</v>
      </c>
      <c r="F641" t="s">
        <v>16</v>
      </c>
      <c r="G641" s="10">
        <v>1.7109856542190101</v>
      </c>
      <c r="H641" s="5">
        <v>1.41286306989773</v>
      </c>
      <c r="I641" s="5">
        <v>1.2244765963508299</v>
      </c>
      <c r="J641" s="5">
        <v>1.08600745672611</v>
      </c>
      <c r="K641" s="5">
        <v>0.92376817325439398</v>
      </c>
      <c r="L641" s="5">
        <v>1.1932428232696599</v>
      </c>
      <c r="M641" s="10">
        <v>1.6455640331738499</v>
      </c>
      <c r="N641" s="5">
        <v>1.5385723419562201</v>
      </c>
      <c r="O641" s="5">
        <v>1.3110770455043801</v>
      </c>
      <c r="P641" s="5">
        <v>1.15283983002164</v>
      </c>
      <c r="Q641" s="5">
        <v>0.99381410895626199</v>
      </c>
      <c r="R641" s="5">
        <v>1.2824446212110201</v>
      </c>
      <c r="S641" s="11" t="s">
        <v>48</v>
      </c>
      <c r="T641" t="s">
        <v>50</v>
      </c>
      <c r="U641" t="s">
        <v>50</v>
      </c>
      <c r="V641" t="s">
        <v>48</v>
      </c>
      <c r="W641" t="s">
        <v>48</v>
      </c>
      <c r="X641" t="s">
        <v>50</v>
      </c>
      <c r="Y641" s="7">
        <f>ABS(Quintile_Data[[#This Row],[AE_Amt_Overall]]-MAX(Quintile_Data[[#This Row],[AE_Amt_Q1]:[AE_Amt_Q5]]))</f>
        <v>0.51774283094935014</v>
      </c>
      <c r="Z641" s="6">
        <f>ABS(MIN(Quintile_Data[[#This Row],[AE_Amt_Q1]:[AE_Amt_Q5]])-Quintile_Data[[#This Row],[AE_Amt_Overall]])</f>
        <v>0.26947465001526594</v>
      </c>
      <c r="AA641" s="19">
        <f>VLOOKUP(Quintile_Data[[#This Row],[Deaths_Q1]],Mapping!$A$2:$B$8,2,FALSE)</f>
        <v>50</v>
      </c>
      <c r="AB641" s="8">
        <f>VLOOKUP(Quintile_Data[[#This Row],[Deaths_Q2]],Mapping!$A$2:$B$8,2,FALSE)</f>
        <v>100</v>
      </c>
      <c r="AC641" s="8">
        <f>VLOOKUP(Quintile_Data[[#This Row],[Deaths_Q3]],Mapping!$A$2:$B$8,2,FALSE)</f>
        <v>100</v>
      </c>
      <c r="AD641" s="8">
        <f>VLOOKUP(Quintile_Data[[#This Row],[Deaths_Q4]],Mapping!$A$2:$B$8,2,FALSE)</f>
        <v>50</v>
      </c>
      <c r="AE641" s="8">
        <f>VLOOKUP(Quintile_Data[[#This Row],[Deaths_Q5]],Mapping!$A$2:$B$8,2,FALSE)</f>
        <v>50</v>
      </c>
      <c r="AF641" s="8">
        <f>VLOOKUP(Quintile_Data[[#This Row],[Deaths_Overall]],Mapping!$A$2:$B$8,2,FALSE)</f>
        <v>100</v>
      </c>
    </row>
    <row r="642" spans="1:32" x14ac:dyDescent="0.25">
      <c r="A642" t="s">
        <v>13</v>
      </c>
      <c r="B642" t="s">
        <v>27</v>
      </c>
      <c r="C642" t="s">
        <v>6</v>
      </c>
      <c r="D642" t="s">
        <v>29</v>
      </c>
      <c r="E642" t="s">
        <v>62</v>
      </c>
      <c r="F642" t="s">
        <v>7</v>
      </c>
      <c r="G642" s="10">
        <v>1.34735833337545</v>
      </c>
      <c r="H642" s="5">
        <v>1.05732774759223</v>
      </c>
      <c r="I642" s="5">
        <v>0.92259011726914897</v>
      </c>
      <c r="J642" s="5">
        <v>0.83867662103066198</v>
      </c>
      <c r="K642" s="5">
        <v>0.73256065124967795</v>
      </c>
      <c r="L642" s="5">
        <v>0.91284342865504897</v>
      </c>
      <c r="M642" s="10">
        <v>1.0931497856719901</v>
      </c>
      <c r="N642" s="5">
        <v>1.03958130254037</v>
      </c>
      <c r="O642" s="5">
        <v>0.972241461696711</v>
      </c>
      <c r="P642" s="5">
        <v>0.91008111621485299</v>
      </c>
      <c r="Q642" s="5">
        <v>0.84744598763952605</v>
      </c>
      <c r="R642" s="5">
        <v>0.96185356765877295</v>
      </c>
      <c r="S642" s="11" t="s">
        <v>48</v>
      </c>
      <c r="T642" t="s">
        <v>50</v>
      </c>
      <c r="U642" t="s">
        <v>50</v>
      </c>
      <c r="V642" t="s">
        <v>48</v>
      </c>
      <c r="W642" t="s">
        <v>48</v>
      </c>
      <c r="X642" t="s">
        <v>50</v>
      </c>
      <c r="Y642" s="7">
        <f>ABS(Quintile_Data[[#This Row],[AE_Amt_Overall]]-MAX(Quintile_Data[[#This Row],[AE_Amt_Q1]:[AE_Amt_Q5]]))</f>
        <v>0.434514904720401</v>
      </c>
      <c r="Z642" s="6">
        <f>ABS(MIN(Quintile_Data[[#This Row],[AE_Amt_Q1]:[AE_Amt_Q5]])-Quintile_Data[[#This Row],[AE_Amt_Overall]])</f>
        <v>0.18028277740537102</v>
      </c>
      <c r="AA642" s="19">
        <f>VLOOKUP(Quintile_Data[[#This Row],[Deaths_Q1]],Mapping!$A$2:$B$8,2,FALSE)</f>
        <v>50</v>
      </c>
      <c r="AB642" s="8">
        <f>VLOOKUP(Quintile_Data[[#This Row],[Deaths_Q2]],Mapping!$A$2:$B$8,2,FALSE)</f>
        <v>100</v>
      </c>
      <c r="AC642" s="8">
        <f>VLOOKUP(Quintile_Data[[#This Row],[Deaths_Q3]],Mapping!$A$2:$B$8,2,FALSE)</f>
        <v>100</v>
      </c>
      <c r="AD642" s="8">
        <f>VLOOKUP(Quintile_Data[[#This Row],[Deaths_Q4]],Mapping!$A$2:$B$8,2,FALSE)</f>
        <v>50</v>
      </c>
      <c r="AE642" s="8">
        <f>VLOOKUP(Quintile_Data[[#This Row],[Deaths_Q5]],Mapping!$A$2:$B$8,2,FALSE)</f>
        <v>50</v>
      </c>
      <c r="AF642" s="8">
        <f>VLOOKUP(Quintile_Data[[#This Row],[Deaths_Overall]],Mapping!$A$2:$B$8,2,FALSE)</f>
        <v>100</v>
      </c>
    </row>
    <row r="643" spans="1:32" x14ac:dyDescent="0.25">
      <c r="A643" t="s">
        <v>13</v>
      </c>
      <c r="B643" t="s">
        <v>27</v>
      </c>
      <c r="C643" t="s">
        <v>6</v>
      </c>
      <c r="D643" t="s">
        <v>29</v>
      </c>
      <c r="E643" t="s">
        <v>62</v>
      </c>
      <c r="F643" t="s">
        <v>57</v>
      </c>
      <c r="G643" s="10">
        <v>1.3389725668368999</v>
      </c>
      <c r="H643" s="5">
        <v>1.0878320028953601</v>
      </c>
      <c r="I643" s="5">
        <v>0.993889908839105</v>
      </c>
      <c r="J643" s="5">
        <v>0.87798311989429501</v>
      </c>
      <c r="K643" s="5">
        <v>0.78659108885379103</v>
      </c>
      <c r="L643" s="5">
        <v>0.92750574842248901</v>
      </c>
      <c r="M643" s="10">
        <v>1.26284383129768</v>
      </c>
      <c r="N643" s="5">
        <v>1.2071100324169699</v>
      </c>
      <c r="O643" s="5">
        <v>1.10208476207006</v>
      </c>
      <c r="P643" s="5">
        <v>1.0087725970768699</v>
      </c>
      <c r="Q643" s="5">
        <v>1.0619609725989301</v>
      </c>
      <c r="R643" s="5">
        <v>1.1053366533020601</v>
      </c>
      <c r="S643" s="11" t="s">
        <v>48</v>
      </c>
      <c r="T643" t="s">
        <v>50</v>
      </c>
      <c r="U643" t="s">
        <v>50</v>
      </c>
      <c r="V643" t="s">
        <v>50</v>
      </c>
      <c r="W643" t="s">
        <v>50</v>
      </c>
      <c r="X643" t="s">
        <v>50</v>
      </c>
      <c r="Y643" s="7">
        <f>ABS(Quintile_Data[[#This Row],[AE_Amt_Overall]]-MAX(Quintile_Data[[#This Row],[AE_Amt_Q1]:[AE_Amt_Q5]]))</f>
        <v>0.41146681841441091</v>
      </c>
      <c r="Z643" s="6">
        <f>ABS(MIN(Quintile_Data[[#This Row],[AE_Amt_Q1]:[AE_Amt_Q5]])-Quintile_Data[[#This Row],[AE_Amt_Overall]])</f>
        <v>0.14091465956869798</v>
      </c>
      <c r="AA643" s="19">
        <f>VLOOKUP(Quintile_Data[[#This Row],[Deaths_Q1]],Mapping!$A$2:$B$8,2,FALSE)</f>
        <v>50</v>
      </c>
      <c r="AB643" s="8">
        <f>VLOOKUP(Quintile_Data[[#This Row],[Deaths_Q2]],Mapping!$A$2:$B$8,2,FALSE)</f>
        <v>100</v>
      </c>
      <c r="AC643" s="8">
        <f>VLOOKUP(Quintile_Data[[#This Row],[Deaths_Q3]],Mapping!$A$2:$B$8,2,FALSE)</f>
        <v>100</v>
      </c>
      <c r="AD643" s="8">
        <f>VLOOKUP(Quintile_Data[[#This Row],[Deaths_Q4]],Mapping!$A$2:$B$8,2,FALSE)</f>
        <v>100</v>
      </c>
      <c r="AE643" s="8">
        <f>VLOOKUP(Quintile_Data[[#This Row],[Deaths_Q5]],Mapping!$A$2:$B$8,2,FALSE)</f>
        <v>100</v>
      </c>
      <c r="AF643" s="8">
        <f>VLOOKUP(Quintile_Data[[#This Row],[Deaths_Overall]],Mapping!$A$2:$B$8,2,FALSE)</f>
        <v>100</v>
      </c>
    </row>
    <row r="644" spans="1:32" x14ac:dyDescent="0.25">
      <c r="A644" t="s">
        <v>13</v>
      </c>
      <c r="B644" t="s">
        <v>27</v>
      </c>
      <c r="C644" t="s">
        <v>6</v>
      </c>
      <c r="D644" t="s">
        <v>29</v>
      </c>
      <c r="E644" t="s">
        <v>11</v>
      </c>
      <c r="F644" t="s">
        <v>16</v>
      </c>
      <c r="G644" s="10">
        <v>2.4618192051071301</v>
      </c>
      <c r="H644" s="5">
        <v>1.6249712942878201</v>
      </c>
      <c r="I644" s="5">
        <v>1.3518830120016301</v>
      </c>
      <c r="J644" s="5">
        <v>1.14297058916967</v>
      </c>
      <c r="K644" s="5">
        <v>0.90840714987850502</v>
      </c>
      <c r="L644" s="5">
        <v>1.36553349774782</v>
      </c>
      <c r="M644" s="10">
        <v>2.9888550268424101</v>
      </c>
      <c r="N644" s="5">
        <v>1.69887062697139</v>
      </c>
      <c r="O644" s="5">
        <v>1.4794863330386501</v>
      </c>
      <c r="P644" s="5">
        <v>1.2019452550979199</v>
      </c>
      <c r="Q644" s="5">
        <v>0.95290081069840604</v>
      </c>
      <c r="R644" s="5">
        <v>1.51641869380353</v>
      </c>
      <c r="S644" s="11" t="s">
        <v>48</v>
      </c>
      <c r="T644" t="s">
        <v>50</v>
      </c>
      <c r="U644" t="s">
        <v>50</v>
      </c>
      <c r="V644" t="s">
        <v>48</v>
      </c>
      <c r="W644" t="s">
        <v>48</v>
      </c>
      <c r="X644" t="s">
        <v>50</v>
      </c>
      <c r="Y644" s="7">
        <f>ABS(Quintile_Data[[#This Row],[AE_Amt_Overall]]-MAX(Quintile_Data[[#This Row],[AE_Amt_Q1]:[AE_Amt_Q5]]))</f>
        <v>1.0962857073593102</v>
      </c>
      <c r="Z644" s="6">
        <f>ABS(MIN(Quintile_Data[[#This Row],[AE_Amt_Q1]:[AE_Amt_Q5]])-Quintile_Data[[#This Row],[AE_Amt_Overall]])</f>
        <v>0.45712634786931494</v>
      </c>
      <c r="AA644" s="19">
        <f>VLOOKUP(Quintile_Data[[#This Row],[Deaths_Q1]],Mapping!$A$2:$B$8,2,FALSE)</f>
        <v>50</v>
      </c>
      <c r="AB644" s="8">
        <f>VLOOKUP(Quintile_Data[[#This Row],[Deaths_Q2]],Mapping!$A$2:$B$8,2,FALSE)</f>
        <v>100</v>
      </c>
      <c r="AC644" s="8">
        <f>VLOOKUP(Quintile_Data[[#This Row],[Deaths_Q3]],Mapping!$A$2:$B$8,2,FALSE)</f>
        <v>100</v>
      </c>
      <c r="AD644" s="8">
        <f>VLOOKUP(Quintile_Data[[#This Row],[Deaths_Q4]],Mapping!$A$2:$B$8,2,FALSE)</f>
        <v>50</v>
      </c>
      <c r="AE644" s="8">
        <f>VLOOKUP(Quintile_Data[[#This Row],[Deaths_Q5]],Mapping!$A$2:$B$8,2,FALSE)</f>
        <v>50</v>
      </c>
      <c r="AF644" s="8">
        <f>VLOOKUP(Quintile_Data[[#This Row],[Deaths_Overall]],Mapping!$A$2:$B$8,2,FALSE)</f>
        <v>100</v>
      </c>
    </row>
    <row r="645" spans="1:32" x14ac:dyDescent="0.25">
      <c r="A645" t="s">
        <v>13</v>
      </c>
      <c r="B645" t="s">
        <v>27</v>
      </c>
      <c r="C645" t="s">
        <v>6</v>
      </c>
      <c r="D645" t="s">
        <v>29</v>
      </c>
      <c r="E645" t="s">
        <v>11</v>
      </c>
      <c r="F645" t="s">
        <v>7</v>
      </c>
      <c r="G645" s="10">
        <v>1.36697618199601</v>
      </c>
      <c r="H645" s="5">
        <v>0.99966459344338898</v>
      </c>
      <c r="I645" s="5">
        <v>0.85844434001457004</v>
      </c>
      <c r="J645" s="5">
        <v>0.74644632164031299</v>
      </c>
      <c r="K645" s="5">
        <v>0.65723768368573798</v>
      </c>
      <c r="L645" s="5">
        <v>0.82606853009088699</v>
      </c>
      <c r="M645" s="10">
        <v>1.2962286863639401</v>
      </c>
      <c r="N645" s="5">
        <v>1.0578742493620701</v>
      </c>
      <c r="O645" s="5">
        <v>0.922144016598611</v>
      </c>
      <c r="P645" s="5">
        <v>0.84853548247906696</v>
      </c>
      <c r="Q645" s="5">
        <v>0.79140641508913001</v>
      </c>
      <c r="R645" s="5">
        <v>0.93137464000844805</v>
      </c>
      <c r="S645" s="11" t="s">
        <v>48</v>
      </c>
      <c r="T645" t="s">
        <v>48</v>
      </c>
      <c r="U645" t="s">
        <v>50</v>
      </c>
      <c r="V645" t="s">
        <v>48</v>
      </c>
      <c r="W645" t="s">
        <v>48</v>
      </c>
      <c r="X645" t="s">
        <v>50</v>
      </c>
      <c r="Y645" s="7">
        <f>ABS(Quintile_Data[[#This Row],[AE_Amt_Overall]]-MAX(Quintile_Data[[#This Row],[AE_Amt_Q1]:[AE_Amt_Q5]]))</f>
        <v>0.54090765190512302</v>
      </c>
      <c r="Z645" s="6">
        <f>ABS(MIN(Quintile_Data[[#This Row],[AE_Amt_Q1]:[AE_Amt_Q5]])-Quintile_Data[[#This Row],[AE_Amt_Overall]])</f>
        <v>0.168830846405149</v>
      </c>
      <c r="AA645" s="19">
        <f>VLOOKUP(Quintile_Data[[#This Row],[Deaths_Q1]],Mapping!$A$2:$B$8,2,FALSE)</f>
        <v>50</v>
      </c>
      <c r="AB645" s="8">
        <f>VLOOKUP(Quintile_Data[[#This Row],[Deaths_Q2]],Mapping!$A$2:$B$8,2,FALSE)</f>
        <v>50</v>
      </c>
      <c r="AC645" s="8">
        <f>VLOOKUP(Quintile_Data[[#This Row],[Deaths_Q3]],Mapping!$A$2:$B$8,2,FALSE)</f>
        <v>100</v>
      </c>
      <c r="AD645" s="8">
        <f>VLOOKUP(Quintile_Data[[#This Row],[Deaths_Q4]],Mapping!$A$2:$B$8,2,FALSE)</f>
        <v>50</v>
      </c>
      <c r="AE645" s="8">
        <f>VLOOKUP(Quintile_Data[[#This Row],[Deaths_Q5]],Mapping!$A$2:$B$8,2,FALSE)</f>
        <v>50</v>
      </c>
      <c r="AF645" s="8">
        <f>VLOOKUP(Quintile_Data[[#This Row],[Deaths_Overall]],Mapping!$A$2:$B$8,2,FALSE)</f>
        <v>100</v>
      </c>
    </row>
    <row r="646" spans="1:32" x14ac:dyDescent="0.25">
      <c r="A646" t="s">
        <v>13</v>
      </c>
      <c r="B646" t="s">
        <v>27</v>
      </c>
      <c r="C646" t="s">
        <v>6</v>
      </c>
      <c r="D646" t="s">
        <v>29</v>
      </c>
      <c r="E646" t="s">
        <v>11</v>
      </c>
      <c r="F646" t="s">
        <v>57</v>
      </c>
      <c r="G646" s="10">
        <v>1.5567374073947999</v>
      </c>
      <c r="H646" s="5">
        <v>1.10478889677185</v>
      </c>
      <c r="I646" s="5">
        <v>0.88494422175677401</v>
      </c>
      <c r="J646" s="5">
        <v>0.78770402059988398</v>
      </c>
      <c r="K646" s="5">
        <v>0.68010194374368804</v>
      </c>
      <c r="L646" s="5">
        <v>0.84179915631538804</v>
      </c>
      <c r="M646" s="10">
        <v>1.7430763471469799</v>
      </c>
      <c r="N646" s="5">
        <v>1.43470321713701</v>
      </c>
      <c r="O646" s="5">
        <v>1.10362589863256</v>
      </c>
      <c r="P646" s="5">
        <v>0.90723970566332701</v>
      </c>
      <c r="Q646" s="5">
        <v>0.98098454601794605</v>
      </c>
      <c r="R646" s="5">
        <v>1.15348232859198</v>
      </c>
      <c r="S646" s="11" t="s">
        <v>48</v>
      </c>
      <c r="T646" t="s">
        <v>50</v>
      </c>
      <c r="U646" t="s">
        <v>50</v>
      </c>
      <c r="V646" t="s">
        <v>50</v>
      </c>
      <c r="W646" t="s">
        <v>50</v>
      </c>
      <c r="X646" t="s">
        <v>50</v>
      </c>
      <c r="Y646" s="7">
        <f>ABS(Quintile_Data[[#This Row],[AE_Amt_Overall]]-MAX(Quintile_Data[[#This Row],[AE_Amt_Q1]:[AE_Amt_Q5]]))</f>
        <v>0.71493825107941189</v>
      </c>
      <c r="Z646" s="6">
        <f>ABS(MIN(Quintile_Data[[#This Row],[AE_Amt_Q1]:[AE_Amt_Q5]])-Quintile_Data[[#This Row],[AE_Amt_Overall]])</f>
        <v>0.1616972125717</v>
      </c>
      <c r="AA646" s="19">
        <f>VLOOKUP(Quintile_Data[[#This Row],[Deaths_Q1]],Mapping!$A$2:$B$8,2,FALSE)</f>
        <v>50</v>
      </c>
      <c r="AB646" s="8">
        <f>VLOOKUP(Quintile_Data[[#This Row],[Deaths_Q2]],Mapping!$A$2:$B$8,2,FALSE)</f>
        <v>100</v>
      </c>
      <c r="AC646" s="8">
        <f>VLOOKUP(Quintile_Data[[#This Row],[Deaths_Q3]],Mapping!$A$2:$B$8,2,FALSE)</f>
        <v>100</v>
      </c>
      <c r="AD646" s="8">
        <f>VLOOKUP(Quintile_Data[[#This Row],[Deaths_Q4]],Mapping!$A$2:$B$8,2,FALSE)</f>
        <v>100</v>
      </c>
      <c r="AE646" s="8">
        <f>VLOOKUP(Quintile_Data[[#This Row],[Deaths_Q5]],Mapping!$A$2:$B$8,2,FALSE)</f>
        <v>100</v>
      </c>
      <c r="AF646" s="8">
        <f>VLOOKUP(Quintile_Data[[#This Row],[Deaths_Overall]],Mapping!$A$2:$B$8,2,FALSE)</f>
        <v>100</v>
      </c>
    </row>
    <row r="647" spans="1:32" x14ac:dyDescent="0.25">
      <c r="A647" t="s">
        <v>13</v>
      </c>
      <c r="B647" t="s">
        <v>27</v>
      </c>
      <c r="C647" t="s">
        <v>6</v>
      </c>
      <c r="D647" t="s">
        <v>29</v>
      </c>
      <c r="E647" t="s">
        <v>58</v>
      </c>
      <c r="F647" t="s">
        <v>16</v>
      </c>
      <c r="G647" s="10">
        <v>1.6193570049836401</v>
      </c>
      <c r="H647" s="5">
        <v>1.3040347641013299</v>
      </c>
      <c r="I647" s="5">
        <v>1.2306872940092</v>
      </c>
      <c r="J647" s="5">
        <v>1.15835243612105</v>
      </c>
      <c r="K647" s="5">
        <v>1.0143747164247101</v>
      </c>
      <c r="L647" s="5">
        <v>1.2358747269972601</v>
      </c>
      <c r="M647" s="10">
        <v>1.75677003550802</v>
      </c>
      <c r="N647" s="5">
        <v>1.3716694224673001</v>
      </c>
      <c r="O647" s="5">
        <v>1.3117303526344699</v>
      </c>
      <c r="P647" s="5">
        <v>1.2107573475034199</v>
      </c>
      <c r="Q647" s="5">
        <v>1.06983084076849</v>
      </c>
      <c r="R647" s="5">
        <v>1.32161600163509</v>
      </c>
      <c r="S647" s="11" t="s">
        <v>50</v>
      </c>
      <c r="T647" t="s">
        <v>50</v>
      </c>
      <c r="U647" t="s">
        <v>50</v>
      </c>
      <c r="V647" t="s">
        <v>50</v>
      </c>
      <c r="W647" t="s">
        <v>50</v>
      </c>
      <c r="X647" t="s">
        <v>52</v>
      </c>
      <c r="Y647" s="7">
        <f>ABS(Quintile_Data[[#This Row],[AE_Amt_Overall]]-MAX(Quintile_Data[[#This Row],[AE_Amt_Q1]:[AE_Amt_Q5]]))</f>
        <v>0.38348227798638002</v>
      </c>
      <c r="Z647" s="6">
        <f>ABS(MIN(Quintile_Data[[#This Row],[AE_Amt_Q1]:[AE_Amt_Q5]])-Quintile_Data[[#This Row],[AE_Amt_Overall]])</f>
        <v>0.22150001057254998</v>
      </c>
      <c r="AA647" s="19">
        <f>VLOOKUP(Quintile_Data[[#This Row],[Deaths_Q1]],Mapping!$A$2:$B$8,2,FALSE)</f>
        <v>100</v>
      </c>
      <c r="AB647" s="8">
        <f>VLOOKUP(Quintile_Data[[#This Row],[Deaths_Q2]],Mapping!$A$2:$B$8,2,FALSE)</f>
        <v>100</v>
      </c>
      <c r="AC647" s="8">
        <f>VLOOKUP(Quintile_Data[[#This Row],[Deaths_Q3]],Mapping!$A$2:$B$8,2,FALSE)</f>
        <v>100</v>
      </c>
      <c r="AD647" s="8">
        <f>VLOOKUP(Quintile_Data[[#This Row],[Deaths_Q4]],Mapping!$A$2:$B$8,2,FALSE)</f>
        <v>100</v>
      </c>
      <c r="AE647" s="8">
        <f>VLOOKUP(Quintile_Data[[#This Row],[Deaths_Q5]],Mapping!$A$2:$B$8,2,FALSE)</f>
        <v>100</v>
      </c>
      <c r="AF647" s="8">
        <f>VLOOKUP(Quintile_Data[[#This Row],[Deaths_Overall]],Mapping!$A$2:$B$8,2,FALSE)</f>
        <v>200</v>
      </c>
    </row>
    <row r="648" spans="1:32" x14ac:dyDescent="0.25">
      <c r="A648" t="s">
        <v>13</v>
      </c>
      <c r="B648" t="s">
        <v>27</v>
      </c>
      <c r="C648" t="s">
        <v>6</v>
      </c>
      <c r="D648" t="s">
        <v>29</v>
      </c>
      <c r="E648" t="s">
        <v>58</v>
      </c>
      <c r="F648" t="s">
        <v>7</v>
      </c>
      <c r="G648" s="10">
        <v>1.2285013531225899</v>
      </c>
      <c r="H648" s="5">
        <v>0.98681735766523304</v>
      </c>
      <c r="I648" s="5">
        <v>0.93402217026895595</v>
      </c>
      <c r="J648" s="5">
        <v>0.86202059670821396</v>
      </c>
      <c r="K648" s="5">
        <v>0.75855774562644995</v>
      </c>
      <c r="L648" s="5">
        <v>0.88273164108286395</v>
      </c>
      <c r="M648" s="10">
        <v>1.2028898159011101</v>
      </c>
      <c r="N648" s="5">
        <v>1.0625161582032201</v>
      </c>
      <c r="O648" s="5">
        <v>0.96812478079478803</v>
      </c>
      <c r="P648" s="5">
        <v>0.922661204572224</v>
      </c>
      <c r="Q648" s="5">
        <v>0.85709937153302296</v>
      </c>
      <c r="R648" s="5">
        <v>0.96310895323067203</v>
      </c>
      <c r="S648" s="11" t="s">
        <v>48</v>
      </c>
      <c r="T648" t="s">
        <v>50</v>
      </c>
      <c r="U648" t="s">
        <v>50</v>
      </c>
      <c r="V648" t="s">
        <v>50</v>
      </c>
      <c r="W648" t="s">
        <v>50</v>
      </c>
      <c r="X648" t="s">
        <v>52</v>
      </c>
      <c r="Y648" s="7">
        <f>ABS(Quintile_Data[[#This Row],[AE_Amt_Overall]]-MAX(Quintile_Data[[#This Row],[AE_Amt_Q1]:[AE_Amt_Q5]]))</f>
        <v>0.34576971203972595</v>
      </c>
      <c r="Z648" s="6">
        <f>ABS(MIN(Quintile_Data[[#This Row],[AE_Amt_Q1]:[AE_Amt_Q5]])-Quintile_Data[[#This Row],[AE_Amt_Overall]])</f>
        <v>0.124173895456414</v>
      </c>
      <c r="AA648" s="19">
        <f>VLOOKUP(Quintile_Data[[#This Row],[Deaths_Q1]],Mapping!$A$2:$B$8,2,FALSE)</f>
        <v>50</v>
      </c>
      <c r="AB648" s="8">
        <f>VLOOKUP(Quintile_Data[[#This Row],[Deaths_Q2]],Mapping!$A$2:$B$8,2,FALSE)</f>
        <v>100</v>
      </c>
      <c r="AC648" s="8">
        <f>VLOOKUP(Quintile_Data[[#This Row],[Deaths_Q3]],Mapping!$A$2:$B$8,2,FALSE)</f>
        <v>100</v>
      </c>
      <c r="AD648" s="8">
        <f>VLOOKUP(Quintile_Data[[#This Row],[Deaths_Q4]],Mapping!$A$2:$B$8,2,FALSE)</f>
        <v>100</v>
      </c>
      <c r="AE648" s="8">
        <f>VLOOKUP(Quintile_Data[[#This Row],[Deaths_Q5]],Mapping!$A$2:$B$8,2,FALSE)</f>
        <v>100</v>
      </c>
      <c r="AF648" s="8">
        <f>VLOOKUP(Quintile_Data[[#This Row],[Deaths_Overall]],Mapping!$A$2:$B$8,2,FALSE)</f>
        <v>200</v>
      </c>
    </row>
    <row r="649" spans="1:32" x14ac:dyDescent="0.25">
      <c r="A649" t="s">
        <v>13</v>
      </c>
      <c r="B649" t="s">
        <v>27</v>
      </c>
      <c r="C649" t="s">
        <v>6</v>
      </c>
      <c r="D649" t="s">
        <v>29</v>
      </c>
      <c r="E649" t="s">
        <v>58</v>
      </c>
      <c r="F649" t="s">
        <v>57</v>
      </c>
      <c r="G649" s="10">
        <v>1.29673709557885</v>
      </c>
      <c r="H649" s="5">
        <v>1.0512996048863199</v>
      </c>
      <c r="I649" s="5">
        <v>0.96886558266098</v>
      </c>
      <c r="J649" s="5">
        <v>0.89287026428069705</v>
      </c>
      <c r="K649" s="5">
        <v>0.798134969616761</v>
      </c>
      <c r="L649" s="5">
        <v>0.91061009299160001</v>
      </c>
      <c r="M649" s="10">
        <v>1.4388891004516</v>
      </c>
      <c r="N649" s="5">
        <v>1.2449037221286701</v>
      </c>
      <c r="O649" s="5">
        <v>1.12574491837658</v>
      </c>
      <c r="P649" s="5">
        <v>1.02508519931424</v>
      </c>
      <c r="Q649" s="5">
        <v>1.06349466408064</v>
      </c>
      <c r="R649" s="5">
        <v>1.1554569879551799</v>
      </c>
      <c r="S649" s="11" t="s">
        <v>50</v>
      </c>
      <c r="T649" t="s">
        <v>50</v>
      </c>
      <c r="U649" t="s">
        <v>52</v>
      </c>
      <c r="V649" t="s">
        <v>50</v>
      </c>
      <c r="W649" t="s">
        <v>50</v>
      </c>
      <c r="X649" t="s">
        <v>52</v>
      </c>
      <c r="Y649" s="7">
        <f>ABS(Quintile_Data[[#This Row],[AE_Amt_Overall]]-MAX(Quintile_Data[[#This Row],[AE_Amt_Q1]:[AE_Amt_Q5]]))</f>
        <v>0.38612700258724997</v>
      </c>
      <c r="Z649" s="6">
        <f>ABS(MIN(Quintile_Data[[#This Row],[AE_Amt_Q1]:[AE_Amt_Q5]])-Quintile_Data[[#This Row],[AE_Amt_Overall]])</f>
        <v>0.112475123374839</v>
      </c>
      <c r="AA649" s="19">
        <f>VLOOKUP(Quintile_Data[[#This Row],[Deaths_Q1]],Mapping!$A$2:$B$8,2,FALSE)</f>
        <v>100</v>
      </c>
      <c r="AB649" s="8">
        <f>VLOOKUP(Quintile_Data[[#This Row],[Deaths_Q2]],Mapping!$A$2:$B$8,2,FALSE)</f>
        <v>100</v>
      </c>
      <c r="AC649" s="8">
        <f>VLOOKUP(Quintile_Data[[#This Row],[Deaths_Q3]],Mapping!$A$2:$B$8,2,FALSE)</f>
        <v>200</v>
      </c>
      <c r="AD649" s="8">
        <f>VLOOKUP(Quintile_Data[[#This Row],[Deaths_Q4]],Mapping!$A$2:$B$8,2,FALSE)</f>
        <v>100</v>
      </c>
      <c r="AE649" s="8">
        <f>VLOOKUP(Quintile_Data[[#This Row],[Deaths_Q5]],Mapping!$A$2:$B$8,2,FALSE)</f>
        <v>100</v>
      </c>
      <c r="AF649" s="8">
        <f>VLOOKUP(Quintile_Data[[#This Row],[Deaths_Overall]],Mapping!$A$2:$B$8,2,FALSE)</f>
        <v>200</v>
      </c>
    </row>
    <row r="650" spans="1:32" x14ac:dyDescent="0.25">
      <c r="A650" t="s">
        <v>13</v>
      </c>
      <c r="B650" t="s">
        <v>27</v>
      </c>
      <c r="C650" t="s">
        <v>9</v>
      </c>
      <c r="D650" t="s">
        <v>10</v>
      </c>
      <c r="E650" t="s">
        <v>60</v>
      </c>
      <c r="F650" t="s">
        <v>7</v>
      </c>
      <c r="G650" s="10" t="s">
        <v>54</v>
      </c>
      <c r="H650" s="5" t="s">
        <v>54</v>
      </c>
      <c r="I650" s="5" t="s">
        <v>54</v>
      </c>
      <c r="J650" s="5" t="s">
        <v>54</v>
      </c>
      <c r="K650" s="5" t="s">
        <v>54</v>
      </c>
      <c r="L650" s="5" t="s">
        <v>54</v>
      </c>
      <c r="M650" s="10" t="s">
        <v>54</v>
      </c>
      <c r="N650" s="5" t="s">
        <v>54</v>
      </c>
      <c r="O650" s="5" t="s">
        <v>54</v>
      </c>
      <c r="P650" s="5" t="s">
        <v>54</v>
      </c>
      <c r="Q650" s="5" t="s">
        <v>54</v>
      </c>
      <c r="R650" s="5" t="s">
        <v>54</v>
      </c>
      <c r="S650" s="11" t="s">
        <v>55</v>
      </c>
      <c r="T650" t="s">
        <v>55</v>
      </c>
      <c r="U650" t="s">
        <v>55</v>
      </c>
      <c r="V650" t="s">
        <v>55</v>
      </c>
      <c r="W650" t="s">
        <v>55</v>
      </c>
      <c r="X650" t="s">
        <v>55</v>
      </c>
      <c r="Y650" s="7" t="e">
        <f>ABS(Quintile_Data[[#This Row],[AE_Amt_Overall]]-MAX(Quintile_Data[[#This Row],[AE_Amt_Q1]:[AE_Amt_Q5]]))</f>
        <v>#VALUE!</v>
      </c>
      <c r="Z650" s="6" t="e">
        <f>ABS(MIN(Quintile_Data[[#This Row],[AE_Amt_Q1]:[AE_Amt_Q5]])-Quintile_Data[[#This Row],[AE_Amt_Overall]])</f>
        <v>#VALUE!</v>
      </c>
      <c r="AA650" s="19" t="str">
        <f>VLOOKUP(Quintile_Data[[#This Row],[Deaths_Q1]],Mapping!$A$2:$B$8,2,FALSE)</f>
        <v>N/A</v>
      </c>
      <c r="AB650" s="8" t="str">
        <f>VLOOKUP(Quintile_Data[[#This Row],[Deaths_Q2]],Mapping!$A$2:$B$8,2,FALSE)</f>
        <v>N/A</v>
      </c>
      <c r="AC650" s="8" t="str">
        <f>VLOOKUP(Quintile_Data[[#This Row],[Deaths_Q3]],Mapping!$A$2:$B$8,2,FALSE)</f>
        <v>N/A</v>
      </c>
      <c r="AD650" s="8" t="str">
        <f>VLOOKUP(Quintile_Data[[#This Row],[Deaths_Q4]],Mapping!$A$2:$B$8,2,FALSE)</f>
        <v>N/A</v>
      </c>
      <c r="AE650" s="8" t="str">
        <f>VLOOKUP(Quintile_Data[[#This Row],[Deaths_Q5]],Mapping!$A$2:$B$8,2,FALSE)</f>
        <v>N/A</v>
      </c>
      <c r="AF650" s="8" t="str">
        <f>VLOOKUP(Quintile_Data[[#This Row],[Deaths_Overall]],Mapping!$A$2:$B$8,2,FALSE)</f>
        <v>N/A</v>
      </c>
    </row>
    <row r="651" spans="1:32" x14ac:dyDescent="0.25">
      <c r="A651" t="s">
        <v>13</v>
      </c>
      <c r="B651" t="s">
        <v>27</v>
      </c>
      <c r="C651" t="s">
        <v>9</v>
      </c>
      <c r="D651" t="s">
        <v>10</v>
      </c>
      <c r="E651" t="s">
        <v>60</v>
      </c>
      <c r="F651" t="s">
        <v>57</v>
      </c>
      <c r="G651" s="10" t="s">
        <v>54</v>
      </c>
      <c r="H651" s="5" t="s">
        <v>54</v>
      </c>
      <c r="I651" s="5" t="s">
        <v>54</v>
      </c>
      <c r="J651" s="5" t="s">
        <v>54</v>
      </c>
      <c r="K651" s="5" t="s">
        <v>54</v>
      </c>
      <c r="L651" s="5" t="s">
        <v>54</v>
      </c>
      <c r="M651" s="10" t="s">
        <v>54</v>
      </c>
      <c r="N651" s="5" t="s">
        <v>54</v>
      </c>
      <c r="O651" s="5" t="s">
        <v>54</v>
      </c>
      <c r="P651" s="5" t="s">
        <v>54</v>
      </c>
      <c r="Q651" s="5" t="s">
        <v>54</v>
      </c>
      <c r="R651" s="5" t="s">
        <v>54</v>
      </c>
      <c r="S651" s="11" t="s">
        <v>55</v>
      </c>
      <c r="T651" t="s">
        <v>55</v>
      </c>
      <c r="U651" t="s">
        <v>55</v>
      </c>
      <c r="V651" t="s">
        <v>55</v>
      </c>
      <c r="W651" t="s">
        <v>55</v>
      </c>
      <c r="X651" t="s">
        <v>55</v>
      </c>
      <c r="Y651" s="7" t="e">
        <f>ABS(Quintile_Data[[#This Row],[AE_Amt_Overall]]-MAX(Quintile_Data[[#This Row],[AE_Amt_Q1]:[AE_Amt_Q5]]))</f>
        <v>#VALUE!</v>
      </c>
      <c r="Z651" s="6" t="e">
        <f>ABS(MIN(Quintile_Data[[#This Row],[AE_Amt_Q1]:[AE_Amt_Q5]])-Quintile_Data[[#This Row],[AE_Amt_Overall]])</f>
        <v>#VALUE!</v>
      </c>
      <c r="AA651" s="19" t="str">
        <f>VLOOKUP(Quintile_Data[[#This Row],[Deaths_Q1]],Mapping!$A$2:$B$8,2,FALSE)</f>
        <v>N/A</v>
      </c>
      <c r="AB651" s="8" t="str">
        <f>VLOOKUP(Quintile_Data[[#This Row],[Deaths_Q2]],Mapping!$A$2:$B$8,2,FALSE)</f>
        <v>N/A</v>
      </c>
      <c r="AC651" s="8" t="str">
        <f>VLOOKUP(Quintile_Data[[#This Row],[Deaths_Q3]],Mapping!$A$2:$B$8,2,FALSE)</f>
        <v>N/A</v>
      </c>
      <c r="AD651" s="8" t="str">
        <f>VLOOKUP(Quintile_Data[[#This Row],[Deaths_Q4]],Mapping!$A$2:$B$8,2,FALSE)</f>
        <v>N/A</v>
      </c>
      <c r="AE651" s="8" t="str">
        <f>VLOOKUP(Quintile_Data[[#This Row],[Deaths_Q5]],Mapping!$A$2:$B$8,2,FALSE)</f>
        <v>N/A</v>
      </c>
      <c r="AF651" s="8" t="str">
        <f>VLOOKUP(Quintile_Data[[#This Row],[Deaths_Overall]],Mapping!$A$2:$B$8,2,FALSE)</f>
        <v>N/A</v>
      </c>
    </row>
    <row r="652" spans="1:32" x14ac:dyDescent="0.25">
      <c r="A652" t="s">
        <v>13</v>
      </c>
      <c r="B652" t="s">
        <v>27</v>
      </c>
      <c r="C652" t="s">
        <v>9</v>
      </c>
      <c r="D652" t="s">
        <v>10</v>
      </c>
      <c r="E652" t="s">
        <v>61</v>
      </c>
      <c r="F652" t="s">
        <v>16</v>
      </c>
      <c r="G652" s="10" t="s">
        <v>54</v>
      </c>
      <c r="H652" s="5">
        <v>2.8394250727892598</v>
      </c>
      <c r="I652" s="5" t="s">
        <v>54</v>
      </c>
      <c r="J652" s="5" t="s">
        <v>54</v>
      </c>
      <c r="K652" s="5" t="s">
        <v>54</v>
      </c>
      <c r="L652" s="5">
        <v>2.28490774085946</v>
      </c>
      <c r="M652" s="10" t="s">
        <v>54</v>
      </c>
      <c r="N652" s="5">
        <v>3.3842909701596899</v>
      </c>
      <c r="O652" s="5" t="s">
        <v>54</v>
      </c>
      <c r="P652" s="5" t="s">
        <v>54</v>
      </c>
      <c r="Q652" s="5" t="s">
        <v>54</v>
      </c>
      <c r="R652" s="5">
        <v>2.5607360737053102</v>
      </c>
      <c r="S652" s="11" t="s">
        <v>55</v>
      </c>
      <c r="T652" t="s">
        <v>51</v>
      </c>
      <c r="U652" t="s">
        <v>55</v>
      </c>
      <c r="V652" t="s">
        <v>55</v>
      </c>
      <c r="W652" t="s">
        <v>55</v>
      </c>
      <c r="X652" t="s">
        <v>51</v>
      </c>
      <c r="Y652" s="7">
        <f>ABS(Quintile_Data[[#This Row],[AE_Amt_Overall]]-MAX(Quintile_Data[[#This Row],[AE_Amt_Q1]:[AE_Amt_Q5]]))</f>
        <v>0.55451733192979979</v>
      </c>
      <c r="Z652" s="6">
        <f>ABS(MIN(Quintile_Data[[#This Row],[AE_Amt_Q1]:[AE_Amt_Q5]])-Quintile_Data[[#This Row],[AE_Amt_Overall]])</f>
        <v>0.55451733192979979</v>
      </c>
      <c r="AA652" s="19" t="str">
        <f>VLOOKUP(Quintile_Data[[#This Row],[Deaths_Q1]],Mapping!$A$2:$B$8,2,FALSE)</f>
        <v>N/A</v>
      </c>
      <c r="AB652" s="8">
        <f>VLOOKUP(Quintile_Data[[#This Row],[Deaths_Q2]],Mapping!$A$2:$B$8,2,FALSE)</f>
        <v>6</v>
      </c>
      <c r="AC652" s="8" t="str">
        <f>VLOOKUP(Quintile_Data[[#This Row],[Deaths_Q3]],Mapping!$A$2:$B$8,2,FALSE)</f>
        <v>N/A</v>
      </c>
      <c r="AD652" s="8" t="str">
        <f>VLOOKUP(Quintile_Data[[#This Row],[Deaths_Q4]],Mapping!$A$2:$B$8,2,FALSE)</f>
        <v>N/A</v>
      </c>
      <c r="AE652" s="8" t="str">
        <f>VLOOKUP(Quintile_Data[[#This Row],[Deaths_Q5]],Mapping!$A$2:$B$8,2,FALSE)</f>
        <v>N/A</v>
      </c>
      <c r="AF652" s="8">
        <f>VLOOKUP(Quintile_Data[[#This Row],[Deaths_Overall]],Mapping!$A$2:$B$8,2,FALSE)</f>
        <v>6</v>
      </c>
    </row>
    <row r="653" spans="1:32" x14ac:dyDescent="0.25">
      <c r="A653" t="s">
        <v>13</v>
      </c>
      <c r="B653" t="s">
        <v>27</v>
      </c>
      <c r="C653" t="s">
        <v>9</v>
      </c>
      <c r="D653" t="s">
        <v>10</v>
      </c>
      <c r="E653" t="s">
        <v>61</v>
      </c>
      <c r="F653" t="s">
        <v>7</v>
      </c>
      <c r="G653" s="10" t="s">
        <v>54</v>
      </c>
      <c r="H653" s="5">
        <v>1.4781152557895101</v>
      </c>
      <c r="I653" s="5">
        <v>1.1983864518664</v>
      </c>
      <c r="J653" s="5">
        <v>0.825945282333714</v>
      </c>
      <c r="K653" s="5">
        <v>0.64037383610713206</v>
      </c>
      <c r="L653" s="5">
        <v>1.03457006986746</v>
      </c>
      <c r="M653" s="10" t="s">
        <v>54</v>
      </c>
      <c r="N653" s="5">
        <v>1.2508174256904101</v>
      </c>
      <c r="O653" s="5">
        <v>1.3420494120622299</v>
      </c>
      <c r="P653" s="5">
        <v>1.03312094943171</v>
      </c>
      <c r="Q653" s="5">
        <v>0.76802227486059704</v>
      </c>
      <c r="R653" s="5">
        <v>1.1487425751926299</v>
      </c>
      <c r="S653" s="11" t="s">
        <v>55</v>
      </c>
      <c r="T653" t="s">
        <v>51</v>
      </c>
      <c r="U653" t="s">
        <v>51</v>
      </c>
      <c r="V653" t="s">
        <v>51</v>
      </c>
      <c r="W653" t="s">
        <v>51</v>
      </c>
      <c r="X653" t="s">
        <v>53</v>
      </c>
      <c r="Y653" s="7">
        <f>ABS(Quintile_Data[[#This Row],[AE_Amt_Overall]]-MAX(Quintile_Data[[#This Row],[AE_Amt_Q1]:[AE_Amt_Q5]]))</f>
        <v>0.44354518592205006</v>
      </c>
      <c r="Z653" s="6">
        <f>ABS(MIN(Quintile_Data[[#This Row],[AE_Amt_Q1]:[AE_Amt_Q5]])-Quintile_Data[[#This Row],[AE_Amt_Overall]])</f>
        <v>0.39419623376032797</v>
      </c>
      <c r="AA653" s="19" t="str">
        <f>VLOOKUP(Quintile_Data[[#This Row],[Deaths_Q1]],Mapping!$A$2:$B$8,2,FALSE)</f>
        <v>N/A</v>
      </c>
      <c r="AB653" s="8">
        <f>VLOOKUP(Quintile_Data[[#This Row],[Deaths_Q2]],Mapping!$A$2:$B$8,2,FALSE)</f>
        <v>6</v>
      </c>
      <c r="AC653" s="8">
        <f>VLOOKUP(Quintile_Data[[#This Row],[Deaths_Q3]],Mapping!$A$2:$B$8,2,FALSE)</f>
        <v>6</v>
      </c>
      <c r="AD653" s="8">
        <f>VLOOKUP(Quintile_Data[[#This Row],[Deaths_Q4]],Mapping!$A$2:$B$8,2,FALSE)</f>
        <v>6</v>
      </c>
      <c r="AE653" s="8">
        <f>VLOOKUP(Quintile_Data[[#This Row],[Deaths_Q5]],Mapping!$A$2:$B$8,2,FALSE)</f>
        <v>6</v>
      </c>
      <c r="AF653" s="8">
        <f>VLOOKUP(Quintile_Data[[#This Row],[Deaths_Overall]],Mapping!$A$2:$B$8,2,FALSE)</f>
        <v>12</v>
      </c>
    </row>
    <row r="654" spans="1:32" x14ac:dyDescent="0.25">
      <c r="A654" t="s">
        <v>13</v>
      </c>
      <c r="B654" t="s">
        <v>27</v>
      </c>
      <c r="C654" t="s">
        <v>9</v>
      </c>
      <c r="D654" t="s">
        <v>10</v>
      </c>
      <c r="E654" t="s">
        <v>61</v>
      </c>
      <c r="F654" t="s">
        <v>57</v>
      </c>
      <c r="G654" s="10" t="s">
        <v>54</v>
      </c>
      <c r="H654" s="5">
        <v>1.4288193551456401</v>
      </c>
      <c r="I654" s="5">
        <v>1.2004252013284</v>
      </c>
      <c r="J654" s="5">
        <v>0.83998240204094299</v>
      </c>
      <c r="K654" s="5">
        <v>0.64554976582138801</v>
      </c>
      <c r="L654" s="5">
        <v>1.09036121371233</v>
      </c>
      <c r="M654" s="10" t="s">
        <v>54</v>
      </c>
      <c r="N654" s="5">
        <v>1.8349697901617701</v>
      </c>
      <c r="O654" s="5">
        <v>1.40867614795925</v>
      </c>
      <c r="P654" s="5">
        <v>0.99352124662372598</v>
      </c>
      <c r="Q654" s="5">
        <v>0.94851182662898703</v>
      </c>
      <c r="R654" s="5">
        <v>1.3906150122388801</v>
      </c>
      <c r="S654" s="11" t="s">
        <v>55</v>
      </c>
      <c r="T654" t="s">
        <v>53</v>
      </c>
      <c r="U654" t="s">
        <v>51</v>
      </c>
      <c r="V654" t="s">
        <v>51</v>
      </c>
      <c r="W654" t="s">
        <v>51</v>
      </c>
      <c r="X654" t="s">
        <v>49</v>
      </c>
      <c r="Y654" s="7">
        <f>ABS(Quintile_Data[[#This Row],[AE_Amt_Overall]]-MAX(Quintile_Data[[#This Row],[AE_Amt_Q1]:[AE_Amt_Q5]]))</f>
        <v>0.3384581414333101</v>
      </c>
      <c r="Z654" s="6">
        <f>ABS(MIN(Quintile_Data[[#This Row],[AE_Amt_Q1]:[AE_Amt_Q5]])-Quintile_Data[[#This Row],[AE_Amt_Overall]])</f>
        <v>0.44481144789094196</v>
      </c>
      <c r="AA654" s="19" t="str">
        <f>VLOOKUP(Quintile_Data[[#This Row],[Deaths_Q1]],Mapping!$A$2:$B$8,2,FALSE)</f>
        <v>N/A</v>
      </c>
      <c r="AB654" s="8">
        <f>VLOOKUP(Quintile_Data[[#This Row],[Deaths_Q2]],Mapping!$A$2:$B$8,2,FALSE)</f>
        <v>12</v>
      </c>
      <c r="AC654" s="8">
        <f>VLOOKUP(Quintile_Data[[#This Row],[Deaths_Q3]],Mapping!$A$2:$B$8,2,FALSE)</f>
        <v>6</v>
      </c>
      <c r="AD654" s="8">
        <f>VLOOKUP(Quintile_Data[[#This Row],[Deaths_Q4]],Mapping!$A$2:$B$8,2,FALSE)</f>
        <v>6</v>
      </c>
      <c r="AE654" s="8">
        <f>VLOOKUP(Quintile_Data[[#This Row],[Deaths_Q5]],Mapping!$A$2:$B$8,2,FALSE)</f>
        <v>6</v>
      </c>
      <c r="AF654" s="8">
        <f>VLOOKUP(Quintile_Data[[#This Row],[Deaths_Overall]],Mapping!$A$2:$B$8,2,FALSE)</f>
        <v>25</v>
      </c>
    </row>
    <row r="655" spans="1:32" x14ac:dyDescent="0.25">
      <c r="A655" t="s">
        <v>13</v>
      </c>
      <c r="B655" t="s">
        <v>27</v>
      </c>
      <c r="C655" t="s">
        <v>9</v>
      </c>
      <c r="D655" t="s">
        <v>10</v>
      </c>
      <c r="E655" t="s">
        <v>62</v>
      </c>
      <c r="F655" t="s">
        <v>16</v>
      </c>
      <c r="G655" s="10" t="s">
        <v>54</v>
      </c>
      <c r="H655" s="5">
        <v>4.1679275417772601</v>
      </c>
      <c r="I655" s="5" t="s">
        <v>54</v>
      </c>
      <c r="J655" s="5" t="s">
        <v>54</v>
      </c>
      <c r="K655" s="5" t="s">
        <v>54</v>
      </c>
      <c r="L655" s="5">
        <v>3.0750700106442102</v>
      </c>
      <c r="M655" s="10" t="s">
        <v>54</v>
      </c>
      <c r="N655" s="5">
        <v>4.47143817359468</v>
      </c>
      <c r="O655" s="5" t="s">
        <v>54</v>
      </c>
      <c r="P655" s="5" t="s">
        <v>54</v>
      </c>
      <c r="Q655" s="5" t="s">
        <v>54</v>
      </c>
      <c r="R655" s="5">
        <v>3.1715165917302399</v>
      </c>
      <c r="S655" s="11" t="s">
        <v>55</v>
      </c>
      <c r="T655" t="s">
        <v>53</v>
      </c>
      <c r="U655" t="s">
        <v>55</v>
      </c>
      <c r="V655" t="s">
        <v>55</v>
      </c>
      <c r="W655" t="s">
        <v>55</v>
      </c>
      <c r="X655" t="s">
        <v>49</v>
      </c>
      <c r="Y655" s="7">
        <f>ABS(Quintile_Data[[#This Row],[AE_Amt_Overall]]-MAX(Quintile_Data[[#This Row],[AE_Amt_Q1]:[AE_Amt_Q5]]))</f>
        <v>1.09285753113305</v>
      </c>
      <c r="Z655" s="6">
        <f>ABS(MIN(Quintile_Data[[#This Row],[AE_Amt_Q1]:[AE_Amt_Q5]])-Quintile_Data[[#This Row],[AE_Amt_Overall]])</f>
        <v>1.09285753113305</v>
      </c>
      <c r="AA655" s="19" t="str">
        <f>VLOOKUP(Quintile_Data[[#This Row],[Deaths_Q1]],Mapping!$A$2:$B$8,2,FALSE)</f>
        <v>N/A</v>
      </c>
      <c r="AB655" s="8">
        <f>VLOOKUP(Quintile_Data[[#This Row],[Deaths_Q2]],Mapping!$A$2:$B$8,2,FALSE)</f>
        <v>12</v>
      </c>
      <c r="AC655" s="8" t="str">
        <f>VLOOKUP(Quintile_Data[[#This Row],[Deaths_Q3]],Mapping!$A$2:$B$8,2,FALSE)</f>
        <v>N/A</v>
      </c>
      <c r="AD655" s="8" t="str">
        <f>VLOOKUP(Quintile_Data[[#This Row],[Deaths_Q4]],Mapping!$A$2:$B$8,2,FALSE)</f>
        <v>N/A</v>
      </c>
      <c r="AE655" s="8" t="str">
        <f>VLOOKUP(Quintile_Data[[#This Row],[Deaths_Q5]],Mapping!$A$2:$B$8,2,FALSE)</f>
        <v>N/A</v>
      </c>
      <c r="AF655" s="8">
        <f>VLOOKUP(Quintile_Data[[#This Row],[Deaths_Overall]],Mapping!$A$2:$B$8,2,FALSE)</f>
        <v>25</v>
      </c>
    </row>
    <row r="656" spans="1:32" x14ac:dyDescent="0.25">
      <c r="A656" t="s">
        <v>13</v>
      </c>
      <c r="B656" t="s">
        <v>27</v>
      </c>
      <c r="C656" t="s">
        <v>9</v>
      </c>
      <c r="D656" t="s">
        <v>10</v>
      </c>
      <c r="E656" t="s">
        <v>62</v>
      </c>
      <c r="F656" t="s">
        <v>7</v>
      </c>
      <c r="G656" s="10">
        <v>2.2642883379752599</v>
      </c>
      <c r="H656" s="5">
        <v>1.13972404561489</v>
      </c>
      <c r="I656" s="5">
        <v>0.90629850003502299</v>
      </c>
      <c r="J656" s="5">
        <v>0.73995111878034403</v>
      </c>
      <c r="K656" s="5">
        <v>0.44843698064255799</v>
      </c>
      <c r="L656" s="5">
        <v>0.94272872698073296</v>
      </c>
      <c r="M656" s="10">
        <v>1.81464802067715</v>
      </c>
      <c r="N656" s="5">
        <v>1.20874369429093</v>
      </c>
      <c r="O656" s="5">
        <v>0.96605034060753803</v>
      </c>
      <c r="P656" s="5">
        <v>0.81322772637330398</v>
      </c>
      <c r="Q656" s="5">
        <v>0.73650857929168001</v>
      </c>
      <c r="R656" s="5">
        <v>1.0408772151293399</v>
      </c>
      <c r="S656" s="11" t="s">
        <v>51</v>
      </c>
      <c r="T656" t="s">
        <v>49</v>
      </c>
      <c r="U656" t="s">
        <v>53</v>
      </c>
      <c r="V656" t="s">
        <v>49</v>
      </c>
      <c r="W656" t="s">
        <v>51</v>
      </c>
      <c r="X656" t="s">
        <v>48</v>
      </c>
      <c r="Y656" s="7">
        <f>ABS(Quintile_Data[[#This Row],[AE_Amt_Overall]]-MAX(Quintile_Data[[#This Row],[AE_Amt_Q1]:[AE_Amt_Q5]]))</f>
        <v>1.3215596109945269</v>
      </c>
      <c r="Z656" s="6">
        <f>ABS(MIN(Quintile_Data[[#This Row],[AE_Amt_Q1]:[AE_Amt_Q5]])-Quintile_Data[[#This Row],[AE_Amt_Overall]])</f>
        <v>0.49429174633817496</v>
      </c>
      <c r="AA656" s="19">
        <f>VLOOKUP(Quintile_Data[[#This Row],[Deaths_Q1]],Mapping!$A$2:$B$8,2,FALSE)</f>
        <v>6</v>
      </c>
      <c r="AB656" s="8">
        <f>VLOOKUP(Quintile_Data[[#This Row],[Deaths_Q2]],Mapping!$A$2:$B$8,2,FALSE)</f>
        <v>25</v>
      </c>
      <c r="AC656" s="8">
        <f>VLOOKUP(Quintile_Data[[#This Row],[Deaths_Q3]],Mapping!$A$2:$B$8,2,FALSE)</f>
        <v>12</v>
      </c>
      <c r="AD656" s="8">
        <f>VLOOKUP(Quintile_Data[[#This Row],[Deaths_Q4]],Mapping!$A$2:$B$8,2,FALSE)</f>
        <v>25</v>
      </c>
      <c r="AE656" s="8">
        <f>VLOOKUP(Quintile_Data[[#This Row],[Deaths_Q5]],Mapping!$A$2:$B$8,2,FALSE)</f>
        <v>6</v>
      </c>
      <c r="AF656" s="8">
        <f>VLOOKUP(Quintile_Data[[#This Row],[Deaths_Overall]],Mapping!$A$2:$B$8,2,FALSE)</f>
        <v>50</v>
      </c>
    </row>
    <row r="657" spans="1:32" x14ac:dyDescent="0.25">
      <c r="A657" t="s">
        <v>13</v>
      </c>
      <c r="B657" t="s">
        <v>27</v>
      </c>
      <c r="C657" t="s">
        <v>9</v>
      </c>
      <c r="D657" t="s">
        <v>10</v>
      </c>
      <c r="E657" t="s">
        <v>62</v>
      </c>
      <c r="F657" t="s">
        <v>57</v>
      </c>
      <c r="G657" s="10">
        <v>2.3363683194761098</v>
      </c>
      <c r="H657" s="5">
        <v>1.24296193731141</v>
      </c>
      <c r="I657" s="5">
        <v>0.94316377995495904</v>
      </c>
      <c r="J657" s="5">
        <v>0.74368885726297496</v>
      </c>
      <c r="K657" s="5">
        <v>0.44875729658876101</v>
      </c>
      <c r="L657" s="5">
        <v>0.96190158820782201</v>
      </c>
      <c r="M657" s="10">
        <v>2.0642810951786301</v>
      </c>
      <c r="N657" s="5">
        <v>1.6038590654065601</v>
      </c>
      <c r="O657" s="5">
        <v>1.0040615106178199</v>
      </c>
      <c r="P657" s="5">
        <v>0.83952961620885602</v>
      </c>
      <c r="Q657" s="5">
        <v>0.74172711250688605</v>
      </c>
      <c r="R657" s="5">
        <v>1.1663123367081001</v>
      </c>
      <c r="S657" s="11" t="s">
        <v>51</v>
      </c>
      <c r="T657" t="s">
        <v>49</v>
      </c>
      <c r="U657" t="s">
        <v>49</v>
      </c>
      <c r="V657" t="s">
        <v>49</v>
      </c>
      <c r="W657" t="s">
        <v>51</v>
      </c>
      <c r="X657" t="s">
        <v>48</v>
      </c>
      <c r="Y657" s="7">
        <f>ABS(Quintile_Data[[#This Row],[AE_Amt_Overall]]-MAX(Quintile_Data[[#This Row],[AE_Amt_Q1]:[AE_Amt_Q5]]))</f>
        <v>1.3744667312682877</v>
      </c>
      <c r="Z657" s="6">
        <f>ABS(MIN(Quintile_Data[[#This Row],[AE_Amt_Q1]:[AE_Amt_Q5]])-Quintile_Data[[#This Row],[AE_Amt_Overall]])</f>
        <v>0.51314429161906094</v>
      </c>
      <c r="AA657" s="19">
        <f>VLOOKUP(Quintile_Data[[#This Row],[Deaths_Q1]],Mapping!$A$2:$B$8,2,FALSE)</f>
        <v>6</v>
      </c>
      <c r="AB657" s="8">
        <f>VLOOKUP(Quintile_Data[[#This Row],[Deaths_Q2]],Mapping!$A$2:$B$8,2,FALSE)</f>
        <v>25</v>
      </c>
      <c r="AC657" s="8">
        <f>VLOOKUP(Quintile_Data[[#This Row],[Deaths_Q3]],Mapping!$A$2:$B$8,2,FALSE)</f>
        <v>25</v>
      </c>
      <c r="AD657" s="8">
        <f>VLOOKUP(Quintile_Data[[#This Row],[Deaths_Q4]],Mapping!$A$2:$B$8,2,FALSE)</f>
        <v>25</v>
      </c>
      <c r="AE657" s="8">
        <f>VLOOKUP(Quintile_Data[[#This Row],[Deaths_Q5]],Mapping!$A$2:$B$8,2,FALSE)</f>
        <v>6</v>
      </c>
      <c r="AF657" s="8">
        <f>VLOOKUP(Quintile_Data[[#This Row],[Deaths_Overall]],Mapping!$A$2:$B$8,2,FALSE)</f>
        <v>50</v>
      </c>
    </row>
    <row r="658" spans="1:32" x14ac:dyDescent="0.25">
      <c r="A658" t="s">
        <v>13</v>
      </c>
      <c r="B658" t="s">
        <v>27</v>
      </c>
      <c r="C658" t="s">
        <v>9</v>
      </c>
      <c r="D658" t="s">
        <v>10</v>
      </c>
      <c r="E658" t="s">
        <v>11</v>
      </c>
      <c r="F658" t="s">
        <v>16</v>
      </c>
      <c r="G658" s="10" t="s">
        <v>54</v>
      </c>
      <c r="H658" s="5">
        <v>3.9938810443188801</v>
      </c>
      <c r="I658" s="5">
        <v>2.6901558849615701</v>
      </c>
      <c r="J658" s="5">
        <v>2.3122371889786701</v>
      </c>
      <c r="K658" s="5">
        <v>1.2135591527829901</v>
      </c>
      <c r="L658" s="5">
        <v>2.78195726588257</v>
      </c>
      <c r="M658" s="10" t="s">
        <v>54</v>
      </c>
      <c r="N658" s="5">
        <v>4.9275488395231397</v>
      </c>
      <c r="O658" s="5">
        <v>2.66242444290824</v>
      </c>
      <c r="P658" s="5">
        <v>2.5184974277524899</v>
      </c>
      <c r="Q658" s="5">
        <v>1.2583762207129101</v>
      </c>
      <c r="R658" s="5">
        <v>3.1253284166043498</v>
      </c>
      <c r="S658" s="11" t="s">
        <v>55</v>
      </c>
      <c r="T658" t="s">
        <v>49</v>
      </c>
      <c r="U658" t="s">
        <v>53</v>
      </c>
      <c r="V658" t="s">
        <v>49</v>
      </c>
      <c r="W658" t="s">
        <v>51</v>
      </c>
      <c r="X658" t="s">
        <v>49</v>
      </c>
      <c r="Y658" s="7">
        <f>ABS(Quintile_Data[[#This Row],[AE_Amt_Overall]]-MAX(Quintile_Data[[#This Row],[AE_Amt_Q1]:[AE_Amt_Q5]]))</f>
        <v>1.2119237784363102</v>
      </c>
      <c r="Z658" s="6">
        <f>ABS(MIN(Quintile_Data[[#This Row],[AE_Amt_Q1]:[AE_Amt_Q5]])-Quintile_Data[[#This Row],[AE_Amt_Overall]])</f>
        <v>1.5683981130995799</v>
      </c>
      <c r="AA658" s="19" t="str">
        <f>VLOOKUP(Quintile_Data[[#This Row],[Deaths_Q1]],Mapping!$A$2:$B$8,2,FALSE)</f>
        <v>N/A</v>
      </c>
      <c r="AB658" s="8">
        <f>VLOOKUP(Quintile_Data[[#This Row],[Deaths_Q2]],Mapping!$A$2:$B$8,2,FALSE)</f>
        <v>25</v>
      </c>
      <c r="AC658" s="8">
        <f>VLOOKUP(Quintile_Data[[#This Row],[Deaths_Q3]],Mapping!$A$2:$B$8,2,FALSE)</f>
        <v>12</v>
      </c>
      <c r="AD658" s="8">
        <f>VLOOKUP(Quintile_Data[[#This Row],[Deaths_Q4]],Mapping!$A$2:$B$8,2,FALSE)</f>
        <v>25</v>
      </c>
      <c r="AE658" s="8">
        <f>VLOOKUP(Quintile_Data[[#This Row],[Deaths_Q5]],Mapping!$A$2:$B$8,2,FALSE)</f>
        <v>6</v>
      </c>
      <c r="AF658" s="8">
        <f>VLOOKUP(Quintile_Data[[#This Row],[Deaths_Overall]],Mapping!$A$2:$B$8,2,FALSE)</f>
        <v>25</v>
      </c>
    </row>
    <row r="659" spans="1:32" x14ac:dyDescent="0.25">
      <c r="A659" t="s">
        <v>13</v>
      </c>
      <c r="B659" t="s">
        <v>27</v>
      </c>
      <c r="C659" t="s">
        <v>9</v>
      </c>
      <c r="D659" t="s">
        <v>10</v>
      </c>
      <c r="E659" t="s">
        <v>11</v>
      </c>
      <c r="F659" t="s">
        <v>7</v>
      </c>
      <c r="G659" s="10">
        <v>1.4927106685435501</v>
      </c>
      <c r="H659" s="5">
        <v>1.0146569522486999</v>
      </c>
      <c r="I659" s="5">
        <v>0.80480482860212799</v>
      </c>
      <c r="J659" s="5">
        <v>0.69987195414422898</v>
      </c>
      <c r="K659" s="5">
        <v>0.52252488017461096</v>
      </c>
      <c r="L659" s="5">
        <v>0.90215157012335701</v>
      </c>
      <c r="M659" s="10">
        <v>1.9652593598218799</v>
      </c>
      <c r="N659" s="5">
        <v>1.09552200239431</v>
      </c>
      <c r="O659" s="5">
        <v>0.86244126979719904</v>
      </c>
      <c r="P659" s="5">
        <v>0.82147766355208596</v>
      </c>
      <c r="Q659" s="5">
        <v>0.71136111522669798</v>
      </c>
      <c r="R659" s="5">
        <v>1.0749601105025901</v>
      </c>
      <c r="S659" s="11" t="s">
        <v>48</v>
      </c>
      <c r="T659" t="s">
        <v>48</v>
      </c>
      <c r="U659" t="s">
        <v>48</v>
      </c>
      <c r="V659" t="s">
        <v>49</v>
      </c>
      <c r="W659" t="s">
        <v>49</v>
      </c>
      <c r="X659" t="s">
        <v>48</v>
      </c>
      <c r="Y659" s="7">
        <f>ABS(Quintile_Data[[#This Row],[AE_Amt_Overall]]-MAX(Quintile_Data[[#This Row],[AE_Amt_Q1]:[AE_Amt_Q5]]))</f>
        <v>0.59055909842019305</v>
      </c>
      <c r="Z659" s="6">
        <f>ABS(MIN(Quintile_Data[[#This Row],[AE_Amt_Q1]:[AE_Amt_Q5]])-Quintile_Data[[#This Row],[AE_Amt_Overall]])</f>
        <v>0.37962668994874604</v>
      </c>
      <c r="AA659" s="19">
        <f>VLOOKUP(Quintile_Data[[#This Row],[Deaths_Q1]],Mapping!$A$2:$B$8,2,FALSE)</f>
        <v>50</v>
      </c>
      <c r="AB659" s="8">
        <f>VLOOKUP(Quintile_Data[[#This Row],[Deaths_Q2]],Mapping!$A$2:$B$8,2,FALSE)</f>
        <v>50</v>
      </c>
      <c r="AC659" s="8">
        <f>VLOOKUP(Quintile_Data[[#This Row],[Deaths_Q3]],Mapping!$A$2:$B$8,2,FALSE)</f>
        <v>50</v>
      </c>
      <c r="AD659" s="8">
        <f>VLOOKUP(Quintile_Data[[#This Row],[Deaths_Q4]],Mapping!$A$2:$B$8,2,FALSE)</f>
        <v>25</v>
      </c>
      <c r="AE659" s="8">
        <f>VLOOKUP(Quintile_Data[[#This Row],[Deaths_Q5]],Mapping!$A$2:$B$8,2,FALSE)</f>
        <v>25</v>
      </c>
      <c r="AF659" s="8">
        <f>VLOOKUP(Quintile_Data[[#This Row],[Deaths_Overall]],Mapping!$A$2:$B$8,2,FALSE)</f>
        <v>50</v>
      </c>
    </row>
    <row r="660" spans="1:32" x14ac:dyDescent="0.25">
      <c r="A660" t="s">
        <v>13</v>
      </c>
      <c r="B660" t="s">
        <v>27</v>
      </c>
      <c r="C660" t="s">
        <v>9</v>
      </c>
      <c r="D660" t="s">
        <v>10</v>
      </c>
      <c r="E660" t="s">
        <v>11</v>
      </c>
      <c r="F660" t="s">
        <v>57</v>
      </c>
      <c r="G660" s="10">
        <v>1.5482193923930201</v>
      </c>
      <c r="H660" s="5">
        <v>1.0339675264372801</v>
      </c>
      <c r="I660" s="5">
        <v>0.83457002780034195</v>
      </c>
      <c r="J660" s="5">
        <v>0.72412696890936901</v>
      </c>
      <c r="K660" s="5">
        <v>0.55831770930160296</v>
      </c>
      <c r="L660" s="5">
        <v>0.91132077962096703</v>
      </c>
      <c r="M660" s="10">
        <v>2.31484428736821</v>
      </c>
      <c r="N660" s="5">
        <v>1.1810111225573701</v>
      </c>
      <c r="O660" s="5">
        <v>0.94152831457321395</v>
      </c>
      <c r="P660" s="5">
        <v>0.81252777487257</v>
      </c>
      <c r="Q660" s="5">
        <v>0.76099134840338101</v>
      </c>
      <c r="R660" s="5">
        <v>1.1702943410897</v>
      </c>
      <c r="S660" s="11" t="s">
        <v>48</v>
      </c>
      <c r="T660" t="s">
        <v>48</v>
      </c>
      <c r="U660" t="s">
        <v>48</v>
      </c>
      <c r="V660" t="s">
        <v>49</v>
      </c>
      <c r="W660" t="s">
        <v>49</v>
      </c>
      <c r="X660" t="s">
        <v>48</v>
      </c>
      <c r="Y660" s="7">
        <f>ABS(Quintile_Data[[#This Row],[AE_Amt_Overall]]-MAX(Quintile_Data[[#This Row],[AE_Amt_Q1]:[AE_Amt_Q5]]))</f>
        <v>0.63689861277205306</v>
      </c>
      <c r="Z660" s="6">
        <f>ABS(MIN(Quintile_Data[[#This Row],[AE_Amt_Q1]:[AE_Amt_Q5]])-Quintile_Data[[#This Row],[AE_Amt_Overall]])</f>
        <v>0.35300307031936407</v>
      </c>
      <c r="AA660" s="19">
        <f>VLOOKUP(Quintile_Data[[#This Row],[Deaths_Q1]],Mapping!$A$2:$B$8,2,FALSE)</f>
        <v>50</v>
      </c>
      <c r="AB660" s="8">
        <f>VLOOKUP(Quintile_Data[[#This Row],[Deaths_Q2]],Mapping!$A$2:$B$8,2,FALSE)</f>
        <v>50</v>
      </c>
      <c r="AC660" s="8">
        <f>VLOOKUP(Quintile_Data[[#This Row],[Deaths_Q3]],Mapping!$A$2:$B$8,2,FALSE)</f>
        <v>50</v>
      </c>
      <c r="AD660" s="8">
        <f>VLOOKUP(Quintile_Data[[#This Row],[Deaths_Q4]],Mapping!$A$2:$B$8,2,FALSE)</f>
        <v>25</v>
      </c>
      <c r="AE660" s="8">
        <f>VLOOKUP(Quintile_Data[[#This Row],[Deaths_Q5]],Mapping!$A$2:$B$8,2,FALSE)</f>
        <v>25</v>
      </c>
      <c r="AF660" s="8">
        <f>VLOOKUP(Quintile_Data[[#This Row],[Deaths_Overall]],Mapping!$A$2:$B$8,2,FALSE)</f>
        <v>50</v>
      </c>
    </row>
    <row r="661" spans="1:32" x14ac:dyDescent="0.25">
      <c r="A661" t="s">
        <v>13</v>
      </c>
      <c r="B661" t="s">
        <v>27</v>
      </c>
      <c r="C661" t="s">
        <v>9</v>
      </c>
      <c r="D661" t="s">
        <v>10</v>
      </c>
      <c r="E661" t="s">
        <v>58</v>
      </c>
      <c r="F661" t="s">
        <v>16</v>
      </c>
      <c r="G661" s="10" t="s">
        <v>54</v>
      </c>
      <c r="H661" s="5">
        <v>3.9348682354564599</v>
      </c>
      <c r="I661" s="5">
        <v>2.90426058121946</v>
      </c>
      <c r="J661" s="5">
        <v>2.24612570671444</v>
      </c>
      <c r="K661" s="5">
        <v>1.4274047270822801</v>
      </c>
      <c r="L661" s="5">
        <v>2.7995212440144601</v>
      </c>
      <c r="M661" s="10" t="s">
        <v>54</v>
      </c>
      <c r="N661" s="5">
        <v>4.6619562594220101</v>
      </c>
      <c r="O661" s="5">
        <v>3.2886638597990401</v>
      </c>
      <c r="P661" s="5">
        <v>2.3715217040721299</v>
      </c>
      <c r="Q661" s="5">
        <v>1.43175581594065</v>
      </c>
      <c r="R661" s="5">
        <v>3.0871300422866201</v>
      </c>
      <c r="S661" s="11" t="s">
        <v>55</v>
      </c>
      <c r="T661" t="s">
        <v>49</v>
      </c>
      <c r="U661" t="s">
        <v>53</v>
      </c>
      <c r="V661" t="s">
        <v>49</v>
      </c>
      <c r="W661" t="s">
        <v>51</v>
      </c>
      <c r="X661" t="s">
        <v>48</v>
      </c>
      <c r="Y661" s="7">
        <f>ABS(Quintile_Data[[#This Row],[AE_Amt_Overall]]-MAX(Quintile_Data[[#This Row],[AE_Amt_Q1]:[AE_Amt_Q5]]))</f>
        <v>1.1353469914419998</v>
      </c>
      <c r="Z661" s="6">
        <f>ABS(MIN(Quintile_Data[[#This Row],[AE_Amt_Q1]:[AE_Amt_Q5]])-Quintile_Data[[#This Row],[AE_Amt_Overall]])</f>
        <v>1.3721165169321801</v>
      </c>
      <c r="AA661" s="19" t="str">
        <f>VLOOKUP(Quintile_Data[[#This Row],[Deaths_Q1]],Mapping!$A$2:$B$8,2,FALSE)</f>
        <v>N/A</v>
      </c>
      <c r="AB661" s="8">
        <f>VLOOKUP(Quintile_Data[[#This Row],[Deaths_Q2]],Mapping!$A$2:$B$8,2,FALSE)</f>
        <v>25</v>
      </c>
      <c r="AC661" s="8">
        <f>VLOOKUP(Quintile_Data[[#This Row],[Deaths_Q3]],Mapping!$A$2:$B$8,2,FALSE)</f>
        <v>12</v>
      </c>
      <c r="AD661" s="8">
        <f>VLOOKUP(Quintile_Data[[#This Row],[Deaths_Q4]],Mapping!$A$2:$B$8,2,FALSE)</f>
        <v>25</v>
      </c>
      <c r="AE661" s="8">
        <f>VLOOKUP(Quintile_Data[[#This Row],[Deaths_Q5]],Mapping!$A$2:$B$8,2,FALSE)</f>
        <v>6</v>
      </c>
      <c r="AF661" s="8">
        <f>VLOOKUP(Quintile_Data[[#This Row],[Deaths_Overall]],Mapping!$A$2:$B$8,2,FALSE)</f>
        <v>50</v>
      </c>
    </row>
    <row r="662" spans="1:32" x14ac:dyDescent="0.25">
      <c r="A662" t="s">
        <v>13</v>
      </c>
      <c r="B662" t="s">
        <v>27</v>
      </c>
      <c r="C662" t="s">
        <v>9</v>
      </c>
      <c r="D662" t="s">
        <v>10</v>
      </c>
      <c r="E662" t="s">
        <v>58</v>
      </c>
      <c r="F662" t="s">
        <v>7</v>
      </c>
      <c r="G662" s="10">
        <v>1.6411332739072999</v>
      </c>
      <c r="H662" s="5">
        <v>1.0909280692515599</v>
      </c>
      <c r="I662" s="5">
        <v>0.88038212930880899</v>
      </c>
      <c r="J662" s="5">
        <v>0.739595551983247</v>
      </c>
      <c r="K662" s="5">
        <v>0.60523950084450395</v>
      </c>
      <c r="L662" s="5">
        <v>0.90893680498062501</v>
      </c>
      <c r="M662" s="10">
        <v>1.48427840588983</v>
      </c>
      <c r="N662" s="5">
        <v>1.29040608726374</v>
      </c>
      <c r="O662" s="5">
        <v>0.96794903856461401</v>
      </c>
      <c r="P662" s="5">
        <v>0.81718992457931305</v>
      </c>
      <c r="Q662" s="5">
        <v>0.75791114456257003</v>
      </c>
      <c r="R662" s="5">
        <v>1.07047574045366</v>
      </c>
      <c r="S662" s="11" t="s">
        <v>49</v>
      </c>
      <c r="T662" t="s">
        <v>48</v>
      </c>
      <c r="U662" t="s">
        <v>48</v>
      </c>
      <c r="V662" t="s">
        <v>49</v>
      </c>
      <c r="W662" t="s">
        <v>49</v>
      </c>
      <c r="X662" t="s">
        <v>48</v>
      </c>
      <c r="Y662" s="7">
        <f>ABS(Quintile_Data[[#This Row],[AE_Amt_Overall]]-MAX(Quintile_Data[[#This Row],[AE_Amt_Q1]:[AE_Amt_Q5]]))</f>
        <v>0.73219646892667489</v>
      </c>
      <c r="Z662" s="6">
        <f>ABS(MIN(Quintile_Data[[#This Row],[AE_Amt_Q1]:[AE_Amt_Q5]])-Quintile_Data[[#This Row],[AE_Amt_Overall]])</f>
        <v>0.30369730413612106</v>
      </c>
      <c r="AA662" s="19">
        <f>VLOOKUP(Quintile_Data[[#This Row],[Deaths_Q1]],Mapping!$A$2:$B$8,2,FALSE)</f>
        <v>25</v>
      </c>
      <c r="AB662" s="8">
        <f>VLOOKUP(Quintile_Data[[#This Row],[Deaths_Q2]],Mapping!$A$2:$B$8,2,FALSE)</f>
        <v>50</v>
      </c>
      <c r="AC662" s="8">
        <f>VLOOKUP(Quintile_Data[[#This Row],[Deaths_Q3]],Mapping!$A$2:$B$8,2,FALSE)</f>
        <v>50</v>
      </c>
      <c r="AD662" s="8">
        <f>VLOOKUP(Quintile_Data[[#This Row],[Deaths_Q4]],Mapping!$A$2:$B$8,2,FALSE)</f>
        <v>25</v>
      </c>
      <c r="AE662" s="8">
        <f>VLOOKUP(Quintile_Data[[#This Row],[Deaths_Q5]],Mapping!$A$2:$B$8,2,FALSE)</f>
        <v>25</v>
      </c>
      <c r="AF662" s="8">
        <f>VLOOKUP(Quintile_Data[[#This Row],[Deaths_Overall]],Mapping!$A$2:$B$8,2,FALSE)</f>
        <v>50</v>
      </c>
    </row>
    <row r="663" spans="1:32" x14ac:dyDescent="0.25">
      <c r="A663" t="s">
        <v>13</v>
      </c>
      <c r="B663" t="s">
        <v>27</v>
      </c>
      <c r="C663" t="s">
        <v>9</v>
      </c>
      <c r="D663" t="s">
        <v>10</v>
      </c>
      <c r="E663" t="s">
        <v>58</v>
      </c>
      <c r="F663" t="s">
        <v>57</v>
      </c>
      <c r="G663" s="10">
        <v>1.65832923943365</v>
      </c>
      <c r="H663" s="5">
        <v>1.13323376715461</v>
      </c>
      <c r="I663" s="5">
        <v>0.90644471190620102</v>
      </c>
      <c r="J663" s="5">
        <v>0.75481484126718701</v>
      </c>
      <c r="K663" s="5">
        <v>0.60904045155323205</v>
      </c>
      <c r="L663" s="5">
        <v>0.92001903273136199</v>
      </c>
      <c r="M663" s="10">
        <v>1.6311084584762101</v>
      </c>
      <c r="N663" s="5">
        <v>1.5300134431316901</v>
      </c>
      <c r="O663" s="5">
        <v>1.00426330053152</v>
      </c>
      <c r="P663" s="5">
        <v>0.85801050337870399</v>
      </c>
      <c r="Q663" s="5">
        <v>0.78751587456204297</v>
      </c>
      <c r="R663" s="5">
        <v>1.1753494793644701</v>
      </c>
      <c r="S663" s="11" t="s">
        <v>49</v>
      </c>
      <c r="T663" t="s">
        <v>48</v>
      </c>
      <c r="U663" t="s">
        <v>48</v>
      </c>
      <c r="V663" t="s">
        <v>48</v>
      </c>
      <c r="W663" t="s">
        <v>49</v>
      </c>
      <c r="X663" t="s">
        <v>48</v>
      </c>
      <c r="Y663" s="7">
        <f>ABS(Quintile_Data[[#This Row],[AE_Amt_Overall]]-MAX(Quintile_Data[[#This Row],[AE_Amt_Q1]:[AE_Amt_Q5]]))</f>
        <v>0.73831020670228797</v>
      </c>
      <c r="Z663" s="6">
        <f>ABS(MIN(Quintile_Data[[#This Row],[AE_Amt_Q1]:[AE_Amt_Q5]])-Quintile_Data[[#This Row],[AE_Amt_Overall]])</f>
        <v>0.31097858117812993</v>
      </c>
      <c r="AA663" s="19">
        <f>VLOOKUP(Quintile_Data[[#This Row],[Deaths_Q1]],Mapping!$A$2:$B$8,2,FALSE)</f>
        <v>25</v>
      </c>
      <c r="AB663" s="8">
        <f>VLOOKUP(Quintile_Data[[#This Row],[Deaths_Q2]],Mapping!$A$2:$B$8,2,FALSE)</f>
        <v>50</v>
      </c>
      <c r="AC663" s="8">
        <f>VLOOKUP(Quintile_Data[[#This Row],[Deaths_Q3]],Mapping!$A$2:$B$8,2,FALSE)</f>
        <v>50</v>
      </c>
      <c r="AD663" s="8">
        <f>VLOOKUP(Quintile_Data[[#This Row],[Deaths_Q4]],Mapping!$A$2:$B$8,2,FALSE)</f>
        <v>50</v>
      </c>
      <c r="AE663" s="8">
        <f>VLOOKUP(Quintile_Data[[#This Row],[Deaths_Q5]],Mapping!$A$2:$B$8,2,FALSE)</f>
        <v>25</v>
      </c>
      <c r="AF663" s="8">
        <f>VLOOKUP(Quintile_Data[[#This Row],[Deaths_Overall]],Mapping!$A$2:$B$8,2,FALSE)</f>
        <v>50</v>
      </c>
    </row>
    <row r="664" spans="1:32" x14ac:dyDescent="0.25">
      <c r="A664" t="s">
        <v>13</v>
      </c>
      <c r="B664" t="s">
        <v>27</v>
      </c>
      <c r="C664" t="s">
        <v>9</v>
      </c>
      <c r="D664" t="s">
        <v>14</v>
      </c>
      <c r="E664" t="s">
        <v>60</v>
      </c>
      <c r="F664" t="s">
        <v>16</v>
      </c>
      <c r="G664" s="10" t="s">
        <v>54</v>
      </c>
      <c r="H664" s="5" t="s">
        <v>54</v>
      </c>
      <c r="I664" s="5" t="s">
        <v>54</v>
      </c>
      <c r="J664" s="5">
        <v>0.88605494108399496</v>
      </c>
      <c r="K664" s="5">
        <v>0.71050735840699197</v>
      </c>
      <c r="L664" s="5">
        <v>0.97159979610635305</v>
      </c>
      <c r="M664" s="10" t="s">
        <v>54</v>
      </c>
      <c r="N664" s="5" t="s">
        <v>54</v>
      </c>
      <c r="O664" s="5" t="s">
        <v>54</v>
      </c>
      <c r="P664" s="5">
        <v>0.99628608243780703</v>
      </c>
      <c r="Q664" s="5">
        <v>1.16011842037623</v>
      </c>
      <c r="R664" s="5">
        <v>1.1896521634630299</v>
      </c>
      <c r="S664" s="11" t="s">
        <v>55</v>
      </c>
      <c r="T664" t="s">
        <v>55</v>
      </c>
      <c r="U664" t="s">
        <v>55</v>
      </c>
      <c r="V664" t="s">
        <v>51</v>
      </c>
      <c r="W664" t="s">
        <v>51</v>
      </c>
      <c r="X664" t="s">
        <v>53</v>
      </c>
      <c r="Y664" s="7">
        <f>ABS(Quintile_Data[[#This Row],[AE_Amt_Overall]]-MAX(Quintile_Data[[#This Row],[AE_Amt_Q1]:[AE_Amt_Q5]]))</f>
        <v>8.5544855022358091E-2</v>
      </c>
      <c r="Z664" s="6">
        <f>ABS(MIN(Quintile_Data[[#This Row],[AE_Amt_Q1]:[AE_Amt_Q5]])-Quintile_Data[[#This Row],[AE_Amt_Overall]])</f>
        <v>0.26109243769936108</v>
      </c>
      <c r="AA664" s="19" t="str">
        <f>VLOOKUP(Quintile_Data[[#This Row],[Deaths_Q1]],Mapping!$A$2:$B$8,2,FALSE)</f>
        <v>N/A</v>
      </c>
      <c r="AB664" s="8" t="str">
        <f>VLOOKUP(Quintile_Data[[#This Row],[Deaths_Q2]],Mapping!$A$2:$B$8,2,FALSE)</f>
        <v>N/A</v>
      </c>
      <c r="AC664" s="8" t="str">
        <f>VLOOKUP(Quintile_Data[[#This Row],[Deaths_Q3]],Mapping!$A$2:$B$8,2,FALSE)</f>
        <v>N/A</v>
      </c>
      <c r="AD664" s="8">
        <f>VLOOKUP(Quintile_Data[[#This Row],[Deaths_Q4]],Mapping!$A$2:$B$8,2,FALSE)</f>
        <v>6</v>
      </c>
      <c r="AE664" s="8">
        <f>VLOOKUP(Quintile_Data[[#This Row],[Deaths_Q5]],Mapping!$A$2:$B$8,2,FALSE)</f>
        <v>6</v>
      </c>
      <c r="AF664" s="8">
        <f>VLOOKUP(Quintile_Data[[#This Row],[Deaths_Overall]],Mapping!$A$2:$B$8,2,FALSE)</f>
        <v>12</v>
      </c>
    </row>
    <row r="665" spans="1:32" x14ac:dyDescent="0.25">
      <c r="A665" t="s">
        <v>13</v>
      </c>
      <c r="B665" t="s">
        <v>27</v>
      </c>
      <c r="C665" t="s">
        <v>9</v>
      </c>
      <c r="D665" t="s">
        <v>14</v>
      </c>
      <c r="E665" t="s">
        <v>60</v>
      </c>
      <c r="F665" t="s">
        <v>7</v>
      </c>
      <c r="G665" s="10" t="s">
        <v>54</v>
      </c>
      <c r="H665" s="5" t="s">
        <v>54</v>
      </c>
      <c r="I665" s="5" t="s">
        <v>54</v>
      </c>
      <c r="J665" s="5" t="s">
        <v>54</v>
      </c>
      <c r="K665" s="5" t="s">
        <v>54</v>
      </c>
      <c r="L665" s="5" t="s">
        <v>54</v>
      </c>
      <c r="M665" s="10" t="s">
        <v>54</v>
      </c>
      <c r="N665" s="5" t="s">
        <v>54</v>
      </c>
      <c r="O665" s="5" t="s">
        <v>54</v>
      </c>
      <c r="P665" s="5" t="s">
        <v>54</v>
      </c>
      <c r="Q665" s="5" t="s">
        <v>54</v>
      </c>
      <c r="R665" s="5" t="s">
        <v>54</v>
      </c>
      <c r="S665" s="11" t="s">
        <v>55</v>
      </c>
      <c r="T665" t="s">
        <v>55</v>
      </c>
      <c r="U665" t="s">
        <v>55</v>
      </c>
      <c r="V665" t="s">
        <v>55</v>
      </c>
      <c r="W665" t="s">
        <v>55</v>
      </c>
      <c r="X665" t="s">
        <v>55</v>
      </c>
      <c r="Y665" s="7" t="e">
        <f>ABS(Quintile_Data[[#This Row],[AE_Amt_Overall]]-MAX(Quintile_Data[[#This Row],[AE_Amt_Q1]:[AE_Amt_Q5]]))</f>
        <v>#VALUE!</v>
      </c>
      <c r="Z665" s="6" t="e">
        <f>ABS(MIN(Quintile_Data[[#This Row],[AE_Amt_Q1]:[AE_Amt_Q5]])-Quintile_Data[[#This Row],[AE_Amt_Overall]])</f>
        <v>#VALUE!</v>
      </c>
      <c r="AA665" s="19" t="str">
        <f>VLOOKUP(Quintile_Data[[#This Row],[Deaths_Q1]],Mapping!$A$2:$B$8,2,FALSE)</f>
        <v>N/A</v>
      </c>
      <c r="AB665" s="8" t="str">
        <f>VLOOKUP(Quintile_Data[[#This Row],[Deaths_Q2]],Mapping!$A$2:$B$8,2,FALSE)</f>
        <v>N/A</v>
      </c>
      <c r="AC665" s="8" t="str">
        <f>VLOOKUP(Quintile_Data[[#This Row],[Deaths_Q3]],Mapping!$A$2:$B$8,2,FALSE)</f>
        <v>N/A</v>
      </c>
      <c r="AD665" s="8" t="str">
        <f>VLOOKUP(Quintile_Data[[#This Row],[Deaths_Q4]],Mapping!$A$2:$B$8,2,FALSE)</f>
        <v>N/A</v>
      </c>
      <c r="AE665" s="8" t="str">
        <f>VLOOKUP(Quintile_Data[[#This Row],[Deaths_Q5]],Mapping!$A$2:$B$8,2,FALSE)</f>
        <v>N/A</v>
      </c>
      <c r="AF665" s="8" t="str">
        <f>VLOOKUP(Quintile_Data[[#This Row],[Deaths_Overall]],Mapping!$A$2:$B$8,2,FALSE)</f>
        <v>N/A</v>
      </c>
    </row>
    <row r="666" spans="1:32" x14ac:dyDescent="0.25">
      <c r="A666" t="s">
        <v>13</v>
      </c>
      <c r="B666" t="s">
        <v>27</v>
      </c>
      <c r="C666" t="s">
        <v>9</v>
      </c>
      <c r="D666" t="s">
        <v>14</v>
      </c>
      <c r="E666" t="s">
        <v>60</v>
      </c>
      <c r="F666" t="s">
        <v>57</v>
      </c>
      <c r="G666" s="10" t="s">
        <v>54</v>
      </c>
      <c r="H666" s="5" t="s">
        <v>54</v>
      </c>
      <c r="I666" s="5" t="s">
        <v>54</v>
      </c>
      <c r="J666" s="5" t="s">
        <v>54</v>
      </c>
      <c r="K666" s="5">
        <v>0.66874898761627799</v>
      </c>
      <c r="L666" s="5">
        <v>1.03051453098654</v>
      </c>
      <c r="M666" s="10" t="s">
        <v>54</v>
      </c>
      <c r="N666" s="5" t="s">
        <v>54</v>
      </c>
      <c r="O666" s="5" t="s">
        <v>54</v>
      </c>
      <c r="P666" s="5" t="s">
        <v>54</v>
      </c>
      <c r="Q666" s="5">
        <v>1.0226973270181201</v>
      </c>
      <c r="R666" s="5">
        <v>1.1967721121331101</v>
      </c>
      <c r="S666" s="11" t="s">
        <v>55</v>
      </c>
      <c r="T666" t="s">
        <v>55</v>
      </c>
      <c r="U666" t="s">
        <v>55</v>
      </c>
      <c r="V666" t="s">
        <v>55</v>
      </c>
      <c r="W666" t="s">
        <v>53</v>
      </c>
      <c r="X666" t="s">
        <v>53</v>
      </c>
      <c r="Y666" s="7">
        <f>ABS(Quintile_Data[[#This Row],[AE_Amt_Overall]]-MAX(Quintile_Data[[#This Row],[AE_Amt_Q1]:[AE_Amt_Q5]]))</f>
        <v>0.36176554337026201</v>
      </c>
      <c r="Z666" s="6">
        <f>ABS(MIN(Quintile_Data[[#This Row],[AE_Amt_Q1]:[AE_Amt_Q5]])-Quintile_Data[[#This Row],[AE_Amt_Overall]])</f>
        <v>0.36176554337026201</v>
      </c>
      <c r="AA666" s="19" t="str">
        <f>VLOOKUP(Quintile_Data[[#This Row],[Deaths_Q1]],Mapping!$A$2:$B$8,2,FALSE)</f>
        <v>N/A</v>
      </c>
      <c r="AB666" s="8" t="str">
        <f>VLOOKUP(Quintile_Data[[#This Row],[Deaths_Q2]],Mapping!$A$2:$B$8,2,FALSE)</f>
        <v>N/A</v>
      </c>
      <c r="AC666" s="8" t="str">
        <f>VLOOKUP(Quintile_Data[[#This Row],[Deaths_Q3]],Mapping!$A$2:$B$8,2,FALSE)</f>
        <v>N/A</v>
      </c>
      <c r="AD666" s="8" t="str">
        <f>VLOOKUP(Quintile_Data[[#This Row],[Deaths_Q4]],Mapping!$A$2:$B$8,2,FALSE)</f>
        <v>N/A</v>
      </c>
      <c r="AE666" s="8">
        <f>VLOOKUP(Quintile_Data[[#This Row],[Deaths_Q5]],Mapping!$A$2:$B$8,2,FALSE)</f>
        <v>12</v>
      </c>
      <c r="AF666" s="8">
        <f>VLOOKUP(Quintile_Data[[#This Row],[Deaths_Overall]],Mapping!$A$2:$B$8,2,FALSE)</f>
        <v>12</v>
      </c>
    </row>
    <row r="667" spans="1:32" x14ac:dyDescent="0.25">
      <c r="A667" t="s">
        <v>13</v>
      </c>
      <c r="B667" t="s">
        <v>27</v>
      </c>
      <c r="C667" t="s">
        <v>9</v>
      </c>
      <c r="D667" t="s">
        <v>14</v>
      </c>
      <c r="E667" t="s">
        <v>61</v>
      </c>
      <c r="F667" t="s">
        <v>16</v>
      </c>
      <c r="G667" s="10">
        <v>2.3615972524995601</v>
      </c>
      <c r="H667" s="5">
        <v>1.5905334479326401</v>
      </c>
      <c r="I667" s="5">
        <v>1.19157238835755</v>
      </c>
      <c r="J667" s="5">
        <v>0.92530004838163205</v>
      </c>
      <c r="K667" s="5">
        <v>0.79515184624988999</v>
      </c>
      <c r="L667" s="5">
        <v>1.5155852700291499</v>
      </c>
      <c r="M667" s="10">
        <v>2.7486880672901299</v>
      </c>
      <c r="N667" s="5">
        <v>1.6145319053331699</v>
      </c>
      <c r="O667" s="5">
        <v>1.2514685897757101</v>
      </c>
      <c r="P667" s="5">
        <v>1.1119459203965001</v>
      </c>
      <c r="Q667" s="5">
        <v>0.81531278161853904</v>
      </c>
      <c r="R667" s="5">
        <v>1.78232868540784</v>
      </c>
      <c r="S667" s="11" t="s">
        <v>48</v>
      </c>
      <c r="T667" t="s">
        <v>49</v>
      </c>
      <c r="U667" t="s">
        <v>49</v>
      </c>
      <c r="V667" t="s">
        <v>49</v>
      </c>
      <c r="W667" t="s">
        <v>49</v>
      </c>
      <c r="X667" t="s">
        <v>48</v>
      </c>
      <c r="Y667" s="7">
        <f>ABS(Quintile_Data[[#This Row],[AE_Amt_Overall]]-MAX(Quintile_Data[[#This Row],[AE_Amt_Q1]:[AE_Amt_Q5]]))</f>
        <v>0.84601198247041021</v>
      </c>
      <c r="Z667" s="6">
        <f>ABS(MIN(Quintile_Data[[#This Row],[AE_Amt_Q1]:[AE_Amt_Q5]])-Quintile_Data[[#This Row],[AE_Amt_Overall]])</f>
        <v>0.7204334237792599</v>
      </c>
      <c r="AA667" s="19">
        <f>VLOOKUP(Quintile_Data[[#This Row],[Deaths_Q1]],Mapping!$A$2:$B$8,2,FALSE)</f>
        <v>50</v>
      </c>
      <c r="AB667" s="8">
        <f>VLOOKUP(Quintile_Data[[#This Row],[Deaths_Q2]],Mapping!$A$2:$B$8,2,FALSE)</f>
        <v>25</v>
      </c>
      <c r="AC667" s="8">
        <f>VLOOKUP(Quintile_Data[[#This Row],[Deaths_Q3]],Mapping!$A$2:$B$8,2,FALSE)</f>
        <v>25</v>
      </c>
      <c r="AD667" s="8">
        <f>VLOOKUP(Quintile_Data[[#This Row],[Deaths_Q4]],Mapping!$A$2:$B$8,2,FALSE)</f>
        <v>25</v>
      </c>
      <c r="AE667" s="8">
        <f>VLOOKUP(Quintile_Data[[#This Row],[Deaths_Q5]],Mapping!$A$2:$B$8,2,FALSE)</f>
        <v>25</v>
      </c>
      <c r="AF667" s="8">
        <f>VLOOKUP(Quintile_Data[[#This Row],[Deaths_Overall]],Mapping!$A$2:$B$8,2,FALSE)</f>
        <v>50</v>
      </c>
    </row>
    <row r="668" spans="1:32" x14ac:dyDescent="0.25">
      <c r="A668" t="s">
        <v>13</v>
      </c>
      <c r="B668" t="s">
        <v>27</v>
      </c>
      <c r="C668" t="s">
        <v>9</v>
      </c>
      <c r="D668" t="s">
        <v>14</v>
      </c>
      <c r="E668" t="s">
        <v>61</v>
      </c>
      <c r="F668" t="s">
        <v>7</v>
      </c>
      <c r="G668" s="10">
        <v>1.3528888262687699</v>
      </c>
      <c r="H668" s="5">
        <v>0.90439276215487796</v>
      </c>
      <c r="I668" s="5">
        <v>0.78575931040594005</v>
      </c>
      <c r="J668" s="5">
        <v>0.67926496077251597</v>
      </c>
      <c r="K668" s="5">
        <v>0.52080323493768399</v>
      </c>
      <c r="L668" s="5">
        <v>0.77634140280195096</v>
      </c>
      <c r="M668" s="10">
        <v>1.7578618564094299</v>
      </c>
      <c r="N668" s="5">
        <v>0.97256868210115399</v>
      </c>
      <c r="O668" s="5">
        <v>0.81849330364291895</v>
      </c>
      <c r="P668" s="5">
        <v>0.70327108777309</v>
      </c>
      <c r="Q668" s="5">
        <v>0.59052696156039997</v>
      </c>
      <c r="R668" s="5">
        <v>0.86330302489549104</v>
      </c>
      <c r="S668" s="11" t="s">
        <v>48</v>
      </c>
      <c r="T668" t="s">
        <v>48</v>
      </c>
      <c r="U668" t="s">
        <v>48</v>
      </c>
      <c r="V668" t="s">
        <v>48</v>
      </c>
      <c r="W668" t="s">
        <v>49</v>
      </c>
      <c r="X668" t="s">
        <v>50</v>
      </c>
      <c r="Y668" s="7">
        <f>ABS(Quintile_Data[[#This Row],[AE_Amt_Overall]]-MAX(Quintile_Data[[#This Row],[AE_Amt_Q1]:[AE_Amt_Q5]]))</f>
        <v>0.57654742346681898</v>
      </c>
      <c r="Z668" s="6">
        <f>ABS(MIN(Quintile_Data[[#This Row],[AE_Amt_Q1]:[AE_Amt_Q5]])-Quintile_Data[[#This Row],[AE_Amt_Overall]])</f>
        <v>0.25553816786426697</v>
      </c>
      <c r="AA668" s="19">
        <f>VLOOKUP(Quintile_Data[[#This Row],[Deaths_Q1]],Mapping!$A$2:$B$8,2,FALSE)</f>
        <v>50</v>
      </c>
      <c r="AB668" s="8">
        <f>VLOOKUP(Quintile_Data[[#This Row],[Deaths_Q2]],Mapping!$A$2:$B$8,2,FALSE)</f>
        <v>50</v>
      </c>
      <c r="AC668" s="8">
        <f>VLOOKUP(Quintile_Data[[#This Row],[Deaths_Q3]],Mapping!$A$2:$B$8,2,FALSE)</f>
        <v>50</v>
      </c>
      <c r="AD668" s="8">
        <f>VLOOKUP(Quintile_Data[[#This Row],[Deaths_Q4]],Mapping!$A$2:$B$8,2,FALSE)</f>
        <v>50</v>
      </c>
      <c r="AE668" s="8">
        <f>VLOOKUP(Quintile_Data[[#This Row],[Deaths_Q5]],Mapping!$A$2:$B$8,2,FALSE)</f>
        <v>25</v>
      </c>
      <c r="AF668" s="8">
        <f>VLOOKUP(Quintile_Data[[#This Row],[Deaths_Overall]],Mapping!$A$2:$B$8,2,FALSE)</f>
        <v>100</v>
      </c>
    </row>
    <row r="669" spans="1:32" x14ac:dyDescent="0.25">
      <c r="A669" t="s">
        <v>13</v>
      </c>
      <c r="B669" t="s">
        <v>27</v>
      </c>
      <c r="C669" t="s">
        <v>9</v>
      </c>
      <c r="D669" t="s">
        <v>14</v>
      </c>
      <c r="E669" t="s">
        <v>61</v>
      </c>
      <c r="F669" t="s">
        <v>57</v>
      </c>
      <c r="G669" s="10">
        <v>1.4834940675805</v>
      </c>
      <c r="H669" s="5">
        <v>0.97863763262001002</v>
      </c>
      <c r="I669" s="5">
        <v>0.83633699613559898</v>
      </c>
      <c r="J669" s="5">
        <v>0.69444064941089501</v>
      </c>
      <c r="K669" s="5">
        <v>0.52247467702474204</v>
      </c>
      <c r="L669" s="5">
        <v>0.78948783604710104</v>
      </c>
      <c r="M669" s="10">
        <v>2.2301799256103001</v>
      </c>
      <c r="N669" s="5">
        <v>1.1382313605896599</v>
      </c>
      <c r="O669" s="5">
        <v>0.88497505260740195</v>
      </c>
      <c r="P669" s="5">
        <v>0.73176011292443399</v>
      </c>
      <c r="Q669" s="5">
        <v>0.60158168602210904</v>
      </c>
      <c r="R669" s="5">
        <v>0.96741036861060403</v>
      </c>
      <c r="S669" s="11" t="s">
        <v>48</v>
      </c>
      <c r="T669" t="s">
        <v>48</v>
      </c>
      <c r="U669" t="s">
        <v>48</v>
      </c>
      <c r="V669" t="s">
        <v>48</v>
      </c>
      <c r="W669" t="s">
        <v>49</v>
      </c>
      <c r="X669" t="s">
        <v>50</v>
      </c>
      <c r="Y669" s="7">
        <f>ABS(Quintile_Data[[#This Row],[AE_Amt_Overall]]-MAX(Quintile_Data[[#This Row],[AE_Amt_Q1]:[AE_Amt_Q5]]))</f>
        <v>0.69400623153339891</v>
      </c>
      <c r="Z669" s="6">
        <f>ABS(MIN(Quintile_Data[[#This Row],[AE_Amt_Q1]:[AE_Amt_Q5]])-Quintile_Data[[#This Row],[AE_Amt_Overall]])</f>
        <v>0.267013159022359</v>
      </c>
      <c r="AA669" s="19">
        <f>VLOOKUP(Quintile_Data[[#This Row],[Deaths_Q1]],Mapping!$A$2:$B$8,2,FALSE)</f>
        <v>50</v>
      </c>
      <c r="AB669" s="8">
        <f>VLOOKUP(Quintile_Data[[#This Row],[Deaths_Q2]],Mapping!$A$2:$B$8,2,FALSE)</f>
        <v>50</v>
      </c>
      <c r="AC669" s="8">
        <f>VLOOKUP(Quintile_Data[[#This Row],[Deaths_Q3]],Mapping!$A$2:$B$8,2,FALSE)</f>
        <v>50</v>
      </c>
      <c r="AD669" s="8">
        <f>VLOOKUP(Quintile_Data[[#This Row],[Deaths_Q4]],Mapping!$A$2:$B$8,2,FALSE)</f>
        <v>50</v>
      </c>
      <c r="AE669" s="8">
        <f>VLOOKUP(Quintile_Data[[#This Row],[Deaths_Q5]],Mapping!$A$2:$B$8,2,FALSE)</f>
        <v>25</v>
      </c>
      <c r="AF669" s="8">
        <f>VLOOKUP(Quintile_Data[[#This Row],[Deaths_Overall]],Mapping!$A$2:$B$8,2,FALSE)</f>
        <v>100</v>
      </c>
    </row>
    <row r="670" spans="1:32" x14ac:dyDescent="0.25">
      <c r="A670" t="s">
        <v>13</v>
      </c>
      <c r="B670" t="s">
        <v>27</v>
      </c>
      <c r="C670" t="s">
        <v>9</v>
      </c>
      <c r="D670" t="s">
        <v>14</v>
      </c>
      <c r="E670" t="s">
        <v>62</v>
      </c>
      <c r="F670" t="s">
        <v>16</v>
      </c>
      <c r="G670" s="10" t="s">
        <v>54</v>
      </c>
      <c r="H670" s="5">
        <v>2.3294017692217599</v>
      </c>
      <c r="I670" s="5">
        <v>1.9090161816254001</v>
      </c>
      <c r="J670" s="5">
        <v>1.18098693037059</v>
      </c>
      <c r="K670" s="5">
        <v>0.94280650312790804</v>
      </c>
      <c r="L670" s="5">
        <v>1.4857745853442299</v>
      </c>
      <c r="M670" s="10" t="s">
        <v>54</v>
      </c>
      <c r="N670" s="5">
        <v>2.2069158096815902</v>
      </c>
      <c r="O670" s="5">
        <v>2.5269721499448998</v>
      </c>
      <c r="P670" s="5">
        <v>1.3014814573533999</v>
      </c>
      <c r="Q670" s="5">
        <v>0.94047239791373205</v>
      </c>
      <c r="R670" s="5">
        <v>1.8136241171912899</v>
      </c>
      <c r="S670" s="11" t="s">
        <v>55</v>
      </c>
      <c r="T670" t="s">
        <v>49</v>
      </c>
      <c r="U670" t="s">
        <v>48</v>
      </c>
      <c r="V670" t="s">
        <v>49</v>
      </c>
      <c r="W670" t="s">
        <v>49</v>
      </c>
      <c r="X670" t="s">
        <v>48</v>
      </c>
      <c r="Y670" s="7">
        <f>ABS(Quintile_Data[[#This Row],[AE_Amt_Overall]]-MAX(Quintile_Data[[#This Row],[AE_Amt_Q1]:[AE_Amt_Q5]]))</f>
        <v>0.84362718387753</v>
      </c>
      <c r="Z670" s="6">
        <f>ABS(MIN(Quintile_Data[[#This Row],[AE_Amt_Q1]:[AE_Amt_Q5]])-Quintile_Data[[#This Row],[AE_Amt_Overall]])</f>
        <v>0.54296808221632187</v>
      </c>
      <c r="AA670" s="19" t="str">
        <f>VLOOKUP(Quintile_Data[[#This Row],[Deaths_Q1]],Mapping!$A$2:$B$8,2,FALSE)</f>
        <v>N/A</v>
      </c>
      <c r="AB670" s="8">
        <f>VLOOKUP(Quintile_Data[[#This Row],[Deaths_Q2]],Mapping!$A$2:$B$8,2,FALSE)</f>
        <v>25</v>
      </c>
      <c r="AC670" s="8">
        <f>VLOOKUP(Quintile_Data[[#This Row],[Deaths_Q3]],Mapping!$A$2:$B$8,2,FALSE)</f>
        <v>50</v>
      </c>
      <c r="AD670" s="8">
        <f>VLOOKUP(Quintile_Data[[#This Row],[Deaths_Q4]],Mapping!$A$2:$B$8,2,FALSE)</f>
        <v>25</v>
      </c>
      <c r="AE670" s="8">
        <f>VLOOKUP(Quintile_Data[[#This Row],[Deaths_Q5]],Mapping!$A$2:$B$8,2,FALSE)</f>
        <v>25</v>
      </c>
      <c r="AF670" s="8">
        <f>VLOOKUP(Quintile_Data[[#This Row],[Deaths_Overall]],Mapping!$A$2:$B$8,2,FALSE)</f>
        <v>50</v>
      </c>
    </row>
    <row r="671" spans="1:32" x14ac:dyDescent="0.25">
      <c r="A671" t="s">
        <v>13</v>
      </c>
      <c r="B671" t="s">
        <v>27</v>
      </c>
      <c r="C671" t="s">
        <v>9</v>
      </c>
      <c r="D671" t="s">
        <v>14</v>
      </c>
      <c r="E671" t="s">
        <v>62</v>
      </c>
      <c r="F671" t="s">
        <v>7</v>
      </c>
      <c r="G671" s="10">
        <v>1.1534969931330901</v>
      </c>
      <c r="H671" s="5">
        <v>0.87851836646419001</v>
      </c>
      <c r="I671" s="5">
        <v>0.79743116530666902</v>
      </c>
      <c r="J671" s="5">
        <v>0.68404239759379304</v>
      </c>
      <c r="K671" s="5">
        <v>0.54558754674225796</v>
      </c>
      <c r="L671" s="5">
        <v>0.78670635457468496</v>
      </c>
      <c r="M671" s="10">
        <v>1.4140790444920099</v>
      </c>
      <c r="N671" s="5">
        <v>0.89675201924098502</v>
      </c>
      <c r="O671" s="5">
        <v>0.837874397538931</v>
      </c>
      <c r="P671" s="5">
        <v>0.72638334666665205</v>
      </c>
      <c r="Q671" s="5">
        <v>0.61103877690255104</v>
      </c>
      <c r="R671" s="5">
        <v>0.86049311491484803</v>
      </c>
      <c r="S671" s="11" t="s">
        <v>48</v>
      </c>
      <c r="T671" t="s">
        <v>48</v>
      </c>
      <c r="U671" t="s">
        <v>50</v>
      </c>
      <c r="V671" t="s">
        <v>50</v>
      </c>
      <c r="W671" t="s">
        <v>49</v>
      </c>
      <c r="X671" t="s">
        <v>50</v>
      </c>
      <c r="Y671" s="7">
        <f>ABS(Quintile_Data[[#This Row],[AE_Amt_Overall]]-MAX(Quintile_Data[[#This Row],[AE_Amt_Q1]:[AE_Amt_Q5]]))</f>
        <v>0.3667906385584051</v>
      </c>
      <c r="Z671" s="6">
        <f>ABS(MIN(Quintile_Data[[#This Row],[AE_Amt_Q1]:[AE_Amt_Q5]])-Quintile_Data[[#This Row],[AE_Amt_Overall]])</f>
        <v>0.24111880783242701</v>
      </c>
      <c r="AA671" s="19">
        <f>VLOOKUP(Quintile_Data[[#This Row],[Deaths_Q1]],Mapping!$A$2:$B$8,2,FALSE)</f>
        <v>50</v>
      </c>
      <c r="AB671" s="8">
        <f>VLOOKUP(Quintile_Data[[#This Row],[Deaths_Q2]],Mapping!$A$2:$B$8,2,FALSE)</f>
        <v>50</v>
      </c>
      <c r="AC671" s="8">
        <f>VLOOKUP(Quintile_Data[[#This Row],[Deaths_Q3]],Mapping!$A$2:$B$8,2,FALSE)</f>
        <v>100</v>
      </c>
      <c r="AD671" s="8">
        <f>VLOOKUP(Quintile_Data[[#This Row],[Deaths_Q4]],Mapping!$A$2:$B$8,2,FALSE)</f>
        <v>100</v>
      </c>
      <c r="AE671" s="8">
        <f>VLOOKUP(Quintile_Data[[#This Row],[Deaths_Q5]],Mapping!$A$2:$B$8,2,FALSE)</f>
        <v>25</v>
      </c>
      <c r="AF671" s="8">
        <f>VLOOKUP(Quintile_Data[[#This Row],[Deaths_Overall]],Mapping!$A$2:$B$8,2,FALSE)</f>
        <v>100</v>
      </c>
    </row>
    <row r="672" spans="1:32" x14ac:dyDescent="0.25">
      <c r="A672" t="s">
        <v>13</v>
      </c>
      <c r="B672" t="s">
        <v>27</v>
      </c>
      <c r="C672" t="s">
        <v>9</v>
      </c>
      <c r="D672" t="s">
        <v>14</v>
      </c>
      <c r="E672" t="s">
        <v>62</v>
      </c>
      <c r="F672" t="s">
        <v>57</v>
      </c>
      <c r="G672" s="10">
        <v>1.18259713131899</v>
      </c>
      <c r="H672" s="5">
        <v>0.88049469129418501</v>
      </c>
      <c r="I672" s="5">
        <v>0.80067113514496802</v>
      </c>
      <c r="J672" s="5">
        <v>0.68633317487006595</v>
      </c>
      <c r="K672" s="5">
        <v>0.54584906064650496</v>
      </c>
      <c r="L672" s="5">
        <v>0.79105574987529803</v>
      </c>
      <c r="M672" s="10">
        <v>1.65090774985361</v>
      </c>
      <c r="N672" s="5">
        <v>0.91171323191249798</v>
      </c>
      <c r="O672" s="5">
        <v>0.85721715027666201</v>
      </c>
      <c r="P672" s="5">
        <v>0.72738862012906103</v>
      </c>
      <c r="Q672" s="5">
        <v>0.61324626304867502</v>
      </c>
      <c r="R672" s="5">
        <v>0.90633769018471499</v>
      </c>
      <c r="S672" s="11" t="s">
        <v>48</v>
      </c>
      <c r="T672" t="s">
        <v>48</v>
      </c>
      <c r="U672" t="s">
        <v>50</v>
      </c>
      <c r="V672" t="s">
        <v>50</v>
      </c>
      <c r="W672" t="s">
        <v>49</v>
      </c>
      <c r="X672" t="s">
        <v>50</v>
      </c>
      <c r="Y672" s="7">
        <f>ABS(Quintile_Data[[#This Row],[AE_Amt_Overall]]-MAX(Quintile_Data[[#This Row],[AE_Amt_Q1]:[AE_Amt_Q5]]))</f>
        <v>0.39154138144369199</v>
      </c>
      <c r="Z672" s="6">
        <f>ABS(MIN(Quintile_Data[[#This Row],[AE_Amt_Q1]:[AE_Amt_Q5]])-Quintile_Data[[#This Row],[AE_Amt_Overall]])</f>
        <v>0.24520668922879307</v>
      </c>
      <c r="AA672" s="19">
        <f>VLOOKUP(Quintile_Data[[#This Row],[Deaths_Q1]],Mapping!$A$2:$B$8,2,FALSE)</f>
        <v>50</v>
      </c>
      <c r="AB672" s="8">
        <f>VLOOKUP(Quintile_Data[[#This Row],[Deaths_Q2]],Mapping!$A$2:$B$8,2,FALSE)</f>
        <v>50</v>
      </c>
      <c r="AC672" s="8">
        <f>VLOOKUP(Quintile_Data[[#This Row],[Deaths_Q3]],Mapping!$A$2:$B$8,2,FALSE)</f>
        <v>100</v>
      </c>
      <c r="AD672" s="8">
        <f>VLOOKUP(Quintile_Data[[#This Row],[Deaths_Q4]],Mapping!$A$2:$B$8,2,FALSE)</f>
        <v>100</v>
      </c>
      <c r="AE672" s="8">
        <f>VLOOKUP(Quintile_Data[[#This Row],[Deaths_Q5]],Mapping!$A$2:$B$8,2,FALSE)</f>
        <v>25</v>
      </c>
      <c r="AF672" s="8">
        <f>VLOOKUP(Quintile_Data[[#This Row],[Deaths_Overall]],Mapping!$A$2:$B$8,2,FALSE)</f>
        <v>100</v>
      </c>
    </row>
    <row r="673" spans="1:32" x14ac:dyDescent="0.25">
      <c r="A673" t="s">
        <v>13</v>
      </c>
      <c r="B673" t="s">
        <v>27</v>
      </c>
      <c r="C673" t="s">
        <v>9</v>
      </c>
      <c r="D673" t="s">
        <v>14</v>
      </c>
      <c r="E673" t="s">
        <v>11</v>
      </c>
      <c r="F673" t="s">
        <v>16</v>
      </c>
      <c r="G673" s="10">
        <v>4.76924024638123</v>
      </c>
      <c r="H673" s="5">
        <v>2.3785165739487901</v>
      </c>
      <c r="I673" s="5">
        <v>1.8919964082077101</v>
      </c>
      <c r="J673" s="5">
        <v>1.2902090137840601</v>
      </c>
      <c r="K673" s="5">
        <v>0.83279830073745398</v>
      </c>
      <c r="L673" s="5">
        <v>1.9951834825891099</v>
      </c>
      <c r="M673" s="10">
        <v>4.1337593985804801</v>
      </c>
      <c r="N673" s="5">
        <v>2.95131652793921</v>
      </c>
      <c r="O673" s="5">
        <v>1.9925712276832499</v>
      </c>
      <c r="P673" s="5">
        <v>1.31332309906914</v>
      </c>
      <c r="Q673" s="5">
        <v>0.84303794313076197</v>
      </c>
      <c r="R673" s="5">
        <v>2.4096763745110201</v>
      </c>
      <c r="S673" s="11" t="s">
        <v>51</v>
      </c>
      <c r="T673" t="s">
        <v>48</v>
      </c>
      <c r="U673" t="s">
        <v>48</v>
      </c>
      <c r="V673" t="s">
        <v>49</v>
      </c>
      <c r="W673" t="s">
        <v>49</v>
      </c>
      <c r="X673" t="s">
        <v>48</v>
      </c>
      <c r="Y673" s="7">
        <f>ABS(Quintile_Data[[#This Row],[AE_Amt_Overall]]-MAX(Quintile_Data[[#This Row],[AE_Amt_Q1]:[AE_Amt_Q5]]))</f>
        <v>2.7740567637921201</v>
      </c>
      <c r="Z673" s="6">
        <f>ABS(MIN(Quintile_Data[[#This Row],[AE_Amt_Q1]:[AE_Amt_Q5]])-Quintile_Data[[#This Row],[AE_Amt_Overall]])</f>
        <v>1.162385181851656</v>
      </c>
      <c r="AA673" s="19">
        <f>VLOOKUP(Quintile_Data[[#This Row],[Deaths_Q1]],Mapping!$A$2:$B$8,2,FALSE)</f>
        <v>6</v>
      </c>
      <c r="AB673" s="8">
        <f>VLOOKUP(Quintile_Data[[#This Row],[Deaths_Q2]],Mapping!$A$2:$B$8,2,FALSE)</f>
        <v>50</v>
      </c>
      <c r="AC673" s="8">
        <f>VLOOKUP(Quintile_Data[[#This Row],[Deaths_Q3]],Mapping!$A$2:$B$8,2,FALSE)</f>
        <v>50</v>
      </c>
      <c r="AD673" s="8">
        <f>VLOOKUP(Quintile_Data[[#This Row],[Deaths_Q4]],Mapping!$A$2:$B$8,2,FALSE)</f>
        <v>25</v>
      </c>
      <c r="AE673" s="8">
        <f>VLOOKUP(Quintile_Data[[#This Row],[Deaths_Q5]],Mapping!$A$2:$B$8,2,FALSE)</f>
        <v>25</v>
      </c>
      <c r="AF673" s="8">
        <f>VLOOKUP(Quintile_Data[[#This Row],[Deaths_Overall]],Mapping!$A$2:$B$8,2,FALSE)</f>
        <v>50</v>
      </c>
    </row>
    <row r="674" spans="1:32" x14ac:dyDescent="0.25">
      <c r="A674" t="s">
        <v>13</v>
      </c>
      <c r="B674" t="s">
        <v>27</v>
      </c>
      <c r="C674" t="s">
        <v>9</v>
      </c>
      <c r="D674" t="s">
        <v>14</v>
      </c>
      <c r="E674" t="s">
        <v>11</v>
      </c>
      <c r="F674" t="s">
        <v>7</v>
      </c>
      <c r="G674" s="10">
        <v>1.2329763395795701</v>
      </c>
      <c r="H674" s="5">
        <v>0.92039718108270596</v>
      </c>
      <c r="I674" s="5">
        <v>0.82597356368487995</v>
      </c>
      <c r="J674" s="5">
        <v>0.71617398476616101</v>
      </c>
      <c r="K674" s="5">
        <v>0.57658314852440795</v>
      </c>
      <c r="L674" s="5">
        <v>0.80949079781617395</v>
      </c>
      <c r="M674" s="10">
        <v>1.6386966879726601</v>
      </c>
      <c r="N674" s="5">
        <v>0.98172836619117099</v>
      </c>
      <c r="O674" s="5">
        <v>0.86395837533671205</v>
      </c>
      <c r="P674" s="5">
        <v>0.75791743742194095</v>
      </c>
      <c r="Q674" s="5">
        <v>0.71650923784755804</v>
      </c>
      <c r="R674" s="5">
        <v>0.90949908440825</v>
      </c>
      <c r="S674" s="11" t="s">
        <v>48</v>
      </c>
      <c r="T674" t="s">
        <v>50</v>
      </c>
      <c r="U674" t="s">
        <v>50</v>
      </c>
      <c r="V674" t="s">
        <v>50</v>
      </c>
      <c r="W674" t="s">
        <v>48</v>
      </c>
      <c r="X674" t="s">
        <v>50</v>
      </c>
      <c r="Y674" s="7">
        <f>ABS(Quintile_Data[[#This Row],[AE_Amt_Overall]]-MAX(Quintile_Data[[#This Row],[AE_Amt_Q1]:[AE_Amt_Q5]]))</f>
        <v>0.42348554176339614</v>
      </c>
      <c r="Z674" s="6">
        <f>ABS(MIN(Quintile_Data[[#This Row],[AE_Amt_Q1]:[AE_Amt_Q5]])-Quintile_Data[[#This Row],[AE_Amt_Overall]])</f>
        <v>0.23290764929176599</v>
      </c>
      <c r="AA674" s="19">
        <f>VLOOKUP(Quintile_Data[[#This Row],[Deaths_Q1]],Mapping!$A$2:$B$8,2,FALSE)</f>
        <v>50</v>
      </c>
      <c r="AB674" s="8">
        <f>VLOOKUP(Quintile_Data[[#This Row],[Deaths_Q2]],Mapping!$A$2:$B$8,2,FALSE)</f>
        <v>100</v>
      </c>
      <c r="AC674" s="8">
        <f>VLOOKUP(Quintile_Data[[#This Row],[Deaths_Q3]],Mapping!$A$2:$B$8,2,FALSE)</f>
        <v>100</v>
      </c>
      <c r="AD674" s="8">
        <f>VLOOKUP(Quintile_Data[[#This Row],[Deaths_Q4]],Mapping!$A$2:$B$8,2,FALSE)</f>
        <v>100</v>
      </c>
      <c r="AE674" s="8">
        <f>VLOOKUP(Quintile_Data[[#This Row],[Deaths_Q5]],Mapping!$A$2:$B$8,2,FALSE)</f>
        <v>50</v>
      </c>
      <c r="AF674" s="8">
        <f>VLOOKUP(Quintile_Data[[#This Row],[Deaths_Overall]],Mapping!$A$2:$B$8,2,FALSE)</f>
        <v>100</v>
      </c>
    </row>
    <row r="675" spans="1:32" x14ac:dyDescent="0.25">
      <c r="A675" t="s">
        <v>13</v>
      </c>
      <c r="B675" t="s">
        <v>27</v>
      </c>
      <c r="C675" t="s">
        <v>9</v>
      </c>
      <c r="D675" t="s">
        <v>14</v>
      </c>
      <c r="E675" t="s">
        <v>11</v>
      </c>
      <c r="F675" t="s">
        <v>57</v>
      </c>
      <c r="G675" s="10">
        <v>1.2978934337166499</v>
      </c>
      <c r="H675" s="5">
        <v>0.91138975441697501</v>
      </c>
      <c r="I675" s="5">
        <v>0.82512895118546603</v>
      </c>
      <c r="J675" s="5">
        <v>0.71752548129382399</v>
      </c>
      <c r="K675" s="5">
        <v>0.59110200332347695</v>
      </c>
      <c r="L675" s="5">
        <v>0.81571856238212603</v>
      </c>
      <c r="M675" s="10">
        <v>2.0071618328677898</v>
      </c>
      <c r="N675" s="5">
        <v>1.01563463784787</v>
      </c>
      <c r="O675" s="5">
        <v>0.86599361683400999</v>
      </c>
      <c r="P675" s="5">
        <v>0.75984987982721297</v>
      </c>
      <c r="Q675" s="5">
        <v>0.72636064211647</v>
      </c>
      <c r="R675" s="5">
        <v>0.99163172317825499</v>
      </c>
      <c r="S675" s="11" t="s">
        <v>50</v>
      </c>
      <c r="T675" t="s">
        <v>50</v>
      </c>
      <c r="U675" t="s">
        <v>50</v>
      </c>
      <c r="V675" t="s">
        <v>50</v>
      </c>
      <c r="W675" t="s">
        <v>48</v>
      </c>
      <c r="X675" t="s">
        <v>50</v>
      </c>
      <c r="Y675" s="7">
        <f>ABS(Quintile_Data[[#This Row],[AE_Amt_Overall]]-MAX(Quintile_Data[[#This Row],[AE_Amt_Q1]:[AE_Amt_Q5]]))</f>
        <v>0.48217487133452386</v>
      </c>
      <c r="Z675" s="6">
        <f>ABS(MIN(Quintile_Data[[#This Row],[AE_Amt_Q1]:[AE_Amt_Q5]])-Quintile_Data[[#This Row],[AE_Amt_Overall]])</f>
        <v>0.22461655905864908</v>
      </c>
      <c r="AA675" s="19">
        <f>VLOOKUP(Quintile_Data[[#This Row],[Deaths_Q1]],Mapping!$A$2:$B$8,2,FALSE)</f>
        <v>100</v>
      </c>
      <c r="AB675" s="8">
        <f>VLOOKUP(Quintile_Data[[#This Row],[Deaths_Q2]],Mapping!$A$2:$B$8,2,FALSE)</f>
        <v>100</v>
      </c>
      <c r="AC675" s="8">
        <f>VLOOKUP(Quintile_Data[[#This Row],[Deaths_Q3]],Mapping!$A$2:$B$8,2,FALSE)</f>
        <v>100</v>
      </c>
      <c r="AD675" s="8">
        <f>VLOOKUP(Quintile_Data[[#This Row],[Deaths_Q4]],Mapping!$A$2:$B$8,2,FALSE)</f>
        <v>100</v>
      </c>
      <c r="AE675" s="8">
        <f>VLOOKUP(Quintile_Data[[#This Row],[Deaths_Q5]],Mapping!$A$2:$B$8,2,FALSE)</f>
        <v>50</v>
      </c>
      <c r="AF675" s="8">
        <f>VLOOKUP(Quintile_Data[[#This Row],[Deaths_Overall]],Mapping!$A$2:$B$8,2,FALSE)</f>
        <v>100</v>
      </c>
    </row>
    <row r="676" spans="1:32" x14ac:dyDescent="0.25">
      <c r="A676" t="s">
        <v>13</v>
      </c>
      <c r="B676" t="s">
        <v>27</v>
      </c>
      <c r="C676" t="s">
        <v>9</v>
      </c>
      <c r="D676" t="s">
        <v>14</v>
      </c>
      <c r="E676" t="s">
        <v>58</v>
      </c>
      <c r="F676" t="s">
        <v>16</v>
      </c>
      <c r="G676" s="10">
        <v>2.8283733562860802</v>
      </c>
      <c r="H676" s="5">
        <v>2.24801321513704</v>
      </c>
      <c r="I676" s="5">
        <v>1.50550906504195</v>
      </c>
      <c r="J676" s="5">
        <v>1.1916892190385999</v>
      </c>
      <c r="K676" s="5">
        <v>0.85715399642924905</v>
      </c>
      <c r="L676" s="5">
        <v>1.67389065608143</v>
      </c>
      <c r="M676" s="10">
        <v>1.7815766611987101</v>
      </c>
      <c r="N676" s="5">
        <v>2.8469488341153899</v>
      </c>
      <c r="O676" s="5">
        <v>1.5812751603817901</v>
      </c>
      <c r="P676" s="5">
        <v>1.2862440190266999</v>
      </c>
      <c r="Q676" s="5">
        <v>0.860208527900862</v>
      </c>
      <c r="R676" s="5">
        <v>2.0110476247211002</v>
      </c>
      <c r="S676" s="11" t="s">
        <v>49</v>
      </c>
      <c r="T676" t="s">
        <v>50</v>
      </c>
      <c r="U676" t="s">
        <v>48</v>
      </c>
      <c r="V676" t="s">
        <v>48</v>
      </c>
      <c r="W676" t="s">
        <v>48</v>
      </c>
      <c r="X676" t="s">
        <v>50</v>
      </c>
      <c r="Y676" s="7">
        <f>ABS(Quintile_Data[[#This Row],[AE_Amt_Overall]]-MAX(Quintile_Data[[#This Row],[AE_Amt_Q1]:[AE_Amt_Q5]]))</f>
        <v>1.1544827002046503</v>
      </c>
      <c r="Z676" s="6">
        <f>ABS(MIN(Quintile_Data[[#This Row],[AE_Amt_Q1]:[AE_Amt_Q5]])-Quintile_Data[[#This Row],[AE_Amt_Overall]])</f>
        <v>0.8167366596521809</v>
      </c>
      <c r="AA676" s="19">
        <f>VLOOKUP(Quintile_Data[[#This Row],[Deaths_Q1]],Mapping!$A$2:$B$8,2,FALSE)</f>
        <v>25</v>
      </c>
      <c r="AB676" s="8">
        <f>VLOOKUP(Quintile_Data[[#This Row],[Deaths_Q2]],Mapping!$A$2:$B$8,2,FALSE)</f>
        <v>100</v>
      </c>
      <c r="AC676" s="8">
        <f>VLOOKUP(Quintile_Data[[#This Row],[Deaths_Q3]],Mapping!$A$2:$B$8,2,FALSE)</f>
        <v>50</v>
      </c>
      <c r="AD676" s="8">
        <f>VLOOKUP(Quintile_Data[[#This Row],[Deaths_Q4]],Mapping!$A$2:$B$8,2,FALSE)</f>
        <v>50</v>
      </c>
      <c r="AE676" s="8">
        <f>VLOOKUP(Quintile_Data[[#This Row],[Deaths_Q5]],Mapping!$A$2:$B$8,2,FALSE)</f>
        <v>50</v>
      </c>
      <c r="AF676" s="8">
        <f>VLOOKUP(Quintile_Data[[#This Row],[Deaths_Overall]],Mapping!$A$2:$B$8,2,FALSE)</f>
        <v>100</v>
      </c>
    </row>
    <row r="677" spans="1:32" x14ac:dyDescent="0.25">
      <c r="A677" t="s">
        <v>13</v>
      </c>
      <c r="B677" t="s">
        <v>27</v>
      </c>
      <c r="C677" t="s">
        <v>9</v>
      </c>
      <c r="D677" t="s">
        <v>14</v>
      </c>
      <c r="E677" t="s">
        <v>58</v>
      </c>
      <c r="F677" t="s">
        <v>7</v>
      </c>
      <c r="G677" s="10">
        <v>1.189842182237</v>
      </c>
      <c r="H677" s="5">
        <v>0.875025269470872</v>
      </c>
      <c r="I677" s="5">
        <v>0.80373254098761304</v>
      </c>
      <c r="J677" s="5">
        <v>0.69798463697873003</v>
      </c>
      <c r="K677" s="5">
        <v>0.57467098923742999</v>
      </c>
      <c r="L677" s="5">
        <v>0.797001932969997</v>
      </c>
      <c r="M677" s="10">
        <v>1.5440393673619499</v>
      </c>
      <c r="N677" s="5">
        <v>0.93014293663543002</v>
      </c>
      <c r="O677" s="5">
        <v>0.84185219056892002</v>
      </c>
      <c r="P677" s="5">
        <v>0.726951486680533</v>
      </c>
      <c r="Q677" s="5">
        <v>0.66050817104043003</v>
      </c>
      <c r="R677" s="5">
        <v>0.88255851097837201</v>
      </c>
      <c r="S677" s="11" t="s">
        <v>50</v>
      </c>
      <c r="T677" t="s">
        <v>50</v>
      </c>
      <c r="U677" t="s">
        <v>50</v>
      </c>
      <c r="V677" t="s">
        <v>50</v>
      </c>
      <c r="W677" t="s">
        <v>48</v>
      </c>
      <c r="X677" t="s">
        <v>52</v>
      </c>
      <c r="Y677" s="7">
        <f>ABS(Quintile_Data[[#This Row],[AE_Amt_Overall]]-MAX(Quintile_Data[[#This Row],[AE_Amt_Q1]:[AE_Amt_Q5]]))</f>
        <v>0.39284024926700301</v>
      </c>
      <c r="Z677" s="6">
        <f>ABS(MIN(Quintile_Data[[#This Row],[AE_Amt_Q1]:[AE_Amt_Q5]])-Quintile_Data[[#This Row],[AE_Amt_Overall]])</f>
        <v>0.22233094373256701</v>
      </c>
      <c r="AA677" s="19">
        <f>VLOOKUP(Quintile_Data[[#This Row],[Deaths_Q1]],Mapping!$A$2:$B$8,2,FALSE)</f>
        <v>100</v>
      </c>
      <c r="AB677" s="8">
        <f>VLOOKUP(Quintile_Data[[#This Row],[Deaths_Q2]],Mapping!$A$2:$B$8,2,FALSE)</f>
        <v>100</v>
      </c>
      <c r="AC677" s="8">
        <f>VLOOKUP(Quintile_Data[[#This Row],[Deaths_Q3]],Mapping!$A$2:$B$8,2,FALSE)</f>
        <v>100</v>
      </c>
      <c r="AD677" s="8">
        <f>VLOOKUP(Quintile_Data[[#This Row],[Deaths_Q4]],Mapping!$A$2:$B$8,2,FALSE)</f>
        <v>100</v>
      </c>
      <c r="AE677" s="8">
        <f>VLOOKUP(Quintile_Data[[#This Row],[Deaths_Q5]],Mapping!$A$2:$B$8,2,FALSE)</f>
        <v>50</v>
      </c>
      <c r="AF677" s="8">
        <f>VLOOKUP(Quintile_Data[[#This Row],[Deaths_Overall]],Mapping!$A$2:$B$8,2,FALSE)</f>
        <v>200</v>
      </c>
    </row>
    <row r="678" spans="1:32" x14ac:dyDescent="0.25">
      <c r="A678" t="s">
        <v>13</v>
      </c>
      <c r="B678" t="s">
        <v>27</v>
      </c>
      <c r="C678" t="s">
        <v>9</v>
      </c>
      <c r="D678" t="s">
        <v>14</v>
      </c>
      <c r="E678" t="s">
        <v>58</v>
      </c>
      <c r="F678" t="s">
        <v>57</v>
      </c>
      <c r="G678" s="10">
        <v>1.24628005056249</v>
      </c>
      <c r="H678" s="5">
        <v>0.90013874184378895</v>
      </c>
      <c r="I678" s="5">
        <v>0.80962440988052897</v>
      </c>
      <c r="J678" s="5">
        <v>0.698604576561771</v>
      </c>
      <c r="K678" s="5">
        <v>0.57506292782038804</v>
      </c>
      <c r="L678" s="5">
        <v>0.80353575288388801</v>
      </c>
      <c r="M678" s="10">
        <v>1.87352377055979</v>
      </c>
      <c r="N678" s="5">
        <v>0.99069406403115601</v>
      </c>
      <c r="O678" s="5">
        <v>0.86060615740409396</v>
      </c>
      <c r="P678" s="5">
        <v>0.73138307887878895</v>
      </c>
      <c r="Q678" s="5">
        <v>0.66591661522534995</v>
      </c>
      <c r="R678" s="5">
        <v>0.95581371060406195</v>
      </c>
      <c r="S678" s="11" t="s">
        <v>50</v>
      </c>
      <c r="T678" t="s">
        <v>50</v>
      </c>
      <c r="U678" t="s">
        <v>50</v>
      </c>
      <c r="V678" t="s">
        <v>50</v>
      </c>
      <c r="W678" t="s">
        <v>48</v>
      </c>
      <c r="X678" t="s">
        <v>52</v>
      </c>
      <c r="Y678" s="7">
        <f>ABS(Quintile_Data[[#This Row],[AE_Amt_Overall]]-MAX(Quintile_Data[[#This Row],[AE_Amt_Q1]:[AE_Amt_Q5]]))</f>
        <v>0.44274429767860202</v>
      </c>
      <c r="Z678" s="6">
        <f>ABS(MIN(Quintile_Data[[#This Row],[AE_Amt_Q1]:[AE_Amt_Q5]])-Quintile_Data[[#This Row],[AE_Amt_Overall]])</f>
        <v>0.22847282506349997</v>
      </c>
      <c r="AA678" s="19">
        <f>VLOOKUP(Quintile_Data[[#This Row],[Deaths_Q1]],Mapping!$A$2:$B$8,2,FALSE)</f>
        <v>100</v>
      </c>
      <c r="AB678" s="8">
        <f>VLOOKUP(Quintile_Data[[#This Row],[Deaths_Q2]],Mapping!$A$2:$B$8,2,FALSE)</f>
        <v>100</v>
      </c>
      <c r="AC678" s="8">
        <f>VLOOKUP(Quintile_Data[[#This Row],[Deaths_Q3]],Mapping!$A$2:$B$8,2,FALSE)</f>
        <v>100</v>
      </c>
      <c r="AD678" s="8">
        <f>VLOOKUP(Quintile_Data[[#This Row],[Deaths_Q4]],Mapping!$A$2:$B$8,2,FALSE)</f>
        <v>100</v>
      </c>
      <c r="AE678" s="8">
        <f>VLOOKUP(Quintile_Data[[#This Row],[Deaths_Q5]],Mapping!$A$2:$B$8,2,FALSE)</f>
        <v>50</v>
      </c>
      <c r="AF678" s="8">
        <f>VLOOKUP(Quintile_Data[[#This Row],[Deaths_Overall]],Mapping!$A$2:$B$8,2,FALSE)</f>
        <v>200</v>
      </c>
    </row>
    <row r="679" spans="1:32" x14ac:dyDescent="0.25">
      <c r="A679" t="s">
        <v>13</v>
      </c>
      <c r="B679" t="s">
        <v>27</v>
      </c>
      <c r="C679" t="s">
        <v>9</v>
      </c>
      <c r="D679" t="s">
        <v>17</v>
      </c>
      <c r="E679" t="s">
        <v>60</v>
      </c>
      <c r="F679" t="s">
        <v>16</v>
      </c>
      <c r="G679" s="10" t="s">
        <v>54</v>
      </c>
      <c r="H679" s="5" t="s">
        <v>54</v>
      </c>
      <c r="I679" s="5" t="s">
        <v>54</v>
      </c>
      <c r="J679" s="5" t="s">
        <v>54</v>
      </c>
      <c r="K679" s="5" t="s">
        <v>54</v>
      </c>
      <c r="L679" s="5">
        <v>1.1758416787442401</v>
      </c>
      <c r="M679" s="10" t="s">
        <v>54</v>
      </c>
      <c r="N679" s="5" t="s">
        <v>54</v>
      </c>
      <c r="O679" s="5" t="s">
        <v>54</v>
      </c>
      <c r="P679" s="5" t="s">
        <v>54</v>
      </c>
      <c r="Q679" s="5" t="s">
        <v>54</v>
      </c>
      <c r="R679" s="5">
        <v>1.5834532682101701</v>
      </c>
      <c r="S679" s="11" t="s">
        <v>55</v>
      </c>
      <c r="T679" t="s">
        <v>55</v>
      </c>
      <c r="U679" t="s">
        <v>55</v>
      </c>
      <c r="V679" t="s">
        <v>55</v>
      </c>
      <c r="W679" t="s">
        <v>55</v>
      </c>
      <c r="X679" t="s">
        <v>51</v>
      </c>
      <c r="Y679" s="7">
        <f>ABS(Quintile_Data[[#This Row],[AE_Amt_Overall]]-MAX(Quintile_Data[[#This Row],[AE_Amt_Q1]:[AE_Amt_Q5]]))</f>
        <v>1.1758416787442401</v>
      </c>
      <c r="Z679" s="6">
        <f>ABS(MIN(Quintile_Data[[#This Row],[AE_Amt_Q1]:[AE_Amt_Q5]])-Quintile_Data[[#This Row],[AE_Amt_Overall]])</f>
        <v>1.1758416787442401</v>
      </c>
      <c r="AA679" s="19" t="str">
        <f>VLOOKUP(Quintile_Data[[#This Row],[Deaths_Q1]],Mapping!$A$2:$B$8,2,FALSE)</f>
        <v>N/A</v>
      </c>
      <c r="AB679" s="8" t="str">
        <f>VLOOKUP(Quintile_Data[[#This Row],[Deaths_Q2]],Mapping!$A$2:$B$8,2,FALSE)</f>
        <v>N/A</v>
      </c>
      <c r="AC679" s="8" t="str">
        <f>VLOOKUP(Quintile_Data[[#This Row],[Deaths_Q3]],Mapping!$A$2:$B$8,2,FALSE)</f>
        <v>N/A</v>
      </c>
      <c r="AD679" s="8" t="str">
        <f>VLOOKUP(Quintile_Data[[#This Row],[Deaths_Q4]],Mapping!$A$2:$B$8,2,FALSE)</f>
        <v>N/A</v>
      </c>
      <c r="AE679" s="8" t="str">
        <f>VLOOKUP(Quintile_Data[[#This Row],[Deaths_Q5]],Mapping!$A$2:$B$8,2,FALSE)</f>
        <v>N/A</v>
      </c>
      <c r="AF679" s="8">
        <f>VLOOKUP(Quintile_Data[[#This Row],[Deaths_Overall]],Mapping!$A$2:$B$8,2,FALSE)</f>
        <v>6</v>
      </c>
    </row>
    <row r="680" spans="1:32" x14ac:dyDescent="0.25">
      <c r="A680" t="s">
        <v>13</v>
      </c>
      <c r="B680" t="s">
        <v>27</v>
      </c>
      <c r="C680" t="s">
        <v>9</v>
      </c>
      <c r="D680" t="s">
        <v>17</v>
      </c>
      <c r="E680" t="s">
        <v>60</v>
      </c>
      <c r="F680" t="s">
        <v>7</v>
      </c>
      <c r="G680" s="10" t="s">
        <v>54</v>
      </c>
      <c r="H680" s="5" t="s">
        <v>54</v>
      </c>
      <c r="I680" s="5" t="s">
        <v>54</v>
      </c>
      <c r="J680" s="5" t="s">
        <v>54</v>
      </c>
      <c r="K680" s="5" t="s">
        <v>54</v>
      </c>
      <c r="L680" s="5" t="s">
        <v>54</v>
      </c>
      <c r="M680" s="10" t="s">
        <v>54</v>
      </c>
      <c r="N680" s="5" t="s">
        <v>54</v>
      </c>
      <c r="O680" s="5" t="s">
        <v>54</v>
      </c>
      <c r="P680" s="5" t="s">
        <v>54</v>
      </c>
      <c r="Q680" s="5" t="s">
        <v>54</v>
      </c>
      <c r="R680" s="5" t="s">
        <v>54</v>
      </c>
      <c r="S680" s="11" t="s">
        <v>55</v>
      </c>
      <c r="T680" t="s">
        <v>55</v>
      </c>
      <c r="U680" t="s">
        <v>55</v>
      </c>
      <c r="V680" t="s">
        <v>55</v>
      </c>
      <c r="W680" t="s">
        <v>55</v>
      </c>
      <c r="X680" t="s">
        <v>55</v>
      </c>
      <c r="Y680" s="7" t="e">
        <f>ABS(Quintile_Data[[#This Row],[AE_Amt_Overall]]-MAX(Quintile_Data[[#This Row],[AE_Amt_Q1]:[AE_Amt_Q5]]))</f>
        <v>#VALUE!</v>
      </c>
      <c r="Z680" s="6" t="e">
        <f>ABS(MIN(Quintile_Data[[#This Row],[AE_Amt_Q1]:[AE_Amt_Q5]])-Quintile_Data[[#This Row],[AE_Amt_Overall]])</f>
        <v>#VALUE!</v>
      </c>
      <c r="AA680" s="19" t="str">
        <f>VLOOKUP(Quintile_Data[[#This Row],[Deaths_Q1]],Mapping!$A$2:$B$8,2,FALSE)</f>
        <v>N/A</v>
      </c>
      <c r="AB680" s="8" t="str">
        <f>VLOOKUP(Quintile_Data[[#This Row],[Deaths_Q2]],Mapping!$A$2:$B$8,2,FALSE)</f>
        <v>N/A</v>
      </c>
      <c r="AC680" s="8" t="str">
        <f>VLOOKUP(Quintile_Data[[#This Row],[Deaths_Q3]],Mapping!$A$2:$B$8,2,FALSE)</f>
        <v>N/A</v>
      </c>
      <c r="AD680" s="8" t="str">
        <f>VLOOKUP(Quintile_Data[[#This Row],[Deaths_Q4]],Mapping!$A$2:$B$8,2,FALSE)</f>
        <v>N/A</v>
      </c>
      <c r="AE680" s="8" t="str">
        <f>VLOOKUP(Quintile_Data[[#This Row],[Deaths_Q5]],Mapping!$A$2:$B$8,2,FALSE)</f>
        <v>N/A</v>
      </c>
      <c r="AF680" s="8" t="str">
        <f>VLOOKUP(Quintile_Data[[#This Row],[Deaths_Overall]],Mapping!$A$2:$B$8,2,FALSE)</f>
        <v>N/A</v>
      </c>
    </row>
    <row r="681" spans="1:32" x14ac:dyDescent="0.25">
      <c r="A681" t="s">
        <v>13</v>
      </c>
      <c r="B681" t="s">
        <v>27</v>
      </c>
      <c r="C681" t="s">
        <v>9</v>
      </c>
      <c r="D681" t="s">
        <v>17</v>
      </c>
      <c r="E681" t="s">
        <v>60</v>
      </c>
      <c r="F681" t="s">
        <v>57</v>
      </c>
      <c r="G681" s="10" t="s">
        <v>54</v>
      </c>
      <c r="H681" s="5" t="s">
        <v>54</v>
      </c>
      <c r="I681" s="5" t="s">
        <v>54</v>
      </c>
      <c r="J681" s="5" t="s">
        <v>54</v>
      </c>
      <c r="K681" s="5" t="s">
        <v>54</v>
      </c>
      <c r="L681" s="5">
        <v>1.20681063158026</v>
      </c>
      <c r="M681" s="10" t="s">
        <v>54</v>
      </c>
      <c r="N681" s="5" t="s">
        <v>54</v>
      </c>
      <c r="O681" s="5" t="s">
        <v>54</v>
      </c>
      <c r="P681" s="5" t="s">
        <v>54</v>
      </c>
      <c r="Q681" s="5" t="s">
        <v>54</v>
      </c>
      <c r="R681" s="5">
        <v>1.5396678472184999</v>
      </c>
      <c r="S681" s="11" t="s">
        <v>55</v>
      </c>
      <c r="T681" t="s">
        <v>55</v>
      </c>
      <c r="U681" t="s">
        <v>55</v>
      </c>
      <c r="V681" t="s">
        <v>55</v>
      </c>
      <c r="W681" t="s">
        <v>55</v>
      </c>
      <c r="X681" t="s">
        <v>51</v>
      </c>
      <c r="Y681" s="7">
        <f>ABS(Quintile_Data[[#This Row],[AE_Amt_Overall]]-MAX(Quintile_Data[[#This Row],[AE_Amt_Q1]:[AE_Amt_Q5]]))</f>
        <v>1.20681063158026</v>
      </c>
      <c r="Z681" s="6">
        <f>ABS(MIN(Quintile_Data[[#This Row],[AE_Amt_Q1]:[AE_Amt_Q5]])-Quintile_Data[[#This Row],[AE_Amt_Overall]])</f>
        <v>1.20681063158026</v>
      </c>
      <c r="AA681" s="19" t="str">
        <f>VLOOKUP(Quintile_Data[[#This Row],[Deaths_Q1]],Mapping!$A$2:$B$8,2,FALSE)</f>
        <v>N/A</v>
      </c>
      <c r="AB681" s="8" t="str">
        <f>VLOOKUP(Quintile_Data[[#This Row],[Deaths_Q2]],Mapping!$A$2:$B$8,2,FALSE)</f>
        <v>N/A</v>
      </c>
      <c r="AC681" s="8" t="str">
        <f>VLOOKUP(Quintile_Data[[#This Row],[Deaths_Q3]],Mapping!$A$2:$B$8,2,FALSE)</f>
        <v>N/A</v>
      </c>
      <c r="AD681" s="8" t="str">
        <f>VLOOKUP(Quintile_Data[[#This Row],[Deaths_Q4]],Mapping!$A$2:$B$8,2,FALSE)</f>
        <v>N/A</v>
      </c>
      <c r="AE681" s="8" t="str">
        <f>VLOOKUP(Quintile_Data[[#This Row],[Deaths_Q5]],Mapping!$A$2:$B$8,2,FALSE)</f>
        <v>N/A</v>
      </c>
      <c r="AF681" s="8">
        <f>VLOOKUP(Quintile_Data[[#This Row],[Deaths_Overall]],Mapping!$A$2:$B$8,2,FALSE)</f>
        <v>6</v>
      </c>
    </row>
    <row r="682" spans="1:32" x14ac:dyDescent="0.25">
      <c r="A682" t="s">
        <v>13</v>
      </c>
      <c r="B682" t="s">
        <v>27</v>
      </c>
      <c r="C682" t="s">
        <v>9</v>
      </c>
      <c r="D682" t="s">
        <v>17</v>
      </c>
      <c r="E682" t="s">
        <v>61</v>
      </c>
      <c r="F682" t="s">
        <v>16</v>
      </c>
      <c r="G682" s="10">
        <v>3.8506561772439798</v>
      </c>
      <c r="H682" s="5">
        <v>1.7936019604304401</v>
      </c>
      <c r="I682" s="5">
        <v>1.0682821326805301</v>
      </c>
      <c r="J682" s="5">
        <v>0.89723307396004004</v>
      </c>
      <c r="K682" s="5">
        <v>0.72707506380090803</v>
      </c>
      <c r="L682" s="5">
        <v>1.0765881360216301</v>
      </c>
      <c r="M682" s="10">
        <v>3.1629386987105401</v>
      </c>
      <c r="N682" s="5">
        <v>1.8244605807689001</v>
      </c>
      <c r="O682" s="5">
        <v>1.1862024376918101</v>
      </c>
      <c r="P682" s="5">
        <v>0.92222076736154501</v>
      </c>
      <c r="Q682" s="5">
        <v>0.85168017967291998</v>
      </c>
      <c r="R682" s="5">
        <v>1.2182517835384401</v>
      </c>
      <c r="S682" s="11" t="s">
        <v>51</v>
      </c>
      <c r="T682" t="s">
        <v>49</v>
      </c>
      <c r="U682" t="s">
        <v>48</v>
      </c>
      <c r="V682" t="s">
        <v>49</v>
      </c>
      <c r="W682" t="s">
        <v>51</v>
      </c>
      <c r="X682" t="s">
        <v>48</v>
      </c>
      <c r="Y682" s="7">
        <f>ABS(Quintile_Data[[#This Row],[AE_Amt_Overall]]-MAX(Quintile_Data[[#This Row],[AE_Amt_Q1]:[AE_Amt_Q5]]))</f>
        <v>2.7740680412223497</v>
      </c>
      <c r="Z682" s="6">
        <f>ABS(MIN(Quintile_Data[[#This Row],[AE_Amt_Q1]:[AE_Amt_Q5]])-Quintile_Data[[#This Row],[AE_Amt_Overall]])</f>
        <v>0.34951307222072203</v>
      </c>
      <c r="AA682" s="19">
        <f>VLOOKUP(Quintile_Data[[#This Row],[Deaths_Q1]],Mapping!$A$2:$B$8,2,FALSE)</f>
        <v>6</v>
      </c>
      <c r="AB682" s="8">
        <f>VLOOKUP(Quintile_Data[[#This Row],[Deaths_Q2]],Mapping!$A$2:$B$8,2,FALSE)</f>
        <v>25</v>
      </c>
      <c r="AC682" s="8">
        <f>VLOOKUP(Quintile_Data[[#This Row],[Deaths_Q3]],Mapping!$A$2:$B$8,2,FALSE)</f>
        <v>50</v>
      </c>
      <c r="AD682" s="8">
        <f>VLOOKUP(Quintile_Data[[#This Row],[Deaths_Q4]],Mapping!$A$2:$B$8,2,FALSE)</f>
        <v>25</v>
      </c>
      <c r="AE682" s="8">
        <f>VLOOKUP(Quintile_Data[[#This Row],[Deaths_Q5]],Mapping!$A$2:$B$8,2,FALSE)</f>
        <v>6</v>
      </c>
      <c r="AF682" s="8">
        <f>VLOOKUP(Quintile_Data[[#This Row],[Deaths_Overall]],Mapping!$A$2:$B$8,2,FALSE)</f>
        <v>50</v>
      </c>
    </row>
    <row r="683" spans="1:32" x14ac:dyDescent="0.25">
      <c r="A683" t="s">
        <v>13</v>
      </c>
      <c r="B683" t="s">
        <v>27</v>
      </c>
      <c r="C683" t="s">
        <v>9</v>
      </c>
      <c r="D683" t="s">
        <v>17</v>
      </c>
      <c r="E683" t="s">
        <v>61</v>
      </c>
      <c r="F683" t="s">
        <v>7</v>
      </c>
      <c r="G683" s="10">
        <v>1.76912924124933</v>
      </c>
      <c r="H683" s="5">
        <v>0.99784310747896798</v>
      </c>
      <c r="I683" s="5">
        <v>0.83077986482185695</v>
      </c>
      <c r="J683" s="5">
        <v>0.67513806995459202</v>
      </c>
      <c r="K683" s="5">
        <v>0.399442999034263</v>
      </c>
      <c r="L683" s="5">
        <v>0.84945984463600299</v>
      </c>
      <c r="M683" s="10">
        <v>1.94620723553501</v>
      </c>
      <c r="N683" s="5">
        <v>0.933524563253332</v>
      </c>
      <c r="O683" s="5">
        <v>0.86363340613405304</v>
      </c>
      <c r="P683" s="5">
        <v>0.74122793946579402</v>
      </c>
      <c r="Q683" s="5">
        <v>0.62084801923272004</v>
      </c>
      <c r="R683" s="5">
        <v>0.865371474754831</v>
      </c>
      <c r="S683" s="11" t="s">
        <v>51</v>
      </c>
      <c r="T683" t="s">
        <v>48</v>
      </c>
      <c r="U683" t="s">
        <v>48</v>
      </c>
      <c r="V683" t="s">
        <v>48</v>
      </c>
      <c r="W683" t="s">
        <v>51</v>
      </c>
      <c r="X683" t="s">
        <v>48</v>
      </c>
      <c r="Y683" s="7">
        <f>ABS(Quintile_Data[[#This Row],[AE_Amt_Overall]]-MAX(Quintile_Data[[#This Row],[AE_Amt_Q1]:[AE_Amt_Q5]]))</f>
        <v>0.91966939661332703</v>
      </c>
      <c r="Z683" s="6">
        <f>ABS(MIN(Quintile_Data[[#This Row],[AE_Amt_Q1]:[AE_Amt_Q5]])-Quintile_Data[[#This Row],[AE_Amt_Overall]])</f>
        <v>0.45001684560173999</v>
      </c>
      <c r="AA683" s="19">
        <f>VLOOKUP(Quintile_Data[[#This Row],[Deaths_Q1]],Mapping!$A$2:$B$8,2,FALSE)</f>
        <v>6</v>
      </c>
      <c r="AB683" s="8">
        <f>VLOOKUP(Quintile_Data[[#This Row],[Deaths_Q2]],Mapping!$A$2:$B$8,2,FALSE)</f>
        <v>50</v>
      </c>
      <c r="AC683" s="8">
        <f>VLOOKUP(Quintile_Data[[#This Row],[Deaths_Q3]],Mapping!$A$2:$B$8,2,FALSE)</f>
        <v>50</v>
      </c>
      <c r="AD683" s="8">
        <f>VLOOKUP(Quintile_Data[[#This Row],[Deaths_Q4]],Mapping!$A$2:$B$8,2,FALSE)</f>
        <v>50</v>
      </c>
      <c r="AE683" s="8">
        <f>VLOOKUP(Quintile_Data[[#This Row],[Deaths_Q5]],Mapping!$A$2:$B$8,2,FALSE)</f>
        <v>6</v>
      </c>
      <c r="AF683" s="8">
        <f>VLOOKUP(Quintile_Data[[#This Row],[Deaths_Overall]],Mapping!$A$2:$B$8,2,FALSE)</f>
        <v>50</v>
      </c>
    </row>
    <row r="684" spans="1:32" x14ac:dyDescent="0.25">
      <c r="A684" t="s">
        <v>13</v>
      </c>
      <c r="B684" t="s">
        <v>27</v>
      </c>
      <c r="C684" t="s">
        <v>9</v>
      </c>
      <c r="D684" t="s">
        <v>17</v>
      </c>
      <c r="E684" t="s">
        <v>61</v>
      </c>
      <c r="F684" t="s">
        <v>57</v>
      </c>
      <c r="G684" s="10">
        <v>1.8641158009538601</v>
      </c>
      <c r="H684" s="5">
        <v>1.0034654473971301</v>
      </c>
      <c r="I684" s="5">
        <v>0.83643137730271999</v>
      </c>
      <c r="J684" s="5">
        <v>0.69229985105113101</v>
      </c>
      <c r="K684" s="5">
        <v>0.42424799660201601</v>
      </c>
      <c r="L684" s="5">
        <v>0.85860094552377697</v>
      </c>
      <c r="M684" s="10">
        <v>1.9575484158607099</v>
      </c>
      <c r="N684" s="5">
        <v>1.0021294681041</v>
      </c>
      <c r="O684" s="5">
        <v>0.88871201672125699</v>
      </c>
      <c r="P684" s="5">
        <v>0.79014138448641502</v>
      </c>
      <c r="Q684" s="5">
        <v>0.68725397520765996</v>
      </c>
      <c r="R684" s="5">
        <v>0.94891233089639704</v>
      </c>
      <c r="S684" s="11" t="s">
        <v>49</v>
      </c>
      <c r="T684" t="s">
        <v>48</v>
      </c>
      <c r="U684" t="s">
        <v>48</v>
      </c>
      <c r="V684" t="s">
        <v>48</v>
      </c>
      <c r="W684" t="s">
        <v>51</v>
      </c>
      <c r="X684" t="s">
        <v>50</v>
      </c>
      <c r="Y684" s="7">
        <f>ABS(Quintile_Data[[#This Row],[AE_Amt_Overall]]-MAX(Quintile_Data[[#This Row],[AE_Amt_Q1]:[AE_Amt_Q5]]))</f>
        <v>1.005514855430083</v>
      </c>
      <c r="Z684" s="6">
        <f>ABS(MIN(Quintile_Data[[#This Row],[AE_Amt_Q1]:[AE_Amt_Q5]])-Quintile_Data[[#This Row],[AE_Amt_Overall]])</f>
        <v>0.43435294892176096</v>
      </c>
      <c r="AA684" s="19">
        <f>VLOOKUP(Quintile_Data[[#This Row],[Deaths_Q1]],Mapping!$A$2:$B$8,2,FALSE)</f>
        <v>25</v>
      </c>
      <c r="AB684" s="8">
        <f>VLOOKUP(Quintile_Data[[#This Row],[Deaths_Q2]],Mapping!$A$2:$B$8,2,FALSE)</f>
        <v>50</v>
      </c>
      <c r="AC684" s="8">
        <f>VLOOKUP(Quintile_Data[[#This Row],[Deaths_Q3]],Mapping!$A$2:$B$8,2,FALSE)</f>
        <v>50</v>
      </c>
      <c r="AD684" s="8">
        <f>VLOOKUP(Quintile_Data[[#This Row],[Deaths_Q4]],Mapping!$A$2:$B$8,2,FALSE)</f>
        <v>50</v>
      </c>
      <c r="AE684" s="8">
        <f>VLOOKUP(Quintile_Data[[#This Row],[Deaths_Q5]],Mapping!$A$2:$B$8,2,FALSE)</f>
        <v>6</v>
      </c>
      <c r="AF684" s="8">
        <f>VLOOKUP(Quintile_Data[[#This Row],[Deaths_Overall]],Mapping!$A$2:$B$8,2,FALSE)</f>
        <v>100</v>
      </c>
    </row>
    <row r="685" spans="1:32" x14ac:dyDescent="0.25">
      <c r="A685" t="s">
        <v>13</v>
      </c>
      <c r="B685" t="s">
        <v>27</v>
      </c>
      <c r="C685" t="s">
        <v>9</v>
      </c>
      <c r="D685" t="s">
        <v>17</v>
      </c>
      <c r="E685" t="s">
        <v>62</v>
      </c>
      <c r="F685" t="s">
        <v>16</v>
      </c>
      <c r="G685" s="10" t="s">
        <v>54</v>
      </c>
      <c r="H685" s="5">
        <v>2.00374153547018</v>
      </c>
      <c r="I685" s="5">
        <v>1.3929335569446399</v>
      </c>
      <c r="J685" s="5">
        <v>1.1125487183709599</v>
      </c>
      <c r="K685" s="5">
        <v>0.92247136700791399</v>
      </c>
      <c r="L685" s="5">
        <v>1.2857364307827299</v>
      </c>
      <c r="M685" s="10" t="s">
        <v>54</v>
      </c>
      <c r="N685" s="5">
        <v>2.28844896578144</v>
      </c>
      <c r="O685" s="5">
        <v>1.40430069823493</v>
      </c>
      <c r="P685" s="5">
        <v>1.1122718354437899</v>
      </c>
      <c r="Q685" s="5">
        <v>0.93947727365952105</v>
      </c>
      <c r="R685" s="5">
        <v>1.48198397749928</v>
      </c>
      <c r="S685" s="11" t="s">
        <v>55</v>
      </c>
      <c r="T685" t="s">
        <v>48</v>
      </c>
      <c r="U685" t="s">
        <v>49</v>
      </c>
      <c r="V685" t="s">
        <v>48</v>
      </c>
      <c r="W685" t="s">
        <v>49</v>
      </c>
      <c r="X685" t="s">
        <v>48</v>
      </c>
      <c r="Y685" s="7">
        <f>ABS(Quintile_Data[[#This Row],[AE_Amt_Overall]]-MAX(Quintile_Data[[#This Row],[AE_Amt_Q1]:[AE_Amt_Q5]]))</f>
        <v>0.71800510468745005</v>
      </c>
      <c r="Z685" s="6">
        <f>ABS(MIN(Quintile_Data[[#This Row],[AE_Amt_Q1]:[AE_Amt_Q5]])-Quintile_Data[[#This Row],[AE_Amt_Overall]])</f>
        <v>0.36326506377481593</v>
      </c>
      <c r="AA685" s="19" t="str">
        <f>VLOOKUP(Quintile_Data[[#This Row],[Deaths_Q1]],Mapping!$A$2:$B$8,2,FALSE)</f>
        <v>N/A</v>
      </c>
      <c r="AB685" s="8">
        <f>VLOOKUP(Quintile_Data[[#This Row],[Deaths_Q2]],Mapping!$A$2:$B$8,2,FALSE)</f>
        <v>50</v>
      </c>
      <c r="AC685" s="8">
        <f>VLOOKUP(Quintile_Data[[#This Row],[Deaths_Q3]],Mapping!$A$2:$B$8,2,FALSE)</f>
        <v>25</v>
      </c>
      <c r="AD685" s="8">
        <f>VLOOKUP(Quintile_Data[[#This Row],[Deaths_Q4]],Mapping!$A$2:$B$8,2,FALSE)</f>
        <v>50</v>
      </c>
      <c r="AE685" s="8">
        <f>VLOOKUP(Quintile_Data[[#This Row],[Deaths_Q5]],Mapping!$A$2:$B$8,2,FALSE)</f>
        <v>25</v>
      </c>
      <c r="AF685" s="8">
        <f>VLOOKUP(Quintile_Data[[#This Row],[Deaths_Overall]],Mapping!$A$2:$B$8,2,FALSE)</f>
        <v>50</v>
      </c>
    </row>
    <row r="686" spans="1:32" x14ac:dyDescent="0.25">
      <c r="A686" t="s">
        <v>13</v>
      </c>
      <c r="B686" t="s">
        <v>27</v>
      </c>
      <c r="C686" t="s">
        <v>9</v>
      </c>
      <c r="D686" t="s">
        <v>17</v>
      </c>
      <c r="E686" t="s">
        <v>62</v>
      </c>
      <c r="F686" t="s">
        <v>7</v>
      </c>
      <c r="G686" s="10">
        <v>1.5322742979289701</v>
      </c>
      <c r="H686" s="5">
        <v>0.95173596508604996</v>
      </c>
      <c r="I686" s="5">
        <v>0.84492800374432797</v>
      </c>
      <c r="J686" s="5">
        <v>0.72853041442511501</v>
      </c>
      <c r="K686" s="5">
        <v>0.47352927481368601</v>
      </c>
      <c r="L686" s="5">
        <v>0.85465451869596998</v>
      </c>
      <c r="M686" s="10">
        <v>1.43960474461891</v>
      </c>
      <c r="N686" s="5">
        <v>0.97100742911698301</v>
      </c>
      <c r="O686" s="5">
        <v>0.91035062397129995</v>
      </c>
      <c r="P686" s="5">
        <v>0.80183012270841103</v>
      </c>
      <c r="Q686" s="5">
        <v>0.64858793339901999</v>
      </c>
      <c r="R686" s="5">
        <v>0.90784277880925901</v>
      </c>
      <c r="S686" s="11" t="s">
        <v>49</v>
      </c>
      <c r="T686" t="s">
        <v>48</v>
      </c>
      <c r="U686" t="s">
        <v>48</v>
      </c>
      <c r="V686" t="s">
        <v>48</v>
      </c>
      <c r="W686" t="s">
        <v>53</v>
      </c>
      <c r="X686" t="s">
        <v>50</v>
      </c>
      <c r="Y686" s="7">
        <f>ABS(Quintile_Data[[#This Row],[AE_Amt_Overall]]-MAX(Quintile_Data[[#This Row],[AE_Amt_Q1]:[AE_Amt_Q5]]))</f>
        <v>0.6776197792330001</v>
      </c>
      <c r="Z686" s="6">
        <f>ABS(MIN(Quintile_Data[[#This Row],[AE_Amt_Q1]:[AE_Amt_Q5]])-Quintile_Data[[#This Row],[AE_Amt_Overall]])</f>
        <v>0.38112524388228397</v>
      </c>
      <c r="AA686" s="19">
        <f>VLOOKUP(Quintile_Data[[#This Row],[Deaths_Q1]],Mapping!$A$2:$B$8,2,FALSE)</f>
        <v>25</v>
      </c>
      <c r="AB686" s="8">
        <f>VLOOKUP(Quintile_Data[[#This Row],[Deaths_Q2]],Mapping!$A$2:$B$8,2,FALSE)</f>
        <v>50</v>
      </c>
      <c r="AC686" s="8">
        <f>VLOOKUP(Quintile_Data[[#This Row],[Deaths_Q3]],Mapping!$A$2:$B$8,2,FALSE)</f>
        <v>50</v>
      </c>
      <c r="AD686" s="8">
        <f>VLOOKUP(Quintile_Data[[#This Row],[Deaths_Q4]],Mapping!$A$2:$B$8,2,FALSE)</f>
        <v>50</v>
      </c>
      <c r="AE686" s="8">
        <f>VLOOKUP(Quintile_Data[[#This Row],[Deaths_Q5]],Mapping!$A$2:$B$8,2,FALSE)</f>
        <v>12</v>
      </c>
      <c r="AF686" s="8">
        <f>VLOOKUP(Quintile_Data[[#This Row],[Deaths_Overall]],Mapping!$A$2:$B$8,2,FALSE)</f>
        <v>100</v>
      </c>
    </row>
    <row r="687" spans="1:32" x14ac:dyDescent="0.25">
      <c r="A687" t="s">
        <v>13</v>
      </c>
      <c r="B687" t="s">
        <v>27</v>
      </c>
      <c r="C687" t="s">
        <v>9</v>
      </c>
      <c r="D687" t="s">
        <v>17</v>
      </c>
      <c r="E687" t="s">
        <v>62</v>
      </c>
      <c r="F687" t="s">
        <v>57</v>
      </c>
      <c r="G687" s="10">
        <v>1.64139242188107</v>
      </c>
      <c r="H687" s="5">
        <v>0.96563373533744401</v>
      </c>
      <c r="I687" s="5">
        <v>0.87630795087131597</v>
      </c>
      <c r="J687" s="5">
        <v>0.749910794006586</v>
      </c>
      <c r="K687" s="5">
        <v>0.50676023965137895</v>
      </c>
      <c r="L687" s="5">
        <v>0.87246340106595899</v>
      </c>
      <c r="M687" s="10">
        <v>2.09577009452885</v>
      </c>
      <c r="N687" s="5">
        <v>1.0098790098808901</v>
      </c>
      <c r="O687" s="5">
        <v>0.95599993079516399</v>
      </c>
      <c r="P687" s="5">
        <v>0.85061457651920902</v>
      </c>
      <c r="Q687" s="5">
        <v>0.71501651386402898</v>
      </c>
      <c r="R687" s="5">
        <v>1.0294922069513299</v>
      </c>
      <c r="S687" s="11" t="s">
        <v>48</v>
      </c>
      <c r="T687" t="s">
        <v>48</v>
      </c>
      <c r="U687" t="s">
        <v>48</v>
      </c>
      <c r="V687" t="s">
        <v>48</v>
      </c>
      <c r="W687" t="s">
        <v>53</v>
      </c>
      <c r="X687" t="s">
        <v>50</v>
      </c>
      <c r="Y687" s="7">
        <f>ABS(Quintile_Data[[#This Row],[AE_Amt_Overall]]-MAX(Quintile_Data[[#This Row],[AE_Amt_Q1]:[AE_Amt_Q5]]))</f>
        <v>0.76892902081511105</v>
      </c>
      <c r="Z687" s="6">
        <f>ABS(MIN(Quintile_Data[[#This Row],[AE_Amt_Q1]:[AE_Amt_Q5]])-Quintile_Data[[#This Row],[AE_Amt_Overall]])</f>
        <v>0.36570316141458004</v>
      </c>
      <c r="AA687" s="19">
        <f>VLOOKUP(Quintile_Data[[#This Row],[Deaths_Q1]],Mapping!$A$2:$B$8,2,FALSE)</f>
        <v>50</v>
      </c>
      <c r="AB687" s="8">
        <f>VLOOKUP(Quintile_Data[[#This Row],[Deaths_Q2]],Mapping!$A$2:$B$8,2,FALSE)</f>
        <v>50</v>
      </c>
      <c r="AC687" s="8">
        <f>VLOOKUP(Quintile_Data[[#This Row],[Deaths_Q3]],Mapping!$A$2:$B$8,2,FALSE)</f>
        <v>50</v>
      </c>
      <c r="AD687" s="8">
        <f>VLOOKUP(Quintile_Data[[#This Row],[Deaths_Q4]],Mapping!$A$2:$B$8,2,FALSE)</f>
        <v>50</v>
      </c>
      <c r="AE687" s="8">
        <f>VLOOKUP(Quintile_Data[[#This Row],[Deaths_Q5]],Mapping!$A$2:$B$8,2,FALSE)</f>
        <v>12</v>
      </c>
      <c r="AF687" s="8">
        <f>VLOOKUP(Quintile_Data[[#This Row],[Deaths_Overall]],Mapping!$A$2:$B$8,2,FALSE)</f>
        <v>100</v>
      </c>
    </row>
    <row r="688" spans="1:32" x14ac:dyDescent="0.25">
      <c r="A688" t="s">
        <v>13</v>
      </c>
      <c r="B688" t="s">
        <v>27</v>
      </c>
      <c r="C688" t="s">
        <v>9</v>
      </c>
      <c r="D688" t="s">
        <v>17</v>
      </c>
      <c r="E688" t="s">
        <v>11</v>
      </c>
      <c r="F688" t="s">
        <v>16</v>
      </c>
      <c r="G688" s="10" t="s">
        <v>54</v>
      </c>
      <c r="H688" s="5">
        <v>2.30405897752552</v>
      </c>
      <c r="I688" s="5">
        <v>1.56399076677461</v>
      </c>
      <c r="J688" s="5">
        <v>1.1964379939449299</v>
      </c>
      <c r="K688" s="5">
        <v>0.96241859705840405</v>
      </c>
      <c r="L688" s="5">
        <v>1.5726371151421199</v>
      </c>
      <c r="M688" s="10" t="s">
        <v>54</v>
      </c>
      <c r="N688" s="5">
        <v>2.6601785237550502</v>
      </c>
      <c r="O688" s="5">
        <v>1.59294231776133</v>
      </c>
      <c r="P688" s="5">
        <v>1.20358489462759</v>
      </c>
      <c r="Q688" s="5">
        <v>0.96029701630392095</v>
      </c>
      <c r="R688" s="5">
        <v>1.9106559649372901</v>
      </c>
      <c r="S688" s="11" t="s">
        <v>55</v>
      </c>
      <c r="T688" t="s">
        <v>48</v>
      </c>
      <c r="U688" t="s">
        <v>49</v>
      </c>
      <c r="V688" t="s">
        <v>49</v>
      </c>
      <c r="W688" t="s">
        <v>49</v>
      </c>
      <c r="X688" t="s">
        <v>48</v>
      </c>
      <c r="Y688" s="7">
        <f>ABS(Quintile_Data[[#This Row],[AE_Amt_Overall]]-MAX(Quintile_Data[[#This Row],[AE_Amt_Q1]:[AE_Amt_Q5]]))</f>
        <v>0.73142186238340012</v>
      </c>
      <c r="Z688" s="6">
        <f>ABS(MIN(Quintile_Data[[#This Row],[AE_Amt_Q1]:[AE_Amt_Q5]])-Quintile_Data[[#This Row],[AE_Amt_Overall]])</f>
        <v>0.61021851808371586</v>
      </c>
      <c r="AA688" s="19" t="str">
        <f>VLOOKUP(Quintile_Data[[#This Row],[Deaths_Q1]],Mapping!$A$2:$B$8,2,FALSE)</f>
        <v>N/A</v>
      </c>
      <c r="AB688" s="8">
        <f>VLOOKUP(Quintile_Data[[#This Row],[Deaths_Q2]],Mapping!$A$2:$B$8,2,FALSE)</f>
        <v>50</v>
      </c>
      <c r="AC688" s="8">
        <f>VLOOKUP(Quintile_Data[[#This Row],[Deaths_Q3]],Mapping!$A$2:$B$8,2,FALSE)</f>
        <v>25</v>
      </c>
      <c r="AD688" s="8">
        <f>VLOOKUP(Quintile_Data[[#This Row],[Deaths_Q4]],Mapping!$A$2:$B$8,2,FALSE)</f>
        <v>25</v>
      </c>
      <c r="AE688" s="8">
        <f>VLOOKUP(Quintile_Data[[#This Row],[Deaths_Q5]],Mapping!$A$2:$B$8,2,FALSE)</f>
        <v>25</v>
      </c>
      <c r="AF688" s="8">
        <f>VLOOKUP(Quintile_Data[[#This Row],[Deaths_Overall]],Mapping!$A$2:$B$8,2,FALSE)</f>
        <v>50</v>
      </c>
    </row>
    <row r="689" spans="1:32" x14ac:dyDescent="0.25">
      <c r="A689" t="s">
        <v>13</v>
      </c>
      <c r="B689" t="s">
        <v>27</v>
      </c>
      <c r="C689" t="s">
        <v>9</v>
      </c>
      <c r="D689" t="s">
        <v>17</v>
      </c>
      <c r="E689" t="s">
        <v>11</v>
      </c>
      <c r="F689" t="s">
        <v>7</v>
      </c>
      <c r="G689" s="10">
        <v>1.57224847512897</v>
      </c>
      <c r="H689" s="5">
        <v>1.07836781411434</v>
      </c>
      <c r="I689" s="5">
        <v>0.86125389709597699</v>
      </c>
      <c r="J689" s="5">
        <v>0.68824452853604201</v>
      </c>
      <c r="K689" s="5">
        <v>0.45369535770529101</v>
      </c>
      <c r="L689" s="5">
        <v>0.823239353923365</v>
      </c>
      <c r="M689" s="10">
        <v>1.52477318054328</v>
      </c>
      <c r="N689" s="5">
        <v>1.0271116053212901</v>
      </c>
      <c r="O689" s="5">
        <v>0.93876707745337296</v>
      </c>
      <c r="P689" s="5">
        <v>0.79862573132348602</v>
      </c>
      <c r="Q689" s="5">
        <v>0.63945977742904803</v>
      </c>
      <c r="R689" s="5">
        <v>0.90715740546238</v>
      </c>
      <c r="S689" s="11" t="s">
        <v>49</v>
      </c>
      <c r="T689" t="s">
        <v>49</v>
      </c>
      <c r="U689" t="s">
        <v>48</v>
      </c>
      <c r="V689" t="s">
        <v>48</v>
      </c>
      <c r="W689" t="s">
        <v>53</v>
      </c>
      <c r="X689" t="s">
        <v>48</v>
      </c>
      <c r="Y689" s="7">
        <f>ABS(Quintile_Data[[#This Row],[AE_Amt_Overall]]-MAX(Quintile_Data[[#This Row],[AE_Amt_Q1]:[AE_Amt_Q5]]))</f>
        <v>0.74900912120560503</v>
      </c>
      <c r="Z689" s="6">
        <f>ABS(MIN(Quintile_Data[[#This Row],[AE_Amt_Q1]:[AE_Amt_Q5]])-Quintile_Data[[#This Row],[AE_Amt_Overall]])</f>
        <v>0.36954399621807399</v>
      </c>
      <c r="AA689" s="19">
        <f>VLOOKUP(Quintile_Data[[#This Row],[Deaths_Q1]],Mapping!$A$2:$B$8,2,FALSE)</f>
        <v>25</v>
      </c>
      <c r="AB689" s="8">
        <f>VLOOKUP(Quintile_Data[[#This Row],[Deaths_Q2]],Mapping!$A$2:$B$8,2,FALSE)</f>
        <v>25</v>
      </c>
      <c r="AC689" s="8">
        <f>VLOOKUP(Quintile_Data[[#This Row],[Deaths_Q3]],Mapping!$A$2:$B$8,2,FALSE)</f>
        <v>50</v>
      </c>
      <c r="AD689" s="8">
        <f>VLOOKUP(Quintile_Data[[#This Row],[Deaths_Q4]],Mapping!$A$2:$B$8,2,FALSE)</f>
        <v>50</v>
      </c>
      <c r="AE689" s="8">
        <f>VLOOKUP(Quintile_Data[[#This Row],[Deaths_Q5]],Mapping!$A$2:$B$8,2,FALSE)</f>
        <v>12</v>
      </c>
      <c r="AF689" s="8">
        <f>VLOOKUP(Quintile_Data[[#This Row],[Deaths_Overall]],Mapping!$A$2:$B$8,2,FALSE)</f>
        <v>50</v>
      </c>
    </row>
    <row r="690" spans="1:32" x14ac:dyDescent="0.25">
      <c r="A690" t="s">
        <v>13</v>
      </c>
      <c r="B690" t="s">
        <v>27</v>
      </c>
      <c r="C690" t="s">
        <v>9</v>
      </c>
      <c r="D690" t="s">
        <v>17</v>
      </c>
      <c r="E690" t="s">
        <v>11</v>
      </c>
      <c r="F690" t="s">
        <v>57</v>
      </c>
      <c r="G690" s="10">
        <v>1.79754422423882</v>
      </c>
      <c r="H690" s="5">
        <v>1.0987366742267299</v>
      </c>
      <c r="I690" s="5">
        <v>0.87929778286348703</v>
      </c>
      <c r="J690" s="5">
        <v>0.69764291003699297</v>
      </c>
      <c r="K690" s="5">
        <v>0.45507828124367</v>
      </c>
      <c r="L690" s="5">
        <v>0.84347262349965402</v>
      </c>
      <c r="M690" s="10">
        <v>2.37327286821216</v>
      </c>
      <c r="N690" s="5">
        <v>1.08025670526208</v>
      </c>
      <c r="O690" s="5">
        <v>0.98588695413320504</v>
      </c>
      <c r="P690" s="5">
        <v>0.81509169773638501</v>
      </c>
      <c r="Q690" s="5">
        <v>0.65299160903337405</v>
      </c>
      <c r="R690" s="5">
        <v>1.1007556537565999</v>
      </c>
      <c r="S690" s="11" t="s">
        <v>48</v>
      </c>
      <c r="T690" t="s">
        <v>49</v>
      </c>
      <c r="U690" t="s">
        <v>48</v>
      </c>
      <c r="V690" t="s">
        <v>48</v>
      </c>
      <c r="W690" t="s">
        <v>53</v>
      </c>
      <c r="X690" t="s">
        <v>50</v>
      </c>
      <c r="Y690" s="7">
        <f>ABS(Quintile_Data[[#This Row],[AE_Amt_Overall]]-MAX(Quintile_Data[[#This Row],[AE_Amt_Q1]:[AE_Amt_Q5]]))</f>
        <v>0.95407160073916597</v>
      </c>
      <c r="Z690" s="6">
        <f>ABS(MIN(Quintile_Data[[#This Row],[AE_Amt_Q1]:[AE_Amt_Q5]])-Quintile_Data[[#This Row],[AE_Amt_Overall]])</f>
        <v>0.38839434225598402</v>
      </c>
      <c r="AA690" s="19">
        <f>VLOOKUP(Quintile_Data[[#This Row],[Deaths_Q1]],Mapping!$A$2:$B$8,2,FALSE)</f>
        <v>50</v>
      </c>
      <c r="AB690" s="8">
        <f>VLOOKUP(Quintile_Data[[#This Row],[Deaths_Q2]],Mapping!$A$2:$B$8,2,FALSE)</f>
        <v>25</v>
      </c>
      <c r="AC690" s="8">
        <f>VLOOKUP(Quintile_Data[[#This Row],[Deaths_Q3]],Mapping!$A$2:$B$8,2,FALSE)</f>
        <v>50</v>
      </c>
      <c r="AD690" s="8">
        <f>VLOOKUP(Quintile_Data[[#This Row],[Deaths_Q4]],Mapping!$A$2:$B$8,2,FALSE)</f>
        <v>50</v>
      </c>
      <c r="AE690" s="8">
        <f>VLOOKUP(Quintile_Data[[#This Row],[Deaths_Q5]],Mapping!$A$2:$B$8,2,FALSE)</f>
        <v>12</v>
      </c>
      <c r="AF690" s="8">
        <f>VLOOKUP(Quintile_Data[[#This Row],[Deaths_Overall]],Mapping!$A$2:$B$8,2,FALSE)</f>
        <v>100</v>
      </c>
    </row>
    <row r="691" spans="1:32" x14ac:dyDescent="0.25">
      <c r="A691" t="s">
        <v>13</v>
      </c>
      <c r="B691" t="s">
        <v>27</v>
      </c>
      <c r="C691" t="s">
        <v>9</v>
      </c>
      <c r="D691" t="s">
        <v>17</v>
      </c>
      <c r="E691" t="s">
        <v>58</v>
      </c>
      <c r="F691" t="s">
        <v>16</v>
      </c>
      <c r="G691" s="10" t="s">
        <v>54</v>
      </c>
      <c r="H691" s="5">
        <v>2.1037208444921598</v>
      </c>
      <c r="I691" s="5">
        <v>1.4818904123335199</v>
      </c>
      <c r="J691" s="5">
        <v>1.1242467553242901</v>
      </c>
      <c r="K691" s="5">
        <v>0.91670700953323003</v>
      </c>
      <c r="L691" s="5">
        <v>1.2923284174521299</v>
      </c>
      <c r="M691" s="10" t="s">
        <v>54</v>
      </c>
      <c r="N691" s="5">
        <v>2.3578277826625702</v>
      </c>
      <c r="O691" s="5">
        <v>1.51067241618202</v>
      </c>
      <c r="P691" s="5">
        <v>1.16288708928788</v>
      </c>
      <c r="Q691" s="5">
        <v>0.94442255779683304</v>
      </c>
      <c r="R691" s="5">
        <v>1.5029085061557199</v>
      </c>
      <c r="S691" s="11" t="s">
        <v>55</v>
      </c>
      <c r="T691" t="s">
        <v>48</v>
      </c>
      <c r="U691" t="s">
        <v>49</v>
      </c>
      <c r="V691" t="s">
        <v>48</v>
      </c>
      <c r="W691" t="s">
        <v>48</v>
      </c>
      <c r="X691" t="s">
        <v>50</v>
      </c>
      <c r="Y691" s="7">
        <f>ABS(Quintile_Data[[#This Row],[AE_Amt_Overall]]-MAX(Quintile_Data[[#This Row],[AE_Amt_Q1]:[AE_Amt_Q5]]))</f>
        <v>0.8113924270400299</v>
      </c>
      <c r="Z691" s="6">
        <f>ABS(MIN(Quintile_Data[[#This Row],[AE_Amt_Q1]:[AE_Amt_Q5]])-Quintile_Data[[#This Row],[AE_Amt_Overall]])</f>
        <v>0.37562140791889986</v>
      </c>
      <c r="AA691" s="19" t="str">
        <f>VLOOKUP(Quintile_Data[[#This Row],[Deaths_Q1]],Mapping!$A$2:$B$8,2,FALSE)</f>
        <v>N/A</v>
      </c>
      <c r="AB691" s="8">
        <f>VLOOKUP(Quintile_Data[[#This Row],[Deaths_Q2]],Mapping!$A$2:$B$8,2,FALSE)</f>
        <v>50</v>
      </c>
      <c r="AC691" s="8">
        <f>VLOOKUP(Quintile_Data[[#This Row],[Deaths_Q3]],Mapping!$A$2:$B$8,2,FALSE)</f>
        <v>25</v>
      </c>
      <c r="AD691" s="8">
        <f>VLOOKUP(Quintile_Data[[#This Row],[Deaths_Q4]],Mapping!$A$2:$B$8,2,FALSE)</f>
        <v>50</v>
      </c>
      <c r="AE691" s="8">
        <f>VLOOKUP(Quintile_Data[[#This Row],[Deaths_Q5]],Mapping!$A$2:$B$8,2,FALSE)</f>
        <v>50</v>
      </c>
      <c r="AF691" s="8">
        <f>VLOOKUP(Quintile_Data[[#This Row],[Deaths_Overall]],Mapping!$A$2:$B$8,2,FALSE)</f>
        <v>100</v>
      </c>
    </row>
    <row r="692" spans="1:32" x14ac:dyDescent="0.25">
      <c r="A692" t="s">
        <v>13</v>
      </c>
      <c r="B692" t="s">
        <v>27</v>
      </c>
      <c r="C692" t="s">
        <v>9</v>
      </c>
      <c r="D692" t="s">
        <v>17</v>
      </c>
      <c r="E692" t="s">
        <v>58</v>
      </c>
      <c r="F692" t="s">
        <v>7</v>
      </c>
      <c r="G692" s="10">
        <v>1.42360629326781</v>
      </c>
      <c r="H692" s="5">
        <v>1.0161303357136799</v>
      </c>
      <c r="I692" s="5">
        <v>0.89102617596707101</v>
      </c>
      <c r="J692" s="5">
        <v>0.74306732295732802</v>
      </c>
      <c r="K692" s="5">
        <v>0.52162961229514204</v>
      </c>
      <c r="L692" s="5">
        <v>0.84292798724055995</v>
      </c>
      <c r="M692" s="10">
        <v>1.46039815223859</v>
      </c>
      <c r="N692" s="5">
        <v>0.96898437732032305</v>
      </c>
      <c r="O692" s="5">
        <v>0.93676636673626501</v>
      </c>
      <c r="P692" s="5">
        <v>0.80321727233037099</v>
      </c>
      <c r="Q692" s="5">
        <v>0.69870084802086896</v>
      </c>
      <c r="R692" s="5">
        <v>0.89517998946677602</v>
      </c>
      <c r="S692" s="11" t="s">
        <v>49</v>
      </c>
      <c r="T692" t="s">
        <v>48</v>
      </c>
      <c r="U692" t="s">
        <v>50</v>
      </c>
      <c r="V692" t="s">
        <v>48</v>
      </c>
      <c r="W692" t="s">
        <v>49</v>
      </c>
      <c r="X692" t="s">
        <v>50</v>
      </c>
      <c r="Y692" s="7">
        <f>ABS(Quintile_Data[[#This Row],[AE_Amt_Overall]]-MAX(Quintile_Data[[#This Row],[AE_Amt_Q1]:[AE_Amt_Q5]]))</f>
        <v>0.58067830602725001</v>
      </c>
      <c r="Z692" s="6">
        <f>ABS(MIN(Quintile_Data[[#This Row],[AE_Amt_Q1]:[AE_Amt_Q5]])-Quintile_Data[[#This Row],[AE_Amt_Overall]])</f>
        <v>0.32129837494541791</v>
      </c>
      <c r="AA692" s="19">
        <f>VLOOKUP(Quintile_Data[[#This Row],[Deaths_Q1]],Mapping!$A$2:$B$8,2,FALSE)</f>
        <v>25</v>
      </c>
      <c r="AB692" s="8">
        <f>VLOOKUP(Quintile_Data[[#This Row],[Deaths_Q2]],Mapping!$A$2:$B$8,2,FALSE)</f>
        <v>50</v>
      </c>
      <c r="AC692" s="8">
        <f>VLOOKUP(Quintile_Data[[#This Row],[Deaths_Q3]],Mapping!$A$2:$B$8,2,FALSE)</f>
        <v>100</v>
      </c>
      <c r="AD692" s="8">
        <f>VLOOKUP(Quintile_Data[[#This Row],[Deaths_Q4]],Mapping!$A$2:$B$8,2,FALSE)</f>
        <v>50</v>
      </c>
      <c r="AE692" s="8">
        <f>VLOOKUP(Quintile_Data[[#This Row],[Deaths_Q5]],Mapping!$A$2:$B$8,2,FALSE)</f>
        <v>25</v>
      </c>
      <c r="AF692" s="8">
        <f>VLOOKUP(Quintile_Data[[#This Row],[Deaths_Overall]],Mapping!$A$2:$B$8,2,FALSE)</f>
        <v>100</v>
      </c>
    </row>
    <row r="693" spans="1:32" x14ac:dyDescent="0.25">
      <c r="A693" t="s">
        <v>13</v>
      </c>
      <c r="B693" t="s">
        <v>27</v>
      </c>
      <c r="C693" t="s">
        <v>9</v>
      </c>
      <c r="D693" t="s">
        <v>17</v>
      </c>
      <c r="E693" t="s">
        <v>58</v>
      </c>
      <c r="F693" t="s">
        <v>57</v>
      </c>
      <c r="G693" s="10">
        <v>1.70939118352797</v>
      </c>
      <c r="H693" s="5">
        <v>1.02787015638045</v>
      </c>
      <c r="I693" s="5">
        <v>0.89144227380990904</v>
      </c>
      <c r="J693" s="5">
        <v>0.73779913204103198</v>
      </c>
      <c r="K693" s="5">
        <v>0.52631116898216301</v>
      </c>
      <c r="L693" s="5">
        <v>0.85928340841265205</v>
      </c>
      <c r="M693" s="10">
        <v>2.2026596471360298</v>
      </c>
      <c r="N693" s="5">
        <v>1.0090608765153299</v>
      </c>
      <c r="O693" s="5">
        <v>0.97884719564560396</v>
      </c>
      <c r="P693" s="5">
        <v>0.81413792745414904</v>
      </c>
      <c r="Q693" s="5">
        <v>0.70437810186546201</v>
      </c>
      <c r="R693" s="5">
        <v>1.02553671539492</v>
      </c>
      <c r="S693" s="11" t="s">
        <v>48</v>
      </c>
      <c r="T693" t="s">
        <v>48</v>
      </c>
      <c r="U693" t="s">
        <v>50</v>
      </c>
      <c r="V693" t="s">
        <v>48</v>
      </c>
      <c r="W693" t="s">
        <v>49</v>
      </c>
      <c r="X693" t="s">
        <v>50</v>
      </c>
      <c r="Y693" s="7">
        <f>ABS(Quintile_Data[[#This Row],[AE_Amt_Overall]]-MAX(Quintile_Data[[#This Row],[AE_Amt_Q1]:[AE_Amt_Q5]]))</f>
        <v>0.85010777511531799</v>
      </c>
      <c r="Z693" s="6">
        <f>ABS(MIN(Quintile_Data[[#This Row],[AE_Amt_Q1]:[AE_Amt_Q5]])-Quintile_Data[[#This Row],[AE_Amt_Overall]])</f>
        <v>0.33297223943048904</v>
      </c>
      <c r="AA693" s="19">
        <f>VLOOKUP(Quintile_Data[[#This Row],[Deaths_Q1]],Mapping!$A$2:$B$8,2,FALSE)</f>
        <v>50</v>
      </c>
      <c r="AB693" s="8">
        <f>VLOOKUP(Quintile_Data[[#This Row],[Deaths_Q2]],Mapping!$A$2:$B$8,2,FALSE)</f>
        <v>50</v>
      </c>
      <c r="AC693" s="8">
        <f>VLOOKUP(Quintile_Data[[#This Row],[Deaths_Q3]],Mapping!$A$2:$B$8,2,FALSE)</f>
        <v>100</v>
      </c>
      <c r="AD693" s="8">
        <f>VLOOKUP(Quintile_Data[[#This Row],[Deaths_Q4]],Mapping!$A$2:$B$8,2,FALSE)</f>
        <v>50</v>
      </c>
      <c r="AE693" s="8">
        <f>VLOOKUP(Quintile_Data[[#This Row],[Deaths_Q5]],Mapping!$A$2:$B$8,2,FALSE)</f>
        <v>25</v>
      </c>
      <c r="AF693" s="8">
        <f>VLOOKUP(Quintile_Data[[#This Row],[Deaths_Overall]],Mapping!$A$2:$B$8,2,FALSE)</f>
        <v>100</v>
      </c>
    </row>
    <row r="694" spans="1:32" x14ac:dyDescent="0.25">
      <c r="A694" t="s">
        <v>13</v>
      </c>
      <c r="B694" t="s">
        <v>27</v>
      </c>
      <c r="C694" t="s">
        <v>9</v>
      </c>
      <c r="D694" t="s">
        <v>29</v>
      </c>
      <c r="E694" t="s">
        <v>60</v>
      </c>
      <c r="F694" t="s">
        <v>16</v>
      </c>
      <c r="G694" s="10" t="s">
        <v>54</v>
      </c>
      <c r="H694" s="5" t="s">
        <v>54</v>
      </c>
      <c r="I694" s="5" t="s">
        <v>54</v>
      </c>
      <c r="J694" s="5">
        <v>0.93787268430647797</v>
      </c>
      <c r="K694" s="5">
        <v>0.69019239176157399</v>
      </c>
      <c r="L694" s="5">
        <v>0.98993837550827102</v>
      </c>
      <c r="M694" s="10" t="s">
        <v>54</v>
      </c>
      <c r="N694" s="5" t="s">
        <v>54</v>
      </c>
      <c r="O694" s="5" t="s">
        <v>54</v>
      </c>
      <c r="P694" s="5">
        <v>1.0529220949357601</v>
      </c>
      <c r="Q694" s="5">
        <v>1.15205978339602</v>
      </c>
      <c r="R694" s="5">
        <v>1.23628120283649</v>
      </c>
      <c r="S694" s="11" t="s">
        <v>55</v>
      </c>
      <c r="T694" t="s">
        <v>55</v>
      </c>
      <c r="U694" t="s">
        <v>55</v>
      </c>
      <c r="V694" t="s">
        <v>51</v>
      </c>
      <c r="W694" t="s">
        <v>51</v>
      </c>
      <c r="X694" t="s">
        <v>53</v>
      </c>
      <c r="Y694" s="7">
        <f>ABS(Quintile_Data[[#This Row],[AE_Amt_Overall]]-MAX(Quintile_Data[[#This Row],[AE_Amt_Q1]:[AE_Amt_Q5]]))</f>
        <v>5.2065691201793052E-2</v>
      </c>
      <c r="Z694" s="6">
        <f>ABS(MIN(Quintile_Data[[#This Row],[AE_Amt_Q1]:[AE_Amt_Q5]])-Quintile_Data[[#This Row],[AE_Amt_Overall]])</f>
        <v>0.29974598374669703</v>
      </c>
      <c r="AA694" s="19" t="str">
        <f>VLOOKUP(Quintile_Data[[#This Row],[Deaths_Q1]],Mapping!$A$2:$B$8,2,FALSE)</f>
        <v>N/A</v>
      </c>
      <c r="AB694" s="8" t="str">
        <f>VLOOKUP(Quintile_Data[[#This Row],[Deaths_Q2]],Mapping!$A$2:$B$8,2,FALSE)</f>
        <v>N/A</v>
      </c>
      <c r="AC694" s="8" t="str">
        <f>VLOOKUP(Quintile_Data[[#This Row],[Deaths_Q3]],Mapping!$A$2:$B$8,2,FALSE)</f>
        <v>N/A</v>
      </c>
      <c r="AD694" s="8">
        <f>VLOOKUP(Quintile_Data[[#This Row],[Deaths_Q4]],Mapping!$A$2:$B$8,2,FALSE)</f>
        <v>6</v>
      </c>
      <c r="AE694" s="8">
        <f>VLOOKUP(Quintile_Data[[#This Row],[Deaths_Q5]],Mapping!$A$2:$B$8,2,FALSE)</f>
        <v>6</v>
      </c>
      <c r="AF694" s="8">
        <f>VLOOKUP(Quintile_Data[[#This Row],[Deaths_Overall]],Mapping!$A$2:$B$8,2,FALSE)</f>
        <v>12</v>
      </c>
    </row>
    <row r="695" spans="1:32" x14ac:dyDescent="0.25">
      <c r="A695" t="s">
        <v>13</v>
      </c>
      <c r="B695" t="s">
        <v>27</v>
      </c>
      <c r="C695" t="s">
        <v>9</v>
      </c>
      <c r="D695" t="s">
        <v>29</v>
      </c>
      <c r="E695" t="s">
        <v>60</v>
      </c>
      <c r="F695" t="s">
        <v>7</v>
      </c>
      <c r="G695" s="10" t="s">
        <v>54</v>
      </c>
      <c r="H695" s="5" t="s">
        <v>54</v>
      </c>
      <c r="I695" s="5" t="s">
        <v>54</v>
      </c>
      <c r="J695" s="5" t="s">
        <v>54</v>
      </c>
      <c r="K695" s="5" t="s">
        <v>54</v>
      </c>
      <c r="L695" s="5" t="s">
        <v>54</v>
      </c>
      <c r="M695" s="10" t="s">
        <v>54</v>
      </c>
      <c r="N695" s="5" t="s">
        <v>54</v>
      </c>
      <c r="O695" s="5" t="s">
        <v>54</v>
      </c>
      <c r="P695" s="5" t="s">
        <v>54</v>
      </c>
      <c r="Q695" s="5" t="s">
        <v>54</v>
      </c>
      <c r="R695" s="5" t="s">
        <v>54</v>
      </c>
      <c r="S695" s="11" t="s">
        <v>55</v>
      </c>
      <c r="T695" t="s">
        <v>55</v>
      </c>
      <c r="U695" t="s">
        <v>55</v>
      </c>
      <c r="V695" t="s">
        <v>55</v>
      </c>
      <c r="W695" t="s">
        <v>55</v>
      </c>
      <c r="X695" t="s">
        <v>55</v>
      </c>
      <c r="Y695" s="7" t="e">
        <f>ABS(Quintile_Data[[#This Row],[AE_Amt_Overall]]-MAX(Quintile_Data[[#This Row],[AE_Amt_Q1]:[AE_Amt_Q5]]))</f>
        <v>#VALUE!</v>
      </c>
      <c r="Z695" s="6" t="e">
        <f>ABS(MIN(Quintile_Data[[#This Row],[AE_Amt_Q1]:[AE_Amt_Q5]])-Quintile_Data[[#This Row],[AE_Amt_Overall]])</f>
        <v>#VALUE!</v>
      </c>
      <c r="AA695" s="19" t="str">
        <f>VLOOKUP(Quintile_Data[[#This Row],[Deaths_Q1]],Mapping!$A$2:$B$8,2,FALSE)</f>
        <v>N/A</v>
      </c>
      <c r="AB695" s="8" t="str">
        <f>VLOOKUP(Quintile_Data[[#This Row],[Deaths_Q2]],Mapping!$A$2:$B$8,2,FALSE)</f>
        <v>N/A</v>
      </c>
      <c r="AC695" s="8" t="str">
        <f>VLOOKUP(Quintile_Data[[#This Row],[Deaths_Q3]],Mapping!$A$2:$B$8,2,FALSE)</f>
        <v>N/A</v>
      </c>
      <c r="AD695" s="8" t="str">
        <f>VLOOKUP(Quintile_Data[[#This Row],[Deaths_Q4]],Mapping!$A$2:$B$8,2,FALSE)</f>
        <v>N/A</v>
      </c>
      <c r="AE695" s="8" t="str">
        <f>VLOOKUP(Quintile_Data[[#This Row],[Deaths_Q5]],Mapping!$A$2:$B$8,2,FALSE)</f>
        <v>N/A</v>
      </c>
      <c r="AF695" s="8" t="str">
        <f>VLOOKUP(Quintile_Data[[#This Row],[Deaths_Overall]],Mapping!$A$2:$B$8,2,FALSE)</f>
        <v>N/A</v>
      </c>
    </row>
    <row r="696" spans="1:32" x14ac:dyDescent="0.25">
      <c r="A696" t="s">
        <v>13</v>
      </c>
      <c r="B696" t="s">
        <v>27</v>
      </c>
      <c r="C696" t="s">
        <v>9</v>
      </c>
      <c r="D696" t="s">
        <v>29</v>
      </c>
      <c r="E696" t="s">
        <v>60</v>
      </c>
      <c r="F696" t="s">
        <v>57</v>
      </c>
      <c r="G696" s="10" t="s">
        <v>54</v>
      </c>
      <c r="H696" s="5">
        <v>2.15117795364297</v>
      </c>
      <c r="I696" s="5">
        <v>1.42605915907807</v>
      </c>
      <c r="J696" s="5">
        <v>1.0189077016583501</v>
      </c>
      <c r="K696" s="5">
        <v>0.58403551931853204</v>
      </c>
      <c r="L696" s="5">
        <v>1.0781290587793999</v>
      </c>
      <c r="M696" s="10" t="s">
        <v>54</v>
      </c>
      <c r="N696" s="5">
        <v>2.20324118736914</v>
      </c>
      <c r="O696" s="5">
        <v>1.2034675046941601</v>
      </c>
      <c r="P696" s="5">
        <v>1.07614193647691</v>
      </c>
      <c r="Q696" s="5">
        <v>1.08055611211832</v>
      </c>
      <c r="R696" s="5">
        <v>1.2453680726673999</v>
      </c>
      <c r="S696" s="11" t="s">
        <v>55</v>
      </c>
      <c r="T696" t="s">
        <v>51</v>
      </c>
      <c r="U696" t="s">
        <v>51</v>
      </c>
      <c r="V696" t="s">
        <v>51</v>
      </c>
      <c r="W696" t="s">
        <v>51</v>
      </c>
      <c r="X696" t="s">
        <v>53</v>
      </c>
      <c r="Y696" s="7">
        <f>ABS(Quintile_Data[[#This Row],[AE_Amt_Overall]]-MAX(Quintile_Data[[#This Row],[AE_Amt_Q1]:[AE_Amt_Q5]]))</f>
        <v>1.0730488948635701</v>
      </c>
      <c r="Z696" s="6">
        <f>ABS(MIN(Quintile_Data[[#This Row],[AE_Amt_Q1]:[AE_Amt_Q5]])-Quintile_Data[[#This Row],[AE_Amt_Overall]])</f>
        <v>0.49409353946086787</v>
      </c>
      <c r="AA696" s="19" t="str">
        <f>VLOOKUP(Quintile_Data[[#This Row],[Deaths_Q1]],Mapping!$A$2:$B$8,2,FALSE)</f>
        <v>N/A</v>
      </c>
      <c r="AB696" s="8">
        <f>VLOOKUP(Quintile_Data[[#This Row],[Deaths_Q2]],Mapping!$A$2:$B$8,2,FALSE)</f>
        <v>6</v>
      </c>
      <c r="AC696" s="8">
        <f>VLOOKUP(Quintile_Data[[#This Row],[Deaths_Q3]],Mapping!$A$2:$B$8,2,FALSE)</f>
        <v>6</v>
      </c>
      <c r="AD696" s="8">
        <f>VLOOKUP(Quintile_Data[[#This Row],[Deaths_Q4]],Mapping!$A$2:$B$8,2,FALSE)</f>
        <v>6</v>
      </c>
      <c r="AE696" s="8">
        <f>VLOOKUP(Quintile_Data[[#This Row],[Deaths_Q5]],Mapping!$A$2:$B$8,2,FALSE)</f>
        <v>6</v>
      </c>
      <c r="AF696" s="8">
        <f>VLOOKUP(Quintile_Data[[#This Row],[Deaths_Overall]],Mapping!$A$2:$B$8,2,FALSE)</f>
        <v>12</v>
      </c>
    </row>
    <row r="697" spans="1:32" x14ac:dyDescent="0.25">
      <c r="A697" t="s">
        <v>13</v>
      </c>
      <c r="B697" t="s">
        <v>27</v>
      </c>
      <c r="C697" t="s">
        <v>9</v>
      </c>
      <c r="D697" t="s">
        <v>29</v>
      </c>
      <c r="E697" t="s">
        <v>61</v>
      </c>
      <c r="F697" t="s">
        <v>16</v>
      </c>
      <c r="G697" s="10">
        <v>2.68873827328453</v>
      </c>
      <c r="H697" s="5">
        <v>2.1570011788775498</v>
      </c>
      <c r="I697" s="5">
        <v>1.29870718961581</v>
      </c>
      <c r="J697" s="5">
        <v>1.0068620368485801</v>
      </c>
      <c r="K697" s="5">
        <v>0.84441978489897296</v>
      </c>
      <c r="L697" s="5">
        <v>1.3577797957044999</v>
      </c>
      <c r="M697" s="10">
        <v>1.6067293229485999</v>
      </c>
      <c r="N697" s="5">
        <v>2.6132820357121802</v>
      </c>
      <c r="O697" s="5">
        <v>1.33617750593503</v>
      </c>
      <c r="P697" s="5">
        <v>1.01549459845824</v>
      </c>
      <c r="Q697" s="5">
        <v>0.95635794919524797</v>
      </c>
      <c r="R697" s="5">
        <v>1.54503533932531</v>
      </c>
      <c r="S697" s="11" t="s">
        <v>49</v>
      </c>
      <c r="T697" t="s">
        <v>48</v>
      </c>
      <c r="U697" t="s">
        <v>48</v>
      </c>
      <c r="V697" t="s">
        <v>48</v>
      </c>
      <c r="W697" t="s">
        <v>48</v>
      </c>
      <c r="X697" t="s">
        <v>48</v>
      </c>
      <c r="Y697" s="7">
        <f>ABS(Quintile_Data[[#This Row],[AE_Amt_Overall]]-MAX(Quintile_Data[[#This Row],[AE_Amt_Q1]:[AE_Amt_Q5]]))</f>
        <v>1.3309584775800301</v>
      </c>
      <c r="Z697" s="6">
        <f>ABS(MIN(Quintile_Data[[#This Row],[AE_Amt_Q1]:[AE_Amt_Q5]])-Quintile_Data[[#This Row],[AE_Amt_Overall]])</f>
        <v>0.51336001080552696</v>
      </c>
      <c r="AA697" s="19">
        <f>VLOOKUP(Quintile_Data[[#This Row],[Deaths_Q1]],Mapping!$A$2:$B$8,2,FALSE)</f>
        <v>25</v>
      </c>
      <c r="AB697" s="8">
        <f>VLOOKUP(Quintile_Data[[#This Row],[Deaths_Q2]],Mapping!$A$2:$B$8,2,FALSE)</f>
        <v>50</v>
      </c>
      <c r="AC697" s="8">
        <f>VLOOKUP(Quintile_Data[[#This Row],[Deaths_Q3]],Mapping!$A$2:$B$8,2,FALSE)</f>
        <v>50</v>
      </c>
      <c r="AD697" s="8">
        <f>VLOOKUP(Quintile_Data[[#This Row],[Deaths_Q4]],Mapping!$A$2:$B$8,2,FALSE)</f>
        <v>50</v>
      </c>
      <c r="AE697" s="8">
        <f>VLOOKUP(Quintile_Data[[#This Row],[Deaths_Q5]],Mapping!$A$2:$B$8,2,FALSE)</f>
        <v>50</v>
      </c>
      <c r="AF697" s="8">
        <f>VLOOKUP(Quintile_Data[[#This Row],[Deaths_Overall]],Mapping!$A$2:$B$8,2,FALSE)</f>
        <v>50</v>
      </c>
    </row>
    <row r="698" spans="1:32" x14ac:dyDescent="0.25">
      <c r="A698" t="s">
        <v>13</v>
      </c>
      <c r="B698" t="s">
        <v>27</v>
      </c>
      <c r="C698" t="s">
        <v>9</v>
      </c>
      <c r="D698" t="s">
        <v>29</v>
      </c>
      <c r="E698" t="s">
        <v>61</v>
      </c>
      <c r="F698" t="s">
        <v>7</v>
      </c>
      <c r="G698" s="10">
        <v>1.3328584567966399</v>
      </c>
      <c r="H698" s="5">
        <v>0.888613377942988</v>
      </c>
      <c r="I698" s="5">
        <v>0.78608990505410103</v>
      </c>
      <c r="J698" s="5">
        <v>0.68977037367258798</v>
      </c>
      <c r="K698" s="5">
        <v>0.51543978089453402</v>
      </c>
      <c r="L698" s="5">
        <v>0.7923295822566</v>
      </c>
      <c r="M698" s="10">
        <v>1.7250496293513999</v>
      </c>
      <c r="N698" s="5">
        <v>0.89220815738250503</v>
      </c>
      <c r="O698" s="5">
        <v>0.82626453230549601</v>
      </c>
      <c r="P698" s="5">
        <v>0.72045754755208502</v>
      </c>
      <c r="Q698" s="5">
        <v>0.59294618661389897</v>
      </c>
      <c r="R698" s="5">
        <v>0.86528453355303003</v>
      </c>
      <c r="S698" s="11" t="s">
        <v>48</v>
      </c>
      <c r="T698" t="s">
        <v>48</v>
      </c>
      <c r="U698" t="s">
        <v>48</v>
      </c>
      <c r="V698" t="s">
        <v>48</v>
      </c>
      <c r="W698" t="s">
        <v>49</v>
      </c>
      <c r="X698" t="s">
        <v>50</v>
      </c>
      <c r="Y698" s="7">
        <f>ABS(Quintile_Data[[#This Row],[AE_Amt_Overall]]-MAX(Quintile_Data[[#This Row],[AE_Amt_Q1]:[AE_Amt_Q5]]))</f>
        <v>0.54052887454003995</v>
      </c>
      <c r="Z698" s="6">
        <f>ABS(MIN(Quintile_Data[[#This Row],[AE_Amt_Q1]:[AE_Amt_Q5]])-Quintile_Data[[#This Row],[AE_Amt_Overall]])</f>
        <v>0.27688980136206598</v>
      </c>
      <c r="AA698" s="19">
        <f>VLOOKUP(Quintile_Data[[#This Row],[Deaths_Q1]],Mapping!$A$2:$B$8,2,FALSE)</f>
        <v>50</v>
      </c>
      <c r="AB698" s="8">
        <f>VLOOKUP(Quintile_Data[[#This Row],[Deaths_Q2]],Mapping!$A$2:$B$8,2,FALSE)</f>
        <v>50</v>
      </c>
      <c r="AC698" s="8">
        <f>VLOOKUP(Quintile_Data[[#This Row],[Deaths_Q3]],Mapping!$A$2:$B$8,2,FALSE)</f>
        <v>50</v>
      </c>
      <c r="AD698" s="8">
        <f>VLOOKUP(Quintile_Data[[#This Row],[Deaths_Q4]],Mapping!$A$2:$B$8,2,FALSE)</f>
        <v>50</v>
      </c>
      <c r="AE698" s="8">
        <f>VLOOKUP(Quintile_Data[[#This Row],[Deaths_Q5]],Mapping!$A$2:$B$8,2,FALSE)</f>
        <v>25</v>
      </c>
      <c r="AF698" s="8">
        <f>VLOOKUP(Quintile_Data[[#This Row],[Deaths_Overall]],Mapping!$A$2:$B$8,2,FALSE)</f>
        <v>100</v>
      </c>
    </row>
    <row r="699" spans="1:32" x14ac:dyDescent="0.25">
      <c r="A699" t="s">
        <v>13</v>
      </c>
      <c r="B699" t="s">
        <v>27</v>
      </c>
      <c r="C699" t="s">
        <v>9</v>
      </c>
      <c r="D699" t="s">
        <v>29</v>
      </c>
      <c r="E699" t="s">
        <v>61</v>
      </c>
      <c r="F699" t="s">
        <v>57</v>
      </c>
      <c r="G699" s="10">
        <v>1.49054334826739</v>
      </c>
      <c r="H699" s="5">
        <v>0.99644574879476699</v>
      </c>
      <c r="I699" s="5">
        <v>0.85381515718471801</v>
      </c>
      <c r="J699" s="5">
        <v>0.70648577535909796</v>
      </c>
      <c r="K699" s="5">
        <v>0.51831964189058899</v>
      </c>
      <c r="L699" s="5">
        <v>0.80510060979182496</v>
      </c>
      <c r="M699" s="10">
        <v>2.1980715231694199</v>
      </c>
      <c r="N699" s="5">
        <v>1.1647224871127499</v>
      </c>
      <c r="O699" s="5">
        <v>0.90818574665991503</v>
      </c>
      <c r="P699" s="5">
        <v>0.74955928771607605</v>
      </c>
      <c r="Q699" s="5">
        <v>0.610277846666051</v>
      </c>
      <c r="R699" s="5">
        <v>0.96477642766956095</v>
      </c>
      <c r="S699" s="11" t="s">
        <v>48</v>
      </c>
      <c r="T699" t="s">
        <v>48</v>
      </c>
      <c r="U699" t="s">
        <v>50</v>
      </c>
      <c r="V699" t="s">
        <v>50</v>
      </c>
      <c r="W699" t="s">
        <v>49</v>
      </c>
      <c r="X699" t="s">
        <v>50</v>
      </c>
      <c r="Y699" s="7">
        <f>ABS(Quintile_Data[[#This Row],[AE_Amt_Overall]]-MAX(Quintile_Data[[#This Row],[AE_Amt_Q1]:[AE_Amt_Q5]]))</f>
        <v>0.68544273847556503</v>
      </c>
      <c r="Z699" s="6">
        <f>ABS(MIN(Quintile_Data[[#This Row],[AE_Amt_Q1]:[AE_Amt_Q5]])-Quintile_Data[[#This Row],[AE_Amt_Overall]])</f>
        <v>0.28678096790123597</v>
      </c>
      <c r="AA699" s="19">
        <f>VLOOKUP(Quintile_Data[[#This Row],[Deaths_Q1]],Mapping!$A$2:$B$8,2,FALSE)</f>
        <v>50</v>
      </c>
      <c r="AB699" s="8">
        <f>VLOOKUP(Quintile_Data[[#This Row],[Deaths_Q2]],Mapping!$A$2:$B$8,2,FALSE)</f>
        <v>50</v>
      </c>
      <c r="AC699" s="8">
        <f>VLOOKUP(Quintile_Data[[#This Row],[Deaths_Q3]],Mapping!$A$2:$B$8,2,FALSE)</f>
        <v>100</v>
      </c>
      <c r="AD699" s="8">
        <f>VLOOKUP(Quintile_Data[[#This Row],[Deaths_Q4]],Mapping!$A$2:$B$8,2,FALSE)</f>
        <v>100</v>
      </c>
      <c r="AE699" s="8">
        <f>VLOOKUP(Quintile_Data[[#This Row],[Deaths_Q5]],Mapping!$A$2:$B$8,2,FALSE)</f>
        <v>25</v>
      </c>
      <c r="AF699" s="8">
        <f>VLOOKUP(Quintile_Data[[#This Row],[Deaths_Overall]],Mapping!$A$2:$B$8,2,FALSE)</f>
        <v>100</v>
      </c>
    </row>
    <row r="700" spans="1:32" x14ac:dyDescent="0.25">
      <c r="A700" t="s">
        <v>13</v>
      </c>
      <c r="B700" t="s">
        <v>27</v>
      </c>
      <c r="C700" t="s">
        <v>9</v>
      </c>
      <c r="D700" t="s">
        <v>29</v>
      </c>
      <c r="E700" t="s">
        <v>62</v>
      </c>
      <c r="F700" t="s">
        <v>16</v>
      </c>
      <c r="G700" s="10" t="s">
        <v>54</v>
      </c>
      <c r="H700" s="5">
        <v>2.4600933457586698</v>
      </c>
      <c r="I700" s="5">
        <v>2.0213286884241399</v>
      </c>
      <c r="J700" s="5">
        <v>1.22891556272095</v>
      </c>
      <c r="K700" s="5">
        <v>1.02376257245161</v>
      </c>
      <c r="L700" s="5">
        <v>1.41035608465563</v>
      </c>
      <c r="M700" s="10" t="s">
        <v>54</v>
      </c>
      <c r="N700" s="5">
        <v>2.4897872870789399</v>
      </c>
      <c r="O700" s="5">
        <v>2.4253374563690202</v>
      </c>
      <c r="P700" s="5">
        <v>1.29395059718093</v>
      </c>
      <c r="Q700" s="5">
        <v>1.0231355359098899</v>
      </c>
      <c r="R700" s="5">
        <v>1.65786330712602</v>
      </c>
      <c r="S700" s="11" t="s">
        <v>55</v>
      </c>
      <c r="T700" t="s">
        <v>53</v>
      </c>
      <c r="U700" t="s">
        <v>48</v>
      </c>
      <c r="V700" t="s">
        <v>49</v>
      </c>
      <c r="W700" t="s">
        <v>48</v>
      </c>
      <c r="X700" t="s">
        <v>48</v>
      </c>
      <c r="Y700" s="7">
        <f>ABS(Quintile_Data[[#This Row],[AE_Amt_Overall]]-MAX(Quintile_Data[[#This Row],[AE_Amt_Q1]:[AE_Amt_Q5]]))</f>
        <v>1.0497372611030398</v>
      </c>
      <c r="Z700" s="6">
        <f>ABS(MIN(Quintile_Data[[#This Row],[AE_Amt_Q1]:[AE_Amt_Q5]])-Quintile_Data[[#This Row],[AE_Amt_Overall]])</f>
        <v>0.38659351220402005</v>
      </c>
      <c r="AA700" s="19" t="str">
        <f>VLOOKUP(Quintile_Data[[#This Row],[Deaths_Q1]],Mapping!$A$2:$B$8,2,FALSE)</f>
        <v>N/A</v>
      </c>
      <c r="AB700" s="8">
        <f>VLOOKUP(Quintile_Data[[#This Row],[Deaths_Q2]],Mapping!$A$2:$B$8,2,FALSE)</f>
        <v>12</v>
      </c>
      <c r="AC700" s="8">
        <f>VLOOKUP(Quintile_Data[[#This Row],[Deaths_Q3]],Mapping!$A$2:$B$8,2,FALSE)</f>
        <v>50</v>
      </c>
      <c r="AD700" s="8">
        <f>VLOOKUP(Quintile_Data[[#This Row],[Deaths_Q4]],Mapping!$A$2:$B$8,2,FALSE)</f>
        <v>25</v>
      </c>
      <c r="AE700" s="8">
        <f>VLOOKUP(Quintile_Data[[#This Row],[Deaths_Q5]],Mapping!$A$2:$B$8,2,FALSE)</f>
        <v>50</v>
      </c>
      <c r="AF700" s="8">
        <f>VLOOKUP(Quintile_Data[[#This Row],[Deaths_Overall]],Mapping!$A$2:$B$8,2,FALSE)</f>
        <v>50</v>
      </c>
    </row>
    <row r="701" spans="1:32" x14ac:dyDescent="0.25">
      <c r="A701" t="s">
        <v>13</v>
      </c>
      <c r="B701" t="s">
        <v>27</v>
      </c>
      <c r="C701" t="s">
        <v>9</v>
      </c>
      <c r="D701" t="s">
        <v>29</v>
      </c>
      <c r="E701" t="s">
        <v>62</v>
      </c>
      <c r="F701" t="s">
        <v>7</v>
      </c>
      <c r="G701" s="10">
        <v>1.14570308788396</v>
      </c>
      <c r="H701" s="5">
        <v>0.89792244680267996</v>
      </c>
      <c r="I701" s="5">
        <v>0.82453809409867895</v>
      </c>
      <c r="J701" s="5">
        <v>0.71681936244619304</v>
      </c>
      <c r="K701" s="5">
        <v>0.60455239772786296</v>
      </c>
      <c r="L701" s="5">
        <v>0.798794052097339</v>
      </c>
      <c r="M701" s="10">
        <v>1.40596463642249</v>
      </c>
      <c r="N701" s="5">
        <v>0.92876958131097498</v>
      </c>
      <c r="O701" s="5">
        <v>0.87055675083245998</v>
      </c>
      <c r="P701" s="5">
        <v>0.76422655414317797</v>
      </c>
      <c r="Q701" s="5">
        <v>0.62281475219625804</v>
      </c>
      <c r="R701" s="5">
        <v>0.87305112368468196</v>
      </c>
      <c r="S701" s="11" t="s">
        <v>48</v>
      </c>
      <c r="T701" t="s">
        <v>48</v>
      </c>
      <c r="U701" t="s">
        <v>50</v>
      </c>
      <c r="V701" t="s">
        <v>50</v>
      </c>
      <c r="W701" t="s">
        <v>48</v>
      </c>
      <c r="X701" t="s">
        <v>50</v>
      </c>
      <c r="Y701" s="7">
        <f>ABS(Quintile_Data[[#This Row],[AE_Amt_Overall]]-MAX(Quintile_Data[[#This Row],[AE_Amt_Q1]:[AE_Amt_Q5]]))</f>
        <v>0.34690903578662102</v>
      </c>
      <c r="Z701" s="6">
        <f>ABS(MIN(Quintile_Data[[#This Row],[AE_Amt_Q1]:[AE_Amt_Q5]])-Quintile_Data[[#This Row],[AE_Amt_Overall]])</f>
        <v>0.19424165436947605</v>
      </c>
      <c r="AA701" s="19">
        <f>VLOOKUP(Quintile_Data[[#This Row],[Deaths_Q1]],Mapping!$A$2:$B$8,2,FALSE)</f>
        <v>50</v>
      </c>
      <c r="AB701" s="8">
        <f>VLOOKUP(Quintile_Data[[#This Row],[Deaths_Q2]],Mapping!$A$2:$B$8,2,FALSE)</f>
        <v>50</v>
      </c>
      <c r="AC701" s="8">
        <f>VLOOKUP(Quintile_Data[[#This Row],[Deaths_Q3]],Mapping!$A$2:$B$8,2,FALSE)</f>
        <v>100</v>
      </c>
      <c r="AD701" s="8">
        <f>VLOOKUP(Quintile_Data[[#This Row],[Deaths_Q4]],Mapping!$A$2:$B$8,2,FALSE)</f>
        <v>100</v>
      </c>
      <c r="AE701" s="8">
        <f>VLOOKUP(Quintile_Data[[#This Row],[Deaths_Q5]],Mapping!$A$2:$B$8,2,FALSE)</f>
        <v>50</v>
      </c>
      <c r="AF701" s="8">
        <f>VLOOKUP(Quintile_Data[[#This Row],[Deaths_Overall]],Mapping!$A$2:$B$8,2,FALSE)</f>
        <v>100</v>
      </c>
    </row>
    <row r="702" spans="1:32" x14ac:dyDescent="0.25">
      <c r="A702" t="s">
        <v>13</v>
      </c>
      <c r="B702" t="s">
        <v>27</v>
      </c>
      <c r="C702" t="s">
        <v>9</v>
      </c>
      <c r="D702" t="s">
        <v>29</v>
      </c>
      <c r="E702" t="s">
        <v>62</v>
      </c>
      <c r="F702" t="s">
        <v>57</v>
      </c>
      <c r="G702" s="10">
        <v>1.2344521897456</v>
      </c>
      <c r="H702" s="5">
        <v>0.90988608397916204</v>
      </c>
      <c r="I702" s="5">
        <v>0.83635740981948103</v>
      </c>
      <c r="J702" s="5">
        <v>0.72665038462601605</v>
      </c>
      <c r="K702" s="5">
        <v>0.605178944403437</v>
      </c>
      <c r="L702" s="5">
        <v>0.80554347436352203</v>
      </c>
      <c r="M702" s="10">
        <v>1.80561950180505</v>
      </c>
      <c r="N702" s="5">
        <v>0.95616571605384604</v>
      </c>
      <c r="O702" s="5">
        <v>0.89952901353791304</v>
      </c>
      <c r="P702" s="5">
        <v>0.78565387137704301</v>
      </c>
      <c r="Q702" s="5">
        <v>0.627919628515897</v>
      </c>
      <c r="R702" s="5">
        <v>0.93770450441865105</v>
      </c>
      <c r="S702" s="11" t="s">
        <v>50</v>
      </c>
      <c r="T702" t="s">
        <v>48</v>
      </c>
      <c r="U702" t="s">
        <v>50</v>
      </c>
      <c r="V702" t="s">
        <v>50</v>
      </c>
      <c r="W702" t="s">
        <v>48</v>
      </c>
      <c r="X702" t="s">
        <v>50</v>
      </c>
      <c r="Y702" s="7">
        <f>ABS(Quintile_Data[[#This Row],[AE_Amt_Overall]]-MAX(Quintile_Data[[#This Row],[AE_Amt_Q1]:[AE_Amt_Q5]]))</f>
        <v>0.42890871538207798</v>
      </c>
      <c r="Z702" s="6">
        <f>ABS(MIN(Quintile_Data[[#This Row],[AE_Amt_Q1]:[AE_Amt_Q5]])-Quintile_Data[[#This Row],[AE_Amt_Overall]])</f>
        <v>0.20036452996008502</v>
      </c>
      <c r="AA702" s="19">
        <f>VLOOKUP(Quintile_Data[[#This Row],[Deaths_Q1]],Mapping!$A$2:$B$8,2,FALSE)</f>
        <v>100</v>
      </c>
      <c r="AB702" s="8">
        <f>VLOOKUP(Quintile_Data[[#This Row],[Deaths_Q2]],Mapping!$A$2:$B$8,2,FALSE)</f>
        <v>50</v>
      </c>
      <c r="AC702" s="8">
        <f>VLOOKUP(Quintile_Data[[#This Row],[Deaths_Q3]],Mapping!$A$2:$B$8,2,FALSE)</f>
        <v>100</v>
      </c>
      <c r="AD702" s="8">
        <f>VLOOKUP(Quintile_Data[[#This Row],[Deaths_Q4]],Mapping!$A$2:$B$8,2,FALSE)</f>
        <v>100</v>
      </c>
      <c r="AE702" s="8">
        <f>VLOOKUP(Quintile_Data[[#This Row],[Deaths_Q5]],Mapping!$A$2:$B$8,2,FALSE)</f>
        <v>50</v>
      </c>
      <c r="AF702" s="8">
        <f>VLOOKUP(Quintile_Data[[#This Row],[Deaths_Overall]],Mapping!$A$2:$B$8,2,FALSE)</f>
        <v>100</v>
      </c>
    </row>
    <row r="703" spans="1:32" x14ac:dyDescent="0.25">
      <c r="A703" t="s">
        <v>13</v>
      </c>
      <c r="B703" t="s">
        <v>27</v>
      </c>
      <c r="C703" t="s">
        <v>9</v>
      </c>
      <c r="D703" t="s">
        <v>29</v>
      </c>
      <c r="E703" t="s">
        <v>11</v>
      </c>
      <c r="F703" t="s">
        <v>16</v>
      </c>
      <c r="G703" s="10">
        <v>4.7943376283600703</v>
      </c>
      <c r="H703" s="5">
        <v>2.4139505937903101</v>
      </c>
      <c r="I703" s="5">
        <v>1.8612144472074199</v>
      </c>
      <c r="J703" s="5">
        <v>1.28427991337671</v>
      </c>
      <c r="K703" s="5">
        <v>0.89492832248979504</v>
      </c>
      <c r="L703" s="5">
        <v>1.92069171748667</v>
      </c>
      <c r="M703" s="10">
        <v>4.3540781159230102</v>
      </c>
      <c r="N703" s="5">
        <v>2.9022554076695202</v>
      </c>
      <c r="O703" s="5">
        <v>1.9038896343854499</v>
      </c>
      <c r="P703" s="5">
        <v>1.2947582112374501</v>
      </c>
      <c r="Q703" s="5">
        <v>0.90188016261033099</v>
      </c>
      <c r="R703" s="5">
        <v>2.2811125708796798</v>
      </c>
      <c r="S703" s="11" t="s">
        <v>51</v>
      </c>
      <c r="T703" t="s">
        <v>48</v>
      </c>
      <c r="U703" t="s">
        <v>48</v>
      </c>
      <c r="V703" t="s">
        <v>48</v>
      </c>
      <c r="W703" t="s">
        <v>49</v>
      </c>
      <c r="X703" t="s">
        <v>50</v>
      </c>
      <c r="Y703" s="7">
        <f>ABS(Quintile_Data[[#This Row],[AE_Amt_Overall]]-MAX(Quintile_Data[[#This Row],[AE_Amt_Q1]:[AE_Amt_Q5]]))</f>
        <v>2.8736459108734005</v>
      </c>
      <c r="Z703" s="6">
        <f>ABS(MIN(Quintile_Data[[#This Row],[AE_Amt_Q1]:[AE_Amt_Q5]])-Quintile_Data[[#This Row],[AE_Amt_Overall]])</f>
        <v>1.025763394996875</v>
      </c>
      <c r="AA703" s="19">
        <f>VLOOKUP(Quintile_Data[[#This Row],[Deaths_Q1]],Mapping!$A$2:$B$8,2,FALSE)</f>
        <v>6</v>
      </c>
      <c r="AB703" s="8">
        <f>VLOOKUP(Quintile_Data[[#This Row],[Deaths_Q2]],Mapping!$A$2:$B$8,2,FALSE)</f>
        <v>50</v>
      </c>
      <c r="AC703" s="8">
        <f>VLOOKUP(Quintile_Data[[#This Row],[Deaths_Q3]],Mapping!$A$2:$B$8,2,FALSE)</f>
        <v>50</v>
      </c>
      <c r="AD703" s="8">
        <f>VLOOKUP(Quintile_Data[[#This Row],[Deaths_Q4]],Mapping!$A$2:$B$8,2,FALSE)</f>
        <v>50</v>
      </c>
      <c r="AE703" s="8">
        <f>VLOOKUP(Quintile_Data[[#This Row],[Deaths_Q5]],Mapping!$A$2:$B$8,2,FALSE)</f>
        <v>25</v>
      </c>
      <c r="AF703" s="8">
        <f>VLOOKUP(Quintile_Data[[#This Row],[Deaths_Overall]],Mapping!$A$2:$B$8,2,FALSE)</f>
        <v>100</v>
      </c>
    </row>
    <row r="704" spans="1:32" x14ac:dyDescent="0.25">
      <c r="A704" t="s">
        <v>13</v>
      </c>
      <c r="B704" t="s">
        <v>27</v>
      </c>
      <c r="C704" t="s">
        <v>9</v>
      </c>
      <c r="D704" t="s">
        <v>29</v>
      </c>
      <c r="E704" t="s">
        <v>11</v>
      </c>
      <c r="F704" t="s">
        <v>7</v>
      </c>
      <c r="G704" s="10">
        <v>1.24999205296709</v>
      </c>
      <c r="H704" s="5">
        <v>0.93822671413558001</v>
      </c>
      <c r="I704" s="5">
        <v>0.82933634113977905</v>
      </c>
      <c r="J704" s="5">
        <v>0.727043306354339</v>
      </c>
      <c r="K704" s="5">
        <v>0.60959405472657502</v>
      </c>
      <c r="L704" s="5">
        <v>0.81857717514256301</v>
      </c>
      <c r="M704" s="10">
        <v>1.6781281119501501</v>
      </c>
      <c r="N704" s="5">
        <v>1.00204868489099</v>
      </c>
      <c r="O704" s="5">
        <v>0.88102300433420899</v>
      </c>
      <c r="P704" s="5">
        <v>0.76363143206121897</v>
      </c>
      <c r="Q704" s="5">
        <v>0.73190426212140203</v>
      </c>
      <c r="R704" s="5">
        <v>0.92321144002282896</v>
      </c>
      <c r="S704" s="11" t="s">
        <v>48</v>
      </c>
      <c r="T704" t="s">
        <v>50</v>
      </c>
      <c r="U704" t="s">
        <v>50</v>
      </c>
      <c r="V704" t="s">
        <v>50</v>
      </c>
      <c r="W704" t="s">
        <v>48</v>
      </c>
      <c r="X704" t="s">
        <v>50</v>
      </c>
      <c r="Y704" s="7">
        <f>ABS(Quintile_Data[[#This Row],[AE_Amt_Overall]]-MAX(Quintile_Data[[#This Row],[AE_Amt_Q1]:[AE_Amt_Q5]]))</f>
        <v>0.43141487782452703</v>
      </c>
      <c r="Z704" s="6">
        <f>ABS(MIN(Quintile_Data[[#This Row],[AE_Amt_Q1]:[AE_Amt_Q5]])-Quintile_Data[[#This Row],[AE_Amt_Overall]])</f>
        <v>0.20898312041598799</v>
      </c>
      <c r="AA704" s="19">
        <f>VLOOKUP(Quintile_Data[[#This Row],[Deaths_Q1]],Mapping!$A$2:$B$8,2,FALSE)</f>
        <v>50</v>
      </c>
      <c r="AB704" s="8">
        <f>VLOOKUP(Quintile_Data[[#This Row],[Deaths_Q2]],Mapping!$A$2:$B$8,2,FALSE)</f>
        <v>100</v>
      </c>
      <c r="AC704" s="8">
        <f>VLOOKUP(Quintile_Data[[#This Row],[Deaths_Q3]],Mapping!$A$2:$B$8,2,FALSE)</f>
        <v>100</v>
      </c>
      <c r="AD704" s="8">
        <f>VLOOKUP(Quintile_Data[[#This Row],[Deaths_Q4]],Mapping!$A$2:$B$8,2,FALSE)</f>
        <v>100</v>
      </c>
      <c r="AE704" s="8">
        <f>VLOOKUP(Quintile_Data[[#This Row],[Deaths_Q5]],Mapping!$A$2:$B$8,2,FALSE)</f>
        <v>50</v>
      </c>
      <c r="AF704" s="8">
        <f>VLOOKUP(Quintile_Data[[#This Row],[Deaths_Overall]],Mapping!$A$2:$B$8,2,FALSE)</f>
        <v>100</v>
      </c>
    </row>
    <row r="705" spans="1:32" x14ac:dyDescent="0.25">
      <c r="A705" t="s">
        <v>13</v>
      </c>
      <c r="B705" t="s">
        <v>27</v>
      </c>
      <c r="C705" t="s">
        <v>9</v>
      </c>
      <c r="D705" t="s">
        <v>29</v>
      </c>
      <c r="E705" t="s">
        <v>11</v>
      </c>
      <c r="F705" t="s">
        <v>57</v>
      </c>
      <c r="G705" s="10">
        <v>1.32606495053527</v>
      </c>
      <c r="H705" s="5">
        <v>0.94647128176701301</v>
      </c>
      <c r="I705" s="5">
        <v>0.83127239088345695</v>
      </c>
      <c r="J705" s="5">
        <v>0.72781875625179504</v>
      </c>
      <c r="K705" s="5">
        <v>0.61043154184233706</v>
      </c>
      <c r="L705" s="5">
        <v>0.82610094604804596</v>
      </c>
      <c r="M705" s="10">
        <v>2.1026234830341699</v>
      </c>
      <c r="N705" s="5">
        <v>1.0578704547322499</v>
      </c>
      <c r="O705" s="5">
        <v>0.89991456300431405</v>
      </c>
      <c r="P705" s="5">
        <v>0.77024668871123902</v>
      </c>
      <c r="Q705" s="5">
        <v>0.73815133565505398</v>
      </c>
      <c r="R705" s="5">
        <v>1.0197845400271299</v>
      </c>
      <c r="S705" s="11" t="s">
        <v>50</v>
      </c>
      <c r="T705" t="s">
        <v>50</v>
      </c>
      <c r="U705" t="s">
        <v>50</v>
      </c>
      <c r="V705" t="s">
        <v>50</v>
      </c>
      <c r="W705" t="s">
        <v>48</v>
      </c>
      <c r="X705" t="s">
        <v>50</v>
      </c>
      <c r="Y705" s="7">
        <f>ABS(Quintile_Data[[#This Row],[AE_Amt_Overall]]-MAX(Quintile_Data[[#This Row],[AE_Amt_Q1]:[AE_Amt_Q5]]))</f>
        <v>0.499964004487224</v>
      </c>
      <c r="Z705" s="6">
        <f>ABS(MIN(Quintile_Data[[#This Row],[AE_Amt_Q1]:[AE_Amt_Q5]])-Quintile_Data[[#This Row],[AE_Amt_Overall]])</f>
        <v>0.2156694042057089</v>
      </c>
      <c r="AA705" s="19">
        <f>VLOOKUP(Quintile_Data[[#This Row],[Deaths_Q1]],Mapping!$A$2:$B$8,2,FALSE)</f>
        <v>100</v>
      </c>
      <c r="AB705" s="8">
        <f>VLOOKUP(Quintile_Data[[#This Row],[Deaths_Q2]],Mapping!$A$2:$B$8,2,FALSE)</f>
        <v>100</v>
      </c>
      <c r="AC705" s="8">
        <f>VLOOKUP(Quintile_Data[[#This Row],[Deaths_Q3]],Mapping!$A$2:$B$8,2,FALSE)</f>
        <v>100</v>
      </c>
      <c r="AD705" s="8">
        <f>VLOOKUP(Quintile_Data[[#This Row],[Deaths_Q4]],Mapping!$A$2:$B$8,2,FALSE)</f>
        <v>100</v>
      </c>
      <c r="AE705" s="8">
        <f>VLOOKUP(Quintile_Data[[#This Row],[Deaths_Q5]],Mapping!$A$2:$B$8,2,FALSE)</f>
        <v>50</v>
      </c>
      <c r="AF705" s="8">
        <f>VLOOKUP(Quintile_Data[[#This Row],[Deaths_Overall]],Mapping!$A$2:$B$8,2,FALSE)</f>
        <v>100</v>
      </c>
    </row>
    <row r="706" spans="1:32" x14ac:dyDescent="0.25">
      <c r="A706" t="s">
        <v>13</v>
      </c>
      <c r="B706" t="s">
        <v>27</v>
      </c>
      <c r="C706" t="s">
        <v>9</v>
      </c>
      <c r="D706" t="s">
        <v>29</v>
      </c>
      <c r="E706" t="s">
        <v>58</v>
      </c>
      <c r="F706" t="s">
        <v>16</v>
      </c>
      <c r="G706" s="10">
        <v>6.9532515078156898</v>
      </c>
      <c r="H706" s="5">
        <v>2.2477529800226099</v>
      </c>
      <c r="I706" s="5">
        <v>1.5084707724539299</v>
      </c>
      <c r="J706" s="5">
        <v>1.1621701463126199</v>
      </c>
      <c r="K706" s="5">
        <v>0.908728400357116</v>
      </c>
      <c r="L706" s="5">
        <v>1.55646808959868</v>
      </c>
      <c r="M706" s="10">
        <v>6.5267967052814102</v>
      </c>
      <c r="N706" s="5">
        <v>2.63326204439567</v>
      </c>
      <c r="O706" s="5">
        <v>1.67237332973787</v>
      </c>
      <c r="P706" s="5">
        <v>1.18924682418316</v>
      </c>
      <c r="Q706" s="5">
        <v>0.91972737538377702</v>
      </c>
      <c r="R706" s="5">
        <v>1.8192730694827799</v>
      </c>
      <c r="S706" s="11" t="s">
        <v>51</v>
      </c>
      <c r="T706" t="s">
        <v>50</v>
      </c>
      <c r="U706" t="s">
        <v>48</v>
      </c>
      <c r="V706" t="s">
        <v>48</v>
      </c>
      <c r="W706" t="s">
        <v>48</v>
      </c>
      <c r="X706" t="s">
        <v>50</v>
      </c>
      <c r="Y706" s="7">
        <f>ABS(Quintile_Data[[#This Row],[AE_Amt_Overall]]-MAX(Quintile_Data[[#This Row],[AE_Amt_Q1]:[AE_Amt_Q5]]))</f>
        <v>5.3967834182170096</v>
      </c>
      <c r="Z706" s="6">
        <f>ABS(MIN(Quintile_Data[[#This Row],[AE_Amt_Q1]:[AE_Amt_Q5]])-Quintile_Data[[#This Row],[AE_Amt_Overall]])</f>
        <v>0.647739689241564</v>
      </c>
      <c r="AA706" s="19">
        <f>VLOOKUP(Quintile_Data[[#This Row],[Deaths_Q1]],Mapping!$A$2:$B$8,2,FALSE)</f>
        <v>6</v>
      </c>
      <c r="AB706" s="8">
        <f>VLOOKUP(Quintile_Data[[#This Row],[Deaths_Q2]],Mapping!$A$2:$B$8,2,FALSE)</f>
        <v>100</v>
      </c>
      <c r="AC706" s="8">
        <f>VLOOKUP(Quintile_Data[[#This Row],[Deaths_Q3]],Mapping!$A$2:$B$8,2,FALSE)</f>
        <v>50</v>
      </c>
      <c r="AD706" s="8">
        <f>VLOOKUP(Quintile_Data[[#This Row],[Deaths_Q4]],Mapping!$A$2:$B$8,2,FALSE)</f>
        <v>50</v>
      </c>
      <c r="AE706" s="8">
        <f>VLOOKUP(Quintile_Data[[#This Row],[Deaths_Q5]],Mapping!$A$2:$B$8,2,FALSE)</f>
        <v>50</v>
      </c>
      <c r="AF706" s="8">
        <f>VLOOKUP(Quintile_Data[[#This Row],[Deaths_Overall]],Mapping!$A$2:$B$8,2,FALSE)</f>
        <v>100</v>
      </c>
    </row>
    <row r="707" spans="1:32" x14ac:dyDescent="0.25">
      <c r="A707" t="s">
        <v>13</v>
      </c>
      <c r="B707" t="s">
        <v>27</v>
      </c>
      <c r="C707" t="s">
        <v>9</v>
      </c>
      <c r="D707" t="s">
        <v>29</v>
      </c>
      <c r="E707" t="s">
        <v>58</v>
      </c>
      <c r="F707" t="s">
        <v>7</v>
      </c>
      <c r="G707" s="10">
        <v>1.20387158094056</v>
      </c>
      <c r="H707" s="5">
        <v>0.90305664133720698</v>
      </c>
      <c r="I707" s="5">
        <v>0.81895421687116898</v>
      </c>
      <c r="J707" s="5">
        <v>0.71260610162316196</v>
      </c>
      <c r="K707" s="5">
        <v>0.63070821437273195</v>
      </c>
      <c r="L707" s="5">
        <v>0.80799013481539494</v>
      </c>
      <c r="M707" s="10">
        <v>1.57029445546646</v>
      </c>
      <c r="N707" s="5">
        <v>0.95491258240943799</v>
      </c>
      <c r="O707" s="5">
        <v>0.865017341047013</v>
      </c>
      <c r="P707" s="5">
        <v>0.74730572764223102</v>
      </c>
      <c r="Q707" s="5">
        <v>0.65601976210249502</v>
      </c>
      <c r="R707" s="5">
        <v>0.893190173995839</v>
      </c>
      <c r="S707" s="11" t="s">
        <v>50</v>
      </c>
      <c r="T707" t="s">
        <v>50</v>
      </c>
      <c r="U707" t="s">
        <v>50</v>
      </c>
      <c r="V707" t="s">
        <v>50</v>
      </c>
      <c r="W707" t="s">
        <v>48</v>
      </c>
      <c r="X707" t="s">
        <v>52</v>
      </c>
      <c r="Y707" s="7">
        <f>ABS(Quintile_Data[[#This Row],[AE_Amt_Overall]]-MAX(Quintile_Data[[#This Row],[AE_Amt_Q1]:[AE_Amt_Q5]]))</f>
        <v>0.39588144612516507</v>
      </c>
      <c r="Z707" s="6">
        <f>ABS(MIN(Quintile_Data[[#This Row],[AE_Amt_Q1]:[AE_Amt_Q5]])-Quintile_Data[[#This Row],[AE_Amt_Overall]])</f>
        <v>0.177281920442663</v>
      </c>
      <c r="AA707" s="19">
        <f>VLOOKUP(Quintile_Data[[#This Row],[Deaths_Q1]],Mapping!$A$2:$B$8,2,FALSE)</f>
        <v>100</v>
      </c>
      <c r="AB707" s="8">
        <f>VLOOKUP(Quintile_Data[[#This Row],[Deaths_Q2]],Mapping!$A$2:$B$8,2,FALSE)</f>
        <v>100</v>
      </c>
      <c r="AC707" s="8">
        <f>VLOOKUP(Quintile_Data[[#This Row],[Deaths_Q3]],Mapping!$A$2:$B$8,2,FALSE)</f>
        <v>100</v>
      </c>
      <c r="AD707" s="8">
        <f>VLOOKUP(Quintile_Data[[#This Row],[Deaths_Q4]],Mapping!$A$2:$B$8,2,FALSE)</f>
        <v>100</v>
      </c>
      <c r="AE707" s="8">
        <f>VLOOKUP(Quintile_Data[[#This Row],[Deaths_Q5]],Mapping!$A$2:$B$8,2,FALSE)</f>
        <v>50</v>
      </c>
      <c r="AF707" s="8">
        <f>VLOOKUP(Quintile_Data[[#This Row],[Deaths_Overall]],Mapping!$A$2:$B$8,2,FALSE)</f>
        <v>200</v>
      </c>
    </row>
    <row r="708" spans="1:32" x14ac:dyDescent="0.25">
      <c r="A708" t="s">
        <v>13</v>
      </c>
      <c r="B708" t="s">
        <v>27</v>
      </c>
      <c r="C708" t="s">
        <v>9</v>
      </c>
      <c r="D708" t="s">
        <v>29</v>
      </c>
      <c r="E708" t="s">
        <v>58</v>
      </c>
      <c r="F708" t="s">
        <v>57</v>
      </c>
      <c r="G708" s="10">
        <v>1.27405175751769</v>
      </c>
      <c r="H708" s="5">
        <v>0.91335437902808903</v>
      </c>
      <c r="I708" s="5">
        <v>0.82317040666803898</v>
      </c>
      <c r="J708" s="5">
        <v>0.71525943020027705</v>
      </c>
      <c r="K708" s="5">
        <v>0.631793913945629</v>
      </c>
      <c r="L708" s="5">
        <v>0.81599984570369299</v>
      </c>
      <c r="M708" s="10">
        <v>1.9431682704137301</v>
      </c>
      <c r="N708" s="5">
        <v>1.0168573781644299</v>
      </c>
      <c r="O708" s="5">
        <v>0.886398497156205</v>
      </c>
      <c r="P708" s="5">
        <v>0.75778031318114603</v>
      </c>
      <c r="Q708" s="5">
        <v>0.66476886842555505</v>
      </c>
      <c r="R708" s="5">
        <v>0.97830824527669302</v>
      </c>
      <c r="S708" s="11" t="s">
        <v>50</v>
      </c>
      <c r="T708" t="s">
        <v>50</v>
      </c>
      <c r="U708" t="s">
        <v>50</v>
      </c>
      <c r="V708" t="s">
        <v>50</v>
      </c>
      <c r="W708" t="s">
        <v>48</v>
      </c>
      <c r="X708" t="s">
        <v>52</v>
      </c>
      <c r="Y708" s="7">
        <f>ABS(Quintile_Data[[#This Row],[AE_Amt_Overall]]-MAX(Quintile_Data[[#This Row],[AE_Amt_Q1]:[AE_Amt_Q5]]))</f>
        <v>0.45805191181399696</v>
      </c>
      <c r="Z708" s="6">
        <f>ABS(MIN(Quintile_Data[[#This Row],[AE_Amt_Q1]:[AE_Amt_Q5]])-Quintile_Data[[#This Row],[AE_Amt_Overall]])</f>
        <v>0.18420593175806399</v>
      </c>
      <c r="AA708" s="19">
        <f>VLOOKUP(Quintile_Data[[#This Row],[Deaths_Q1]],Mapping!$A$2:$B$8,2,FALSE)</f>
        <v>100</v>
      </c>
      <c r="AB708" s="8">
        <f>VLOOKUP(Quintile_Data[[#This Row],[Deaths_Q2]],Mapping!$A$2:$B$8,2,FALSE)</f>
        <v>100</v>
      </c>
      <c r="AC708" s="8">
        <f>VLOOKUP(Quintile_Data[[#This Row],[Deaths_Q3]],Mapping!$A$2:$B$8,2,FALSE)</f>
        <v>100</v>
      </c>
      <c r="AD708" s="8">
        <f>VLOOKUP(Quintile_Data[[#This Row],[Deaths_Q4]],Mapping!$A$2:$B$8,2,FALSE)</f>
        <v>100</v>
      </c>
      <c r="AE708" s="8">
        <f>VLOOKUP(Quintile_Data[[#This Row],[Deaths_Q5]],Mapping!$A$2:$B$8,2,FALSE)</f>
        <v>50</v>
      </c>
      <c r="AF708" s="8">
        <f>VLOOKUP(Quintile_Data[[#This Row],[Deaths_Overall]],Mapping!$A$2:$B$8,2,FALSE)</f>
        <v>200</v>
      </c>
    </row>
    <row r="709" spans="1:32" x14ac:dyDescent="0.25">
      <c r="A709" t="s">
        <v>13</v>
      </c>
      <c r="B709" t="s">
        <v>15</v>
      </c>
      <c r="C709" t="s">
        <v>28</v>
      </c>
      <c r="D709" t="s">
        <v>10</v>
      </c>
      <c r="E709" t="s">
        <v>60</v>
      </c>
      <c r="F709" t="s">
        <v>16</v>
      </c>
      <c r="G709" s="10" t="s">
        <v>54</v>
      </c>
      <c r="H709" s="5" t="s">
        <v>54</v>
      </c>
      <c r="I709" s="5" t="s">
        <v>54</v>
      </c>
      <c r="J709" s="5" t="s">
        <v>54</v>
      </c>
      <c r="K709" s="5" t="s">
        <v>54</v>
      </c>
      <c r="L709" s="5" t="s">
        <v>54</v>
      </c>
      <c r="M709" s="10" t="s">
        <v>54</v>
      </c>
      <c r="N709" s="5" t="s">
        <v>54</v>
      </c>
      <c r="O709" s="5" t="s">
        <v>54</v>
      </c>
      <c r="P709" s="5" t="s">
        <v>54</v>
      </c>
      <c r="Q709" s="5" t="s">
        <v>54</v>
      </c>
      <c r="R709" s="5" t="s">
        <v>54</v>
      </c>
      <c r="S709" s="11" t="s">
        <v>55</v>
      </c>
      <c r="T709" t="s">
        <v>55</v>
      </c>
      <c r="U709" t="s">
        <v>55</v>
      </c>
      <c r="V709" t="s">
        <v>55</v>
      </c>
      <c r="W709" t="s">
        <v>55</v>
      </c>
      <c r="X709" t="s">
        <v>55</v>
      </c>
      <c r="Y709" s="7" t="e">
        <f>ABS(Quintile_Data[[#This Row],[AE_Amt_Overall]]-MAX(Quintile_Data[[#This Row],[AE_Amt_Q1]:[AE_Amt_Q5]]))</f>
        <v>#VALUE!</v>
      </c>
      <c r="Z709" s="6" t="e">
        <f>ABS(MIN(Quintile_Data[[#This Row],[AE_Amt_Q1]:[AE_Amt_Q5]])-Quintile_Data[[#This Row],[AE_Amt_Overall]])</f>
        <v>#VALUE!</v>
      </c>
      <c r="AA709" s="19" t="str">
        <f>VLOOKUP(Quintile_Data[[#This Row],[Deaths_Q1]],Mapping!$A$2:$B$8,2,FALSE)</f>
        <v>N/A</v>
      </c>
      <c r="AB709" s="8" t="str">
        <f>VLOOKUP(Quintile_Data[[#This Row],[Deaths_Q2]],Mapping!$A$2:$B$8,2,FALSE)</f>
        <v>N/A</v>
      </c>
      <c r="AC709" s="8" t="str">
        <f>VLOOKUP(Quintile_Data[[#This Row],[Deaths_Q3]],Mapping!$A$2:$B$8,2,FALSE)</f>
        <v>N/A</v>
      </c>
      <c r="AD709" s="8" t="str">
        <f>VLOOKUP(Quintile_Data[[#This Row],[Deaths_Q4]],Mapping!$A$2:$B$8,2,FALSE)</f>
        <v>N/A</v>
      </c>
      <c r="AE709" s="8" t="str">
        <f>VLOOKUP(Quintile_Data[[#This Row],[Deaths_Q5]],Mapping!$A$2:$B$8,2,FALSE)</f>
        <v>N/A</v>
      </c>
      <c r="AF709" s="8" t="str">
        <f>VLOOKUP(Quintile_Data[[#This Row],[Deaths_Overall]],Mapping!$A$2:$B$8,2,FALSE)</f>
        <v>N/A</v>
      </c>
    </row>
    <row r="710" spans="1:32" x14ac:dyDescent="0.25">
      <c r="A710" t="s">
        <v>13</v>
      </c>
      <c r="B710" t="s">
        <v>15</v>
      </c>
      <c r="C710" t="s">
        <v>28</v>
      </c>
      <c r="D710" t="s">
        <v>10</v>
      </c>
      <c r="E710" t="s">
        <v>60</v>
      </c>
      <c r="F710" t="s">
        <v>57</v>
      </c>
      <c r="G710" s="10" t="s">
        <v>54</v>
      </c>
      <c r="H710" s="5" t="s">
        <v>54</v>
      </c>
      <c r="I710" s="5" t="s">
        <v>54</v>
      </c>
      <c r="J710" s="5" t="s">
        <v>54</v>
      </c>
      <c r="K710" s="5" t="s">
        <v>54</v>
      </c>
      <c r="L710" s="5" t="s">
        <v>54</v>
      </c>
      <c r="M710" s="10" t="s">
        <v>54</v>
      </c>
      <c r="N710" s="5" t="s">
        <v>54</v>
      </c>
      <c r="O710" s="5" t="s">
        <v>54</v>
      </c>
      <c r="P710" s="5" t="s">
        <v>54</v>
      </c>
      <c r="Q710" s="5" t="s">
        <v>54</v>
      </c>
      <c r="R710" s="5" t="s">
        <v>54</v>
      </c>
      <c r="S710" s="11" t="s">
        <v>55</v>
      </c>
      <c r="T710" t="s">
        <v>55</v>
      </c>
      <c r="U710" t="s">
        <v>55</v>
      </c>
      <c r="V710" t="s">
        <v>55</v>
      </c>
      <c r="W710" t="s">
        <v>55</v>
      </c>
      <c r="X710" t="s">
        <v>55</v>
      </c>
      <c r="Y710" s="7" t="e">
        <f>ABS(Quintile_Data[[#This Row],[AE_Amt_Overall]]-MAX(Quintile_Data[[#This Row],[AE_Amt_Q1]:[AE_Amt_Q5]]))</f>
        <v>#VALUE!</v>
      </c>
      <c r="Z710" s="6" t="e">
        <f>ABS(MIN(Quintile_Data[[#This Row],[AE_Amt_Q1]:[AE_Amt_Q5]])-Quintile_Data[[#This Row],[AE_Amt_Overall]])</f>
        <v>#VALUE!</v>
      </c>
      <c r="AA710" s="19" t="str">
        <f>VLOOKUP(Quintile_Data[[#This Row],[Deaths_Q1]],Mapping!$A$2:$B$8,2,FALSE)</f>
        <v>N/A</v>
      </c>
      <c r="AB710" s="8" t="str">
        <f>VLOOKUP(Quintile_Data[[#This Row],[Deaths_Q2]],Mapping!$A$2:$B$8,2,FALSE)</f>
        <v>N/A</v>
      </c>
      <c r="AC710" s="8" t="str">
        <f>VLOOKUP(Quintile_Data[[#This Row],[Deaths_Q3]],Mapping!$A$2:$B$8,2,FALSE)</f>
        <v>N/A</v>
      </c>
      <c r="AD710" s="8" t="str">
        <f>VLOOKUP(Quintile_Data[[#This Row],[Deaths_Q4]],Mapping!$A$2:$B$8,2,FALSE)</f>
        <v>N/A</v>
      </c>
      <c r="AE710" s="8" t="str">
        <f>VLOOKUP(Quintile_Data[[#This Row],[Deaths_Q5]],Mapping!$A$2:$B$8,2,FALSE)</f>
        <v>N/A</v>
      </c>
      <c r="AF710" s="8" t="str">
        <f>VLOOKUP(Quintile_Data[[#This Row],[Deaths_Overall]],Mapping!$A$2:$B$8,2,FALSE)</f>
        <v>N/A</v>
      </c>
    </row>
    <row r="711" spans="1:32" x14ac:dyDescent="0.25">
      <c r="A711" t="s">
        <v>13</v>
      </c>
      <c r="B711" t="s">
        <v>15</v>
      </c>
      <c r="C711" t="s">
        <v>28</v>
      </c>
      <c r="D711" t="s">
        <v>10</v>
      </c>
      <c r="E711" t="s">
        <v>61</v>
      </c>
      <c r="F711" t="s">
        <v>16</v>
      </c>
      <c r="G711" s="10">
        <v>3.0282194228219899</v>
      </c>
      <c r="H711" s="5">
        <v>1.92667805401381</v>
      </c>
      <c r="I711" s="5">
        <v>1.4592673896391699</v>
      </c>
      <c r="J711" s="5">
        <v>1.0673788779333</v>
      </c>
      <c r="K711" s="5">
        <v>0.701861991558691</v>
      </c>
      <c r="L711" s="5">
        <v>1.1355631573909299</v>
      </c>
      <c r="M711" s="10">
        <v>2.8609032153388099</v>
      </c>
      <c r="N711" s="5">
        <v>2.0117835333619301</v>
      </c>
      <c r="O711" s="5">
        <v>1.55164833223128</v>
      </c>
      <c r="P711" s="5">
        <v>1.16438559334916</v>
      </c>
      <c r="Q711" s="5">
        <v>0.82127868374409096</v>
      </c>
      <c r="R711" s="5">
        <v>1.2248662362624201</v>
      </c>
      <c r="S711" s="11" t="s">
        <v>51</v>
      </c>
      <c r="T711" t="s">
        <v>53</v>
      </c>
      <c r="U711" t="s">
        <v>53</v>
      </c>
      <c r="V711" t="s">
        <v>49</v>
      </c>
      <c r="W711" t="s">
        <v>53</v>
      </c>
      <c r="X711" t="s">
        <v>48</v>
      </c>
      <c r="Y711" s="7">
        <f>ABS(Quintile_Data[[#This Row],[AE_Amt_Overall]]-MAX(Quintile_Data[[#This Row],[AE_Amt_Q1]:[AE_Amt_Q5]]))</f>
        <v>1.8926562654310599</v>
      </c>
      <c r="Z711" s="6">
        <f>ABS(MIN(Quintile_Data[[#This Row],[AE_Amt_Q1]:[AE_Amt_Q5]])-Quintile_Data[[#This Row],[AE_Amt_Overall]])</f>
        <v>0.43370116583223894</v>
      </c>
      <c r="AA711" s="19">
        <f>VLOOKUP(Quintile_Data[[#This Row],[Deaths_Q1]],Mapping!$A$2:$B$8,2,FALSE)</f>
        <v>6</v>
      </c>
      <c r="AB711" s="8">
        <f>VLOOKUP(Quintile_Data[[#This Row],[Deaths_Q2]],Mapping!$A$2:$B$8,2,FALSE)</f>
        <v>12</v>
      </c>
      <c r="AC711" s="8">
        <f>VLOOKUP(Quintile_Data[[#This Row],[Deaths_Q3]],Mapping!$A$2:$B$8,2,FALSE)</f>
        <v>12</v>
      </c>
      <c r="AD711" s="8">
        <f>VLOOKUP(Quintile_Data[[#This Row],[Deaths_Q4]],Mapping!$A$2:$B$8,2,FALSE)</f>
        <v>25</v>
      </c>
      <c r="AE711" s="8">
        <f>VLOOKUP(Quintile_Data[[#This Row],[Deaths_Q5]],Mapping!$A$2:$B$8,2,FALSE)</f>
        <v>12</v>
      </c>
      <c r="AF711" s="8">
        <f>VLOOKUP(Quintile_Data[[#This Row],[Deaths_Overall]],Mapping!$A$2:$B$8,2,FALSE)</f>
        <v>50</v>
      </c>
    </row>
    <row r="712" spans="1:32" x14ac:dyDescent="0.25">
      <c r="A712" t="s">
        <v>13</v>
      </c>
      <c r="B712" t="s">
        <v>15</v>
      </c>
      <c r="C712" t="s">
        <v>28</v>
      </c>
      <c r="D712" t="s">
        <v>10</v>
      </c>
      <c r="E712" t="s">
        <v>61</v>
      </c>
      <c r="F712" t="s">
        <v>7</v>
      </c>
      <c r="G712" s="10">
        <v>1.696884008616</v>
      </c>
      <c r="H712" s="5">
        <v>1.1832375768146799</v>
      </c>
      <c r="I712" s="5">
        <v>0.82768408112430203</v>
      </c>
      <c r="J712" s="5">
        <v>0.58631651729142498</v>
      </c>
      <c r="K712" s="5">
        <v>0.37926209560145102</v>
      </c>
      <c r="L712" s="5">
        <v>0.80659024011069902</v>
      </c>
      <c r="M712" s="10">
        <v>1.6344170332531101</v>
      </c>
      <c r="N712" s="5">
        <v>1.3086035826306699</v>
      </c>
      <c r="O712" s="5">
        <v>1.01257634963642</v>
      </c>
      <c r="P712" s="5">
        <v>0.69891721912977001</v>
      </c>
      <c r="Q712" s="5">
        <v>0.56773050668472003</v>
      </c>
      <c r="R712" s="5">
        <v>0.98481486726196299</v>
      </c>
      <c r="S712" s="11" t="s">
        <v>51</v>
      </c>
      <c r="T712" t="s">
        <v>53</v>
      </c>
      <c r="U712" t="s">
        <v>51</v>
      </c>
      <c r="V712" t="s">
        <v>51</v>
      </c>
      <c r="W712" t="s">
        <v>51</v>
      </c>
      <c r="X712" t="s">
        <v>49</v>
      </c>
      <c r="Y712" s="7">
        <f>ABS(Quintile_Data[[#This Row],[AE_Amt_Overall]]-MAX(Quintile_Data[[#This Row],[AE_Amt_Q1]:[AE_Amt_Q5]]))</f>
        <v>0.89029376850530095</v>
      </c>
      <c r="Z712" s="6">
        <f>ABS(MIN(Quintile_Data[[#This Row],[AE_Amt_Q1]:[AE_Amt_Q5]])-Quintile_Data[[#This Row],[AE_Amt_Overall]])</f>
        <v>0.427328144509248</v>
      </c>
      <c r="AA712" s="19">
        <f>VLOOKUP(Quintile_Data[[#This Row],[Deaths_Q1]],Mapping!$A$2:$B$8,2,FALSE)</f>
        <v>6</v>
      </c>
      <c r="AB712" s="8">
        <f>VLOOKUP(Quintile_Data[[#This Row],[Deaths_Q2]],Mapping!$A$2:$B$8,2,FALSE)</f>
        <v>12</v>
      </c>
      <c r="AC712" s="8">
        <f>VLOOKUP(Quintile_Data[[#This Row],[Deaths_Q3]],Mapping!$A$2:$B$8,2,FALSE)</f>
        <v>6</v>
      </c>
      <c r="AD712" s="8">
        <f>VLOOKUP(Quintile_Data[[#This Row],[Deaths_Q4]],Mapping!$A$2:$B$8,2,FALSE)</f>
        <v>6</v>
      </c>
      <c r="AE712" s="8">
        <f>VLOOKUP(Quintile_Data[[#This Row],[Deaths_Q5]],Mapping!$A$2:$B$8,2,FALSE)</f>
        <v>6</v>
      </c>
      <c r="AF712" s="8">
        <f>VLOOKUP(Quintile_Data[[#This Row],[Deaths_Overall]],Mapping!$A$2:$B$8,2,FALSE)</f>
        <v>25</v>
      </c>
    </row>
    <row r="713" spans="1:32" x14ac:dyDescent="0.25">
      <c r="A713" t="s">
        <v>13</v>
      </c>
      <c r="B713" t="s">
        <v>15</v>
      </c>
      <c r="C713" t="s">
        <v>28</v>
      </c>
      <c r="D713" t="s">
        <v>10</v>
      </c>
      <c r="E713" t="s">
        <v>61</v>
      </c>
      <c r="F713" t="s">
        <v>57</v>
      </c>
      <c r="G713" s="10">
        <v>2.84662995881604</v>
      </c>
      <c r="H713" s="5">
        <v>1.3766635346638401</v>
      </c>
      <c r="I713" s="5">
        <v>1.0868816167066699</v>
      </c>
      <c r="J713" s="5">
        <v>0.83526468290092903</v>
      </c>
      <c r="K713" s="5">
        <v>0.50469137981227497</v>
      </c>
      <c r="L713" s="5">
        <v>0.93184359207850498</v>
      </c>
      <c r="M713" s="10">
        <v>2.2671156616983099</v>
      </c>
      <c r="N713" s="5">
        <v>1.70704839106735</v>
      </c>
      <c r="O713" s="5">
        <v>1.2978674656806399</v>
      </c>
      <c r="P713" s="5">
        <v>1.0244980031240201</v>
      </c>
      <c r="Q713" s="5">
        <v>0.778744583505245</v>
      </c>
      <c r="R713" s="5">
        <v>1.16529877816247</v>
      </c>
      <c r="S713" s="11" t="s">
        <v>51</v>
      </c>
      <c r="T713" t="s">
        <v>53</v>
      </c>
      <c r="U713" t="s">
        <v>49</v>
      </c>
      <c r="V713" t="s">
        <v>49</v>
      </c>
      <c r="W713" t="s">
        <v>53</v>
      </c>
      <c r="X713" t="s">
        <v>48</v>
      </c>
      <c r="Y713" s="7">
        <f>ABS(Quintile_Data[[#This Row],[AE_Amt_Overall]]-MAX(Quintile_Data[[#This Row],[AE_Amt_Q1]:[AE_Amt_Q5]]))</f>
        <v>1.9147863667375349</v>
      </c>
      <c r="Z713" s="6">
        <f>ABS(MIN(Quintile_Data[[#This Row],[AE_Amt_Q1]:[AE_Amt_Q5]])-Quintile_Data[[#This Row],[AE_Amt_Overall]])</f>
        <v>0.42715221226623001</v>
      </c>
      <c r="AA713" s="19">
        <f>VLOOKUP(Quintile_Data[[#This Row],[Deaths_Q1]],Mapping!$A$2:$B$8,2,FALSE)</f>
        <v>6</v>
      </c>
      <c r="AB713" s="8">
        <f>VLOOKUP(Quintile_Data[[#This Row],[Deaths_Q2]],Mapping!$A$2:$B$8,2,FALSE)</f>
        <v>12</v>
      </c>
      <c r="AC713" s="8">
        <f>VLOOKUP(Quintile_Data[[#This Row],[Deaths_Q3]],Mapping!$A$2:$B$8,2,FALSE)</f>
        <v>25</v>
      </c>
      <c r="AD713" s="8">
        <f>VLOOKUP(Quintile_Data[[#This Row],[Deaths_Q4]],Mapping!$A$2:$B$8,2,FALSE)</f>
        <v>25</v>
      </c>
      <c r="AE713" s="8">
        <f>VLOOKUP(Quintile_Data[[#This Row],[Deaths_Q5]],Mapping!$A$2:$B$8,2,FALSE)</f>
        <v>12</v>
      </c>
      <c r="AF713" s="8">
        <f>VLOOKUP(Quintile_Data[[#This Row],[Deaths_Overall]],Mapping!$A$2:$B$8,2,FALSE)</f>
        <v>50</v>
      </c>
    </row>
    <row r="714" spans="1:32" x14ac:dyDescent="0.25">
      <c r="A714" t="s">
        <v>13</v>
      </c>
      <c r="B714" t="s">
        <v>15</v>
      </c>
      <c r="C714" t="s">
        <v>28</v>
      </c>
      <c r="D714" t="s">
        <v>10</v>
      </c>
      <c r="E714" t="s">
        <v>62</v>
      </c>
      <c r="F714" t="s">
        <v>16</v>
      </c>
      <c r="G714" s="10">
        <v>5.47665398503477</v>
      </c>
      <c r="H714" s="5">
        <v>2.7959866813601599</v>
      </c>
      <c r="I714" s="5">
        <v>1.74047313386956</v>
      </c>
      <c r="J714" s="5">
        <v>1.2673077909529</v>
      </c>
      <c r="K714" s="5">
        <v>0.82556468952802897</v>
      </c>
      <c r="L714" s="5">
        <v>1.4908639937096899</v>
      </c>
      <c r="M714" s="10">
        <v>4.7612401195432401</v>
      </c>
      <c r="N714" s="5">
        <v>3.0406328346509999</v>
      </c>
      <c r="O714" s="5">
        <v>1.86098090343614</v>
      </c>
      <c r="P714" s="5">
        <v>1.31305319780051</v>
      </c>
      <c r="Q714" s="5">
        <v>0.88747222586896701</v>
      </c>
      <c r="R714" s="5">
        <v>1.53455706779448</v>
      </c>
      <c r="S714" s="11" t="s">
        <v>51</v>
      </c>
      <c r="T714" t="s">
        <v>53</v>
      </c>
      <c r="U714" t="s">
        <v>53</v>
      </c>
      <c r="V714" t="s">
        <v>53</v>
      </c>
      <c r="W714" t="s">
        <v>53</v>
      </c>
      <c r="X714" t="s">
        <v>49</v>
      </c>
      <c r="Y714" s="7">
        <f>ABS(Quintile_Data[[#This Row],[AE_Amt_Overall]]-MAX(Quintile_Data[[#This Row],[AE_Amt_Q1]:[AE_Amt_Q5]]))</f>
        <v>3.9857899913250803</v>
      </c>
      <c r="Z714" s="6">
        <f>ABS(MIN(Quintile_Data[[#This Row],[AE_Amt_Q1]:[AE_Amt_Q5]])-Quintile_Data[[#This Row],[AE_Amt_Overall]])</f>
        <v>0.66529930418166094</v>
      </c>
      <c r="AA714" s="19">
        <f>VLOOKUP(Quintile_Data[[#This Row],[Deaths_Q1]],Mapping!$A$2:$B$8,2,FALSE)</f>
        <v>6</v>
      </c>
      <c r="AB714" s="8">
        <f>VLOOKUP(Quintile_Data[[#This Row],[Deaths_Q2]],Mapping!$A$2:$B$8,2,FALSE)</f>
        <v>12</v>
      </c>
      <c r="AC714" s="8">
        <f>VLOOKUP(Quintile_Data[[#This Row],[Deaths_Q3]],Mapping!$A$2:$B$8,2,FALSE)</f>
        <v>12</v>
      </c>
      <c r="AD714" s="8">
        <f>VLOOKUP(Quintile_Data[[#This Row],[Deaths_Q4]],Mapping!$A$2:$B$8,2,FALSE)</f>
        <v>12</v>
      </c>
      <c r="AE714" s="8">
        <f>VLOOKUP(Quintile_Data[[#This Row],[Deaths_Q5]],Mapping!$A$2:$B$8,2,FALSE)</f>
        <v>12</v>
      </c>
      <c r="AF714" s="8">
        <f>VLOOKUP(Quintile_Data[[#This Row],[Deaths_Overall]],Mapping!$A$2:$B$8,2,FALSE)</f>
        <v>25</v>
      </c>
    </row>
    <row r="715" spans="1:32" x14ac:dyDescent="0.25">
      <c r="A715" t="s">
        <v>13</v>
      </c>
      <c r="B715" t="s">
        <v>15</v>
      </c>
      <c r="C715" t="s">
        <v>28</v>
      </c>
      <c r="D715" t="s">
        <v>10</v>
      </c>
      <c r="E715" t="s">
        <v>62</v>
      </c>
      <c r="F715" t="s">
        <v>7</v>
      </c>
      <c r="G715" s="10">
        <v>1.6859235733307301</v>
      </c>
      <c r="H715" s="5">
        <v>1.0127347323605</v>
      </c>
      <c r="I715" s="5">
        <v>0.810533140753947</v>
      </c>
      <c r="J715" s="5">
        <v>0.67576049099832303</v>
      </c>
      <c r="K715" s="5">
        <v>0.48293860758648899</v>
      </c>
      <c r="L715" s="5">
        <v>0.82091344827874002</v>
      </c>
      <c r="M715" s="10">
        <v>1.4529402763196</v>
      </c>
      <c r="N715" s="5">
        <v>1.4278667300342101</v>
      </c>
      <c r="O715" s="5">
        <v>0.875445633823006</v>
      </c>
      <c r="P715" s="5">
        <v>0.75222936141335495</v>
      </c>
      <c r="Q715" s="5">
        <v>0.65768207497429798</v>
      </c>
      <c r="R715" s="5">
        <v>0.95829256004914498</v>
      </c>
      <c r="S715" s="11" t="s">
        <v>51</v>
      </c>
      <c r="T715" t="s">
        <v>49</v>
      </c>
      <c r="U715" t="s">
        <v>49</v>
      </c>
      <c r="V715" t="s">
        <v>53</v>
      </c>
      <c r="W715" t="s">
        <v>51</v>
      </c>
      <c r="X715" t="s">
        <v>48</v>
      </c>
      <c r="Y715" s="7">
        <f>ABS(Quintile_Data[[#This Row],[AE_Amt_Overall]]-MAX(Quintile_Data[[#This Row],[AE_Amt_Q1]:[AE_Amt_Q5]]))</f>
        <v>0.86501012505199004</v>
      </c>
      <c r="Z715" s="6">
        <f>ABS(MIN(Quintile_Data[[#This Row],[AE_Amt_Q1]:[AE_Amt_Q5]])-Quintile_Data[[#This Row],[AE_Amt_Overall]])</f>
        <v>0.33797484069225103</v>
      </c>
      <c r="AA715" s="19">
        <f>VLOOKUP(Quintile_Data[[#This Row],[Deaths_Q1]],Mapping!$A$2:$B$8,2,FALSE)</f>
        <v>6</v>
      </c>
      <c r="AB715" s="8">
        <f>VLOOKUP(Quintile_Data[[#This Row],[Deaths_Q2]],Mapping!$A$2:$B$8,2,FALSE)</f>
        <v>25</v>
      </c>
      <c r="AC715" s="8">
        <f>VLOOKUP(Quintile_Data[[#This Row],[Deaths_Q3]],Mapping!$A$2:$B$8,2,FALSE)</f>
        <v>25</v>
      </c>
      <c r="AD715" s="8">
        <f>VLOOKUP(Quintile_Data[[#This Row],[Deaths_Q4]],Mapping!$A$2:$B$8,2,FALSE)</f>
        <v>12</v>
      </c>
      <c r="AE715" s="8">
        <f>VLOOKUP(Quintile_Data[[#This Row],[Deaths_Q5]],Mapping!$A$2:$B$8,2,FALSE)</f>
        <v>6</v>
      </c>
      <c r="AF715" s="8">
        <f>VLOOKUP(Quintile_Data[[#This Row],[Deaths_Overall]],Mapping!$A$2:$B$8,2,FALSE)</f>
        <v>50</v>
      </c>
    </row>
    <row r="716" spans="1:32" x14ac:dyDescent="0.25">
      <c r="A716" t="s">
        <v>13</v>
      </c>
      <c r="B716" t="s">
        <v>15</v>
      </c>
      <c r="C716" t="s">
        <v>28</v>
      </c>
      <c r="D716" t="s">
        <v>10</v>
      </c>
      <c r="E716" t="s">
        <v>62</v>
      </c>
      <c r="F716" t="s">
        <v>57</v>
      </c>
      <c r="G716" s="10">
        <v>2.1549567092638</v>
      </c>
      <c r="H716" s="5">
        <v>1.1770221573009201</v>
      </c>
      <c r="I716" s="5">
        <v>0.87543783960171495</v>
      </c>
      <c r="J716" s="5">
        <v>0.74058445875129997</v>
      </c>
      <c r="K716" s="5">
        <v>0.55389879978886503</v>
      </c>
      <c r="L716" s="5">
        <v>0.866446320809237</v>
      </c>
      <c r="M716" s="10">
        <v>2.2818260984382102</v>
      </c>
      <c r="N716" s="5">
        <v>1.7951396723278701</v>
      </c>
      <c r="O716" s="5">
        <v>1.0804376444762001</v>
      </c>
      <c r="P716" s="5">
        <v>0.920210572018067</v>
      </c>
      <c r="Q716" s="5">
        <v>0.76282347188111699</v>
      </c>
      <c r="R716" s="5">
        <v>1.1437247655779299</v>
      </c>
      <c r="S716" s="11" t="s">
        <v>53</v>
      </c>
      <c r="T716" t="s">
        <v>49</v>
      </c>
      <c r="U716" t="s">
        <v>49</v>
      </c>
      <c r="V716" t="s">
        <v>49</v>
      </c>
      <c r="W716" t="s">
        <v>53</v>
      </c>
      <c r="X716" t="s">
        <v>48</v>
      </c>
      <c r="Y716" s="7">
        <f>ABS(Quintile_Data[[#This Row],[AE_Amt_Overall]]-MAX(Quintile_Data[[#This Row],[AE_Amt_Q1]:[AE_Amt_Q5]]))</f>
        <v>1.288510388454563</v>
      </c>
      <c r="Z716" s="6">
        <f>ABS(MIN(Quintile_Data[[#This Row],[AE_Amt_Q1]:[AE_Amt_Q5]])-Quintile_Data[[#This Row],[AE_Amt_Overall]])</f>
        <v>0.31254752102037198</v>
      </c>
      <c r="AA716" s="19">
        <f>VLOOKUP(Quintile_Data[[#This Row],[Deaths_Q1]],Mapping!$A$2:$B$8,2,FALSE)</f>
        <v>12</v>
      </c>
      <c r="AB716" s="8">
        <f>VLOOKUP(Quintile_Data[[#This Row],[Deaths_Q2]],Mapping!$A$2:$B$8,2,FALSE)</f>
        <v>25</v>
      </c>
      <c r="AC716" s="8">
        <f>VLOOKUP(Quintile_Data[[#This Row],[Deaths_Q3]],Mapping!$A$2:$B$8,2,FALSE)</f>
        <v>25</v>
      </c>
      <c r="AD716" s="8">
        <f>VLOOKUP(Quintile_Data[[#This Row],[Deaths_Q4]],Mapping!$A$2:$B$8,2,FALSE)</f>
        <v>25</v>
      </c>
      <c r="AE716" s="8">
        <f>VLOOKUP(Quintile_Data[[#This Row],[Deaths_Q5]],Mapping!$A$2:$B$8,2,FALSE)</f>
        <v>12</v>
      </c>
      <c r="AF716" s="8">
        <f>VLOOKUP(Quintile_Data[[#This Row],[Deaths_Overall]],Mapping!$A$2:$B$8,2,FALSE)</f>
        <v>50</v>
      </c>
    </row>
    <row r="717" spans="1:32" x14ac:dyDescent="0.25">
      <c r="A717" t="s">
        <v>13</v>
      </c>
      <c r="B717" t="s">
        <v>15</v>
      </c>
      <c r="C717" t="s">
        <v>28</v>
      </c>
      <c r="D717" t="s">
        <v>10</v>
      </c>
      <c r="E717" t="s">
        <v>11</v>
      </c>
      <c r="F717" t="s">
        <v>16</v>
      </c>
      <c r="G717" s="10">
        <v>4.5810786785772803</v>
      </c>
      <c r="H717" s="5">
        <v>2.6928922825556998</v>
      </c>
      <c r="I717" s="5">
        <v>1.91897435056489</v>
      </c>
      <c r="J717" s="5">
        <v>1.5853479974973499</v>
      </c>
      <c r="K717" s="5">
        <v>0.76667325254612795</v>
      </c>
      <c r="L717" s="5">
        <v>1.64346805949271</v>
      </c>
      <c r="M717" s="10">
        <v>4.4522271739674997</v>
      </c>
      <c r="N717" s="5">
        <v>3.1678651241597899</v>
      </c>
      <c r="O717" s="5">
        <v>2.1035745315594498</v>
      </c>
      <c r="P717" s="5">
        <v>1.7005291196436401</v>
      </c>
      <c r="Q717" s="5">
        <v>0.81779580944700503</v>
      </c>
      <c r="R717" s="5">
        <v>1.8194364328011099</v>
      </c>
      <c r="S717" s="11" t="s">
        <v>53</v>
      </c>
      <c r="T717" t="s">
        <v>49</v>
      </c>
      <c r="U717" t="s">
        <v>53</v>
      </c>
      <c r="V717" t="s">
        <v>49</v>
      </c>
      <c r="W717" t="s">
        <v>53</v>
      </c>
      <c r="X717" t="s">
        <v>48</v>
      </c>
      <c r="Y717" s="7">
        <f>ABS(Quintile_Data[[#This Row],[AE_Amt_Overall]]-MAX(Quintile_Data[[#This Row],[AE_Amt_Q1]:[AE_Amt_Q5]]))</f>
        <v>2.9376106190845706</v>
      </c>
      <c r="Z717" s="6">
        <f>ABS(MIN(Quintile_Data[[#This Row],[AE_Amt_Q1]:[AE_Amt_Q5]])-Quintile_Data[[#This Row],[AE_Amt_Overall]])</f>
        <v>0.87679480694658207</v>
      </c>
      <c r="AA717" s="19">
        <f>VLOOKUP(Quintile_Data[[#This Row],[Deaths_Q1]],Mapping!$A$2:$B$8,2,FALSE)</f>
        <v>12</v>
      </c>
      <c r="AB717" s="8">
        <f>VLOOKUP(Quintile_Data[[#This Row],[Deaths_Q2]],Mapping!$A$2:$B$8,2,FALSE)</f>
        <v>25</v>
      </c>
      <c r="AC717" s="8">
        <f>VLOOKUP(Quintile_Data[[#This Row],[Deaths_Q3]],Mapping!$A$2:$B$8,2,FALSE)</f>
        <v>12</v>
      </c>
      <c r="AD717" s="8">
        <f>VLOOKUP(Quintile_Data[[#This Row],[Deaths_Q4]],Mapping!$A$2:$B$8,2,FALSE)</f>
        <v>25</v>
      </c>
      <c r="AE717" s="8">
        <f>VLOOKUP(Quintile_Data[[#This Row],[Deaths_Q5]],Mapping!$A$2:$B$8,2,FALSE)</f>
        <v>12</v>
      </c>
      <c r="AF717" s="8">
        <f>VLOOKUP(Quintile_Data[[#This Row],[Deaths_Overall]],Mapping!$A$2:$B$8,2,FALSE)</f>
        <v>50</v>
      </c>
    </row>
    <row r="718" spans="1:32" x14ac:dyDescent="0.25">
      <c r="A718" t="s">
        <v>13</v>
      </c>
      <c r="B718" t="s">
        <v>15</v>
      </c>
      <c r="C718" t="s">
        <v>28</v>
      </c>
      <c r="D718" t="s">
        <v>10</v>
      </c>
      <c r="E718" t="s">
        <v>11</v>
      </c>
      <c r="F718" t="s">
        <v>7</v>
      </c>
      <c r="G718" s="10">
        <v>1.5245223727600601</v>
      </c>
      <c r="H718" s="5">
        <v>0.91574081178942501</v>
      </c>
      <c r="I718" s="5">
        <v>0.74779885327126205</v>
      </c>
      <c r="J718" s="5">
        <v>0.60575950565912895</v>
      </c>
      <c r="K718" s="5">
        <v>0.42924840202854903</v>
      </c>
      <c r="L718" s="5">
        <v>0.748635190965938</v>
      </c>
      <c r="M718" s="10">
        <v>1.6285467568298999</v>
      </c>
      <c r="N718" s="5">
        <v>1.1618683703246799</v>
      </c>
      <c r="O718" s="5">
        <v>0.80548328115757595</v>
      </c>
      <c r="P718" s="5">
        <v>0.703394363584254</v>
      </c>
      <c r="Q718" s="5">
        <v>0.65941363978187095</v>
      </c>
      <c r="R718" s="5">
        <v>0.93114593044861604</v>
      </c>
      <c r="S718" s="11" t="s">
        <v>53</v>
      </c>
      <c r="T718" t="s">
        <v>48</v>
      </c>
      <c r="U718" t="s">
        <v>49</v>
      </c>
      <c r="V718" t="s">
        <v>49</v>
      </c>
      <c r="W718" t="s">
        <v>53</v>
      </c>
      <c r="X718" t="s">
        <v>48</v>
      </c>
      <c r="Y718" s="7">
        <f>ABS(Quintile_Data[[#This Row],[AE_Amt_Overall]]-MAX(Quintile_Data[[#This Row],[AE_Amt_Q1]:[AE_Amt_Q5]]))</f>
        <v>0.77588718179412208</v>
      </c>
      <c r="Z718" s="6">
        <f>ABS(MIN(Quintile_Data[[#This Row],[AE_Amt_Q1]:[AE_Amt_Q5]])-Quintile_Data[[#This Row],[AE_Amt_Overall]])</f>
        <v>0.31938678893738898</v>
      </c>
      <c r="AA718" s="19">
        <f>VLOOKUP(Quintile_Data[[#This Row],[Deaths_Q1]],Mapping!$A$2:$B$8,2,FALSE)</f>
        <v>12</v>
      </c>
      <c r="AB718" s="8">
        <f>VLOOKUP(Quintile_Data[[#This Row],[Deaths_Q2]],Mapping!$A$2:$B$8,2,FALSE)</f>
        <v>50</v>
      </c>
      <c r="AC718" s="8">
        <f>VLOOKUP(Quintile_Data[[#This Row],[Deaths_Q3]],Mapping!$A$2:$B$8,2,FALSE)</f>
        <v>25</v>
      </c>
      <c r="AD718" s="8">
        <f>VLOOKUP(Quintile_Data[[#This Row],[Deaths_Q4]],Mapping!$A$2:$B$8,2,FALSE)</f>
        <v>25</v>
      </c>
      <c r="AE718" s="8">
        <f>VLOOKUP(Quintile_Data[[#This Row],[Deaths_Q5]],Mapping!$A$2:$B$8,2,FALSE)</f>
        <v>12</v>
      </c>
      <c r="AF718" s="8">
        <f>VLOOKUP(Quintile_Data[[#This Row],[Deaths_Overall]],Mapping!$A$2:$B$8,2,FALSE)</f>
        <v>50</v>
      </c>
    </row>
    <row r="719" spans="1:32" x14ac:dyDescent="0.25">
      <c r="A719" t="s">
        <v>13</v>
      </c>
      <c r="B719" t="s">
        <v>15</v>
      </c>
      <c r="C719" t="s">
        <v>28</v>
      </c>
      <c r="D719" t="s">
        <v>10</v>
      </c>
      <c r="E719" t="s">
        <v>11</v>
      </c>
      <c r="F719" t="s">
        <v>57</v>
      </c>
      <c r="G719" s="10">
        <v>1.5852855198231799</v>
      </c>
      <c r="H719" s="5">
        <v>0.97965050828218703</v>
      </c>
      <c r="I719" s="5">
        <v>0.78181645432262903</v>
      </c>
      <c r="J719" s="5">
        <v>0.62520600313341601</v>
      </c>
      <c r="K719" s="5">
        <v>0.45299802335223199</v>
      </c>
      <c r="L719" s="5">
        <v>0.76813392160340899</v>
      </c>
      <c r="M719" s="10">
        <v>1.9183764040622</v>
      </c>
      <c r="N719" s="5">
        <v>1.39751358443215</v>
      </c>
      <c r="O719" s="5">
        <v>0.94950242608250701</v>
      </c>
      <c r="P719" s="5">
        <v>0.84500493698802104</v>
      </c>
      <c r="Q719" s="5">
        <v>0.67520432473305902</v>
      </c>
      <c r="R719" s="5">
        <v>1.07857106037841</v>
      </c>
      <c r="S719" s="11" t="s">
        <v>49</v>
      </c>
      <c r="T719" t="s">
        <v>48</v>
      </c>
      <c r="U719" t="s">
        <v>48</v>
      </c>
      <c r="V719" t="s">
        <v>49</v>
      </c>
      <c r="W719" t="s">
        <v>53</v>
      </c>
      <c r="X719" t="s">
        <v>48</v>
      </c>
      <c r="Y719" s="7">
        <f>ABS(Quintile_Data[[#This Row],[AE_Amt_Overall]]-MAX(Quintile_Data[[#This Row],[AE_Amt_Q1]:[AE_Amt_Q5]]))</f>
        <v>0.8171515982197709</v>
      </c>
      <c r="Z719" s="6">
        <f>ABS(MIN(Quintile_Data[[#This Row],[AE_Amt_Q1]:[AE_Amt_Q5]])-Quintile_Data[[#This Row],[AE_Amt_Overall]])</f>
        <v>0.31513589825117699</v>
      </c>
      <c r="AA719" s="19">
        <f>VLOOKUP(Quintile_Data[[#This Row],[Deaths_Q1]],Mapping!$A$2:$B$8,2,FALSE)</f>
        <v>25</v>
      </c>
      <c r="AB719" s="8">
        <f>VLOOKUP(Quintile_Data[[#This Row],[Deaths_Q2]],Mapping!$A$2:$B$8,2,FALSE)</f>
        <v>50</v>
      </c>
      <c r="AC719" s="8">
        <f>VLOOKUP(Quintile_Data[[#This Row],[Deaths_Q3]],Mapping!$A$2:$B$8,2,FALSE)</f>
        <v>50</v>
      </c>
      <c r="AD719" s="8">
        <f>VLOOKUP(Quintile_Data[[#This Row],[Deaths_Q4]],Mapping!$A$2:$B$8,2,FALSE)</f>
        <v>25</v>
      </c>
      <c r="AE719" s="8">
        <f>VLOOKUP(Quintile_Data[[#This Row],[Deaths_Q5]],Mapping!$A$2:$B$8,2,FALSE)</f>
        <v>12</v>
      </c>
      <c r="AF719" s="8">
        <f>VLOOKUP(Quintile_Data[[#This Row],[Deaths_Overall]],Mapping!$A$2:$B$8,2,FALSE)</f>
        <v>50</v>
      </c>
    </row>
    <row r="720" spans="1:32" x14ac:dyDescent="0.25">
      <c r="A720" t="s">
        <v>13</v>
      </c>
      <c r="B720" t="s">
        <v>15</v>
      </c>
      <c r="C720" t="s">
        <v>28</v>
      </c>
      <c r="D720" t="s">
        <v>10</v>
      </c>
      <c r="E720" t="s">
        <v>58</v>
      </c>
      <c r="F720" t="s">
        <v>16</v>
      </c>
      <c r="G720" s="10">
        <v>4.5271663838830296</v>
      </c>
      <c r="H720" s="5">
        <v>2.8568723531210098</v>
      </c>
      <c r="I720" s="5">
        <v>1.8264386498857099</v>
      </c>
      <c r="J720" s="5">
        <v>1.3890977985441</v>
      </c>
      <c r="K720" s="5">
        <v>0.82465575037513605</v>
      </c>
      <c r="L720" s="5">
        <v>1.40430825865916</v>
      </c>
      <c r="M720" s="10">
        <v>4.1757494645588897</v>
      </c>
      <c r="N720" s="5">
        <v>3.2942949463656301</v>
      </c>
      <c r="O720" s="5">
        <v>2.00133787132979</v>
      </c>
      <c r="P720" s="5">
        <v>1.48180358465943</v>
      </c>
      <c r="Q720" s="5">
        <v>0.88572349938652495</v>
      </c>
      <c r="R720" s="5">
        <v>1.4973977754898899</v>
      </c>
      <c r="S720" s="11" t="s">
        <v>53</v>
      </c>
      <c r="T720" t="s">
        <v>49</v>
      </c>
      <c r="U720" t="s">
        <v>49</v>
      </c>
      <c r="V720" t="s">
        <v>48</v>
      </c>
      <c r="W720" t="s">
        <v>49</v>
      </c>
      <c r="X720" t="s">
        <v>48</v>
      </c>
      <c r="Y720" s="7">
        <f>ABS(Quintile_Data[[#This Row],[AE_Amt_Overall]]-MAX(Quintile_Data[[#This Row],[AE_Amt_Q1]:[AE_Amt_Q5]]))</f>
        <v>3.1228581252238694</v>
      </c>
      <c r="Z720" s="6">
        <f>ABS(MIN(Quintile_Data[[#This Row],[AE_Amt_Q1]:[AE_Amt_Q5]])-Quintile_Data[[#This Row],[AE_Amt_Overall]])</f>
        <v>0.57965250828402393</v>
      </c>
      <c r="AA720" s="19">
        <f>VLOOKUP(Quintile_Data[[#This Row],[Deaths_Q1]],Mapping!$A$2:$B$8,2,FALSE)</f>
        <v>12</v>
      </c>
      <c r="AB720" s="8">
        <f>VLOOKUP(Quintile_Data[[#This Row],[Deaths_Q2]],Mapping!$A$2:$B$8,2,FALSE)</f>
        <v>25</v>
      </c>
      <c r="AC720" s="8">
        <f>VLOOKUP(Quintile_Data[[#This Row],[Deaths_Q3]],Mapping!$A$2:$B$8,2,FALSE)</f>
        <v>25</v>
      </c>
      <c r="AD720" s="8">
        <f>VLOOKUP(Quintile_Data[[#This Row],[Deaths_Q4]],Mapping!$A$2:$B$8,2,FALSE)</f>
        <v>50</v>
      </c>
      <c r="AE720" s="8">
        <f>VLOOKUP(Quintile_Data[[#This Row],[Deaths_Q5]],Mapping!$A$2:$B$8,2,FALSE)</f>
        <v>25</v>
      </c>
      <c r="AF720" s="8">
        <f>VLOOKUP(Quintile_Data[[#This Row],[Deaths_Overall]],Mapping!$A$2:$B$8,2,FALSE)</f>
        <v>50</v>
      </c>
    </row>
    <row r="721" spans="1:32" x14ac:dyDescent="0.25">
      <c r="A721" t="s">
        <v>13</v>
      </c>
      <c r="B721" t="s">
        <v>15</v>
      </c>
      <c r="C721" t="s">
        <v>28</v>
      </c>
      <c r="D721" t="s">
        <v>10</v>
      </c>
      <c r="E721" t="s">
        <v>58</v>
      </c>
      <c r="F721" t="s">
        <v>7</v>
      </c>
      <c r="G721" s="10">
        <v>1.4765662474297601</v>
      </c>
      <c r="H721" s="5">
        <v>1.0192585096961599</v>
      </c>
      <c r="I721" s="5">
        <v>0.79268898740190596</v>
      </c>
      <c r="J721" s="5">
        <v>0.65894174440784903</v>
      </c>
      <c r="K721" s="5">
        <v>0.51717036757275803</v>
      </c>
      <c r="L721" s="5">
        <v>0.76219738295809403</v>
      </c>
      <c r="M721" s="10">
        <v>1.58911781920385</v>
      </c>
      <c r="N721" s="5">
        <v>1.5143283669140699</v>
      </c>
      <c r="O721" s="5">
        <v>0.86022222606625598</v>
      </c>
      <c r="P721" s="5">
        <v>0.75140549568438497</v>
      </c>
      <c r="Q721" s="5">
        <v>0.70151301559936097</v>
      </c>
      <c r="R721" s="5">
        <v>0.94026007743848505</v>
      </c>
      <c r="S721" s="11" t="s">
        <v>49</v>
      </c>
      <c r="T721" t="s">
        <v>48</v>
      </c>
      <c r="U721" t="s">
        <v>48</v>
      </c>
      <c r="V721" t="s">
        <v>48</v>
      </c>
      <c r="W721" t="s">
        <v>49</v>
      </c>
      <c r="X721" t="s">
        <v>48</v>
      </c>
      <c r="Y721" s="7">
        <f>ABS(Quintile_Data[[#This Row],[AE_Amt_Overall]]-MAX(Quintile_Data[[#This Row],[AE_Amt_Q1]:[AE_Amt_Q5]]))</f>
        <v>0.71436886447166603</v>
      </c>
      <c r="Z721" s="6">
        <f>ABS(MIN(Quintile_Data[[#This Row],[AE_Amt_Q1]:[AE_Amt_Q5]])-Quintile_Data[[#This Row],[AE_Amt_Overall]])</f>
        <v>0.245027015385336</v>
      </c>
      <c r="AA721" s="19">
        <f>VLOOKUP(Quintile_Data[[#This Row],[Deaths_Q1]],Mapping!$A$2:$B$8,2,FALSE)</f>
        <v>25</v>
      </c>
      <c r="AB721" s="8">
        <f>VLOOKUP(Quintile_Data[[#This Row],[Deaths_Q2]],Mapping!$A$2:$B$8,2,FALSE)</f>
        <v>50</v>
      </c>
      <c r="AC721" s="8">
        <f>VLOOKUP(Quintile_Data[[#This Row],[Deaths_Q3]],Mapping!$A$2:$B$8,2,FALSE)</f>
        <v>50</v>
      </c>
      <c r="AD721" s="8">
        <f>VLOOKUP(Quintile_Data[[#This Row],[Deaths_Q4]],Mapping!$A$2:$B$8,2,FALSE)</f>
        <v>50</v>
      </c>
      <c r="AE721" s="8">
        <f>VLOOKUP(Quintile_Data[[#This Row],[Deaths_Q5]],Mapping!$A$2:$B$8,2,FALSE)</f>
        <v>25</v>
      </c>
      <c r="AF721" s="8">
        <f>VLOOKUP(Quintile_Data[[#This Row],[Deaths_Overall]],Mapping!$A$2:$B$8,2,FALSE)</f>
        <v>50</v>
      </c>
    </row>
    <row r="722" spans="1:32" x14ac:dyDescent="0.25">
      <c r="A722" t="s">
        <v>13</v>
      </c>
      <c r="B722" t="s">
        <v>15</v>
      </c>
      <c r="C722" t="s">
        <v>28</v>
      </c>
      <c r="D722" t="s">
        <v>10</v>
      </c>
      <c r="E722" t="s">
        <v>58</v>
      </c>
      <c r="F722" t="s">
        <v>57</v>
      </c>
      <c r="G722" s="10">
        <v>1.7813339525757901</v>
      </c>
      <c r="H722" s="5">
        <v>1.0887021477900301</v>
      </c>
      <c r="I722" s="5">
        <v>0.83773301645938603</v>
      </c>
      <c r="J722" s="5">
        <v>0.68318637923008996</v>
      </c>
      <c r="K722" s="5">
        <v>0.53149613515014005</v>
      </c>
      <c r="L722" s="5">
        <v>0.79245260235038195</v>
      </c>
      <c r="M722" s="10">
        <v>2.1064687286419499</v>
      </c>
      <c r="N722" s="5">
        <v>1.65257482977395</v>
      </c>
      <c r="O722" s="5">
        <v>1.08044389173182</v>
      </c>
      <c r="P722" s="5">
        <v>0.86441466138485901</v>
      </c>
      <c r="Q722" s="5">
        <v>0.79124607084471699</v>
      </c>
      <c r="R722" s="5">
        <v>1.1083179830327801</v>
      </c>
      <c r="S722" s="11" t="s">
        <v>49</v>
      </c>
      <c r="T722" t="s">
        <v>48</v>
      </c>
      <c r="U722" t="s">
        <v>48</v>
      </c>
      <c r="V722" t="s">
        <v>48</v>
      </c>
      <c r="W722" t="s">
        <v>49</v>
      </c>
      <c r="X722" t="s">
        <v>48</v>
      </c>
      <c r="Y722" s="7">
        <f>ABS(Quintile_Data[[#This Row],[AE_Amt_Overall]]-MAX(Quintile_Data[[#This Row],[AE_Amt_Q1]:[AE_Amt_Q5]]))</f>
        <v>0.98888135022540813</v>
      </c>
      <c r="Z722" s="6">
        <f>ABS(MIN(Quintile_Data[[#This Row],[AE_Amt_Q1]:[AE_Amt_Q5]])-Quintile_Data[[#This Row],[AE_Amt_Overall]])</f>
        <v>0.2609564672002419</v>
      </c>
      <c r="AA722" s="19">
        <f>VLOOKUP(Quintile_Data[[#This Row],[Deaths_Q1]],Mapping!$A$2:$B$8,2,FALSE)</f>
        <v>25</v>
      </c>
      <c r="AB722" s="8">
        <f>VLOOKUP(Quintile_Data[[#This Row],[Deaths_Q2]],Mapping!$A$2:$B$8,2,FALSE)</f>
        <v>50</v>
      </c>
      <c r="AC722" s="8">
        <f>VLOOKUP(Quintile_Data[[#This Row],[Deaths_Q3]],Mapping!$A$2:$B$8,2,FALSE)</f>
        <v>50</v>
      </c>
      <c r="AD722" s="8">
        <f>VLOOKUP(Quintile_Data[[#This Row],[Deaths_Q4]],Mapping!$A$2:$B$8,2,FALSE)</f>
        <v>50</v>
      </c>
      <c r="AE722" s="8">
        <f>VLOOKUP(Quintile_Data[[#This Row],[Deaths_Q5]],Mapping!$A$2:$B$8,2,FALSE)</f>
        <v>25</v>
      </c>
      <c r="AF722" s="8">
        <f>VLOOKUP(Quintile_Data[[#This Row],[Deaths_Overall]],Mapping!$A$2:$B$8,2,FALSE)</f>
        <v>50</v>
      </c>
    </row>
    <row r="723" spans="1:32" x14ac:dyDescent="0.25">
      <c r="A723" t="s">
        <v>13</v>
      </c>
      <c r="B723" t="s">
        <v>15</v>
      </c>
      <c r="C723" t="s">
        <v>28</v>
      </c>
      <c r="D723" t="s">
        <v>14</v>
      </c>
      <c r="E723" t="s">
        <v>60</v>
      </c>
      <c r="F723" t="s">
        <v>16</v>
      </c>
      <c r="G723" s="10" t="s">
        <v>54</v>
      </c>
      <c r="H723" s="5" t="s">
        <v>54</v>
      </c>
      <c r="I723" s="5">
        <v>1.11117391856343</v>
      </c>
      <c r="J723" s="5" t="s">
        <v>54</v>
      </c>
      <c r="K723" s="5" t="s">
        <v>54</v>
      </c>
      <c r="L723" s="5">
        <v>1.10926051653004</v>
      </c>
      <c r="M723" s="10" t="s">
        <v>54</v>
      </c>
      <c r="N723" s="5" t="s">
        <v>54</v>
      </c>
      <c r="O723" s="5">
        <v>1.2452720160022599</v>
      </c>
      <c r="P723" s="5" t="s">
        <v>54</v>
      </c>
      <c r="Q723" s="5" t="s">
        <v>54</v>
      </c>
      <c r="R723" s="5">
        <v>1.2470946748873</v>
      </c>
      <c r="S723" s="11" t="s">
        <v>55</v>
      </c>
      <c r="T723" t="s">
        <v>55</v>
      </c>
      <c r="U723" t="s">
        <v>51</v>
      </c>
      <c r="V723" t="s">
        <v>55</v>
      </c>
      <c r="W723" t="s">
        <v>55</v>
      </c>
      <c r="X723" t="s">
        <v>53</v>
      </c>
      <c r="Y723" s="7">
        <f>ABS(Quintile_Data[[#This Row],[AE_Amt_Overall]]-MAX(Quintile_Data[[#This Row],[AE_Amt_Q1]:[AE_Amt_Q5]]))</f>
        <v>1.913402033389966E-3</v>
      </c>
      <c r="Z723" s="6">
        <f>ABS(MIN(Quintile_Data[[#This Row],[AE_Amt_Q1]:[AE_Amt_Q5]])-Quintile_Data[[#This Row],[AE_Amt_Overall]])</f>
        <v>1.913402033389966E-3</v>
      </c>
      <c r="AA723" s="19" t="str">
        <f>VLOOKUP(Quintile_Data[[#This Row],[Deaths_Q1]],Mapping!$A$2:$B$8,2,FALSE)</f>
        <v>N/A</v>
      </c>
      <c r="AB723" s="8" t="str">
        <f>VLOOKUP(Quintile_Data[[#This Row],[Deaths_Q2]],Mapping!$A$2:$B$8,2,FALSE)</f>
        <v>N/A</v>
      </c>
      <c r="AC723" s="8">
        <f>VLOOKUP(Quintile_Data[[#This Row],[Deaths_Q3]],Mapping!$A$2:$B$8,2,FALSE)</f>
        <v>6</v>
      </c>
      <c r="AD723" s="8" t="str">
        <f>VLOOKUP(Quintile_Data[[#This Row],[Deaths_Q4]],Mapping!$A$2:$B$8,2,FALSE)</f>
        <v>N/A</v>
      </c>
      <c r="AE723" s="8" t="str">
        <f>VLOOKUP(Quintile_Data[[#This Row],[Deaths_Q5]],Mapping!$A$2:$B$8,2,FALSE)</f>
        <v>N/A</v>
      </c>
      <c r="AF723" s="8">
        <f>VLOOKUP(Quintile_Data[[#This Row],[Deaths_Overall]],Mapping!$A$2:$B$8,2,FALSE)</f>
        <v>12</v>
      </c>
    </row>
    <row r="724" spans="1:32" x14ac:dyDescent="0.25">
      <c r="A724" t="s">
        <v>13</v>
      </c>
      <c r="B724" t="s">
        <v>15</v>
      </c>
      <c r="C724" t="s">
        <v>28</v>
      </c>
      <c r="D724" t="s">
        <v>14</v>
      </c>
      <c r="E724" t="s">
        <v>60</v>
      </c>
      <c r="F724" t="s">
        <v>7</v>
      </c>
      <c r="G724" s="10" t="s">
        <v>54</v>
      </c>
      <c r="H724" s="5" t="s">
        <v>54</v>
      </c>
      <c r="I724" s="5" t="s">
        <v>54</v>
      </c>
      <c r="J724" s="5" t="s">
        <v>54</v>
      </c>
      <c r="K724" s="5" t="s">
        <v>54</v>
      </c>
      <c r="L724" s="5" t="s">
        <v>54</v>
      </c>
      <c r="M724" s="10" t="s">
        <v>54</v>
      </c>
      <c r="N724" s="5" t="s">
        <v>54</v>
      </c>
      <c r="O724" s="5" t="s">
        <v>54</v>
      </c>
      <c r="P724" s="5" t="s">
        <v>54</v>
      </c>
      <c r="Q724" s="5" t="s">
        <v>54</v>
      </c>
      <c r="R724" s="5" t="s">
        <v>54</v>
      </c>
      <c r="S724" s="11" t="s">
        <v>55</v>
      </c>
      <c r="T724" t="s">
        <v>55</v>
      </c>
      <c r="U724" t="s">
        <v>55</v>
      </c>
      <c r="V724" t="s">
        <v>55</v>
      </c>
      <c r="W724" t="s">
        <v>55</v>
      </c>
      <c r="X724" t="s">
        <v>55</v>
      </c>
      <c r="Y724" s="7" t="e">
        <f>ABS(Quintile_Data[[#This Row],[AE_Amt_Overall]]-MAX(Quintile_Data[[#This Row],[AE_Amt_Q1]:[AE_Amt_Q5]]))</f>
        <v>#VALUE!</v>
      </c>
      <c r="Z724" s="6" t="e">
        <f>ABS(MIN(Quintile_Data[[#This Row],[AE_Amt_Q1]:[AE_Amt_Q5]])-Quintile_Data[[#This Row],[AE_Amt_Overall]])</f>
        <v>#VALUE!</v>
      </c>
      <c r="AA724" s="19" t="str">
        <f>VLOOKUP(Quintile_Data[[#This Row],[Deaths_Q1]],Mapping!$A$2:$B$8,2,FALSE)</f>
        <v>N/A</v>
      </c>
      <c r="AB724" s="8" t="str">
        <f>VLOOKUP(Quintile_Data[[#This Row],[Deaths_Q2]],Mapping!$A$2:$B$8,2,FALSE)</f>
        <v>N/A</v>
      </c>
      <c r="AC724" s="8" t="str">
        <f>VLOOKUP(Quintile_Data[[#This Row],[Deaths_Q3]],Mapping!$A$2:$B$8,2,FALSE)</f>
        <v>N/A</v>
      </c>
      <c r="AD724" s="8" t="str">
        <f>VLOOKUP(Quintile_Data[[#This Row],[Deaths_Q4]],Mapping!$A$2:$B$8,2,FALSE)</f>
        <v>N/A</v>
      </c>
      <c r="AE724" s="8" t="str">
        <f>VLOOKUP(Quintile_Data[[#This Row],[Deaths_Q5]],Mapping!$A$2:$B$8,2,FALSE)</f>
        <v>N/A</v>
      </c>
      <c r="AF724" s="8" t="str">
        <f>VLOOKUP(Quintile_Data[[#This Row],[Deaths_Overall]],Mapping!$A$2:$B$8,2,FALSE)</f>
        <v>N/A</v>
      </c>
    </row>
    <row r="725" spans="1:32" x14ac:dyDescent="0.25">
      <c r="A725" t="s">
        <v>13</v>
      </c>
      <c r="B725" t="s">
        <v>15</v>
      </c>
      <c r="C725" t="s">
        <v>28</v>
      </c>
      <c r="D725" t="s">
        <v>14</v>
      </c>
      <c r="E725" t="s">
        <v>60</v>
      </c>
      <c r="F725" t="s">
        <v>57</v>
      </c>
      <c r="G725" s="10" t="s">
        <v>54</v>
      </c>
      <c r="H725" s="5" t="s">
        <v>54</v>
      </c>
      <c r="I725" s="5">
        <v>1.07169547008185</v>
      </c>
      <c r="J725" s="5" t="s">
        <v>54</v>
      </c>
      <c r="K725" s="5" t="s">
        <v>54</v>
      </c>
      <c r="L725" s="5">
        <v>1.04189780256621</v>
      </c>
      <c r="M725" s="10" t="s">
        <v>54</v>
      </c>
      <c r="N725" s="5" t="s">
        <v>54</v>
      </c>
      <c r="O725" s="5">
        <v>1.2517789323158</v>
      </c>
      <c r="P725" s="5" t="s">
        <v>54</v>
      </c>
      <c r="Q725" s="5" t="s">
        <v>54</v>
      </c>
      <c r="R725" s="5">
        <v>1.2301004498036601</v>
      </c>
      <c r="S725" s="11" t="s">
        <v>55</v>
      </c>
      <c r="T725" t="s">
        <v>55</v>
      </c>
      <c r="U725" t="s">
        <v>53</v>
      </c>
      <c r="V725" t="s">
        <v>55</v>
      </c>
      <c r="W725" t="s">
        <v>55</v>
      </c>
      <c r="X725" t="s">
        <v>53</v>
      </c>
      <c r="Y725" s="7">
        <f>ABS(Quintile_Data[[#This Row],[AE_Amt_Overall]]-MAX(Quintile_Data[[#This Row],[AE_Amt_Q1]:[AE_Amt_Q5]]))</f>
        <v>2.9797667515639947E-2</v>
      </c>
      <c r="Z725" s="6">
        <f>ABS(MIN(Quintile_Data[[#This Row],[AE_Amt_Q1]:[AE_Amt_Q5]])-Quintile_Data[[#This Row],[AE_Amt_Overall]])</f>
        <v>2.9797667515639947E-2</v>
      </c>
      <c r="AA725" s="19" t="str">
        <f>VLOOKUP(Quintile_Data[[#This Row],[Deaths_Q1]],Mapping!$A$2:$B$8,2,FALSE)</f>
        <v>N/A</v>
      </c>
      <c r="AB725" s="8" t="str">
        <f>VLOOKUP(Quintile_Data[[#This Row],[Deaths_Q2]],Mapping!$A$2:$B$8,2,FALSE)</f>
        <v>N/A</v>
      </c>
      <c r="AC725" s="8">
        <f>VLOOKUP(Quintile_Data[[#This Row],[Deaths_Q3]],Mapping!$A$2:$B$8,2,FALSE)</f>
        <v>12</v>
      </c>
      <c r="AD725" s="8" t="str">
        <f>VLOOKUP(Quintile_Data[[#This Row],[Deaths_Q4]],Mapping!$A$2:$B$8,2,FALSE)</f>
        <v>N/A</v>
      </c>
      <c r="AE725" s="8" t="str">
        <f>VLOOKUP(Quintile_Data[[#This Row],[Deaths_Q5]],Mapping!$A$2:$B$8,2,FALSE)</f>
        <v>N/A</v>
      </c>
      <c r="AF725" s="8">
        <f>VLOOKUP(Quintile_Data[[#This Row],[Deaths_Overall]],Mapping!$A$2:$B$8,2,FALSE)</f>
        <v>12</v>
      </c>
    </row>
    <row r="726" spans="1:32" x14ac:dyDescent="0.25">
      <c r="A726" t="s">
        <v>13</v>
      </c>
      <c r="B726" t="s">
        <v>15</v>
      </c>
      <c r="C726" t="s">
        <v>28</v>
      </c>
      <c r="D726" t="s">
        <v>14</v>
      </c>
      <c r="E726" t="s">
        <v>61</v>
      </c>
      <c r="F726" t="s">
        <v>16</v>
      </c>
      <c r="G726" s="10">
        <v>1.78592196449632</v>
      </c>
      <c r="H726" s="5">
        <v>1.43861317551058</v>
      </c>
      <c r="I726" s="5">
        <v>1.2224185886032699</v>
      </c>
      <c r="J726" s="5">
        <v>1.08429849546625</v>
      </c>
      <c r="K726" s="5">
        <v>0.84506481823522095</v>
      </c>
      <c r="L726" s="5">
        <v>1.2324795291262201</v>
      </c>
      <c r="M726" s="10">
        <v>2.3226576769106901</v>
      </c>
      <c r="N726" s="5">
        <v>1.5063494605468299</v>
      </c>
      <c r="O726" s="5">
        <v>1.3054019138209001</v>
      </c>
      <c r="P726" s="5">
        <v>1.1978888146943401</v>
      </c>
      <c r="Q726" s="5">
        <v>0.88852915298506296</v>
      </c>
      <c r="R726" s="5">
        <v>1.3832187595649501</v>
      </c>
      <c r="S726" s="11" t="s">
        <v>48</v>
      </c>
      <c r="T726" t="s">
        <v>48</v>
      </c>
      <c r="U726" t="s">
        <v>48</v>
      </c>
      <c r="V726" t="s">
        <v>48</v>
      </c>
      <c r="W726" t="s">
        <v>48</v>
      </c>
      <c r="X726" t="s">
        <v>50</v>
      </c>
      <c r="Y726" s="7">
        <f>ABS(Quintile_Data[[#This Row],[AE_Amt_Overall]]-MAX(Quintile_Data[[#This Row],[AE_Amt_Q1]:[AE_Amt_Q5]]))</f>
        <v>0.55344243537009996</v>
      </c>
      <c r="Z726" s="6">
        <f>ABS(MIN(Quintile_Data[[#This Row],[AE_Amt_Q1]:[AE_Amt_Q5]])-Quintile_Data[[#This Row],[AE_Amt_Overall]])</f>
        <v>0.3874147108909991</v>
      </c>
      <c r="AA726" s="19">
        <f>VLOOKUP(Quintile_Data[[#This Row],[Deaths_Q1]],Mapping!$A$2:$B$8,2,FALSE)</f>
        <v>50</v>
      </c>
      <c r="AB726" s="8">
        <f>VLOOKUP(Quintile_Data[[#This Row],[Deaths_Q2]],Mapping!$A$2:$B$8,2,FALSE)</f>
        <v>50</v>
      </c>
      <c r="AC726" s="8">
        <f>VLOOKUP(Quintile_Data[[#This Row],[Deaths_Q3]],Mapping!$A$2:$B$8,2,FALSE)</f>
        <v>50</v>
      </c>
      <c r="AD726" s="8">
        <f>VLOOKUP(Quintile_Data[[#This Row],[Deaths_Q4]],Mapping!$A$2:$B$8,2,FALSE)</f>
        <v>50</v>
      </c>
      <c r="AE726" s="8">
        <f>VLOOKUP(Quintile_Data[[#This Row],[Deaths_Q5]],Mapping!$A$2:$B$8,2,FALSE)</f>
        <v>50</v>
      </c>
      <c r="AF726" s="8">
        <f>VLOOKUP(Quintile_Data[[#This Row],[Deaths_Overall]],Mapping!$A$2:$B$8,2,FALSE)</f>
        <v>100</v>
      </c>
    </row>
    <row r="727" spans="1:32" x14ac:dyDescent="0.25">
      <c r="A727" t="s">
        <v>13</v>
      </c>
      <c r="B727" t="s">
        <v>15</v>
      </c>
      <c r="C727" t="s">
        <v>28</v>
      </c>
      <c r="D727" t="s">
        <v>14</v>
      </c>
      <c r="E727" t="s">
        <v>61</v>
      </c>
      <c r="F727" t="s">
        <v>7</v>
      </c>
      <c r="G727" s="10">
        <v>1.37431575717361</v>
      </c>
      <c r="H727" s="5">
        <v>1.00520657446735</v>
      </c>
      <c r="I727" s="5">
        <v>0.87857276273399199</v>
      </c>
      <c r="J727" s="5">
        <v>0.73926062234912304</v>
      </c>
      <c r="K727" s="5">
        <v>0.58966449225967499</v>
      </c>
      <c r="L727" s="5">
        <v>0.83403474175829395</v>
      </c>
      <c r="M727" s="10">
        <v>1.8662658527924401</v>
      </c>
      <c r="N727" s="5">
        <v>0.97682760698288096</v>
      </c>
      <c r="O727" s="5">
        <v>0.91341611636919096</v>
      </c>
      <c r="P727" s="5">
        <v>0.76461545524463903</v>
      </c>
      <c r="Q727" s="5">
        <v>0.70342824183765296</v>
      </c>
      <c r="R727" s="5">
        <v>0.90522437073370199</v>
      </c>
      <c r="S727" s="11" t="s">
        <v>48</v>
      </c>
      <c r="T727" t="s">
        <v>48</v>
      </c>
      <c r="U727" t="s">
        <v>48</v>
      </c>
      <c r="V727" t="s">
        <v>48</v>
      </c>
      <c r="W727" t="s">
        <v>49</v>
      </c>
      <c r="X727" t="s">
        <v>50</v>
      </c>
      <c r="Y727" s="7">
        <f>ABS(Quintile_Data[[#This Row],[AE_Amt_Overall]]-MAX(Quintile_Data[[#This Row],[AE_Amt_Q1]:[AE_Amt_Q5]]))</f>
        <v>0.54028101541531603</v>
      </c>
      <c r="Z727" s="6">
        <f>ABS(MIN(Quintile_Data[[#This Row],[AE_Amt_Q1]:[AE_Amt_Q5]])-Quintile_Data[[#This Row],[AE_Amt_Overall]])</f>
        <v>0.24437024949861896</v>
      </c>
      <c r="AA727" s="19">
        <f>VLOOKUP(Quintile_Data[[#This Row],[Deaths_Q1]],Mapping!$A$2:$B$8,2,FALSE)</f>
        <v>50</v>
      </c>
      <c r="AB727" s="8">
        <f>VLOOKUP(Quintile_Data[[#This Row],[Deaths_Q2]],Mapping!$A$2:$B$8,2,FALSE)</f>
        <v>50</v>
      </c>
      <c r="AC727" s="8">
        <f>VLOOKUP(Quintile_Data[[#This Row],[Deaths_Q3]],Mapping!$A$2:$B$8,2,FALSE)</f>
        <v>50</v>
      </c>
      <c r="AD727" s="8">
        <f>VLOOKUP(Quintile_Data[[#This Row],[Deaths_Q4]],Mapping!$A$2:$B$8,2,FALSE)</f>
        <v>50</v>
      </c>
      <c r="AE727" s="8">
        <f>VLOOKUP(Quintile_Data[[#This Row],[Deaths_Q5]],Mapping!$A$2:$B$8,2,FALSE)</f>
        <v>25</v>
      </c>
      <c r="AF727" s="8">
        <f>VLOOKUP(Quintile_Data[[#This Row],[Deaths_Overall]],Mapping!$A$2:$B$8,2,FALSE)</f>
        <v>100</v>
      </c>
    </row>
    <row r="728" spans="1:32" x14ac:dyDescent="0.25">
      <c r="A728" t="s">
        <v>13</v>
      </c>
      <c r="B728" t="s">
        <v>15</v>
      </c>
      <c r="C728" t="s">
        <v>28</v>
      </c>
      <c r="D728" t="s">
        <v>14</v>
      </c>
      <c r="E728" t="s">
        <v>61</v>
      </c>
      <c r="F728" t="s">
        <v>57</v>
      </c>
      <c r="G728" s="10">
        <v>1.4538972332375</v>
      </c>
      <c r="H728" s="5">
        <v>1.09882294120539</v>
      </c>
      <c r="I728" s="5">
        <v>0.95497927442892305</v>
      </c>
      <c r="J728" s="5">
        <v>0.78280757245691002</v>
      </c>
      <c r="K728" s="5">
        <v>0.67519569440447003</v>
      </c>
      <c r="L728" s="5">
        <v>0.88958020737104604</v>
      </c>
      <c r="M728" s="10">
        <v>2.1985386839875498</v>
      </c>
      <c r="N728" s="5">
        <v>1.2414870376623</v>
      </c>
      <c r="O728" s="5">
        <v>1.1365692878407401</v>
      </c>
      <c r="P728" s="5">
        <v>0.94730585070696205</v>
      </c>
      <c r="Q728" s="5">
        <v>0.79105842757461298</v>
      </c>
      <c r="R728" s="5">
        <v>1.1333869803261101</v>
      </c>
      <c r="S728" s="11" t="s">
        <v>48</v>
      </c>
      <c r="T728" t="s">
        <v>48</v>
      </c>
      <c r="U728" t="s">
        <v>50</v>
      </c>
      <c r="V728" t="s">
        <v>48</v>
      </c>
      <c r="W728" t="s">
        <v>48</v>
      </c>
      <c r="X728" t="s">
        <v>50</v>
      </c>
      <c r="Y728" s="7">
        <f>ABS(Quintile_Data[[#This Row],[AE_Amt_Overall]]-MAX(Quintile_Data[[#This Row],[AE_Amt_Q1]:[AE_Amt_Q5]]))</f>
        <v>0.56431702586645394</v>
      </c>
      <c r="Z728" s="6">
        <f>ABS(MIN(Quintile_Data[[#This Row],[AE_Amt_Q1]:[AE_Amt_Q5]])-Quintile_Data[[#This Row],[AE_Amt_Overall]])</f>
        <v>0.21438451296657601</v>
      </c>
      <c r="AA728" s="19">
        <f>VLOOKUP(Quintile_Data[[#This Row],[Deaths_Q1]],Mapping!$A$2:$B$8,2,FALSE)</f>
        <v>50</v>
      </c>
      <c r="AB728" s="8">
        <f>VLOOKUP(Quintile_Data[[#This Row],[Deaths_Q2]],Mapping!$A$2:$B$8,2,FALSE)</f>
        <v>50</v>
      </c>
      <c r="AC728" s="8">
        <f>VLOOKUP(Quintile_Data[[#This Row],[Deaths_Q3]],Mapping!$A$2:$B$8,2,FALSE)</f>
        <v>100</v>
      </c>
      <c r="AD728" s="8">
        <f>VLOOKUP(Quintile_Data[[#This Row],[Deaths_Q4]],Mapping!$A$2:$B$8,2,FALSE)</f>
        <v>50</v>
      </c>
      <c r="AE728" s="8">
        <f>VLOOKUP(Quintile_Data[[#This Row],[Deaths_Q5]],Mapping!$A$2:$B$8,2,FALSE)</f>
        <v>50</v>
      </c>
      <c r="AF728" s="8">
        <f>VLOOKUP(Quintile_Data[[#This Row],[Deaths_Overall]],Mapping!$A$2:$B$8,2,FALSE)</f>
        <v>100</v>
      </c>
    </row>
    <row r="729" spans="1:32" x14ac:dyDescent="0.25">
      <c r="A729" t="s">
        <v>13</v>
      </c>
      <c r="B729" t="s">
        <v>15</v>
      </c>
      <c r="C729" t="s">
        <v>28</v>
      </c>
      <c r="D729" t="s">
        <v>14</v>
      </c>
      <c r="E729" t="s">
        <v>62</v>
      </c>
      <c r="F729" t="s">
        <v>16</v>
      </c>
      <c r="G729" s="10">
        <v>1.78218723430531</v>
      </c>
      <c r="H729" s="5">
        <v>1.43960463731837</v>
      </c>
      <c r="I729" s="5">
        <v>1.2187269867483601</v>
      </c>
      <c r="J729" s="5">
        <v>0.97758930346784201</v>
      </c>
      <c r="K729" s="5">
        <v>0.79277166045047798</v>
      </c>
      <c r="L729" s="5">
        <v>1.2844482854402</v>
      </c>
      <c r="M729" s="10">
        <v>2.3238085203913998</v>
      </c>
      <c r="N729" s="5">
        <v>1.52419299885146</v>
      </c>
      <c r="O729" s="5">
        <v>1.3253826944559099</v>
      </c>
      <c r="P729" s="5">
        <v>1.00903934440815</v>
      </c>
      <c r="Q729" s="5">
        <v>0.82262296421632097</v>
      </c>
      <c r="R729" s="5">
        <v>1.4909516471948501</v>
      </c>
      <c r="S729" s="11" t="s">
        <v>48</v>
      </c>
      <c r="T729" t="s">
        <v>48</v>
      </c>
      <c r="U729" t="s">
        <v>48</v>
      </c>
      <c r="V729" t="s">
        <v>48</v>
      </c>
      <c r="W729" t="s">
        <v>49</v>
      </c>
      <c r="X729" t="s">
        <v>48</v>
      </c>
      <c r="Y729" s="7">
        <f>ABS(Quintile_Data[[#This Row],[AE_Amt_Overall]]-MAX(Quintile_Data[[#This Row],[AE_Amt_Q1]:[AE_Amt_Q5]]))</f>
        <v>0.49773894886511005</v>
      </c>
      <c r="Z729" s="6">
        <f>ABS(MIN(Quintile_Data[[#This Row],[AE_Amt_Q1]:[AE_Amt_Q5]])-Quintile_Data[[#This Row],[AE_Amt_Overall]])</f>
        <v>0.49167662498972198</v>
      </c>
      <c r="AA729" s="19">
        <f>VLOOKUP(Quintile_Data[[#This Row],[Deaths_Q1]],Mapping!$A$2:$B$8,2,FALSE)</f>
        <v>50</v>
      </c>
      <c r="AB729" s="8">
        <f>VLOOKUP(Quintile_Data[[#This Row],[Deaths_Q2]],Mapping!$A$2:$B$8,2,FALSE)</f>
        <v>50</v>
      </c>
      <c r="AC729" s="8">
        <f>VLOOKUP(Quintile_Data[[#This Row],[Deaths_Q3]],Mapping!$A$2:$B$8,2,FALSE)</f>
        <v>50</v>
      </c>
      <c r="AD729" s="8">
        <f>VLOOKUP(Quintile_Data[[#This Row],[Deaths_Q4]],Mapping!$A$2:$B$8,2,FALSE)</f>
        <v>50</v>
      </c>
      <c r="AE729" s="8">
        <f>VLOOKUP(Quintile_Data[[#This Row],[Deaths_Q5]],Mapping!$A$2:$B$8,2,FALSE)</f>
        <v>25</v>
      </c>
      <c r="AF729" s="8">
        <f>VLOOKUP(Quintile_Data[[#This Row],[Deaths_Overall]],Mapping!$A$2:$B$8,2,FALSE)</f>
        <v>50</v>
      </c>
    </row>
    <row r="730" spans="1:32" x14ac:dyDescent="0.25">
      <c r="A730" t="s">
        <v>13</v>
      </c>
      <c r="B730" t="s">
        <v>15</v>
      </c>
      <c r="C730" t="s">
        <v>28</v>
      </c>
      <c r="D730" t="s">
        <v>14</v>
      </c>
      <c r="E730" t="s">
        <v>62</v>
      </c>
      <c r="F730" t="s">
        <v>7</v>
      </c>
      <c r="G730" s="10">
        <v>1.1670317742834899</v>
      </c>
      <c r="H730" s="5">
        <v>0.88076711864950996</v>
      </c>
      <c r="I730" s="5">
        <v>0.76503309912568995</v>
      </c>
      <c r="J730" s="5">
        <v>0.67820689793564204</v>
      </c>
      <c r="K730" s="5">
        <v>0.52370040811270602</v>
      </c>
      <c r="L730" s="5">
        <v>0.78649538507476002</v>
      </c>
      <c r="M730" s="10">
        <v>1.5748119558686999</v>
      </c>
      <c r="N730" s="5">
        <v>0.88578708849795296</v>
      </c>
      <c r="O730" s="5">
        <v>0.81307867109348197</v>
      </c>
      <c r="P730" s="5">
        <v>0.70766779386751699</v>
      </c>
      <c r="Q730" s="5">
        <v>0.71270213805132698</v>
      </c>
      <c r="R730" s="5">
        <v>0.86302473223407405</v>
      </c>
      <c r="S730" s="11" t="s">
        <v>48</v>
      </c>
      <c r="T730" t="s">
        <v>48</v>
      </c>
      <c r="U730" t="s">
        <v>48</v>
      </c>
      <c r="V730" t="s">
        <v>48</v>
      </c>
      <c r="W730" t="s">
        <v>49</v>
      </c>
      <c r="X730" t="s">
        <v>50</v>
      </c>
      <c r="Y730" s="7">
        <f>ABS(Quintile_Data[[#This Row],[AE_Amt_Overall]]-MAX(Quintile_Data[[#This Row],[AE_Amt_Q1]:[AE_Amt_Q5]]))</f>
        <v>0.3805363892087299</v>
      </c>
      <c r="Z730" s="6">
        <f>ABS(MIN(Quintile_Data[[#This Row],[AE_Amt_Q1]:[AE_Amt_Q5]])-Quintile_Data[[#This Row],[AE_Amt_Overall]])</f>
        <v>0.26279497696205401</v>
      </c>
      <c r="AA730" s="19">
        <f>VLOOKUP(Quintile_Data[[#This Row],[Deaths_Q1]],Mapping!$A$2:$B$8,2,FALSE)</f>
        <v>50</v>
      </c>
      <c r="AB730" s="8">
        <f>VLOOKUP(Quintile_Data[[#This Row],[Deaths_Q2]],Mapping!$A$2:$B$8,2,FALSE)</f>
        <v>50</v>
      </c>
      <c r="AC730" s="8">
        <f>VLOOKUP(Quintile_Data[[#This Row],[Deaths_Q3]],Mapping!$A$2:$B$8,2,FALSE)</f>
        <v>50</v>
      </c>
      <c r="AD730" s="8">
        <f>VLOOKUP(Quintile_Data[[#This Row],[Deaths_Q4]],Mapping!$A$2:$B$8,2,FALSE)</f>
        <v>50</v>
      </c>
      <c r="AE730" s="8">
        <f>VLOOKUP(Quintile_Data[[#This Row],[Deaths_Q5]],Mapping!$A$2:$B$8,2,FALSE)</f>
        <v>25</v>
      </c>
      <c r="AF730" s="8">
        <f>VLOOKUP(Quintile_Data[[#This Row],[Deaths_Overall]],Mapping!$A$2:$B$8,2,FALSE)</f>
        <v>100</v>
      </c>
    </row>
    <row r="731" spans="1:32" x14ac:dyDescent="0.25">
      <c r="A731" t="s">
        <v>13</v>
      </c>
      <c r="B731" t="s">
        <v>15</v>
      </c>
      <c r="C731" t="s">
        <v>28</v>
      </c>
      <c r="D731" t="s">
        <v>14</v>
      </c>
      <c r="E731" t="s">
        <v>62</v>
      </c>
      <c r="F731" t="s">
        <v>57</v>
      </c>
      <c r="G731" s="10">
        <v>1.2328518899185501</v>
      </c>
      <c r="H731" s="5">
        <v>0.906239780385243</v>
      </c>
      <c r="I731" s="5">
        <v>0.78804320309770604</v>
      </c>
      <c r="J731" s="5">
        <v>0.69354969026199897</v>
      </c>
      <c r="K731" s="5">
        <v>0.53784173263092705</v>
      </c>
      <c r="L731" s="5">
        <v>0.80492696484087201</v>
      </c>
      <c r="M731" s="10">
        <v>1.9360289691361099</v>
      </c>
      <c r="N731" s="5">
        <v>1.0316923682243699</v>
      </c>
      <c r="O731" s="5">
        <v>0.90717730805421903</v>
      </c>
      <c r="P731" s="5">
        <v>0.76237181945259602</v>
      </c>
      <c r="Q731" s="5">
        <v>0.78178721713223598</v>
      </c>
      <c r="R731" s="5">
        <v>0.99525477529711903</v>
      </c>
      <c r="S731" s="11" t="s">
        <v>48</v>
      </c>
      <c r="T731" t="s">
        <v>48</v>
      </c>
      <c r="U731" t="s">
        <v>48</v>
      </c>
      <c r="V731" t="s">
        <v>48</v>
      </c>
      <c r="W731" t="s">
        <v>49</v>
      </c>
      <c r="X731" t="s">
        <v>50</v>
      </c>
      <c r="Y731" s="7">
        <f>ABS(Quintile_Data[[#This Row],[AE_Amt_Overall]]-MAX(Quintile_Data[[#This Row],[AE_Amt_Q1]:[AE_Amt_Q5]]))</f>
        <v>0.4279249250776781</v>
      </c>
      <c r="Z731" s="6">
        <f>ABS(MIN(Quintile_Data[[#This Row],[AE_Amt_Q1]:[AE_Amt_Q5]])-Quintile_Data[[#This Row],[AE_Amt_Overall]])</f>
        <v>0.26708523220994496</v>
      </c>
      <c r="AA731" s="19">
        <f>VLOOKUP(Quintile_Data[[#This Row],[Deaths_Q1]],Mapping!$A$2:$B$8,2,FALSE)</f>
        <v>50</v>
      </c>
      <c r="AB731" s="8">
        <f>VLOOKUP(Quintile_Data[[#This Row],[Deaths_Q2]],Mapping!$A$2:$B$8,2,FALSE)</f>
        <v>50</v>
      </c>
      <c r="AC731" s="8">
        <f>VLOOKUP(Quintile_Data[[#This Row],[Deaths_Q3]],Mapping!$A$2:$B$8,2,FALSE)</f>
        <v>50</v>
      </c>
      <c r="AD731" s="8">
        <f>VLOOKUP(Quintile_Data[[#This Row],[Deaths_Q4]],Mapping!$A$2:$B$8,2,FALSE)</f>
        <v>50</v>
      </c>
      <c r="AE731" s="8">
        <f>VLOOKUP(Quintile_Data[[#This Row],[Deaths_Q5]],Mapping!$A$2:$B$8,2,FALSE)</f>
        <v>25</v>
      </c>
      <c r="AF731" s="8">
        <f>VLOOKUP(Quintile_Data[[#This Row],[Deaths_Overall]],Mapping!$A$2:$B$8,2,FALSE)</f>
        <v>100</v>
      </c>
    </row>
    <row r="732" spans="1:32" x14ac:dyDescent="0.25">
      <c r="A732" t="s">
        <v>13</v>
      </c>
      <c r="B732" t="s">
        <v>15</v>
      </c>
      <c r="C732" t="s">
        <v>28</v>
      </c>
      <c r="D732" t="s">
        <v>14</v>
      </c>
      <c r="E732" t="s">
        <v>11</v>
      </c>
      <c r="F732" t="s">
        <v>16</v>
      </c>
      <c r="G732" s="10">
        <v>2.1824887752890501</v>
      </c>
      <c r="H732" s="5">
        <v>1.5498999467030199</v>
      </c>
      <c r="I732" s="5">
        <v>1.2917450183364301</v>
      </c>
      <c r="J732" s="5">
        <v>1.0718963245964299</v>
      </c>
      <c r="K732" s="5">
        <v>0.778117214095431</v>
      </c>
      <c r="L732" s="5">
        <v>1.44742393155909</v>
      </c>
      <c r="M732" s="10">
        <v>2.95372897690569</v>
      </c>
      <c r="N732" s="5">
        <v>1.73221537723557</v>
      </c>
      <c r="O732" s="5">
        <v>1.3539891255396099</v>
      </c>
      <c r="P732" s="5">
        <v>1.1406696080130501</v>
      </c>
      <c r="Q732" s="5">
        <v>0.81514642933070403</v>
      </c>
      <c r="R732" s="5">
        <v>1.71805650958613</v>
      </c>
      <c r="S732" s="11" t="s">
        <v>48</v>
      </c>
      <c r="T732" t="s">
        <v>48</v>
      </c>
      <c r="U732" t="s">
        <v>48</v>
      </c>
      <c r="V732" t="s">
        <v>49</v>
      </c>
      <c r="W732" t="s">
        <v>48</v>
      </c>
      <c r="X732" t="s">
        <v>50</v>
      </c>
      <c r="Y732" s="7">
        <f>ABS(Quintile_Data[[#This Row],[AE_Amt_Overall]]-MAX(Quintile_Data[[#This Row],[AE_Amt_Q1]:[AE_Amt_Q5]]))</f>
        <v>0.73506484372996006</v>
      </c>
      <c r="Z732" s="6">
        <f>ABS(MIN(Quintile_Data[[#This Row],[AE_Amt_Q1]:[AE_Amt_Q5]])-Quintile_Data[[#This Row],[AE_Amt_Overall]])</f>
        <v>0.669306717463659</v>
      </c>
      <c r="AA732" s="19">
        <f>VLOOKUP(Quintile_Data[[#This Row],[Deaths_Q1]],Mapping!$A$2:$B$8,2,FALSE)</f>
        <v>50</v>
      </c>
      <c r="AB732" s="8">
        <f>VLOOKUP(Quintile_Data[[#This Row],[Deaths_Q2]],Mapping!$A$2:$B$8,2,FALSE)</f>
        <v>50</v>
      </c>
      <c r="AC732" s="8">
        <f>VLOOKUP(Quintile_Data[[#This Row],[Deaths_Q3]],Mapping!$A$2:$B$8,2,FALSE)</f>
        <v>50</v>
      </c>
      <c r="AD732" s="8">
        <f>VLOOKUP(Quintile_Data[[#This Row],[Deaths_Q4]],Mapping!$A$2:$B$8,2,FALSE)</f>
        <v>25</v>
      </c>
      <c r="AE732" s="8">
        <f>VLOOKUP(Quintile_Data[[#This Row],[Deaths_Q5]],Mapping!$A$2:$B$8,2,FALSE)</f>
        <v>50</v>
      </c>
      <c r="AF732" s="8">
        <f>VLOOKUP(Quintile_Data[[#This Row],[Deaths_Overall]],Mapping!$A$2:$B$8,2,FALSE)</f>
        <v>100</v>
      </c>
    </row>
    <row r="733" spans="1:32" x14ac:dyDescent="0.25">
      <c r="A733" t="s">
        <v>13</v>
      </c>
      <c r="B733" t="s">
        <v>15</v>
      </c>
      <c r="C733" t="s">
        <v>28</v>
      </c>
      <c r="D733" t="s">
        <v>14</v>
      </c>
      <c r="E733" t="s">
        <v>11</v>
      </c>
      <c r="F733" t="s">
        <v>7</v>
      </c>
      <c r="G733" s="10">
        <v>1.10089168899025</v>
      </c>
      <c r="H733" s="5">
        <v>0.84533931083396496</v>
      </c>
      <c r="I733" s="5">
        <v>0.73876418153531498</v>
      </c>
      <c r="J733" s="5">
        <v>0.665257774909496</v>
      </c>
      <c r="K733" s="5">
        <v>0.49857307778320498</v>
      </c>
      <c r="L733" s="5">
        <v>0.76353390671980004</v>
      </c>
      <c r="M733" s="10">
        <v>1.4840494208223201</v>
      </c>
      <c r="N733" s="5">
        <v>0.89995198221191097</v>
      </c>
      <c r="O733" s="5">
        <v>0.787247448380056</v>
      </c>
      <c r="P733" s="5">
        <v>0.74235572798362603</v>
      </c>
      <c r="Q733" s="5">
        <v>0.59217552379602401</v>
      </c>
      <c r="R733" s="5">
        <v>0.88415063489147505</v>
      </c>
      <c r="S733" s="11" t="s">
        <v>48</v>
      </c>
      <c r="T733" t="s">
        <v>48</v>
      </c>
      <c r="U733" t="s">
        <v>48</v>
      </c>
      <c r="V733" t="s">
        <v>48</v>
      </c>
      <c r="W733" t="s">
        <v>48</v>
      </c>
      <c r="X733" t="s">
        <v>50</v>
      </c>
      <c r="Y733" s="7">
        <f>ABS(Quintile_Data[[#This Row],[AE_Amt_Overall]]-MAX(Quintile_Data[[#This Row],[AE_Amt_Q1]:[AE_Amt_Q5]]))</f>
        <v>0.33735778227044999</v>
      </c>
      <c r="Z733" s="6">
        <f>ABS(MIN(Quintile_Data[[#This Row],[AE_Amt_Q1]:[AE_Amt_Q5]])-Quintile_Data[[#This Row],[AE_Amt_Overall]])</f>
        <v>0.26496082893659506</v>
      </c>
      <c r="AA733" s="19">
        <f>VLOOKUP(Quintile_Data[[#This Row],[Deaths_Q1]],Mapping!$A$2:$B$8,2,FALSE)</f>
        <v>50</v>
      </c>
      <c r="AB733" s="8">
        <f>VLOOKUP(Quintile_Data[[#This Row],[Deaths_Q2]],Mapping!$A$2:$B$8,2,FALSE)</f>
        <v>50</v>
      </c>
      <c r="AC733" s="8">
        <f>VLOOKUP(Quintile_Data[[#This Row],[Deaths_Q3]],Mapping!$A$2:$B$8,2,FALSE)</f>
        <v>50</v>
      </c>
      <c r="AD733" s="8">
        <f>VLOOKUP(Quintile_Data[[#This Row],[Deaths_Q4]],Mapping!$A$2:$B$8,2,FALSE)</f>
        <v>50</v>
      </c>
      <c r="AE733" s="8">
        <f>VLOOKUP(Quintile_Data[[#This Row],[Deaths_Q5]],Mapping!$A$2:$B$8,2,FALSE)</f>
        <v>50</v>
      </c>
      <c r="AF733" s="8">
        <f>VLOOKUP(Quintile_Data[[#This Row],[Deaths_Overall]],Mapping!$A$2:$B$8,2,FALSE)</f>
        <v>100</v>
      </c>
    </row>
    <row r="734" spans="1:32" x14ac:dyDescent="0.25">
      <c r="A734" t="s">
        <v>13</v>
      </c>
      <c r="B734" t="s">
        <v>15</v>
      </c>
      <c r="C734" t="s">
        <v>28</v>
      </c>
      <c r="D734" t="s">
        <v>14</v>
      </c>
      <c r="E734" t="s">
        <v>11</v>
      </c>
      <c r="F734" t="s">
        <v>57</v>
      </c>
      <c r="G734" s="10">
        <v>1.27743590237608</v>
      </c>
      <c r="H734" s="5">
        <v>0.88880926989615106</v>
      </c>
      <c r="I734" s="5">
        <v>0.75619761474968294</v>
      </c>
      <c r="J734" s="5">
        <v>0.68035071947666903</v>
      </c>
      <c r="K734" s="5">
        <v>0.507875177031609</v>
      </c>
      <c r="L734" s="5">
        <v>0.78396754801406299</v>
      </c>
      <c r="M734" s="10">
        <v>2.1782047092808301</v>
      </c>
      <c r="N734" s="5">
        <v>1.07307678538541</v>
      </c>
      <c r="O734" s="5">
        <v>0.91239413212591702</v>
      </c>
      <c r="P734" s="5">
        <v>0.820604568731226</v>
      </c>
      <c r="Q734" s="5">
        <v>0.66020490973743795</v>
      </c>
      <c r="R734" s="5">
        <v>1.06041585788537</v>
      </c>
      <c r="S734" s="11" t="s">
        <v>48</v>
      </c>
      <c r="T734" t="s">
        <v>50</v>
      </c>
      <c r="U734" t="s">
        <v>48</v>
      </c>
      <c r="V734" t="s">
        <v>48</v>
      </c>
      <c r="W734" t="s">
        <v>48</v>
      </c>
      <c r="X734" t="s">
        <v>50</v>
      </c>
      <c r="Y734" s="7">
        <f>ABS(Quintile_Data[[#This Row],[AE_Amt_Overall]]-MAX(Quintile_Data[[#This Row],[AE_Amt_Q1]:[AE_Amt_Q5]]))</f>
        <v>0.49346835436201697</v>
      </c>
      <c r="Z734" s="6">
        <f>ABS(MIN(Quintile_Data[[#This Row],[AE_Amt_Q1]:[AE_Amt_Q5]])-Quintile_Data[[#This Row],[AE_Amt_Overall]])</f>
        <v>0.27609237098245398</v>
      </c>
      <c r="AA734" s="19">
        <f>VLOOKUP(Quintile_Data[[#This Row],[Deaths_Q1]],Mapping!$A$2:$B$8,2,FALSE)</f>
        <v>50</v>
      </c>
      <c r="AB734" s="8">
        <f>VLOOKUP(Quintile_Data[[#This Row],[Deaths_Q2]],Mapping!$A$2:$B$8,2,FALSE)</f>
        <v>100</v>
      </c>
      <c r="AC734" s="8">
        <f>VLOOKUP(Quintile_Data[[#This Row],[Deaths_Q3]],Mapping!$A$2:$B$8,2,FALSE)</f>
        <v>50</v>
      </c>
      <c r="AD734" s="8">
        <f>VLOOKUP(Quintile_Data[[#This Row],[Deaths_Q4]],Mapping!$A$2:$B$8,2,FALSE)</f>
        <v>50</v>
      </c>
      <c r="AE734" s="8">
        <f>VLOOKUP(Quintile_Data[[#This Row],[Deaths_Q5]],Mapping!$A$2:$B$8,2,FALSE)</f>
        <v>50</v>
      </c>
      <c r="AF734" s="8">
        <f>VLOOKUP(Quintile_Data[[#This Row],[Deaths_Overall]],Mapping!$A$2:$B$8,2,FALSE)</f>
        <v>100</v>
      </c>
    </row>
    <row r="735" spans="1:32" x14ac:dyDescent="0.25">
      <c r="A735" t="s">
        <v>13</v>
      </c>
      <c r="B735" t="s">
        <v>15</v>
      </c>
      <c r="C735" t="s">
        <v>28</v>
      </c>
      <c r="D735" t="s">
        <v>14</v>
      </c>
      <c r="E735" t="s">
        <v>58</v>
      </c>
      <c r="F735" t="s">
        <v>16</v>
      </c>
      <c r="G735" s="10">
        <v>1.8655945388486499</v>
      </c>
      <c r="H735" s="5">
        <v>1.4532804375028701</v>
      </c>
      <c r="I735" s="5">
        <v>1.2460776695426401</v>
      </c>
      <c r="J735" s="5">
        <v>1.0959539515897101</v>
      </c>
      <c r="K735" s="5">
        <v>0.87690124717658102</v>
      </c>
      <c r="L735" s="5">
        <v>1.30449846707712</v>
      </c>
      <c r="M735" s="10">
        <v>2.4664441174630198</v>
      </c>
      <c r="N735" s="5">
        <v>1.6218157212134301</v>
      </c>
      <c r="O735" s="5">
        <v>1.34183616720153</v>
      </c>
      <c r="P735" s="5">
        <v>1.17659414401512</v>
      </c>
      <c r="Q735" s="5">
        <v>0.93905986571190603</v>
      </c>
      <c r="R735" s="5">
        <v>1.49802592467289</v>
      </c>
      <c r="S735" s="11" t="s">
        <v>50</v>
      </c>
      <c r="T735" t="s">
        <v>48</v>
      </c>
      <c r="U735" t="s">
        <v>48</v>
      </c>
      <c r="V735" t="s">
        <v>48</v>
      </c>
      <c r="W735" t="s">
        <v>48</v>
      </c>
      <c r="X735" t="s">
        <v>50</v>
      </c>
      <c r="Y735" s="7">
        <f>ABS(Quintile_Data[[#This Row],[AE_Amt_Overall]]-MAX(Quintile_Data[[#This Row],[AE_Amt_Q1]:[AE_Amt_Q5]]))</f>
        <v>0.56109607177152987</v>
      </c>
      <c r="Z735" s="6">
        <f>ABS(MIN(Quintile_Data[[#This Row],[AE_Amt_Q1]:[AE_Amt_Q5]])-Quintile_Data[[#This Row],[AE_Amt_Overall]])</f>
        <v>0.42759721990053901</v>
      </c>
      <c r="AA735" s="19">
        <f>VLOOKUP(Quintile_Data[[#This Row],[Deaths_Q1]],Mapping!$A$2:$B$8,2,FALSE)</f>
        <v>100</v>
      </c>
      <c r="AB735" s="8">
        <f>VLOOKUP(Quintile_Data[[#This Row],[Deaths_Q2]],Mapping!$A$2:$B$8,2,FALSE)</f>
        <v>50</v>
      </c>
      <c r="AC735" s="8">
        <f>VLOOKUP(Quintile_Data[[#This Row],[Deaths_Q3]],Mapping!$A$2:$B$8,2,FALSE)</f>
        <v>50</v>
      </c>
      <c r="AD735" s="8">
        <f>VLOOKUP(Quintile_Data[[#This Row],[Deaths_Q4]],Mapping!$A$2:$B$8,2,FALSE)</f>
        <v>50</v>
      </c>
      <c r="AE735" s="8">
        <f>VLOOKUP(Quintile_Data[[#This Row],[Deaths_Q5]],Mapping!$A$2:$B$8,2,FALSE)</f>
        <v>50</v>
      </c>
      <c r="AF735" s="8">
        <f>VLOOKUP(Quintile_Data[[#This Row],[Deaths_Overall]],Mapping!$A$2:$B$8,2,FALSE)</f>
        <v>100</v>
      </c>
    </row>
    <row r="736" spans="1:32" x14ac:dyDescent="0.25">
      <c r="A736" t="s">
        <v>13</v>
      </c>
      <c r="B736" t="s">
        <v>15</v>
      </c>
      <c r="C736" t="s">
        <v>28</v>
      </c>
      <c r="D736" t="s">
        <v>14</v>
      </c>
      <c r="E736" t="s">
        <v>58</v>
      </c>
      <c r="F736" t="s">
        <v>7</v>
      </c>
      <c r="G736" s="10">
        <v>1.1480016845479999</v>
      </c>
      <c r="H736" s="5">
        <v>0.88227659402161696</v>
      </c>
      <c r="I736" s="5">
        <v>0.77875509084549899</v>
      </c>
      <c r="J736" s="5">
        <v>0.68875852626345202</v>
      </c>
      <c r="K736" s="5">
        <v>0.57947651516899401</v>
      </c>
      <c r="L736" s="5">
        <v>0.78279341086953302</v>
      </c>
      <c r="M736" s="10">
        <v>1.7647274008131899</v>
      </c>
      <c r="N736" s="5">
        <v>0.91415756314131202</v>
      </c>
      <c r="O736" s="5">
        <v>0.81437002034093897</v>
      </c>
      <c r="P736" s="5">
        <v>0.74550969858086602</v>
      </c>
      <c r="Q736" s="5">
        <v>0.65035639665428102</v>
      </c>
      <c r="R736" s="5">
        <v>0.88188306153062301</v>
      </c>
      <c r="S736" s="11" t="s">
        <v>48</v>
      </c>
      <c r="T736" t="s">
        <v>50</v>
      </c>
      <c r="U736" t="s">
        <v>50</v>
      </c>
      <c r="V736" t="s">
        <v>50</v>
      </c>
      <c r="W736" t="s">
        <v>48</v>
      </c>
      <c r="X736" t="s">
        <v>50</v>
      </c>
      <c r="Y736" s="7">
        <f>ABS(Quintile_Data[[#This Row],[AE_Amt_Overall]]-MAX(Quintile_Data[[#This Row],[AE_Amt_Q1]:[AE_Amt_Q5]]))</f>
        <v>0.36520827367846687</v>
      </c>
      <c r="Z736" s="6">
        <f>ABS(MIN(Quintile_Data[[#This Row],[AE_Amt_Q1]:[AE_Amt_Q5]])-Quintile_Data[[#This Row],[AE_Amt_Overall]])</f>
        <v>0.20331689570053901</v>
      </c>
      <c r="AA736" s="19">
        <f>VLOOKUP(Quintile_Data[[#This Row],[Deaths_Q1]],Mapping!$A$2:$B$8,2,FALSE)</f>
        <v>50</v>
      </c>
      <c r="AB736" s="8">
        <f>VLOOKUP(Quintile_Data[[#This Row],[Deaths_Q2]],Mapping!$A$2:$B$8,2,FALSE)</f>
        <v>100</v>
      </c>
      <c r="AC736" s="8">
        <f>VLOOKUP(Quintile_Data[[#This Row],[Deaths_Q3]],Mapping!$A$2:$B$8,2,FALSE)</f>
        <v>100</v>
      </c>
      <c r="AD736" s="8">
        <f>VLOOKUP(Quintile_Data[[#This Row],[Deaths_Q4]],Mapping!$A$2:$B$8,2,FALSE)</f>
        <v>100</v>
      </c>
      <c r="AE736" s="8">
        <f>VLOOKUP(Quintile_Data[[#This Row],[Deaths_Q5]],Mapping!$A$2:$B$8,2,FALSE)</f>
        <v>50</v>
      </c>
      <c r="AF736" s="8">
        <f>VLOOKUP(Quintile_Data[[#This Row],[Deaths_Overall]],Mapping!$A$2:$B$8,2,FALSE)</f>
        <v>100</v>
      </c>
    </row>
    <row r="737" spans="1:32" x14ac:dyDescent="0.25">
      <c r="A737" t="s">
        <v>13</v>
      </c>
      <c r="B737" t="s">
        <v>15</v>
      </c>
      <c r="C737" t="s">
        <v>28</v>
      </c>
      <c r="D737" t="s">
        <v>14</v>
      </c>
      <c r="E737" t="s">
        <v>58</v>
      </c>
      <c r="F737" t="s">
        <v>57</v>
      </c>
      <c r="G737" s="10">
        <v>1.22007566778077</v>
      </c>
      <c r="H737" s="5">
        <v>0.93157635422485496</v>
      </c>
      <c r="I737" s="5">
        <v>0.79614373689400997</v>
      </c>
      <c r="J737" s="5">
        <v>0.71023317336165304</v>
      </c>
      <c r="K737" s="5">
        <v>0.62279064926042005</v>
      </c>
      <c r="L737" s="5">
        <v>0.81021160040291396</v>
      </c>
      <c r="M737" s="10">
        <v>2.0219344941763699</v>
      </c>
      <c r="N737" s="5">
        <v>1.1059188169246701</v>
      </c>
      <c r="O737" s="5">
        <v>0.94665039240710203</v>
      </c>
      <c r="P737" s="5">
        <v>0.85612999617049701</v>
      </c>
      <c r="Q737" s="5">
        <v>0.71379182090951898</v>
      </c>
      <c r="R737" s="5">
        <v>1.0634910014936501</v>
      </c>
      <c r="S737" s="11" t="s">
        <v>50</v>
      </c>
      <c r="T737" t="s">
        <v>50</v>
      </c>
      <c r="U737" t="s">
        <v>50</v>
      </c>
      <c r="V737" t="s">
        <v>50</v>
      </c>
      <c r="W737" t="s">
        <v>48</v>
      </c>
      <c r="X737" t="s">
        <v>50</v>
      </c>
      <c r="Y737" s="7">
        <f>ABS(Quintile_Data[[#This Row],[AE_Amt_Overall]]-MAX(Quintile_Data[[#This Row],[AE_Amt_Q1]:[AE_Amt_Q5]]))</f>
        <v>0.40986406737785608</v>
      </c>
      <c r="Z737" s="6">
        <f>ABS(MIN(Quintile_Data[[#This Row],[AE_Amt_Q1]:[AE_Amt_Q5]])-Quintile_Data[[#This Row],[AE_Amt_Overall]])</f>
        <v>0.18742095114249391</v>
      </c>
      <c r="AA737" s="19">
        <f>VLOOKUP(Quintile_Data[[#This Row],[Deaths_Q1]],Mapping!$A$2:$B$8,2,FALSE)</f>
        <v>100</v>
      </c>
      <c r="AB737" s="8">
        <f>VLOOKUP(Quintile_Data[[#This Row],[Deaths_Q2]],Mapping!$A$2:$B$8,2,FALSE)</f>
        <v>100</v>
      </c>
      <c r="AC737" s="8">
        <f>VLOOKUP(Quintile_Data[[#This Row],[Deaths_Q3]],Mapping!$A$2:$B$8,2,FALSE)</f>
        <v>100</v>
      </c>
      <c r="AD737" s="8">
        <f>VLOOKUP(Quintile_Data[[#This Row],[Deaths_Q4]],Mapping!$A$2:$B$8,2,FALSE)</f>
        <v>100</v>
      </c>
      <c r="AE737" s="8">
        <f>VLOOKUP(Quintile_Data[[#This Row],[Deaths_Q5]],Mapping!$A$2:$B$8,2,FALSE)</f>
        <v>50</v>
      </c>
      <c r="AF737" s="8">
        <f>VLOOKUP(Quintile_Data[[#This Row],[Deaths_Overall]],Mapping!$A$2:$B$8,2,FALSE)</f>
        <v>100</v>
      </c>
    </row>
    <row r="738" spans="1:32" x14ac:dyDescent="0.25">
      <c r="A738" t="s">
        <v>13</v>
      </c>
      <c r="B738" t="s">
        <v>15</v>
      </c>
      <c r="C738" t="s">
        <v>28</v>
      </c>
      <c r="D738" t="s">
        <v>17</v>
      </c>
      <c r="E738" t="s">
        <v>60</v>
      </c>
      <c r="F738" t="s">
        <v>16</v>
      </c>
      <c r="G738" s="10" t="s">
        <v>54</v>
      </c>
      <c r="H738" s="5" t="s">
        <v>54</v>
      </c>
      <c r="I738" s="5" t="s">
        <v>54</v>
      </c>
      <c r="J738" s="5" t="s">
        <v>54</v>
      </c>
      <c r="K738" s="5" t="s">
        <v>54</v>
      </c>
      <c r="L738" s="5">
        <v>0.82457243274066905</v>
      </c>
      <c r="M738" s="10" t="s">
        <v>54</v>
      </c>
      <c r="N738" s="5" t="s">
        <v>54</v>
      </c>
      <c r="O738" s="5" t="s">
        <v>54</v>
      </c>
      <c r="P738" s="5" t="s">
        <v>54</v>
      </c>
      <c r="Q738" s="5" t="s">
        <v>54</v>
      </c>
      <c r="R738" s="5">
        <v>0.94172218277665298</v>
      </c>
      <c r="S738" s="11" t="s">
        <v>55</v>
      </c>
      <c r="T738" t="s">
        <v>55</v>
      </c>
      <c r="U738" t="s">
        <v>55</v>
      </c>
      <c r="V738" t="s">
        <v>55</v>
      </c>
      <c r="W738" t="s">
        <v>55</v>
      </c>
      <c r="X738" t="s">
        <v>51</v>
      </c>
      <c r="Y738" s="7">
        <f>ABS(Quintile_Data[[#This Row],[AE_Amt_Overall]]-MAX(Quintile_Data[[#This Row],[AE_Amt_Q1]:[AE_Amt_Q5]]))</f>
        <v>0.82457243274066905</v>
      </c>
      <c r="Z738" s="6">
        <f>ABS(MIN(Quintile_Data[[#This Row],[AE_Amt_Q1]:[AE_Amt_Q5]])-Quintile_Data[[#This Row],[AE_Amt_Overall]])</f>
        <v>0.82457243274066905</v>
      </c>
      <c r="AA738" s="19" t="str">
        <f>VLOOKUP(Quintile_Data[[#This Row],[Deaths_Q1]],Mapping!$A$2:$B$8,2,FALSE)</f>
        <v>N/A</v>
      </c>
      <c r="AB738" s="8" t="str">
        <f>VLOOKUP(Quintile_Data[[#This Row],[Deaths_Q2]],Mapping!$A$2:$B$8,2,FALSE)</f>
        <v>N/A</v>
      </c>
      <c r="AC738" s="8" t="str">
        <f>VLOOKUP(Quintile_Data[[#This Row],[Deaths_Q3]],Mapping!$A$2:$B$8,2,FALSE)</f>
        <v>N/A</v>
      </c>
      <c r="AD738" s="8" t="str">
        <f>VLOOKUP(Quintile_Data[[#This Row],[Deaths_Q4]],Mapping!$A$2:$B$8,2,FALSE)</f>
        <v>N/A</v>
      </c>
      <c r="AE738" s="8" t="str">
        <f>VLOOKUP(Quintile_Data[[#This Row],[Deaths_Q5]],Mapping!$A$2:$B$8,2,FALSE)</f>
        <v>N/A</v>
      </c>
      <c r="AF738" s="8">
        <f>VLOOKUP(Quintile_Data[[#This Row],[Deaths_Overall]],Mapping!$A$2:$B$8,2,FALSE)</f>
        <v>6</v>
      </c>
    </row>
    <row r="739" spans="1:32" x14ac:dyDescent="0.25">
      <c r="A739" t="s">
        <v>13</v>
      </c>
      <c r="B739" t="s">
        <v>15</v>
      </c>
      <c r="C739" t="s">
        <v>28</v>
      </c>
      <c r="D739" t="s">
        <v>17</v>
      </c>
      <c r="E739" t="s">
        <v>60</v>
      </c>
      <c r="F739" t="s">
        <v>7</v>
      </c>
      <c r="G739" s="10" t="s">
        <v>54</v>
      </c>
      <c r="H739" s="5" t="s">
        <v>54</v>
      </c>
      <c r="I739" s="5" t="s">
        <v>54</v>
      </c>
      <c r="J739" s="5" t="s">
        <v>54</v>
      </c>
      <c r="K739" s="5" t="s">
        <v>54</v>
      </c>
      <c r="L739" s="5" t="s">
        <v>54</v>
      </c>
      <c r="M739" s="10" t="s">
        <v>54</v>
      </c>
      <c r="N739" s="5" t="s">
        <v>54</v>
      </c>
      <c r="O739" s="5" t="s">
        <v>54</v>
      </c>
      <c r="P739" s="5" t="s">
        <v>54</v>
      </c>
      <c r="Q739" s="5" t="s">
        <v>54</v>
      </c>
      <c r="R739" s="5" t="s">
        <v>54</v>
      </c>
      <c r="S739" s="11" t="s">
        <v>55</v>
      </c>
      <c r="T739" t="s">
        <v>55</v>
      </c>
      <c r="U739" t="s">
        <v>55</v>
      </c>
      <c r="V739" t="s">
        <v>55</v>
      </c>
      <c r="W739" t="s">
        <v>55</v>
      </c>
      <c r="X739" t="s">
        <v>55</v>
      </c>
      <c r="Y739" s="7" t="e">
        <f>ABS(Quintile_Data[[#This Row],[AE_Amt_Overall]]-MAX(Quintile_Data[[#This Row],[AE_Amt_Q1]:[AE_Amt_Q5]]))</f>
        <v>#VALUE!</v>
      </c>
      <c r="Z739" s="6" t="e">
        <f>ABS(MIN(Quintile_Data[[#This Row],[AE_Amt_Q1]:[AE_Amt_Q5]])-Quintile_Data[[#This Row],[AE_Amt_Overall]])</f>
        <v>#VALUE!</v>
      </c>
      <c r="AA739" s="19" t="str">
        <f>VLOOKUP(Quintile_Data[[#This Row],[Deaths_Q1]],Mapping!$A$2:$B$8,2,FALSE)</f>
        <v>N/A</v>
      </c>
      <c r="AB739" s="8" t="str">
        <f>VLOOKUP(Quintile_Data[[#This Row],[Deaths_Q2]],Mapping!$A$2:$B$8,2,FALSE)</f>
        <v>N/A</v>
      </c>
      <c r="AC739" s="8" t="str">
        <f>VLOOKUP(Quintile_Data[[#This Row],[Deaths_Q3]],Mapping!$A$2:$B$8,2,FALSE)</f>
        <v>N/A</v>
      </c>
      <c r="AD739" s="8" t="str">
        <f>VLOOKUP(Quintile_Data[[#This Row],[Deaths_Q4]],Mapping!$A$2:$B$8,2,FALSE)</f>
        <v>N/A</v>
      </c>
      <c r="AE739" s="8" t="str">
        <f>VLOOKUP(Quintile_Data[[#This Row],[Deaths_Q5]],Mapping!$A$2:$B$8,2,FALSE)</f>
        <v>N/A</v>
      </c>
      <c r="AF739" s="8" t="str">
        <f>VLOOKUP(Quintile_Data[[#This Row],[Deaths_Overall]],Mapping!$A$2:$B$8,2,FALSE)</f>
        <v>N/A</v>
      </c>
    </row>
    <row r="740" spans="1:32" x14ac:dyDescent="0.25">
      <c r="A740" t="s">
        <v>13</v>
      </c>
      <c r="B740" t="s">
        <v>15</v>
      </c>
      <c r="C740" t="s">
        <v>28</v>
      </c>
      <c r="D740" t="s">
        <v>17</v>
      </c>
      <c r="E740" t="s">
        <v>60</v>
      </c>
      <c r="F740" t="s">
        <v>57</v>
      </c>
      <c r="G740" s="10" t="s">
        <v>54</v>
      </c>
      <c r="H740" s="5" t="s">
        <v>54</v>
      </c>
      <c r="I740" s="5" t="s">
        <v>54</v>
      </c>
      <c r="J740" s="5" t="s">
        <v>54</v>
      </c>
      <c r="K740" s="5" t="s">
        <v>54</v>
      </c>
      <c r="L740" s="5">
        <v>1.3885197868136401</v>
      </c>
      <c r="M740" s="10" t="s">
        <v>54</v>
      </c>
      <c r="N740" s="5" t="s">
        <v>54</v>
      </c>
      <c r="O740" s="5" t="s">
        <v>54</v>
      </c>
      <c r="P740" s="5" t="s">
        <v>54</v>
      </c>
      <c r="Q740" s="5" t="s">
        <v>54</v>
      </c>
      <c r="R740" s="5">
        <v>1.08499940576786</v>
      </c>
      <c r="S740" s="11" t="s">
        <v>55</v>
      </c>
      <c r="T740" t="s">
        <v>55</v>
      </c>
      <c r="U740" t="s">
        <v>55</v>
      </c>
      <c r="V740" t="s">
        <v>55</v>
      </c>
      <c r="W740" t="s">
        <v>55</v>
      </c>
      <c r="X740" t="s">
        <v>51</v>
      </c>
      <c r="Y740" s="7">
        <f>ABS(Quintile_Data[[#This Row],[AE_Amt_Overall]]-MAX(Quintile_Data[[#This Row],[AE_Amt_Q1]:[AE_Amt_Q5]]))</f>
        <v>1.3885197868136401</v>
      </c>
      <c r="Z740" s="6">
        <f>ABS(MIN(Quintile_Data[[#This Row],[AE_Amt_Q1]:[AE_Amt_Q5]])-Quintile_Data[[#This Row],[AE_Amt_Overall]])</f>
        <v>1.3885197868136401</v>
      </c>
      <c r="AA740" s="19" t="str">
        <f>VLOOKUP(Quintile_Data[[#This Row],[Deaths_Q1]],Mapping!$A$2:$B$8,2,FALSE)</f>
        <v>N/A</v>
      </c>
      <c r="AB740" s="8" t="str">
        <f>VLOOKUP(Quintile_Data[[#This Row],[Deaths_Q2]],Mapping!$A$2:$B$8,2,FALSE)</f>
        <v>N/A</v>
      </c>
      <c r="AC740" s="8" t="str">
        <f>VLOOKUP(Quintile_Data[[#This Row],[Deaths_Q3]],Mapping!$A$2:$B$8,2,FALSE)</f>
        <v>N/A</v>
      </c>
      <c r="AD740" s="8" t="str">
        <f>VLOOKUP(Quintile_Data[[#This Row],[Deaths_Q4]],Mapping!$A$2:$B$8,2,FALSE)</f>
        <v>N/A</v>
      </c>
      <c r="AE740" s="8" t="str">
        <f>VLOOKUP(Quintile_Data[[#This Row],[Deaths_Q5]],Mapping!$A$2:$B$8,2,FALSE)</f>
        <v>N/A</v>
      </c>
      <c r="AF740" s="8">
        <f>VLOOKUP(Quintile_Data[[#This Row],[Deaths_Overall]],Mapping!$A$2:$B$8,2,FALSE)</f>
        <v>6</v>
      </c>
    </row>
    <row r="741" spans="1:32" x14ac:dyDescent="0.25">
      <c r="A741" t="s">
        <v>13</v>
      </c>
      <c r="B741" t="s">
        <v>15</v>
      </c>
      <c r="C741" t="s">
        <v>28</v>
      </c>
      <c r="D741" t="s">
        <v>17</v>
      </c>
      <c r="E741" t="s">
        <v>61</v>
      </c>
      <c r="F741" t="s">
        <v>16</v>
      </c>
      <c r="G741" s="10">
        <v>1.42301448699453</v>
      </c>
      <c r="H741" s="5">
        <v>1.19299998259739</v>
      </c>
      <c r="I741" s="5">
        <v>1.0730104855590901</v>
      </c>
      <c r="J741" s="5">
        <v>0.94740077450461502</v>
      </c>
      <c r="K741" s="5">
        <v>0.79599789162271295</v>
      </c>
      <c r="L741" s="5">
        <v>1.08657213473412</v>
      </c>
      <c r="M741" s="10">
        <v>1.62814468216015</v>
      </c>
      <c r="N741" s="5">
        <v>1.24932058439301</v>
      </c>
      <c r="O741" s="5">
        <v>1.1602151622071499</v>
      </c>
      <c r="P741" s="5">
        <v>0.96935420384677295</v>
      </c>
      <c r="Q741" s="5">
        <v>0.88262834860443495</v>
      </c>
      <c r="R741" s="5">
        <v>1.1882516178140301</v>
      </c>
      <c r="S741" s="11" t="s">
        <v>48</v>
      </c>
      <c r="T741" t="s">
        <v>48</v>
      </c>
      <c r="U741" t="s">
        <v>48</v>
      </c>
      <c r="V741" t="s">
        <v>48</v>
      </c>
      <c r="W741" t="s">
        <v>49</v>
      </c>
      <c r="X741" t="s">
        <v>50</v>
      </c>
      <c r="Y741" s="7">
        <f>ABS(Quintile_Data[[#This Row],[AE_Amt_Overall]]-MAX(Quintile_Data[[#This Row],[AE_Amt_Q1]:[AE_Amt_Q5]]))</f>
        <v>0.33644235226041008</v>
      </c>
      <c r="Z741" s="6">
        <f>ABS(MIN(Quintile_Data[[#This Row],[AE_Amt_Q1]:[AE_Amt_Q5]])-Quintile_Data[[#This Row],[AE_Amt_Overall]])</f>
        <v>0.290574243111407</v>
      </c>
      <c r="AA741" s="19">
        <f>VLOOKUP(Quintile_Data[[#This Row],[Deaths_Q1]],Mapping!$A$2:$B$8,2,FALSE)</f>
        <v>50</v>
      </c>
      <c r="AB741" s="8">
        <f>VLOOKUP(Quintile_Data[[#This Row],[Deaths_Q2]],Mapping!$A$2:$B$8,2,FALSE)</f>
        <v>50</v>
      </c>
      <c r="AC741" s="8">
        <f>VLOOKUP(Quintile_Data[[#This Row],[Deaths_Q3]],Mapping!$A$2:$B$8,2,FALSE)</f>
        <v>50</v>
      </c>
      <c r="AD741" s="8">
        <f>VLOOKUP(Quintile_Data[[#This Row],[Deaths_Q4]],Mapping!$A$2:$B$8,2,FALSE)</f>
        <v>50</v>
      </c>
      <c r="AE741" s="8">
        <f>VLOOKUP(Quintile_Data[[#This Row],[Deaths_Q5]],Mapping!$A$2:$B$8,2,FALSE)</f>
        <v>25</v>
      </c>
      <c r="AF741" s="8">
        <f>VLOOKUP(Quintile_Data[[#This Row],[Deaths_Overall]],Mapping!$A$2:$B$8,2,FALSE)</f>
        <v>100</v>
      </c>
    </row>
    <row r="742" spans="1:32" x14ac:dyDescent="0.25">
      <c r="A742" t="s">
        <v>13</v>
      </c>
      <c r="B742" t="s">
        <v>15</v>
      </c>
      <c r="C742" t="s">
        <v>28</v>
      </c>
      <c r="D742" t="s">
        <v>17</v>
      </c>
      <c r="E742" t="s">
        <v>61</v>
      </c>
      <c r="F742" t="s">
        <v>7</v>
      </c>
      <c r="G742" s="10">
        <v>1.6413200717947301</v>
      </c>
      <c r="H742" s="5">
        <v>1.13806487489165</v>
      </c>
      <c r="I742" s="5">
        <v>0.96507950912715001</v>
      </c>
      <c r="J742" s="5">
        <v>0.82036298444250799</v>
      </c>
      <c r="K742" s="5">
        <v>0.55823354639762301</v>
      </c>
      <c r="L742" s="5">
        <v>0.98263255983403897</v>
      </c>
      <c r="M742" s="10">
        <v>1.0893615662237599</v>
      </c>
      <c r="N742" s="5">
        <v>1.0528366970563401</v>
      </c>
      <c r="O742" s="5">
        <v>0.92048377783501101</v>
      </c>
      <c r="P742" s="5">
        <v>0.836340077132809</v>
      </c>
      <c r="Q742" s="5">
        <v>0.75643046687589599</v>
      </c>
      <c r="R742" s="5">
        <v>0.930544155252925</v>
      </c>
      <c r="S742" s="11" t="s">
        <v>49</v>
      </c>
      <c r="T742" t="s">
        <v>48</v>
      </c>
      <c r="U742" t="s">
        <v>48</v>
      </c>
      <c r="V742" t="s">
        <v>48</v>
      </c>
      <c r="W742" t="s">
        <v>53</v>
      </c>
      <c r="X742" t="s">
        <v>48</v>
      </c>
      <c r="Y742" s="7">
        <f>ABS(Quintile_Data[[#This Row],[AE_Amt_Overall]]-MAX(Quintile_Data[[#This Row],[AE_Amt_Q1]:[AE_Amt_Q5]]))</f>
        <v>0.65868751196069109</v>
      </c>
      <c r="Z742" s="6">
        <f>ABS(MIN(Quintile_Data[[#This Row],[AE_Amt_Q1]:[AE_Amt_Q5]])-Quintile_Data[[#This Row],[AE_Amt_Overall]])</f>
        <v>0.42439901343641595</v>
      </c>
      <c r="AA742" s="19">
        <f>VLOOKUP(Quintile_Data[[#This Row],[Deaths_Q1]],Mapping!$A$2:$B$8,2,FALSE)</f>
        <v>25</v>
      </c>
      <c r="AB742" s="8">
        <f>VLOOKUP(Quintile_Data[[#This Row],[Deaths_Q2]],Mapping!$A$2:$B$8,2,FALSE)</f>
        <v>50</v>
      </c>
      <c r="AC742" s="8">
        <f>VLOOKUP(Quintile_Data[[#This Row],[Deaths_Q3]],Mapping!$A$2:$B$8,2,FALSE)</f>
        <v>50</v>
      </c>
      <c r="AD742" s="8">
        <f>VLOOKUP(Quintile_Data[[#This Row],[Deaths_Q4]],Mapping!$A$2:$B$8,2,FALSE)</f>
        <v>50</v>
      </c>
      <c r="AE742" s="8">
        <f>VLOOKUP(Quintile_Data[[#This Row],[Deaths_Q5]],Mapping!$A$2:$B$8,2,FALSE)</f>
        <v>12</v>
      </c>
      <c r="AF742" s="8">
        <f>VLOOKUP(Quintile_Data[[#This Row],[Deaths_Overall]],Mapping!$A$2:$B$8,2,FALSE)</f>
        <v>50</v>
      </c>
    </row>
    <row r="743" spans="1:32" x14ac:dyDescent="0.25">
      <c r="A743" t="s">
        <v>13</v>
      </c>
      <c r="B743" t="s">
        <v>15</v>
      </c>
      <c r="C743" t="s">
        <v>28</v>
      </c>
      <c r="D743" t="s">
        <v>17</v>
      </c>
      <c r="E743" t="s">
        <v>61</v>
      </c>
      <c r="F743" t="s">
        <v>57</v>
      </c>
      <c r="G743" s="10">
        <v>1.5563433382685401</v>
      </c>
      <c r="H743" s="5">
        <v>1.14302488071651</v>
      </c>
      <c r="I743" s="5">
        <v>0.99548005294501396</v>
      </c>
      <c r="J743" s="5">
        <v>0.88002629109927299</v>
      </c>
      <c r="K743" s="5">
        <v>0.72286770871610695</v>
      </c>
      <c r="L743" s="5">
        <v>1.0020525045559301</v>
      </c>
      <c r="M743" s="10">
        <v>1.2965449784906</v>
      </c>
      <c r="N743" s="5">
        <v>1.18263216155721</v>
      </c>
      <c r="O743" s="5">
        <v>1.2222251774403301</v>
      </c>
      <c r="P743" s="5">
        <v>0.992842099768669</v>
      </c>
      <c r="Q743" s="5">
        <v>0.90456106429876704</v>
      </c>
      <c r="R743" s="5">
        <v>1.12846122261962</v>
      </c>
      <c r="S743" s="11" t="s">
        <v>48</v>
      </c>
      <c r="T743" t="s">
        <v>50</v>
      </c>
      <c r="U743" t="s">
        <v>48</v>
      </c>
      <c r="V743" t="s">
        <v>48</v>
      </c>
      <c r="W743" t="s">
        <v>48</v>
      </c>
      <c r="X743" t="s">
        <v>50</v>
      </c>
      <c r="Y743" s="7">
        <f>ABS(Quintile_Data[[#This Row],[AE_Amt_Overall]]-MAX(Quintile_Data[[#This Row],[AE_Amt_Q1]:[AE_Amt_Q5]]))</f>
        <v>0.55429083371261001</v>
      </c>
      <c r="Z743" s="6">
        <f>ABS(MIN(Quintile_Data[[#This Row],[AE_Amt_Q1]:[AE_Amt_Q5]])-Quintile_Data[[#This Row],[AE_Amt_Overall]])</f>
        <v>0.27918479583982314</v>
      </c>
      <c r="AA743" s="19">
        <f>VLOOKUP(Quintile_Data[[#This Row],[Deaths_Q1]],Mapping!$A$2:$B$8,2,FALSE)</f>
        <v>50</v>
      </c>
      <c r="AB743" s="8">
        <f>VLOOKUP(Quintile_Data[[#This Row],[Deaths_Q2]],Mapping!$A$2:$B$8,2,FALSE)</f>
        <v>100</v>
      </c>
      <c r="AC743" s="8">
        <f>VLOOKUP(Quintile_Data[[#This Row],[Deaths_Q3]],Mapping!$A$2:$B$8,2,FALSE)</f>
        <v>50</v>
      </c>
      <c r="AD743" s="8">
        <f>VLOOKUP(Quintile_Data[[#This Row],[Deaths_Q4]],Mapping!$A$2:$B$8,2,FALSE)</f>
        <v>50</v>
      </c>
      <c r="AE743" s="8">
        <f>VLOOKUP(Quintile_Data[[#This Row],[Deaths_Q5]],Mapping!$A$2:$B$8,2,FALSE)</f>
        <v>50</v>
      </c>
      <c r="AF743" s="8">
        <f>VLOOKUP(Quintile_Data[[#This Row],[Deaths_Overall]],Mapping!$A$2:$B$8,2,FALSE)</f>
        <v>100</v>
      </c>
    </row>
    <row r="744" spans="1:32" x14ac:dyDescent="0.25">
      <c r="A744" t="s">
        <v>13</v>
      </c>
      <c r="B744" t="s">
        <v>15</v>
      </c>
      <c r="C744" t="s">
        <v>28</v>
      </c>
      <c r="D744" t="s">
        <v>17</v>
      </c>
      <c r="E744" t="s">
        <v>62</v>
      </c>
      <c r="F744" t="s">
        <v>16</v>
      </c>
      <c r="G744" s="10">
        <v>1.6077976526323099</v>
      </c>
      <c r="H744" s="5">
        <v>1.21873318601162</v>
      </c>
      <c r="I744" s="5">
        <v>1.0890083705595099</v>
      </c>
      <c r="J744" s="5">
        <v>0.95442529791049302</v>
      </c>
      <c r="K744" s="5">
        <v>0.80116118647067003</v>
      </c>
      <c r="L744" s="5">
        <v>1.07242275621076</v>
      </c>
      <c r="M744" s="10">
        <v>1.82672245611972</v>
      </c>
      <c r="N744" s="5">
        <v>1.3419951229851299</v>
      </c>
      <c r="O744" s="5">
        <v>1.1213413766449101</v>
      </c>
      <c r="P744" s="5">
        <v>1.03969430499927</v>
      </c>
      <c r="Q744" s="5">
        <v>0.896631025424376</v>
      </c>
      <c r="R744" s="5">
        <v>1.1805434467318401</v>
      </c>
      <c r="S744" s="11" t="s">
        <v>48</v>
      </c>
      <c r="T744" t="s">
        <v>48</v>
      </c>
      <c r="U744" t="s">
        <v>48</v>
      </c>
      <c r="V744" t="s">
        <v>48</v>
      </c>
      <c r="W744" t="s">
        <v>48</v>
      </c>
      <c r="X744" t="s">
        <v>50</v>
      </c>
      <c r="Y744" s="7">
        <f>ABS(Quintile_Data[[#This Row],[AE_Amt_Overall]]-MAX(Quintile_Data[[#This Row],[AE_Amt_Q1]:[AE_Amt_Q5]]))</f>
        <v>0.5353748964215499</v>
      </c>
      <c r="Z744" s="6">
        <f>ABS(MIN(Quintile_Data[[#This Row],[AE_Amt_Q1]:[AE_Amt_Q5]])-Quintile_Data[[#This Row],[AE_Amt_Overall]])</f>
        <v>0.27126156974008997</v>
      </c>
      <c r="AA744" s="19">
        <f>VLOOKUP(Quintile_Data[[#This Row],[Deaths_Q1]],Mapping!$A$2:$B$8,2,FALSE)</f>
        <v>50</v>
      </c>
      <c r="AB744" s="8">
        <f>VLOOKUP(Quintile_Data[[#This Row],[Deaths_Q2]],Mapping!$A$2:$B$8,2,FALSE)</f>
        <v>50</v>
      </c>
      <c r="AC744" s="8">
        <f>VLOOKUP(Quintile_Data[[#This Row],[Deaths_Q3]],Mapping!$A$2:$B$8,2,FALSE)</f>
        <v>50</v>
      </c>
      <c r="AD744" s="8">
        <f>VLOOKUP(Quintile_Data[[#This Row],[Deaths_Q4]],Mapping!$A$2:$B$8,2,FALSE)</f>
        <v>50</v>
      </c>
      <c r="AE744" s="8">
        <f>VLOOKUP(Quintile_Data[[#This Row],[Deaths_Q5]],Mapping!$A$2:$B$8,2,FALSE)</f>
        <v>50</v>
      </c>
      <c r="AF744" s="8">
        <f>VLOOKUP(Quintile_Data[[#This Row],[Deaths_Overall]],Mapping!$A$2:$B$8,2,FALSE)</f>
        <v>100</v>
      </c>
    </row>
    <row r="745" spans="1:32" x14ac:dyDescent="0.25">
      <c r="A745" t="s">
        <v>13</v>
      </c>
      <c r="B745" t="s">
        <v>15</v>
      </c>
      <c r="C745" t="s">
        <v>28</v>
      </c>
      <c r="D745" t="s">
        <v>17</v>
      </c>
      <c r="E745" t="s">
        <v>62</v>
      </c>
      <c r="F745" t="s">
        <v>7</v>
      </c>
      <c r="G745" s="10">
        <v>1.59274565793681</v>
      </c>
      <c r="H745" s="5">
        <v>1.1128220001520099</v>
      </c>
      <c r="I745" s="5">
        <v>0.91125067549873595</v>
      </c>
      <c r="J745" s="5">
        <v>0.80686517932315704</v>
      </c>
      <c r="K745" s="5">
        <v>0.60072104400424997</v>
      </c>
      <c r="L745" s="5">
        <v>0.91939321723224199</v>
      </c>
      <c r="M745" s="10">
        <v>1.1978978291022999</v>
      </c>
      <c r="N745" s="5">
        <v>0.99335598236662603</v>
      </c>
      <c r="O745" s="5">
        <v>0.92643608876522798</v>
      </c>
      <c r="P745" s="5">
        <v>0.91839822002460003</v>
      </c>
      <c r="Q745" s="5">
        <v>0.74674638642393498</v>
      </c>
      <c r="R745" s="5">
        <v>0.93955994867396797</v>
      </c>
      <c r="S745" s="11" t="s">
        <v>53</v>
      </c>
      <c r="T745" t="s">
        <v>48</v>
      </c>
      <c r="U745" t="s">
        <v>48</v>
      </c>
      <c r="V745" t="s">
        <v>48</v>
      </c>
      <c r="W745" t="s">
        <v>49</v>
      </c>
      <c r="X745" t="s">
        <v>50</v>
      </c>
      <c r="Y745" s="7">
        <f>ABS(Quintile_Data[[#This Row],[AE_Amt_Overall]]-MAX(Quintile_Data[[#This Row],[AE_Amt_Q1]:[AE_Amt_Q5]]))</f>
        <v>0.67335244070456801</v>
      </c>
      <c r="Z745" s="6">
        <f>ABS(MIN(Quintile_Data[[#This Row],[AE_Amt_Q1]:[AE_Amt_Q5]])-Quintile_Data[[#This Row],[AE_Amt_Overall]])</f>
        <v>0.31867217322799202</v>
      </c>
      <c r="AA745" s="19">
        <f>VLOOKUP(Quintile_Data[[#This Row],[Deaths_Q1]],Mapping!$A$2:$B$8,2,FALSE)</f>
        <v>12</v>
      </c>
      <c r="AB745" s="8">
        <f>VLOOKUP(Quintile_Data[[#This Row],[Deaths_Q2]],Mapping!$A$2:$B$8,2,FALSE)</f>
        <v>50</v>
      </c>
      <c r="AC745" s="8">
        <f>VLOOKUP(Quintile_Data[[#This Row],[Deaths_Q3]],Mapping!$A$2:$B$8,2,FALSE)</f>
        <v>50</v>
      </c>
      <c r="AD745" s="8">
        <f>VLOOKUP(Quintile_Data[[#This Row],[Deaths_Q4]],Mapping!$A$2:$B$8,2,FALSE)</f>
        <v>50</v>
      </c>
      <c r="AE745" s="8">
        <f>VLOOKUP(Quintile_Data[[#This Row],[Deaths_Q5]],Mapping!$A$2:$B$8,2,FALSE)</f>
        <v>25</v>
      </c>
      <c r="AF745" s="8">
        <f>VLOOKUP(Quintile_Data[[#This Row],[Deaths_Overall]],Mapping!$A$2:$B$8,2,FALSE)</f>
        <v>100</v>
      </c>
    </row>
    <row r="746" spans="1:32" x14ac:dyDescent="0.25">
      <c r="A746" t="s">
        <v>13</v>
      </c>
      <c r="B746" t="s">
        <v>15</v>
      </c>
      <c r="C746" t="s">
        <v>28</v>
      </c>
      <c r="D746" t="s">
        <v>17</v>
      </c>
      <c r="E746" t="s">
        <v>62</v>
      </c>
      <c r="F746" t="s">
        <v>57</v>
      </c>
      <c r="G746" s="10">
        <v>1.58926228890071</v>
      </c>
      <c r="H746" s="5">
        <v>1.11863828756034</v>
      </c>
      <c r="I746" s="5">
        <v>0.93602653311301998</v>
      </c>
      <c r="J746" s="5">
        <v>0.84567393651989897</v>
      </c>
      <c r="K746" s="5">
        <v>0.71352972372865198</v>
      </c>
      <c r="L746" s="5">
        <v>0.92798603112524702</v>
      </c>
      <c r="M746" s="10">
        <v>1.8573123118363799</v>
      </c>
      <c r="N746" s="5">
        <v>1.0998917142039999</v>
      </c>
      <c r="O746" s="5">
        <v>1.0329499287794399</v>
      </c>
      <c r="P746" s="5">
        <v>1.0281925746344101</v>
      </c>
      <c r="Q746" s="5">
        <v>0.89175980331921501</v>
      </c>
      <c r="R746" s="5">
        <v>1.06479543379758</v>
      </c>
      <c r="S746" s="11" t="s">
        <v>48</v>
      </c>
      <c r="T746" t="s">
        <v>48</v>
      </c>
      <c r="U746" t="s">
        <v>48</v>
      </c>
      <c r="V746" t="s">
        <v>48</v>
      </c>
      <c r="W746" t="s">
        <v>48</v>
      </c>
      <c r="X746" t="s">
        <v>50</v>
      </c>
      <c r="Y746" s="7">
        <f>ABS(Quintile_Data[[#This Row],[AE_Amt_Overall]]-MAX(Quintile_Data[[#This Row],[AE_Amt_Q1]:[AE_Amt_Q5]]))</f>
        <v>0.66127625777546295</v>
      </c>
      <c r="Z746" s="6">
        <f>ABS(MIN(Quintile_Data[[#This Row],[AE_Amt_Q1]:[AE_Amt_Q5]])-Quintile_Data[[#This Row],[AE_Amt_Overall]])</f>
        <v>0.21445630739659505</v>
      </c>
      <c r="AA746" s="19">
        <f>VLOOKUP(Quintile_Data[[#This Row],[Deaths_Q1]],Mapping!$A$2:$B$8,2,FALSE)</f>
        <v>50</v>
      </c>
      <c r="AB746" s="8">
        <f>VLOOKUP(Quintile_Data[[#This Row],[Deaths_Q2]],Mapping!$A$2:$B$8,2,FALSE)</f>
        <v>50</v>
      </c>
      <c r="AC746" s="8">
        <f>VLOOKUP(Quintile_Data[[#This Row],[Deaths_Q3]],Mapping!$A$2:$B$8,2,FALSE)</f>
        <v>50</v>
      </c>
      <c r="AD746" s="8">
        <f>VLOOKUP(Quintile_Data[[#This Row],[Deaths_Q4]],Mapping!$A$2:$B$8,2,FALSE)</f>
        <v>50</v>
      </c>
      <c r="AE746" s="8">
        <f>VLOOKUP(Quintile_Data[[#This Row],[Deaths_Q5]],Mapping!$A$2:$B$8,2,FALSE)</f>
        <v>50</v>
      </c>
      <c r="AF746" s="8">
        <f>VLOOKUP(Quintile_Data[[#This Row],[Deaths_Overall]],Mapping!$A$2:$B$8,2,FALSE)</f>
        <v>100</v>
      </c>
    </row>
    <row r="747" spans="1:32" x14ac:dyDescent="0.25">
      <c r="A747" t="s">
        <v>13</v>
      </c>
      <c r="B747" t="s">
        <v>15</v>
      </c>
      <c r="C747" t="s">
        <v>28</v>
      </c>
      <c r="D747" t="s">
        <v>17</v>
      </c>
      <c r="E747" t="s">
        <v>11</v>
      </c>
      <c r="F747" t="s">
        <v>16</v>
      </c>
      <c r="G747" s="10">
        <v>2.1580884815325101</v>
      </c>
      <c r="H747" s="5">
        <v>1.5201263747557601</v>
      </c>
      <c r="I747" s="5">
        <v>1.2592974432017601</v>
      </c>
      <c r="J747" s="5">
        <v>1.03662108140375</v>
      </c>
      <c r="K747" s="5">
        <v>0.87819378962015304</v>
      </c>
      <c r="L747" s="5">
        <v>1.2052109501588999</v>
      </c>
      <c r="M747" s="10">
        <v>2.7566715893709501</v>
      </c>
      <c r="N747" s="5">
        <v>1.57285737703974</v>
      </c>
      <c r="O747" s="5">
        <v>1.32169215733309</v>
      </c>
      <c r="P747" s="5">
        <v>1.1324179180026801</v>
      </c>
      <c r="Q747" s="5">
        <v>0.94543288638928402</v>
      </c>
      <c r="R747" s="5">
        <v>1.35710037267301</v>
      </c>
      <c r="S747" s="11" t="s">
        <v>48</v>
      </c>
      <c r="T747" t="s">
        <v>48</v>
      </c>
      <c r="U747" t="s">
        <v>48</v>
      </c>
      <c r="V747" t="s">
        <v>48</v>
      </c>
      <c r="W747" t="s">
        <v>48</v>
      </c>
      <c r="X747" t="s">
        <v>50</v>
      </c>
      <c r="Y747" s="7">
        <f>ABS(Quintile_Data[[#This Row],[AE_Amt_Overall]]-MAX(Quintile_Data[[#This Row],[AE_Amt_Q1]:[AE_Amt_Q5]]))</f>
        <v>0.9528775313736102</v>
      </c>
      <c r="Z747" s="6">
        <f>ABS(MIN(Quintile_Data[[#This Row],[AE_Amt_Q1]:[AE_Amt_Q5]])-Quintile_Data[[#This Row],[AE_Amt_Overall]])</f>
        <v>0.32701716053874685</v>
      </c>
      <c r="AA747" s="19">
        <f>VLOOKUP(Quintile_Data[[#This Row],[Deaths_Q1]],Mapping!$A$2:$B$8,2,FALSE)</f>
        <v>50</v>
      </c>
      <c r="AB747" s="8">
        <f>VLOOKUP(Quintile_Data[[#This Row],[Deaths_Q2]],Mapping!$A$2:$B$8,2,FALSE)</f>
        <v>50</v>
      </c>
      <c r="AC747" s="8">
        <f>VLOOKUP(Quintile_Data[[#This Row],[Deaths_Q3]],Mapping!$A$2:$B$8,2,FALSE)</f>
        <v>50</v>
      </c>
      <c r="AD747" s="8">
        <f>VLOOKUP(Quintile_Data[[#This Row],[Deaths_Q4]],Mapping!$A$2:$B$8,2,FALSE)</f>
        <v>50</v>
      </c>
      <c r="AE747" s="8">
        <f>VLOOKUP(Quintile_Data[[#This Row],[Deaths_Q5]],Mapping!$A$2:$B$8,2,FALSE)</f>
        <v>50</v>
      </c>
      <c r="AF747" s="8">
        <f>VLOOKUP(Quintile_Data[[#This Row],[Deaths_Overall]],Mapping!$A$2:$B$8,2,FALSE)</f>
        <v>100</v>
      </c>
    </row>
    <row r="748" spans="1:32" x14ac:dyDescent="0.25">
      <c r="A748" t="s">
        <v>13</v>
      </c>
      <c r="B748" t="s">
        <v>15</v>
      </c>
      <c r="C748" t="s">
        <v>28</v>
      </c>
      <c r="D748" t="s">
        <v>17</v>
      </c>
      <c r="E748" t="s">
        <v>11</v>
      </c>
      <c r="F748" t="s">
        <v>7</v>
      </c>
      <c r="G748" s="10">
        <v>1.31958258321207</v>
      </c>
      <c r="H748" s="5">
        <v>1.04945032455448</v>
      </c>
      <c r="I748" s="5">
        <v>0.84328160504947902</v>
      </c>
      <c r="J748" s="5">
        <v>0.73245867222807004</v>
      </c>
      <c r="K748" s="5">
        <v>0.55206887395918902</v>
      </c>
      <c r="L748" s="5">
        <v>0.84321672008010196</v>
      </c>
      <c r="M748" s="10">
        <v>1.2199844162831299</v>
      </c>
      <c r="N748" s="5">
        <v>0.95224516468934495</v>
      </c>
      <c r="O748" s="5">
        <v>0.89313770226394196</v>
      </c>
      <c r="P748" s="5">
        <v>0.83764141556971705</v>
      </c>
      <c r="Q748" s="5">
        <v>0.78543871436018498</v>
      </c>
      <c r="R748" s="5">
        <v>0.91013129654498004</v>
      </c>
      <c r="S748" s="11" t="s">
        <v>48</v>
      </c>
      <c r="T748" t="s">
        <v>48</v>
      </c>
      <c r="U748" t="s">
        <v>48</v>
      </c>
      <c r="V748" t="s">
        <v>48</v>
      </c>
      <c r="W748" t="s">
        <v>49</v>
      </c>
      <c r="X748" t="s">
        <v>50</v>
      </c>
      <c r="Y748" s="7">
        <f>ABS(Quintile_Data[[#This Row],[AE_Amt_Overall]]-MAX(Quintile_Data[[#This Row],[AE_Amt_Q1]:[AE_Amt_Q5]]))</f>
        <v>0.47636586313196805</v>
      </c>
      <c r="Z748" s="6">
        <f>ABS(MIN(Quintile_Data[[#This Row],[AE_Amt_Q1]:[AE_Amt_Q5]])-Quintile_Data[[#This Row],[AE_Amt_Overall]])</f>
        <v>0.29114784612091293</v>
      </c>
      <c r="AA748" s="19">
        <f>VLOOKUP(Quintile_Data[[#This Row],[Deaths_Q1]],Mapping!$A$2:$B$8,2,FALSE)</f>
        <v>50</v>
      </c>
      <c r="AB748" s="8">
        <f>VLOOKUP(Quintile_Data[[#This Row],[Deaths_Q2]],Mapping!$A$2:$B$8,2,FALSE)</f>
        <v>50</v>
      </c>
      <c r="AC748" s="8">
        <f>VLOOKUP(Quintile_Data[[#This Row],[Deaths_Q3]],Mapping!$A$2:$B$8,2,FALSE)</f>
        <v>50</v>
      </c>
      <c r="AD748" s="8">
        <f>VLOOKUP(Quintile_Data[[#This Row],[Deaths_Q4]],Mapping!$A$2:$B$8,2,FALSE)</f>
        <v>50</v>
      </c>
      <c r="AE748" s="8">
        <f>VLOOKUP(Quintile_Data[[#This Row],[Deaths_Q5]],Mapping!$A$2:$B$8,2,FALSE)</f>
        <v>25</v>
      </c>
      <c r="AF748" s="8">
        <f>VLOOKUP(Quintile_Data[[#This Row],[Deaths_Overall]],Mapping!$A$2:$B$8,2,FALSE)</f>
        <v>100</v>
      </c>
    </row>
    <row r="749" spans="1:32" x14ac:dyDescent="0.25">
      <c r="A749" t="s">
        <v>13</v>
      </c>
      <c r="B749" t="s">
        <v>15</v>
      </c>
      <c r="C749" t="s">
        <v>28</v>
      </c>
      <c r="D749" t="s">
        <v>17</v>
      </c>
      <c r="E749" t="s">
        <v>11</v>
      </c>
      <c r="F749" t="s">
        <v>57</v>
      </c>
      <c r="G749" s="10">
        <v>1.63265922256064</v>
      </c>
      <c r="H749" s="5">
        <v>1.1865731088343501</v>
      </c>
      <c r="I749" s="5">
        <v>0.944283626294666</v>
      </c>
      <c r="J749" s="5">
        <v>0.79568231988414795</v>
      </c>
      <c r="K749" s="5">
        <v>0.58619252616768802</v>
      </c>
      <c r="L749" s="5">
        <v>0.85358346314938705</v>
      </c>
      <c r="M749" s="10">
        <v>1.80074525397188</v>
      </c>
      <c r="N749" s="5">
        <v>1.26792876463635</v>
      </c>
      <c r="O749" s="5">
        <v>1.0504039516939301</v>
      </c>
      <c r="P749" s="5">
        <v>0.92250725638050302</v>
      </c>
      <c r="Q749" s="5">
        <v>1.01550442007289</v>
      </c>
      <c r="R749" s="5">
        <v>1.10707786640279</v>
      </c>
      <c r="S749" s="11" t="s">
        <v>48</v>
      </c>
      <c r="T749" t="s">
        <v>48</v>
      </c>
      <c r="U749" t="s">
        <v>48</v>
      </c>
      <c r="V749" t="s">
        <v>48</v>
      </c>
      <c r="W749" t="s">
        <v>48</v>
      </c>
      <c r="X749" t="s">
        <v>50</v>
      </c>
      <c r="Y749" s="7">
        <f>ABS(Quintile_Data[[#This Row],[AE_Amt_Overall]]-MAX(Quintile_Data[[#This Row],[AE_Amt_Q1]:[AE_Amt_Q5]]))</f>
        <v>0.77907575941125295</v>
      </c>
      <c r="Z749" s="6">
        <f>ABS(MIN(Quintile_Data[[#This Row],[AE_Amt_Q1]:[AE_Amt_Q5]])-Quintile_Data[[#This Row],[AE_Amt_Overall]])</f>
        <v>0.26739093698169902</v>
      </c>
      <c r="AA749" s="19">
        <f>VLOOKUP(Quintile_Data[[#This Row],[Deaths_Q1]],Mapping!$A$2:$B$8,2,FALSE)</f>
        <v>50</v>
      </c>
      <c r="AB749" s="8">
        <f>VLOOKUP(Quintile_Data[[#This Row],[Deaths_Q2]],Mapping!$A$2:$B$8,2,FALSE)</f>
        <v>50</v>
      </c>
      <c r="AC749" s="8">
        <f>VLOOKUP(Quintile_Data[[#This Row],[Deaths_Q3]],Mapping!$A$2:$B$8,2,FALSE)</f>
        <v>50</v>
      </c>
      <c r="AD749" s="8">
        <f>VLOOKUP(Quintile_Data[[#This Row],[Deaths_Q4]],Mapping!$A$2:$B$8,2,FALSE)</f>
        <v>50</v>
      </c>
      <c r="AE749" s="8">
        <f>VLOOKUP(Quintile_Data[[#This Row],[Deaths_Q5]],Mapping!$A$2:$B$8,2,FALSE)</f>
        <v>50</v>
      </c>
      <c r="AF749" s="8">
        <f>VLOOKUP(Quintile_Data[[#This Row],[Deaths_Overall]],Mapping!$A$2:$B$8,2,FALSE)</f>
        <v>100</v>
      </c>
    </row>
    <row r="750" spans="1:32" x14ac:dyDescent="0.25">
      <c r="A750" t="s">
        <v>13</v>
      </c>
      <c r="B750" t="s">
        <v>15</v>
      </c>
      <c r="C750" t="s">
        <v>28</v>
      </c>
      <c r="D750" t="s">
        <v>17</v>
      </c>
      <c r="E750" t="s">
        <v>58</v>
      </c>
      <c r="F750" t="s">
        <v>16</v>
      </c>
      <c r="G750" s="10">
        <v>1.5938997872771701</v>
      </c>
      <c r="H750" s="5">
        <v>1.25455299047932</v>
      </c>
      <c r="I750" s="5">
        <v>1.1329708374793299</v>
      </c>
      <c r="J750" s="5">
        <v>1.01770223889012</v>
      </c>
      <c r="K750" s="5">
        <v>0.90607737974315805</v>
      </c>
      <c r="L750" s="5">
        <v>1.11698206498963</v>
      </c>
      <c r="M750" s="10">
        <v>1.84697833072819</v>
      </c>
      <c r="N750" s="5">
        <v>1.40472893791813</v>
      </c>
      <c r="O750" s="5">
        <v>1.1937593425153401</v>
      </c>
      <c r="P750" s="5">
        <v>1.1008440773392201</v>
      </c>
      <c r="Q750" s="5">
        <v>0.95639059930042603</v>
      </c>
      <c r="R750" s="5">
        <v>1.2264948330937899</v>
      </c>
      <c r="S750" s="11" t="s">
        <v>48</v>
      </c>
      <c r="T750" t="s">
        <v>48</v>
      </c>
      <c r="U750" t="s">
        <v>50</v>
      </c>
      <c r="V750" t="s">
        <v>50</v>
      </c>
      <c r="W750" t="s">
        <v>48</v>
      </c>
      <c r="X750" t="s">
        <v>50</v>
      </c>
      <c r="Y750" s="7">
        <f>ABS(Quintile_Data[[#This Row],[AE_Amt_Overall]]-MAX(Quintile_Data[[#This Row],[AE_Amt_Q1]:[AE_Amt_Q5]]))</f>
        <v>0.47691772228754004</v>
      </c>
      <c r="Z750" s="6">
        <f>ABS(MIN(Quintile_Data[[#This Row],[AE_Amt_Q1]:[AE_Amt_Q5]])-Quintile_Data[[#This Row],[AE_Amt_Overall]])</f>
        <v>0.21090468524647199</v>
      </c>
      <c r="AA750" s="19">
        <f>VLOOKUP(Quintile_Data[[#This Row],[Deaths_Q1]],Mapping!$A$2:$B$8,2,FALSE)</f>
        <v>50</v>
      </c>
      <c r="AB750" s="8">
        <f>VLOOKUP(Quintile_Data[[#This Row],[Deaths_Q2]],Mapping!$A$2:$B$8,2,FALSE)</f>
        <v>50</v>
      </c>
      <c r="AC750" s="8">
        <f>VLOOKUP(Quintile_Data[[#This Row],[Deaths_Q3]],Mapping!$A$2:$B$8,2,FALSE)</f>
        <v>100</v>
      </c>
      <c r="AD750" s="8">
        <f>VLOOKUP(Quintile_Data[[#This Row],[Deaths_Q4]],Mapping!$A$2:$B$8,2,FALSE)</f>
        <v>100</v>
      </c>
      <c r="AE750" s="8">
        <f>VLOOKUP(Quintile_Data[[#This Row],[Deaths_Q5]],Mapping!$A$2:$B$8,2,FALSE)</f>
        <v>50</v>
      </c>
      <c r="AF750" s="8">
        <f>VLOOKUP(Quintile_Data[[#This Row],[Deaths_Overall]],Mapping!$A$2:$B$8,2,FALSE)</f>
        <v>100</v>
      </c>
    </row>
    <row r="751" spans="1:32" x14ac:dyDescent="0.25">
      <c r="A751" t="s">
        <v>13</v>
      </c>
      <c r="B751" t="s">
        <v>15</v>
      </c>
      <c r="C751" t="s">
        <v>28</v>
      </c>
      <c r="D751" t="s">
        <v>17</v>
      </c>
      <c r="E751" t="s">
        <v>58</v>
      </c>
      <c r="F751" t="s">
        <v>7</v>
      </c>
      <c r="G751" s="10">
        <v>1.51307397932256</v>
      </c>
      <c r="H751" s="5">
        <v>1.05322466976954</v>
      </c>
      <c r="I751" s="5">
        <v>0.92698769898829203</v>
      </c>
      <c r="J751" s="5">
        <v>0.80843688666719304</v>
      </c>
      <c r="K751" s="5">
        <v>0.689540718974336</v>
      </c>
      <c r="L751" s="5">
        <v>0.88086002924223805</v>
      </c>
      <c r="M751" s="10">
        <v>1.23827155126833</v>
      </c>
      <c r="N751" s="5">
        <v>0.98774021109929599</v>
      </c>
      <c r="O751" s="5">
        <v>0.95100765123855102</v>
      </c>
      <c r="P751" s="5">
        <v>0.88340174327026899</v>
      </c>
      <c r="Q751" s="5">
        <v>0.81609509177866002</v>
      </c>
      <c r="R751" s="5">
        <v>0.92553621469153902</v>
      </c>
      <c r="S751" s="11" t="s">
        <v>49</v>
      </c>
      <c r="T751" t="s">
        <v>48</v>
      </c>
      <c r="U751" t="s">
        <v>50</v>
      </c>
      <c r="V751" t="s">
        <v>48</v>
      </c>
      <c r="W751" t="s">
        <v>48</v>
      </c>
      <c r="X751" t="s">
        <v>50</v>
      </c>
      <c r="Y751" s="7">
        <f>ABS(Quintile_Data[[#This Row],[AE_Amt_Overall]]-MAX(Quintile_Data[[#This Row],[AE_Amt_Q1]:[AE_Amt_Q5]]))</f>
        <v>0.632213950080322</v>
      </c>
      <c r="Z751" s="6">
        <f>ABS(MIN(Quintile_Data[[#This Row],[AE_Amt_Q1]:[AE_Amt_Q5]])-Quintile_Data[[#This Row],[AE_Amt_Overall]])</f>
        <v>0.19131931026790205</v>
      </c>
      <c r="AA751" s="19">
        <f>VLOOKUP(Quintile_Data[[#This Row],[Deaths_Q1]],Mapping!$A$2:$B$8,2,FALSE)</f>
        <v>25</v>
      </c>
      <c r="AB751" s="8">
        <f>VLOOKUP(Quintile_Data[[#This Row],[Deaths_Q2]],Mapping!$A$2:$B$8,2,FALSE)</f>
        <v>50</v>
      </c>
      <c r="AC751" s="8">
        <f>VLOOKUP(Quintile_Data[[#This Row],[Deaths_Q3]],Mapping!$A$2:$B$8,2,FALSE)</f>
        <v>100</v>
      </c>
      <c r="AD751" s="8">
        <f>VLOOKUP(Quintile_Data[[#This Row],[Deaths_Q4]],Mapping!$A$2:$B$8,2,FALSE)</f>
        <v>50</v>
      </c>
      <c r="AE751" s="8">
        <f>VLOOKUP(Quintile_Data[[#This Row],[Deaths_Q5]],Mapping!$A$2:$B$8,2,FALSE)</f>
        <v>50</v>
      </c>
      <c r="AF751" s="8">
        <f>VLOOKUP(Quintile_Data[[#This Row],[Deaths_Overall]],Mapping!$A$2:$B$8,2,FALSE)</f>
        <v>100</v>
      </c>
    </row>
    <row r="752" spans="1:32" x14ac:dyDescent="0.25">
      <c r="A752" t="s">
        <v>13</v>
      </c>
      <c r="B752" t="s">
        <v>15</v>
      </c>
      <c r="C752" t="s">
        <v>28</v>
      </c>
      <c r="D752" t="s">
        <v>17</v>
      </c>
      <c r="E752" t="s">
        <v>58</v>
      </c>
      <c r="F752" t="s">
        <v>57</v>
      </c>
      <c r="G752" s="10">
        <v>1.6420204451884299</v>
      </c>
      <c r="H752" s="5">
        <v>1.1029833623842</v>
      </c>
      <c r="I752" s="5">
        <v>0.96295319452824801</v>
      </c>
      <c r="J752" s="5">
        <v>0.82757635795316498</v>
      </c>
      <c r="K752" s="5">
        <v>0.72435216412388004</v>
      </c>
      <c r="L752" s="5">
        <v>0.89374083535326898</v>
      </c>
      <c r="M752" s="10">
        <v>1.8517057832912101</v>
      </c>
      <c r="N752" s="5">
        <v>1.2164941013727499</v>
      </c>
      <c r="O752" s="5">
        <v>1.0480617449342899</v>
      </c>
      <c r="P752" s="5">
        <v>1.0146345117767499</v>
      </c>
      <c r="Q752" s="5">
        <v>0.99458971879396596</v>
      </c>
      <c r="R752" s="5">
        <v>1.10022232775344</v>
      </c>
      <c r="S752" s="11" t="s">
        <v>48</v>
      </c>
      <c r="T752" t="s">
        <v>50</v>
      </c>
      <c r="U752" t="s">
        <v>50</v>
      </c>
      <c r="V752" t="s">
        <v>50</v>
      </c>
      <c r="W752" t="s">
        <v>48</v>
      </c>
      <c r="X752" t="s">
        <v>50</v>
      </c>
      <c r="Y752" s="7">
        <f>ABS(Quintile_Data[[#This Row],[AE_Amt_Overall]]-MAX(Quintile_Data[[#This Row],[AE_Amt_Q1]:[AE_Amt_Q5]]))</f>
        <v>0.74827960983516095</v>
      </c>
      <c r="Z752" s="6">
        <f>ABS(MIN(Quintile_Data[[#This Row],[AE_Amt_Q1]:[AE_Amt_Q5]])-Quintile_Data[[#This Row],[AE_Amt_Overall]])</f>
        <v>0.16938867122938894</v>
      </c>
      <c r="AA752" s="19">
        <f>VLOOKUP(Quintile_Data[[#This Row],[Deaths_Q1]],Mapping!$A$2:$B$8,2,FALSE)</f>
        <v>50</v>
      </c>
      <c r="AB752" s="8">
        <f>VLOOKUP(Quintile_Data[[#This Row],[Deaths_Q2]],Mapping!$A$2:$B$8,2,FALSE)</f>
        <v>100</v>
      </c>
      <c r="AC752" s="8">
        <f>VLOOKUP(Quintile_Data[[#This Row],[Deaths_Q3]],Mapping!$A$2:$B$8,2,FALSE)</f>
        <v>100</v>
      </c>
      <c r="AD752" s="8">
        <f>VLOOKUP(Quintile_Data[[#This Row],[Deaths_Q4]],Mapping!$A$2:$B$8,2,FALSE)</f>
        <v>100</v>
      </c>
      <c r="AE752" s="8">
        <f>VLOOKUP(Quintile_Data[[#This Row],[Deaths_Q5]],Mapping!$A$2:$B$8,2,FALSE)</f>
        <v>50</v>
      </c>
      <c r="AF752" s="8">
        <f>VLOOKUP(Quintile_Data[[#This Row],[Deaths_Overall]],Mapping!$A$2:$B$8,2,FALSE)</f>
        <v>100</v>
      </c>
    </row>
    <row r="753" spans="1:32" x14ac:dyDescent="0.25">
      <c r="A753" t="s">
        <v>13</v>
      </c>
      <c r="B753" t="s">
        <v>15</v>
      </c>
      <c r="C753" t="s">
        <v>28</v>
      </c>
      <c r="D753" t="s">
        <v>29</v>
      </c>
      <c r="E753" t="s">
        <v>60</v>
      </c>
      <c r="F753" t="s">
        <v>16</v>
      </c>
      <c r="G753" s="10" t="s">
        <v>54</v>
      </c>
      <c r="H753" s="5" t="s">
        <v>54</v>
      </c>
      <c r="I753" s="5">
        <v>1.0478420036529901</v>
      </c>
      <c r="J753" s="5" t="s">
        <v>54</v>
      </c>
      <c r="K753" s="5" t="s">
        <v>54</v>
      </c>
      <c r="L753" s="5">
        <v>1.0550882600045199</v>
      </c>
      <c r="M753" s="10" t="s">
        <v>54</v>
      </c>
      <c r="N753" s="5" t="s">
        <v>54</v>
      </c>
      <c r="O753" s="5">
        <v>1.1602604412912501</v>
      </c>
      <c r="P753" s="5" t="s">
        <v>54</v>
      </c>
      <c r="Q753" s="5" t="s">
        <v>54</v>
      </c>
      <c r="R753" s="5">
        <v>1.1895867591006599</v>
      </c>
      <c r="S753" s="11" t="s">
        <v>55</v>
      </c>
      <c r="T753" t="s">
        <v>55</v>
      </c>
      <c r="U753" t="s">
        <v>53</v>
      </c>
      <c r="V753" t="s">
        <v>55</v>
      </c>
      <c r="W753" t="s">
        <v>55</v>
      </c>
      <c r="X753" t="s">
        <v>53</v>
      </c>
      <c r="Y753" s="7">
        <f>ABS(Quintile_Data[[#This Row],[AE_Amt_Overall]]-MAX(Quintile_Data[[#This Row],[AE_Amt_Q1]:[AE_Amt_Q5]]))</f>
        <v>7.2462563515298672E-3</v>
      </c>
      <c r="Z753" s="6">
        <f>ABS(MIN(Quintile_Data[[#This Row],[AE_Amt_Q1]:[AE_Amt_Q5]])-Quintile_Data[[#This Row],[AE_Amt_Overall]])</f>
        <v>7.2462563515298672E-3</v>
      </c>
      <c r="AA753" s="19" t="str">
        <f>VLOOKUP(Quintile_Data[[#This Row],[Deaths_Q1]],Mapping!$A$2:$B$8,2,FALSE)</f>
        <v>N/A</v>
      </c>
      <c r="AB753" s="8" t="str">
        <f>VLOOKUP(Quintile_Data[[#This Row],[Deaths_Q2]],Mapping!$A$2:$B$8,2,FALSE)</f>
        <v>N/A</v>
      </c>
      <c r="AC753" s="8">
        <f>VLOOKUP(Quintile_Data[[#This Row],[Deaths_Q3]],Mapping!$A$2:$B$8,2,FALSE)</f>
        <v>12</v>
      </c>
      <c r="AD753" s="8" t="str">
        <f>VLOOKUP(Quintile_Data[[#This Row],[Deaths_Q4]],Mapping!$A$2:$B$8,2,FALSE)</f>
        <v>N/A</v>
      </c>
      <c r="AE753" s="8" t="str">
        <f>VLOOKUP(Quintile_Data[[#This Row],[Deaths_Q5]],Mapping!$A$2:$B$8,2,FALSE)</f>
        <v>N/A</v>
      </c>
      <c r="AF753" s="8">
        <f>VLOOKUP(Quintile_Data[[#This Row],[Deaths_Overall]],Mapping!$A$2:$B$8,2,FALSE)</f>
        <v>12</v>
      </c>
    </row>
    <row r="754" spans="1:32" x14ac:dyDescent="0.25">
      <c r="A754" t="s">
        <v>13</v>
      </c>
      <c r="B754" t="s">
        <v>15</v>
      </c>
      <c r="C754" t="s">
        <v>28</v>
      </c>
      <c r="D754" t="s">
        <v>29</v>
      </c>
      <c r="E754" t="s">
        <v>60</v>
      </c>
      <c r="F754" t="s">
        <v>7</v>
      </c>
      <c r="G754" s="10" t="s">
        <v>54</v>
      </c>
      <c r="H754" s="5" t="s">
        <v>54</v>
      </c>
      <c r="I754" s="5" t="s">
        <v>54</v>
      </c>
      <c r="J754" s="5" t="s">
        <v>54</v>
      </c>
      <c r="K754" s="5" t="s">
        <v>54</v>
      </c>
      <c r="L754" s="5">
        <v>1.1123052359241099</v>
      </c>
      <c r="M754" s="10" t="s">
        <v>54</v>
      </c>
      <c r="N754" s="5" t="s">
        <v>54</v>
      </c>
      <c r="O754" s="5" t="s">
        <v>54</v>
      </c>
      <c r="P754" s="5" t="s">
        <v>54</v>
      </c>
      <c r="Q754" s="5" t="s">
        <v>54</v>
      </c>
      <c r="R754" s="5">
        <v>1.3622437951178801</v>
      </c>
      <c r="S754" s="11" t="s">
        <v>55</v>
      </c>
      <c r="T754" t="s">
        <v>55</v>
      </c>
      <c r="U754" t="s">
        <v>55</v>
      </c>
      <c r="V754" t="s">
        <v>55</v>
      </c>
      <c r="W754" t="s">
        <v>55</v>
      </c>
      <c r="X754" t="s">
        <v>51</v>
      </c>
      <c r="Y754" s="7">
        <f>ABS(Quintile_Data[[#This Row],[AE_Amt_Overall]]-MAX(Quintile_Data[[#This Row],[AE_Amt_Q1]:[AE_Amt_Q5]]))</f>
        <v>1.1123052359241099</v>
      </c>
      <c r="Z754" s="6">
        <f>ABS(MIN(Quintile_Data[[#This Row],[AE_Amt_Q1]:[AE_Amt_Q5]])-Quintile_Data[[#This Row],[AE_Amt_Overall]])</f>
        <v>1.1123052359241099</v>
      </c>
      <c r="AA754" s="19" t="str">
        <f>VLOOKUP(Quintile_Data[[#This Row],[Deaths_Q1]],Mapping!$A$2:$B$8,2,FALSE)</f>
        <v>N/A</v>
      </c>
      <c r="AB754" s="8" t="str">
        <f>VLOOKUP(Quintile_Data[[#This Row],[Deaths_Q2]],Mapping!$A$2:$B$8,2,FALSE)</f>
        <v>N/A</v>
      </c>
      <c r="AC754" s="8" t="str">
        <f>VLOOKUP(Quintile_Data[[#This Row],[Deaths_Q3]],Mapping!$A$2:$B$8,2,FALSE)</f>
        <v>N/A</v>
      </c>
      <c r="AD754" s="8" t="str">
        <f>VLOOKUP(Quintile_Data[[#This Row],[Deaths_Q4]],Mapping!$A$2:$B$8,2,FALSE)</f>
        <v>N/A</v>
      </c>
      <c r="AE754" s="8" t="str">
        <f>VLOOKUP(Quintile_Data[[#This Row],[Deaths_Q5]],Mapping!$A$2:$B$8,2,FALSE)</f>
        <v>N/A</v>
      </c>
      <c r="AF754" s="8">
        <f>VLOOKUP(Quintile_Data[[#This Row],[Deaths_Overall]],Mapping!$A$2:$B$8,2,FALSE)</f>
        <v>6</v>
      </c>
    </row>
    <row r="755" spans="1:32" x14ac:dyDescent="0.25">
      <c r="A755" t="s">
        <v>13</v>
      </c>
      <c r="B755" t="s">
        <v>15</v>
      </c>
      <c r="C755" t="s">
        <v>28</v>
      </c>
      <c r="D755" t="s">
        <v>29</v>
      </c>
      <c r="E755" t="s">
        <v>60</v>
      </c>
      <c r="F755" t="s">
        <v>57</v>
      </c>
      <c r="G755" s="10" t="s">
        <v>54</v>
      </c>
      <c r="H755" s="5" t="s">
        <v>54</v>
      </c>
      <c r="I755" s="5">
        <v>1.12364460723245</v>
      </c>
      <c r="J755" s="5">
        <v>0.800392201886165</v>
      </c>
      <c r="K755" s="5" t="s">
        <v>54</v>
      </c>
      <c r="L755" s="5">
        <v>1.0817187888025399</v>
      </c>
      <c r="M755" s="10" t="s">
        <v>54</v>
      </c>
      <c r="N755" s="5" t="s">
        <v>54</v>
      </c>
      <c r="O755" s="5">
        <v>1.2528573047059199</v>
      </c>
      <c r="P755" s="5">
        <v>0.88587188664025196</v>
      </c>
      <c r="Q755" s="5" t="s">
        <v>54</v>
      </c>
      <c r="R755" s="5">
        <v>1.2117309012146</v>
      </c>
      <c r="S755" s="11" t="s">
        <v>55</v>
      </c>
      <c r="T755" t="s">
        <v>55</v>
      </c>
      <c r="U755" t="s">
        <v>53</v>
      </c>
      <c r="V755" t="s">
        <v>51</v>
      </c>
      <c r="W755" t="s">
        <v>55</v>
      </c>
      <c r="X755" t="s">
        <v>53</v>
      </c>
      <c r="Y755" s="7">
        <f>ABS(Quintile_Data[[#This Row],[AE_Amt_Overall]]-MAX(Quintile_Data[[#This Row],[AE_Amt_Q1]:[AE_Amt_Q5]]))</f>
        <v>4.1925818429910056E-2</v>
      </c>
      <c r="Z755" s="6">
        <f>ABS(MIN(Quintile_Data[[#This Row],[AE_Amt_Q1]:[AE_Amt_Q5]])-Quintile_Data[[#This Row],[AE_Amt_Overall]])</f>
        <v>0.28132658691637491</v>
      </c>
      <c r="AA755" s="19" t="str">
        <f>VLOOKUP(Quintile_Data[[#This Row],[Deaths_Q1]],Mapping!$A$2:$B$8,2,FALSE)</f>
        <v>N/A</v>
      </c>
      <c r="AB755" s="8" t="str">
        <f>VLOOKUP(Quintile_Data[[#This Row],[Deaths_Q2]],Mapping!$A$2:$B$8,2,FALSE)</f>
        <v>N/A</v>
      </c>
      <c r="AC755" s="8">
        <f>VLOOKUP(Quintile_Data[[#This Row],[Deaths_Q3]],Mapping!$A$2:$B$8,2,FALSE)</f>
        <v>12</v>
      </c>
      <c r="AD755" s="8">
        <f>VLOOKUP(Quintile_Data[[#This Row],[Deaths_Q4]],Mapping!$A$2:$B$8,2,FALSE)</f>
        <v>6</v>
      </c>
      <c r="AE755" s="8" t="str">
        <f>VLOOKUP(Quintile_Data[[#This Row],[Deaths_Q5]],Mapping!$A$2:$B$8,2,FALSE)</f>
        <v>N/A</v>
      </c>
      <c r="AF755" s="8">
        <f>VLOOKUP(Quintile_Data[[#This Row],[Deaths_Overall]],Mapping!$A$2:$B$8,2,FALSE)</f>
        <v>12</v>
      </c>
    </row>
    <row r="756" spans="1:32" x14ac:dyDescent="0.25">
      <c r="A756" t="s">
        <v>13</v>
      </c>
      <c r="B756" t="s">
        <v>15</v>
      </c>
      <c r="C756" t="s">
        <v>28</v>
      </c>
      <c r="D756" t="s">
        <v>29</v>
      </c>
      <c r="E756" t="s">
        <v>61</v>
      </c>
      <c r="F756" t="s">
        <v>16</v>
      </c>
      <c r="G756" s="10">
        <v>1.5891497846810101</v>
      </c>
      <c r="H756" s="5">
        <v>1.2564075420645699</v>
      </c>
      <c r="I756" s="5">
        <v>1.1278580593514</v>
      </c>
      <c r="J756" s="5">
        <v>1.00064707697449</v>
      </c>
      <c r="K756" s="5">
        <v>0.88385081328029502</v>
      </c>
      <c r="L756" s="5">
        <v>1.1620671729710399</v>
      </c>
      <c r="M756" s="10">
        <v>1.83154138725021</v>
      </c>
      <c r="N756" s="5">
        <v>1.2977403984696601</v>
      </c>
      <c r="O756" s="5">
        <v>1.2173843493704</v>
      </c>
      <c r="P756" s="5">
        <v>1.03287056302578</v>
      </c>
      <c r="Q756" s="5">
        <v>0.93260244631713596</v>
      </c>
      <c r="R756" s="5">
        <v>1.26579327964393</v>
      </c>
      <c r="S756" s="11" t="s">
        <v>50</v>
      </c>
      <c r="T756" t="s">
        <v>48</v>
      </c>
      <c r="U756" t="s">
        <v>50</v>
      </c>
      <c r="V756" t="s">
        <v>48</v>
      </c>
      <c r="W756" t="s">
        <v>48</v>
      </c>
      <c r="X756" t="s">
        <v>50</v>
      </c>
      <c r="Y756" s="7">
        <f>ABS(Quintile_Data[[#This Row],[AE_Amt_Overall]]-MAX(Quintile_Data[[#This Row],[AE_Amt_Q1]:[AE_Amt_Q5]]))</f>
        <v>0.42708261170997019</v>
      </c>
      <c r="Z756" s="6">
        <f>ABS(MIN(Quintile_Data[[#This Row],[AE_Amt_Q1]:[AE_Amt_Q5]])-Quintile_Data[[#This Row],[AE_Amt_Overall]])</f>
        <v>0.27821635969074487</v>
      </c>
      <c r="AA756" s="19">
        <f>VLOOKUP(Quintile_Data[[#This Row],[Deaths_Q1]],Mapping!$A$2:$B$8,2,FALSE)</f>
        <v>100</v>
      </c>
      <c r="AB756" s="8">
        <f>VLOOKUP(Quintile_Data[[#This Row],[Deaths_Q2]],Mapping!$A$2:$B$8,2,FALSE)</f>
        <v>50</v>
      </c>
      <c r="AC756" s="8">
        <f>VLOOKUP(Quintile_Data[[#This Row],[Deaths_Q3]],Mapping!$A$2:$B$8,2,FALSE)</f>
        <v>100</v>
      </c>
      <c r="AD756" s="8">
        <f>VLOOKUP(Quintile_Data[[#This Row],[Deaths_Q4]],Mapping!$A$2:$B$8,2,FALSE)</f>
        <v>50</v>
      </c>
      <c r="AE756" s="8">
        <f>VLOOKUP(Quintile_Data[[#This Row],[Deaths_Q5]],Mapping!$A$2:$B$8,2,FALSE)</f>
        <v>50</v>
      </c>
      <c r="AF756" s="8">
        <f>VLOOKUP(Quintile_Data[[#This Row],[Deaths_Overall]],Mapping!$A$2:$B$8,2,FALSE)</f>
        <v>100</v>
      </c>
    </row>
    <row r="757" spans="1:32" x14ac:dyDescent="0.25">
      <c r="A757" t="s">
        <v>13</v>
      </c>
      <c r="B757" t="s">
        <v>15</v>
      </c>
      <c r="C757" t="s">
        <v>28</v>
      </c>
      <c r="D757" t="s">
        <v>29</v>
      </c>
      <c r="E757" t="s">
        <v>61</v>
      </c>
      <c r="F757" t="s">
        <v>7</v>
      </c>
      <c r="G757" s="10">
        <v>1.43780931757107</v>
      </c>
      <c r="H757" s="5">
        <v>1.0716882006400199</v>
      </c>
      <c r="I757" s="5">
        <v>0.92316284820403904</v>
      </c>
      <c r="J757" s="5">
        <v>0.82019707089263105</v>
      </c>
      <c r="K757" s="5">
        <v>0.67974432606352897</v>
      </c>
      <c r="L757" s="5">
        <v>0.89118494030101203</v>
      </c>
      <c r="M757" s="10">
        <v>1.86204197083671</v>
      </c>
      <c r="N757" s="5">
        <v>0.95552642640903795</v>
      </c>
      <c r="O757" s="5">
        <v>0.95265050521754702</v>
      </c>
      <c r="P757" s="5">
        <v>0.82264589349763795</v>
      </c>
      <c r="Q757" s="5">
        <v>0.71153265273445998</v>
      </c>
      <c r="R757" s="5">
        <v>0.91362595458608298</v>
      </c>
      <c r="S757" s="11" t="s">
        <v>48</v>
      </c>
      <c r="T757" t="s">
        <v>48</v>
      </c>
      <c r="U757" t="s">
        <v>48</v>
      </c>
      <c r="V757" t="s">
        <v>48</v>
      </c>
      <c r="W757" t="s">
        <v>48</v>
      </c>
      <c r="X757" t="s">
        <v>50</v>
      </c>
      <c r="Y757" s="7">
        <f>ABS(Quintile_Data[[#This Row],[AE_Amt_Overall]]-MAX(Quintile_Data[[#This Row],[AE_Amt_Q1]:[AE_Amt_Q5]]))</f>
        <v>0.54662437727005797</v>
      </c>
      <c r="Z757" s="6">
        <f>ABS(MIN(Quintile_Data[[#This Row],[AE_Amt_Q1]:[AE_Amt_Q5]])-Quintile_Data[[#This Row],[AE_Amt_Overall]])</f>
        <v>0.21144061423748306</v>
      </c>
      <c r="AA757" s="19">
        <f>VLOOKUP(Quintile_Data[[#This Row],[Deaths_Q1]],Mapping!$A$2:$B$8,2,FALSE)</f>
        <v>50</v>
      </c>
      <c r="AB757" s="8">
        <f>VLOOKUP(Quintile_Data[[#This Row],[Deaths_Q2]],Mapping!$A$2:$B$8,2,FALSE)</f>
        <v>50</v>
      </c>
      <c r="AC757" s="8">
        <f>VLOOKUP(Quintile_Data[[#This Row],[Deaths_Q3]],Mapping!$A$2:$B$8,2,FALSE)</f>
        <v>50</v>
      </c>
      <c r="AD757" s="8">
        <f>VLOOKUP(Quintile_Data[[#This Row],[Deaths_Q4]],Mapping!$A$2:$B$8,2,FALSE)</f>
        <v>50</v>
      </c>
      <c r="AE757" s="8">
        <f>VLOOKUP(Quintile_Data[[#This Row],[Deaths_Q5]],Mapping!$A$2:$B$8,2,FALSE)</f>
        <v>50</v>
      </c>
      <c r="AF757" s="8">
        <f>VLOOKUP(Quintile_Data[[#This Row],[Deaths_Overall]],Mapping!$A$2:$B$8,2,FALSE)</f>
        <v>100</v>
      </c>
    </row>
    <row r="758" spans="1:32" x14ac:dyDescent="0.25">
      <c r="A758" t="s">
        <v>13</v>
      </c>
      <c r="B758" t="s">
        <v>15</v>
      </c>
      <c r="C758" t="s">
        <v>28</v>
      </c>
      <c r="D758" t="s">
        <v>29</v>
      </c>
      <c r="E758" t="s">
        <v>61</v>
      </c>
      <c r="F758" t="s">
        <v>57</v>
      </c>
      <c r="G758" s="10">
        <v>1.42897318989949</v>
      </c>
      <c r="H758" s="5">
        <v>1.1135736006185299</v>
      </c>
      <c r="I758" s="5">
        <v>0.987351457767078</v>
      </c>
      <c r="J758" s="5">
        <v>0.85922279204561502</v>
      </c>
      <c r="K758" s="5">
        <v>0.72451694507361697</v>
      </c>
      <c r="L758" s="5">
        <v>0.93499988550732205</v>
      </c>
      <c r="M758" s="10">
        <v>1.8634942205804901</v>
      </c>
      <c r="N758" s="5">
        <v>1.2151872062712099</v>
      </c>
      <c r="O758" s="5">
        <v>1.1366737856514799</v>
      </c>
      <c r="P758" s="5">
        <v>1.01253706522679</v>
      </c>
      <c r="Q758" s="5">
        <v>0.85651704045643395</v>
      </c>
      <c r="R758" s="5">
        <v>1.1318071277196899</v>
      </c>
      <c r="S758" s="11" t="s">
        <v>48</v>
      </c>
      <c r="T758" t="s">
        <v>50</v>
      </c>
      <c r="U758" t="s">
        <v>50</v>
      </c>
      <c r="V758" t="s">
        <v>50</v>
      </c>
      <c r="W758" t="s">
        <v>48</v>
      </c>
      <c r="X758" t="s">
        <v>50</v>
      </c>
      <c r="Y758" s="7">
        <f>ABS(Quintile_Data[[#This Row],[AE_Amt_Overall]]-MAX(Quintile_Data[[#This Row],[AE_Amt_Q1]:[AE_Amt_Q5]]))</f>
        <v>0.49397330439216791</v>
      </c>
      <c r="Z758" s="6">
        <f>ABS(MIN(Quintile_Data[[#This Row],[AE_Amt_Q1]:[AE_Amt_Q5]])-Quintile_Data[[#This Row],[AE_Amt_Overall]])</f>
        <v>0.21048294043370508</v>
      </c>
      <c r="AA758" s="19">
        <f>VLOOKUP(Quintile_Data[[#This Row],[Deaths_Q1]],Mapping!$A$2:$B$8,2,FALSE)</f>
        <v>50</v>
      </c>
      <c r="AB758" s="8">
        <f>VLOOKUP(Quintile_Data[[#This Row],[Deaths_Q2]],Mapping!$A$2:$B$8,2,FALSE)</f>
        <v>100</v>
      </c>
      <c r="AC758" s="8">
        <f>VLOOKUP(Quintile_Data[[#This Row],[Deaths_Q3]],Mapping!$A$2:$B$8,2,FALSE)</f>
        <v>100</v>
      </c>
      <c r="AD758" s="8">
        <f>VLOOKUP(Quintile_Data[[#This Row],[Deaths_Q4]],Mapping!$A$2:$B$8,2,FALSE)</f>
        <v>100</v>
      </c>
      <c r="AE758" s="8">
        <f>VLOOKUP(Quintile_Data[[#This Row],[Deaths_Q5]],Mapping!$A$2:$B$8,2,FALSE)</f>
        <v>50</v>
      </c>
      <c r="AF758" s="8">
        <f>VLOOKUP(Quintile_Data[[#This Row],[Deaths_Overall]],Mapping!$A$2:$B$8,2,FALSE)</f>
        <v>100</v>
      </c>
    </row>
    <row r="759" spans="1:32" x14ac:dyDescent="0.25">
      <c r="A759" t="s">
        <v>13</v>
      </c>
      <c r="B759" t="s">
        <v>15</v>
      </c>
      <c r="C759" t="s">
        <v>28</v>
      </c>
      <c r="D759" t="s">
        <v>29</v>
      </c>
      <c r="E759" t="s">
        <v>62</v>
      </c>
      <c r="F759" t="s">
        <v>16</v>
      </c>
      <c r="G759" s="10">
        <v>1.7486962883439401</v>
      </c>
      <c r="H759" s="5">
        <v>1.3207919419887</v>
      </c>
      <c r="I759" s="5">
        <v>1.1475662122494601</v>
      </c>
      <c r="J759" s="5">
        <v>1.00881614324695</v>
      </c>
      <c r="K759" s="5">
        <v>0.86250172466810804</v>
      </c>
      <c r="L759" s="5">
        <v>1.15765453640521</v>
      </c>
      <c r="M759" s="10">
        <v>2.1303739964022701</v>
      </c>
      <c r="N759" s="5">
        <v>1.4134788018289199</v>
      </c>
      <c r="O759" s="5">
        <v>1.20603570677558</v>
      </c>
      <c r="P759" s="5">
        <v>1.09041208750644</v>
      </c>
      <c r="Q759" s="5">
        <v>0.90277582029654002</v>
      </c>
      <c r="R759" s="5">
        <v>1.2829241592807299</v>
      </c>
      <c r="S759" s="11" t="s">
        <v>48</v>
      </c>
      <c r="T759" t="s">
        <v>48</v>
      </c>
      <c r="U759" t="s">
        <v>48</v>
      </c>
      <c r="V759" t="s">
        <v>48</v>
      </c>
      <c r="W759" t="s">
        <v>48</v>
      </c>
      <c r="X759" t="s">
        <v>50</v>
      </c>
      <c r="Y759" s="7">
        <f>ABS(Quintile_Data[[#This Row],[AE_Amt_Overall]]-MAX(Quintile_Data[[#This Row],[AE_Amt_Q1]:[AE_Amt_Q5]]))</f>
        <v>0.5910417519387301</v>
      </c>
      <c r="Z759" s="6">
        <f>ABS(MIN(Quintile_Data[[#This Row],[AE_Amt_Q1]:[AE_Amt_Q5]])-Quintile_Data[[#This Row],[AE_Amt_Overall]])</f>
        <v>0.29515281173710195</v>
      </c>
      <c r="AA759" s="19">
        <f>VLOOKUP(Quintile_Data[[#This Row],[Deaths_Q1]],Mapping!$A$2:$B$8,2,FALSE)</f>
        <v>50</v>
      </c>
      <c r="AB759" s="8">
        <f>VLOOKUP(Quintile_Data[[#This Row],[Deaths_Q2]],Mapping!$A$2:$B$8,2,FALSE)</f>
        <v>50</v>
      </c>
      <c r="AC759" s="8">
        <f>VLOOKUP(Quintile_Data[[#This Row],[Deaths_Q3]],Mapping!$A$2:$B$8,2,FALSE)</f>
        <v>50</v>
      </c>
      <c r="AD759" s="8">
        <f>VLOOKUP(Quintile_Data[[#This Row],[Deaths_Q4]],Mapping!$A$2:$B$8,2,FALSE)</f>
        <v>50</v>
      </c>
      <c r="AE759" s="8">
        <f>VLOOKUP(Quintile_Data[[#This Row],[Deaths_Q5]],Mapping!$A$2:$B$8,2,FALSE)</f>
        <v>50</v>
      </c>
      <c r="AF759" s="8">
        <f>VLOOKUP(Quintile_Data[[#This Row],[Deaths_Overall]],Mapping!$A$2:$B$8,2,FALSE)</f>
        <v>100</v>
      </c>
    </row>
    <row r="760" spans="1:32" x14ac:dyDescent="0.25">
      <c r="A760" t="s">
        <v>13</v>
      </c>
      <c r="B760" t="s">
        <v>15</v>
      </c>
      <c r="C760" t="s">
        <v>28</v>
      </c>
      <c r="D760" t="s">
        <v>29</v>
      </c>
      <c r="E760" t="s">
        <v>62</v>
      </c>
      <c r="F760" t="s">
        <v>7</v>
      </c>
      <c r="G760" s="10">
        <v>1.1500840041942799</v>
      </c>
      <c r="H760" s="5">
        <v>0.99498864654666197</v>
      </c>
      <c r="I760" s="5">
        <v>0.84296473035451003</v>
      </c>
      <c r="J760" s="5">
        <v>0.76857972593896495</v>
      </c>
      <c r="K760" s="5">
        <v>0.65807870109760203</v>
      </c>
      <c r="L760" s="5">
        <v>0.85774687688753604</v>
      </c>
      <c r="M760" s="10">
        <v>1.44150685400922</v>
      </c>
      <c r="N760" s="5">
        <v>0.91710390165758404</v>
      </c>
      <c r="O760" s="5">
        <v>0.88153352796526097</v>
      </c>
      <c r="P760" s="5">
        <v>0.83586508631496403</v>
      </c>
      <c r="Q760" s="5">
        <v>0.71063366881620105</v>
      </c>
      <c r="R760" s="5">
        <v>0.89248495505251202</v>
      </c>
      <c r="S760" s="11" t="s">
        <v>48</v>
      </c>
      <c r="T760" t="s">
        <v>48</v>
      </c>
      <c r="U760" t="s">
        <v>50</v>
      </c>
      <c r="V760" t="s">
        <v>48</v>
      </c>
      <c r="W760" t="s">
        <v>48</v>
      </c>
      <c r="X760" t="s">
        <v>50</v>
      </c>
      <c r="Y760" s="7">
        <f>ABS(Quintile_Data[[#This Row],[AE_Amt_Overall]]-MAX(Quintile_Data[[#This Row],[AE_Amt_Q1]:[AE_Amt_Q5]]))</f>
        <v>0.29233712730674388</v>
      </c>
      <c r="Z760" s="6">
        <f>ABS(MIN(Quintile_Data[[#This Row],[AE_Amt_Q1]:[AE_Amt_Q5]])-Quintile_Data[[#This Row],[AE_Amt_Overall]])</f>
        <v>0.19966817578993401</v>
      </c>
      <c r="AA760" s="19">
        <f>VLOOKUP(Quintile_Data[[#This Row],[Deaths_Q1]],Mapping!$A$2:$B$8,2,FALSE)</f>
        <v>50</v>
      </c>
      <c r="AB760" s="8">
        <f>VLOOKUP(Quintile_Data[[#This Row],[Deaths_Q2]],Mapping!$A$2:$B$8,2,FALSE)</f>
        <v>50</v>
      </c>
      <c r="AC760" s="8">
        <f>VLOOKUP(Quintile_Data[[#This Row],[Deaths_Q3]],Mapping!$A$2:$B$8,2,FALSE)</f>
        <v>100</v>
      </c>
      <c r="AD760" s="8">
        <f>VLOOKUP(Quintile_Data[[#This Row],[Deaths_Q4]],Mapping!$A$2:$B$8,2,FALSE)</f>
        <v>50</v>
      </c>
      <c r="AE760" s="8">
        <f>VLOOKUP(Quintile_Data[[#This Row],[Deaths_Q5]],Mapping!$A$2:$B$8,2,FALSE)</f>
        <v>50</v>
      </c>
      <c r="AF760" s="8">
        <f>VLOOKUP(Quintile_Data[[#This Row],[Deaths_Overall]],Mapping!$A$2:$B$8,2,FALSE)</f>
        <v>100</v>
      </c>
    </row>
    <row r="761" spans="1:32" x14ac:dyDescent="0.25">
      <c r="A761" t="s">
        <v>13</v>
      </c>
      <c r="B761" t="s">
        <v>15</v>
      </c>
      <c r="C761" t="s">
        <v>28</v>
      </c>
      <c r="D761" t="s">
        <v>29</v>
      </c>
      <c r="E761" t="s">
        <v>62</v>
      </c>
      <c r="F761" t="s">
        <v>57</v>
      </c>
      <c r="G761" s="10">
        <v>1.1844711191302699</v>
      </c>
      <c r="H761" s="5">
        <v>1.0072586090314199</v>
      </c>
      <c r="I761" s="5">
        <v>0.87702211721636503</v>
      </c>
      <c r="J761" s="5">
        <v>0.79151911703337297</v>
      </c>
      <c r="K761" s="5">
        <v>0.671897302936317</v>
      </c>
      <c r="L761" s="5">
        <v>0.87211784989485397</v>
      </c>
      <c r="M761" s="10">
        <v>1.7845361373316799</v>
      </c>
      <c r="N761" s="5">
        <v>1.0607404332832</v>
      </c>
      <c r="O761" s="5">
        <v>1.0487852286801</v>
      </c>
      <c r="P761" s="5">
        <v>0.91260776616303196</v>
      </c>
      <c r="Q761" s="5">
        <v>0.77506609947451999</v>
      </c>
      <c r="R761" s="5">
        <v>1.03187061491293</v>
      </c>
      <c r="S761" s="11" t="s">
        <v>48</v>
      </c>
      <c r="T761" t="s">
        <v>50</v>
      </c>
      <c r="U761" t="s">
        <v>50</v>
      </c>
      <c r="V761" t="s">
        <v>50</v>
      </c>
      <c r="W761" t="s">
        <v>48</v>
      </c>
      <c r="X761" t="s">
        <v>50</v>
      </c>
      <c r="Y761" s="7">
        <f>ABS(Quintile_Data[[#This Row],[AE_Amt_Overall]]-MAX(Quintile_Data[[#This Row],[AE_Amt_Q1]:[AE_Amt_Q5]]))</f>
        <v>0.31235326923541595</v>
      </c>
      <c r="Z761" s="6">
        <f>ABS(MIN(Quintile_Data[[#This Row],[AE_Amt_Q1]:[AE_Amt_Q5]])-Quintile_Data[[#This Row],[AE_Amt_Overall]])</f>
        <v>0.20022054695853697</v>
      </c>
      <c r="AA761" s="19">
        <f>VLOOKUP(Quintile_Data[[#This Row],[Deaths_Q1]],Mapping!$A$2:$B$8,2,FALSE)</f>
        <v>50</v>
      </c>
      <c r="AB761" s="8">
        <f>VLOOKUP(Quintile_Data[[#This Row],[Deaths_Q2]],Mapping!$A$2:$B$8,2,FALSE)</f>
        <v>100</v>
      </c>
      <c r="AC761" s="8">
        <f>VLOOKUP(Quintile_Data[[#This Row],[Deaths_Q3]],Mapping!$A$2:$B$8,2,FALSE)</f>
        <v>100</v>
      </c>
      <c r="AD761" s="8">
        <f>VLOOKUP(Quintile_Data[[#This Row],[Deaths_Q4]],Mapping!$A$2:$B$8,2,FALSE)</f>
        <v>100</v>
      </c>
      <c r="AE761" s="8">
        <f>VLOOKUP(Quintile_Data[[#This Row],[Deaths_Q5]],Mapping!$A$2:$B$8,2,FALSE)</f>
        <v>50</v>
      </c>
      <c r="AF761" s="8">
        <f>VLOOKUP(Quintile_Data[[#This Row],[Deaths_Overall]],Mapping!$A$2:$B$8,2,FALSE)</f>
        <v>100</v>
      </c>
    </row>
    <row r="762" spans="1:32" x14ac:dyDescent="0.25">
      <c r="A762" t="s">
        <v>13</v>
      </c>
      <c r="B762" t="s">
        <v>15</v>
      </c>
      <c r="C762" t="s">
        <v>28</v>
      </c>
      <c r="D762" t="s">
        <v>29</v>
      </c>
      <c r="E762" t="s">
        <v>11</v>
      </c>
      <c r="F762" t="s">
        <v>16</v>
      </c>
      <c r="G762" s="10">
        <v>2.09651099683935</v>
      </c>
      <c r="H762" s="5">
        <v>1.4653638450087001</v>
      </c>
      <c r="I762" s="5">
        <v>1.25269090804353</v>
      </c>
      <c r="J762" s="5">
        <v>1.1067331584450599</v>
      </c>
      <c r="K762" s="5">
        <v>0.84620642434892401</v>
      </c>
      <c r="L762" s="5">
        <v>1.32616630605299</v>
      </c>
      <c r="M762" s="10">
        <v>2.6751424944623801</v>
      </c>
      <c r="N762" s="5">
        <v>1.52785830462695</v>
      </c>
      <c r="O762" s="5">
        <v>1.2962786636172201</v>
      </c>
      <c r="P762" s="5">
        <v>1.25349487032972</v>
      </c>
      <c r="Q762" s="5">
        <v>0.89023780508069295</v>
      </c>
      <c r="R762" s="5">
        <v>1.5179296190132701</v>
      </c>
      <c r="S762" s="11" t="s">
        <v>48</v>
      </c>
      <c r="T762" t="s">
        <v>48</v>
      </c>
      <c r="U762" t="s">
        <v>48</v>
      </c>
      <c r="V762" t="s">
        <v>48</v>
      </c>
      <c r="W762" t="s">
        <v>48</v>
      </c>
      <c r="X762" t="s">
        <v>50</v>
      </c>
      <c r="Y762" s="7">
        <f>ABS(Quintile_Data[[#This Row],[AE_Amt_Overall]]-MAX(Quintile_Data[[#This Row],[AE_Amt_Q1]:[AE_Amt_Q5]]))</f>
        <v>0.77034469078636003</v>
      </c>
      <c r="Z762" s="6">
        <f>ABS(MIN(Quintile_Data[[#This Row],[AE_Amt_Q1]:[AE_Amt_Q5]])-Quintile_Data[[#This Row],[AE_Amt_Overall]])</f>
        <v>0.479959881704066</v>
      </c>
      <c r="AA762" s="19">
        <f>VLOOKUP(Quintile_Data[[#This Row],[Deaths_Q1]],Mapping!$A$2:$B$8,2,FALSE)</f>
        <v>50</v>
      </c>
      <c r="AB762" s="8">
        <f>VLOOKUP(Quintile_Data[[#This Row],[Deaths_Q2]],Mapping!$A$2:$B$8,2,FALSE)</f>
        <v>50</v>
      </c>
      <c r="AC762" s="8">
        <f>VLOOKUP(Quintile_Data[[#This Row],[Deaths_Q3]],Mapping!$A$2:$B$8,2,FALSE)</f>
        <v>50</v>
      </c>
      <c r="AD762" s="8">
        <f>VLOOKUP(Quintile_Data[[#This Row],[Deaths_Q4]],Mapping!$A$2:$B$8,2,FALSE)</f>
        <v>50</v>
      </c>
      <c r="AE762" s="8">
        <f>VLOOKUP(Quintile_Data[[#This Row],[Deaths_Q5]],Mapping!$A$2:$B$8,2,FALSE)</f>
        <v>50</v>
      </c>
      <c r="AF762" s="8">
        <f>VLOOKUP(Quintile_Data[[#This Row],[Deaths_Overall]],Mapping!$A$2:$B$8,2,FALSE)</f>
        <v>100</v>
      </c>
    </row>
    <row r="763" spans="1:32" x14ac:dyDescent="0.25">
      <c r="A763" t="s">
        <v>13</v>
      </c>
      <c r="B763" t="s">
        <v>15</v>
      </c>
      <c r="C763" t="s">
        <v>28</v>
      </c>
      <c r="D763" t="s">
        <v>29</v>
      </c>
      <c r="E763" t="s">
        <v>11</v>
      </c>
      <c r="F763" t="s">
        <v>7</v>
      </c>
      <c r="G763" s="10">
        <v>1.15496537885918</v>
      </c>
      <c r="H763" s="5">
        <v>0.90867070399072802</v>
      </c>
      <c r="I763" s="5">
        <v>0.800195530832013</v>
      </c>
      <c r="J763" s="5">
        <v>0.71194225203672001</v>
      </c>
      <c r="K763" s="5">
        <v>0.57373118662531097</v>
      </c>
      <c r="L763" s="5">
        <v>0.80555524894443897</v>
      </c>
      <c r="M763" s="10">
        <v>1.5621894260312701</v>
      </c>
      <c r="N763" s="5">
        <v>0.92703841526916098</v>
      </c>
      <c r="O763" s="5">
        <v>0.84770073399754897</v>
      </c>
      <c r="P763" s="5">
        <v>0.79544418038605003</v>
      </c>
      <c r="Q763" s="5">
        <v>0.66581634530078804</v>
      </c>
      <c r="R763" s="5">
        <v>0.89586936367480896</v>
      </c>
      <c r="S763" s="11" t="s">
        <v>48</v>
      </c>
      <c r="T763" t="s">
        <v>48</v>
      </c>
      <c r="U763" t="s">
        <v>50</v>
      </c>
      <c r="V763" t="s">
        <v>48</v>
      </c>
      <c r="W763" t="s">
        <v>48</v>
      </c>
      <c r="X763" t="s">
        <v>50</v>
      </c>
      <c r="Y763" s="7">
        <f>ABS(Quintile_Data[[#This Row],[AE_Amt_Overall]]-MAX(Quintile_Data[[#This Row],[AE_Amt_Q1]:[AE_Amt_Q5]]))</f>
        <v>0.34941012991474107</v>
      </c>
      <c r="Z763" s="6">
        <f>ABS(MIN(Quintile_Data[[#This Row],[AE_Amt_Q1]:[AE_Amt_Q5]])-Quintile_Data[[#This Row],[AE_Amt_Overall]])</f>
        <v>0.231824062319128</v>
      </c>
      <c r="AA763" s="19">
        <f>VLOOKUP(Quintile_Data[[#This Row],[Deaths_Q1]],Mapping!$A$2:$B$8,2,FALSE)</f>
        <v>50</v>
      </c>
      <c r="AB763" s="8">
        <f>VLOOKUP(Quintile_Data[[#This Row],[Deaths_Q2]],Mapping!$A$2:$B$8,2,FALSE)</f>
        <v>50</v>
      </c>
      <c r="AC763" s="8">
        <f>VLOOKUP(Quintile_Data[[#This Row],[Deaths_Q3]],Mapping!$A$2:$B$8,2,FALSE)</f>
        <v>100</v>
      </c>
      <c r="AD763" s="8">
        <f>VLOOKUP(Quintile_Data[[#This Row],[Deaths_Q4]],Mapping!$A$2:$B$8,2,FALSE)</f>
        <v>50</v>
      </c>
      <c r="AE763" s="8">
        <f>VLOOKUP(Quintile_Data[[#This Row],[Deaths_Q5]],Mapping!$A$2:$B$8,2,FALSE)</f>
        <v>50</v>
      </c>
      <c r="AF763" s="8">
        <f>VLOOKUP(Quintile_Data[[#This Row],[Deaths_Overall]],Mapping!$A$2:$B$8,2,FALSE)</f>
        <v>100</v>
      </c>
    </row>
    <row r="764" spans="1:32" x14ac:dyDescent="0.25">
      <c r="A764" t="s">
        <v>13</v>
      </c>
      <c r="B764" t="s">
        <v>15</v>
      </c>
      <c r="C764" t="s">
        <v>28</v>
      </c>
      <c r="D764" t="s">
        <v>29</v>
      </c>
      <c r="E764" t="s">
        <v>11</v>
      </c>
      <c r="F764" t="s">
        <v>57</v>
      </c>
      <c r="G764" s="10">
        <v>1.2095231642133699</v>
      </c>
      <c r="H764" s="5">
        <v>0.93450132114871098</v>
      </c>
      <c r="I764" s="5">
        <v>0.81267099673563103</v>
      </c>
      <c r="J764" s="5">
        <v>0.73266307027279598</v>
      </c>
      <c r="K764" s="5">
        <v>0.58671457391007897</v>
      </c>
      <c r="L764" s="5">
        <v>0.82051748097385702</v>
      </c>
      <c r="M764" s="10">
        <v>1.86734047116123</v>
      </c>
      <c r="N764" s="5">
        <v>1.14806301038422</v>
      </c>
      <c r="O764" s="5">
        <v>0.96902948200727501</v>
      </c>
      <c r="P764" s="5">
        <v>0.90060272704887201</v>
      </c>
      <c r="Q764" s="5">
        <v>0.721465956319983</v>
      </c>
      <c r="R764" s="5">
        <v>1.0793608640521699</v>
      </c>
      <c r="S764" s="11" t="s">
        <v>50</v>
      </c>
      <c r="T764" t="s">
        <v>50</v>
      </c>
      <c r="U764" t="s">
        <v>50</v>
      </c>
      <c r="V764" t="s">
        <v>50</v>
      </c>
      <c r="W764" t="s">
        <v>48</v>
      </c>
      <c r="X764" t="s">
        <v>50</v>
      </c>
      <c r="Y764" s="7">
        <f>ABS(Quintile_Data[[#This Row],[AE_Amt_Overall]]-MAX(Quintile_Data[[#This Row],[AE_Amt_Q1]:[AE_Amt_Q5]]))</f>
        <v>0.3890056832395129</v>
      </c>
      <c r="Z764" s="6">
        <f>ABS(MIN(Quintile_Data[[#This Row],[AE_Amt_Q1]:[AE_Amt_Q5]])-Quintile_Data[[#This Row],[AE_Amt_Overall]])</f>
        <v>0.23380290706377804</v>
      </c>
      <c r="AA764" s="19">
        <f>VLOOKUP(Quintile_Data[[#This Row],[Deaths_Q1]],Mapping!$A$2:$B$8,2,FALSE)</f>
        <v>100</v>
      </c>
      <c r="AB764" s="8">
        <f>VLOOKUP(Quintile_Data[[#This Row],[Deaths_Q2]],Mapping!$A$2:$B$8,2,FALSE)</f>
        <v>100</v>
      </c>
      <c r="AC764" s="8">
        <f>VLOOKUP(Quintile_Data[[#This Row],[Deaths_Q3]],Mapping!$A$2:$B$8,2,FALSE)</f>
        <v>100</v>
      </c>
      <c r="AD764" s="8">
        <f>VLOOKUP(Quintile_Data[[#This Row],[Deaths_Q4]],Mapping!$A$2:$B$8,2,FALSE)</f>
        <v>100</v>
      </c>
      <c r="AE764" s="8">
        <f>VLOOKUP(Quintile_Data[[#This Row],[Deaths_Q5]],Mapping!$A$2:$B$8,2,FALSE)</f>
        <v>50</v>
      </c>
      <c r="AF764" s="8">
        <f>VLOOKUP(Quintile_Data[[#This Row],[Deaths_Overall]],Mapping!$A$2:$B$8,2,FALSE)</f>
        <v>100</v>
      </c>
    </row>
    <row r="765" spans="1:32" x14ac:dyDescent="0.25">
      <c r="A765" t="s">
        <v>13</v>
      </c>
      <c r="B765" t="s">
        <v>15</v>
      </c>
      <c r="C765" t="s">
        <v>28</v>
      </c>
      <c r="D765" t="s">
        <v>29</v>
      </c>
      <c r="E765" t="s">
        <v>58</v>
      </c>
      <c r="F765" t="s">
        <v>16</v>
      </c>
      <c r="G765" s="10">
        <v>1.6811266379762999</v>
      </c>
      <c r="H765" s="5">
        <v>1.35049967834975</v>
      </c>
      <c r="I765" s="5">
        <v>1.20212830582817</v>
      </c>
      <c r="J765" s="5">
        <v>1.0781493704230201</v>
      </c>
      <c r="K765" s="5">
        <v>0.93237887452594503</v>
      </c>
      <c r="L765" s="5">
        <v>1.20880612871891</v>
      </c>
      <c r="M765" s="10">
        <v>2.0019843322783899</v>
      </c>
      <c r="N765" s="5">
        <v>1.36006831008911</v>
      </c>
      <c r="O765" s="5">
        <v>1.2592402664306701</v>
      </c>
      <c r="P765" s="5">
        <v>1.1754163061156999</v>
      </c>
      <c r="Q765" s="5">
        <v>0.97890049757350195</v>
      </c>
      <c r="R765" s="5">
        <v>1.3348959824900599</v>
      </c>
      <c r="S765" s="11" t="s">
        <v>50</v>
      </c>
      <c r="T765" t="s">
        <v>48</v>
      </c>
      <c r="U765" t="s">
        <v>50</v>
      </c>
      <c r="V765" t="s">
        <v>50</v>
      </c>
      <c r="W765" t="s">
        <v>50</v>
      </c>
      <c r="X765" t="s">
        <v>50</v>
      </c>
      <c r="Y765" s="7">
        <f>ABS(Quintile_Data[[#This Row],[AE_Amt_Overall]]-MAX(Quintile_Data[[#This Row],[AE_Amt_Q1]:[AE_Amt_Q5]]))</f>
        <v>0.47232050925738989</v>
      </c>
      <c r="Z765" s="6">
        <f>ABS(MIN(Quintile_Data[[#This Row],[AE_Amt_Q1]:[AE_Amt_Q5]])-Quintile_Data[[#This Row],[AE_Amt_Overall]])</f>
        <v>0.27642725419296499</v>
      </c>
      <c r="AA765" s="19">
        <f>VLOOKUP(Quintile_Data[[#This Row],[Deaths_Q1]],Mapping!$A$2:$B$8,2,FALSE)</f>
        <v>100</v>
      </c>
      <c r="AB765" s="8">
        <f>VLOOKUP(Quintile_Data[[#This Row],[Deaths_Q2]],Mapping!$A$2:$B$8,2,FALSE)</f>
        <v>50</v>
      </c>
      <c r="AC765" s="8">
        <f>VLOOKUP(Quintile_Data[[#This Row],[Deaths_Q3]],Mapping!$A$2:$B$8,2,FALSE)</f>
        <v>100</v>
      </c>
      <c r="AD765" s="8">
        <f>VLOOKUP(Quintile_Data[[#This Row],[Deaths_Q4]],Mapping!$A$2:$B$8,2,FALSE)</f>
        <v>100</v>
      </c>
      <c r="AE765" s="8">
        <f>VLOOKUP(Quintile_Data[[#This Row],[Deaths_Q5]],Mapping!$A$2:$B$8,2,FALSE)</f>
        <v>100</v>
      </c>
      <c r="AF765" s="8">
        <f>VLOOKUP(Quintile_Data[[#This Row],[Deaths_Overall]],Mapping!$A$2:$B$8,2,FALSE)</f>
        <v>100</v>
      </c>
    </row>
    <row r="766" spans="1:32" x14ac:dyDescent="0.25">
      <c r="A766" t="s">
        <v>13</v>
      </c>
      <c r="B766" t="s">
        <v>15</v>
      </c>
      <c r="C766" t="s">
        <v>28</v>
      </c>
      <c r="D766" t="s">
        <v>29</v>
      </c>
      <c r="E766" t="s">
        <v>58</v>
      </c>
      <c r="F766" t="s">
        <v>7</v>
      </c>
      <c r="G766" s="10">
        <v>1.1014508950664601</v>
      </c>
      <c r="H766" s="5">
        <v>0.95272855933612699</v>
      </c>
      <c r="I766" s="5">
        <v>0.83889519959200498</v>
      </c>
      <c r="J766" s="5">
        <v>0.77394293964749905</v>
      </c>
      <c r="K766" s="5">
        <v>0.66415461429971401</v>
      </c>
      <c r="L766" s="5">
        <v>0.83267514352707594</v>
      </c>
      <c r="M766" s="10">
        <v>1.5692678887681499</v>
      </c>
      <c r="N766" s="5">
        <v>0.93579049435167905</v>
      </c>
      <c r="O766" s="5">
        <v>0.87507411783832301</v>
      </c>
      <c r="P766" s="5">
        <v>0.83464626723066104</v>
      </c>
      <c r="Q766" s="5">
        <v>0.70592686447415898</v>
      </c>
      <c r="R766" s="5">
        <v>0.89851564853241195</v>
      </c>
      <c r="S766" s="11" t="s">
        <v>50</v>
      </c>
      <c r="T766" t="s">
        <v>50</v>
      </c>
      <c r="U766" t="s">
        <v>50</v>
      </c>
      <c r="V766" t="s">
        <v>50</v>
      </c>
      <c r="W766" t="s">
        <v>50</v>
      </c>
      <c r="X766" t="s">
        <v>50</v>
      </c>
      <c r="Y766" s="7">
        <f>ABS(Quintile_Data[[#This Row],[AE_Amt_Overall]]-MAX(Quintile_Data[[#This Row],[AE_Amt_Q1]:[AE_Amt_Q5]]))</f>
        <v>0.26877575153938416</v>
      </c>
      <c r="Z766" s="6">
        <f>ABS(MIN(Quintile_Data[[#This Row],[AE_Amt_Q1]:[AE_Amt_Q5]])-Quintile_Data[[#This Row],[AE_Amt_Overall]])</f>
        <v>0.16852052922736194</v>
      </c>
      <c r="AA766" s="19">
        <f>VLOOKUP(Quintile_Data[[#This Row],[Deaths_Q1]],Mapping!$A$2:$B$8,2,FALSE)</f>
        <v>100</v>
      </c>
      <c r="AB766" s="8">
        <f>VLOOKUP(Quintile_Data[[#This Row],[Deaths_Q2]],Mapping!$A$2:$B$8,2,FALSE)</f>
        <v>100</v>
      </c>
      <c r="AC766" s="8">
        <f>VLOOKUP(Quintile_Data[[#This Row],[Deaths_Q3]],Mapping!$A$2:$B$8,2,FALSE)</f>
        <v>100</v>
      </c>
      <c r="AD766" s="8">
        <f>VLOOKUP(Quintile_Data[[#This Row],[Deaths_Q4]],Mapping!$A$2:$B$8,2,FALSE)</f>
        <v>100</v>
      </c>
      <c r="AE766" s="8">
        <f>VLOOKUP(Quintile_Data[[#This Row],[Deaths_Q5]],Mapping!$A$2:$B$8,2,FALSE)</f>
        <v>100</v>
      </c>
      <c r="AF766" s="8">
        <f>VLOOKUP(Quintile_Data[[#This Row],[Deaths_Overall]],Mapping!$A$2:$B$8,2,FALSE)</f>
        <v>100</v>
      </c>
    </row>
    <row r="767" spans="1:32" x14ac:dyDescent="0.25">
      <c r="A767" t="s">
        <v>13</v>
      </c>
      <c r="B767" t="s">
        <v>15</v>
      </c>
      <c r="C767" t="s">
        <v>28</v>
      </c>
      <c r="D767" t="s">
        <v>29</v>
      </c>
      <c r="E767" t="s">
        <v>58</v>
      </c>
      <c r="F767" t="s">
        <v>57</v>
      </c>
      <c r="G767" s="10">
        <v>1.2252448319804901</v>
      </c>
      <c r="H767" s="5">
        <v>0.97918846432137097</v>
      </c>
      <c r="I767" s="5">
        <v>0.85837750271367297</v>
      </c>
      <c r="J767" s="5">
        <v>0.79470601586742695</v>
      </c>
      <c r="K767" s="5">
        <v>0.67733029296601199</v>
      </c>
      <c r="L767" s="5">
        <v>0.85274885002793199</v>
      </c>
      <c r="M767" s="10">
        <v>1.6630544939626499</v>
      </c>
      <c r="N767" s="5">
        <v>1.12452417995896</v>
      </c>
      <c r="O767" s="5">
        <v>1.0279427356330499</v>
      </c>
      <c r="P767" s="5">
        <v>0.950216677391579</v>
      </c>
      <c r="Q767" s="5">
        <v>0.77035542508028898</v>
      </c>
      <c r="R767" s="5">
        <v>1.08131182876899</v>
      </c>
      <c r="S767" s="11" t="s">
        <v>50</v>
      </c>
      <c r="T767" t="s">
        <v>50</v>
      </c>
      <c r="U767" t="s">
        <v>50</v>
      </c>
      <c r="V767" t="s">
        <v>50</v>
      </c>
      <c r="W767" t="s">
        <v>50</v>
      </c>
      <c r="X767" t="s">
        <v>52</v>
      </c>
      <c r="Y767" s="7">
        <f>ABS(Quintile_Data[[#This Row],[AE_Amt_Overall]]-MAX(Quintile_Data[[#This Row],[AE_Amt_Q1]:[AE_Amt_Q5]]))</f>
        <v>0.37249598195255806</v>
      </c>
      <c r="Z767" s="6">
        <f>ABS(MIN(Quintile_Data[[#This Row],[AE_Amt_Q1]:[AE_Amt_Q5]])-Quintile_Data[[#This Row],[AE_Amt_Overall]])</f>
        <v>0.17541855706192</v>
      </c>
      <c r="AA767" s="19">
        <f>VLOOKUP(Quintile_Data[[#This Row],[Deaths_Q1]],Mapping!$A$2:$B$8,2,FALSE)</f>
        <v>100</v>
      </c>
      <c r="AB767" s="8">
        <f>VLOOKUP(Quintile_Data[[#This Row],[Deaths_Q2]],Mapping!$A$2:$B$8,2,FALSE)</f>
        <v>100</v>
      </c>
      <c r="AC767" s="8">
        <f>VLOOKUP(Quintile_Data[[#This Row],[Deaths_Q3]],Mapping!$A$2:$B$8,2,FALSE)</f>
        <v>100</v>
      </c>
      <c r="AD767" s="8">
        <f>VLOOKUP(Quintile_Data[[#This Row],[Deaths_Q4]],Mapping!$A$2:$B$8,2,FALSE)</f>
        <v>100</v>
      </c>
      <c r="AE767" s="8">
        <f>VLOOKUP(Quintile_Data[[#This Row],[Deaths_Q5]],Mapping!$A$2:$B$8,2,FALSE)</f>
        <v>100</v>
      </c>
      <c r="AF767" s="8">
        <f>VLOOKUP(Quintile_Data[[#This Row],[Deaths_Overall]],Mapping!$A$2:$B$8,2,FALSE)</f>
        <v>200</v>
      </c>
    </row>
    <row r="768" spans="1:32" x14ac:dyDescent="0.25">
      <c r="A768" t="s">
        <v>13</v>
      </c>
      <c r="B768" t="s">
        <v>15</v>
      </c>
      <c r="C768" t="s">
        <v>6</v>
      </c>
      <c r="D768" t="s">
        <v>10</v>
      </c>
      <c r="E768" t="s">
        <v>60</v>
      </c>
      <c r="F768" t="s">
        <v>16</v>
      </c>
      <c r="G768" s="10" t="s">
        <v>54</v>
      </c>
      <c r="H768" s="5" t="s">
        <v>54</v>
      </c>
      <c r="I768" s="5" t="s">
        <v>54</v>
      </c>
      <c r="J768" s="5" t="s">
        <v>54</v>
      </c>
      <c r="K768" s="5" t="s">
        <v>54</v>
      </c>
      <c r="L768" s="5" t="s">
        <v>54</v>
      </c>
      <c r="M768" s="10" t="s">
        <v>54</v>
      </c>
      <c r="N768" s="5" t="s">
        <v>54</v>
      </c>
      <c r="O768" s="5" t="s">
        <v>54</v>
      </c>
      <c r="P768" s="5" t="s">
        <v>54</v>
      </c>
      <c r="Q768" s="5" t="s">
        <v>54</v>
      </c>
      <c r="R768" s="5" t="s">
        <v>54</v>
      </c>
      <c r="S768" s="11" t="s">
        <v>55</v>
      </c>
      <c r="T768" t="s">
        <v>55</v>
      </c>
      <c r="U768" t="s">
        <v>55</v>
      </c>
      <c r="V768" t="s">
        <v>55</v>
      </c>
      <c r="W768" t="s">
        <v>55</v>
      </c>
      <c r="X768" t="s">
        <v>55</v>
      </c>
      <c r="Y768" s="7" t="e">
        <f>ABS(Quintile_Data[[#This Row],[AE_Amt_Overall]]-MAX(Quintile_Data[[#This Row],[AE_Amt_Q1]:[AE_Amt_Q5]]))</f>
        <v>#VALUE!</v>
      </c>
      <c r="Z768" s="6" t="e">
        <f>ABS(MIN(Quintile_Data[[#This Row],[AE_Amt_Q1]:[AE_Amt_Q5]])-Quintile_Data[[#This Row],[AE_Amt_Overall]])</f>
        <v>#VALUE!</v>
      </c>
      <c r="AA768" s="19" t="str">
        <f>VLOOKUP(Quintile_Data[[#This Row],[Deaths_Q1]],Mapping!$A$2:$B$8,2,FALSE)</f>
        <v>N/A</v>
      </c>
      <c r="AB768" s="8" t="str">
        <f>VLOOKUP(Quintile_Data[[#This Row],[Deaths_Q2]],Mapping!$A$2:$B$8,2,FALSE)</f>
        <v>N/A</v>
      </c>
      <c r="AC768" s="8" t="str">
        <f>VLOOKUP(Quintile_Data[[#This Row],[Deaths_Q3]],Mapping!$A$2:$B$8,2,FALSE)</f>
        <v>N/A</v>
      </c>
      <c r="AD768" s="8" t="str">
        <f>VLOOKUP(Quintile_Data[[#This Row],[Deaths_Q4]],Mapping!$A$2:$B$8,2,FALSE)</f>
        <v>N/A</v>
      </c>
      <c r="AE768" s="8" t="str">
        <f>VLOOKUP(Quintile_Data[[#This Row],[Deaths_Q5]],Mapping!$A$2:$B$8,2,FALSE)</f>
        <v>N/A</v>
      </c>
      <c r="AF768" s="8" t="str">
        <f>VLOOKUP(Quintile_Data[[#This Row],[Deaths_Overall]],Mapping!$A$2:$B$8,2,FALSE)</f>
        <v>N/A</v>
      </c>
    </row>
    <row r="769" spans="1:32" x14ac:dyDescent="0.25">
      <c r="A769" t="s">
        <v>13</v>
      </c>
      <c r="B769" t="s">
        <v>15</v>
      </c>
      <c r="C769" t="s">
        <v>6</v>
      </c>
      <c r="D769" t="s">
        <v>10</v>
      </c>
      <c r="E769" t="s">
        <v>60</v>
      </c>
      <c r="F769" t="s">
        <v>57</v>
      </c>
      <c r="G769" s="10" t="s">
        <v>54</v>
      </c>
      <c r="H769" s="5" t="s">
        <v>54</v>
      </c>
      <c r="I769" s="5" t="s">
        <v>54</v>
      </c>
      <c r="J769" s="5" t="s">
        <v>54</v>
      </c>
      <c r="K769" s="5" t="s">
        <v>54</v>
      </c>
      <c r="L769" s="5" t="s">
        <v>54</v>
      </c>
      <c r="M769" s="10" t="s">
        <v>54</v>
      </c>
      <c r="N769" s="5" t="s">
        <v>54</v>
      </c>
      <c r="O769" s="5" t="s">
        <v>54</v>
      </c>
      <c r="P769" s="5" t="s">
        <v>54</v>
      </c>
      <c r="Q769" s="5" t="s">
        <v>54</v>
      </c>
      <c r="R769" s="5" t="s">
        <v>54</v>
      </c>
      <c r="S769" s="11" t="s">
        <v>55</v>
      </c>
      <c r="T769" t="s">
        <v>55</v>
      </c>
      <c r="U769" t="s">
        <v>55</v>
      </c>
      <c r="V769" t="s">
        <v>55</v>
      </c>
      <c r="W769" t="s">
        <v>55</v>
      </c>
      <c r="X769" t="s">
        <v>55</v>
      </c>
      <c r="Y769" s="7" t="e">
        <f>ABS(Quintile_Data[[#This Row],[AE_Amt_Overall]]-MAX(Quintile_Data[[#This Row],[AE_Amt_Q1]:[AE_Amt_Q5]]))</f>
        <v>#VALUE!</v>
      </c>
      <c r="Z769" s="6" t="e">
        <f>ABS(MIN(Quintile_Data[[#This Row],[AE_Amt_Q1]:[AE_Amt_Q5]])-Quintile_Data[[#This Row],[AE_Amt_Overall]])</f>
        <v>#VALUE!</v>
      </c>
      <c r="AA769" s="19" t="str">
        <f>VLOOKUP(Quintile_Data[[#This Row],[Deaths_Q1]],Mapping!$A$2:$B$8,2,FALSE)</f>
        <v>N/A</v>
      </c>
      <c r="AB769" s="8" t="str">
        <f>VLOOKUP(Quintile_Data[[#This Row],[Deaths_Q2]],Mapping!$A$2:$B$8,2,FALSE)</f>
        <v>N/A</v>
      </c>
      <c r="AC769" s="8" t="str">
        <f>VLOOKUP(Quintile_Data[[#This Row],[Deaths_Q3]],Mapping!$A$2:$B$8,2,FALSE)</f>
        <v>N/A</v>
      </c>
      <c r="AD769" s="8" t="str">
        <f>VLOOKUP(Quintile_Data[[#This Row],[Deaths_Q4]],Mapping!$A$2:$B$8,2,FALSE)</f>
        <v>N/A</v>
      </c>
      <c r="AE769" s="8" t="str">
        <f>VLOOKUP(Quintile_Data[[#This Row],[Deaths_Q5]],Mapping!$A$2:$B$8,2,FALSE)</f>
        <v>N/A</v>
      </c>
      <c r="AF769" s="8" t="str">
        <f>VLOOKUP(Quintile_Data[[#This Row],[Deaths_Overall]],Mapping!$A$2:$B$8,2,FALSE)</f>
        <v>N/A</v>
      </c>
    </row>
    <row r="770" spans="1:32" x14ac:dyDescent="0.25">
      <c r="A770" t="s">
        <v>13</v>
      </c>
      <c r="B770" t="s">
        <v>15</v>
      </c>
      <c r="C770" t="s">
        <v>6</v>
      </c>
      <c r="D770" t="s">
        <v>10</v>
      </c>
      <c r="E770" t="s">
        <v>61</v>
      </c>
      <c r="F770" t="s">
        <v>16</v>
      </c>
      <c r="G770" s="10">
        <v>3.0931988376357298</v>
      </c>
      <c r="H770" s="5">
        <v>1.85530726734692</v>
      </c>
      <c r="I770" s="5">
        <v>1.4427865800995401</v>
      </c>
      <c r="J770" s="5">
        <v>1.0660879015664899</v>
      </c>
      <c r="K770" s="5">
        <v>0.69342787843015696</v>
      </c>
      <c r="L770" s="5">
        <v>1.11104670239623</v>
      </c>
      <c r="M770" s="10">
        <v>2.8443175695809302</v>
      </c>
      <c r="N770" s="5">
        <v>1.86180494293212</v>
      </c>
      <c r="O770" s="5">
        <v>1.5520777769365499</v>
      </c>
      <c r="P770" s="5">
        <v>1.16363452778079</v>
      </c>
      <c r="Q770" s="5">
        <v>0.81222399822036395</v>
      </c>
      <c r="R770" s="5">
        <v>1.20068773917719</v>
      </c>
      <c r="S770" s="11" t="s">
        <v>51</v>
      </c>
      <c r="T770" t="s">
        <v>53</v>
      </c>
      <c r="U770" t="s">
        <v>53</v>
      </c>
      <c r="V770" t="s">
        <v>49</v>
      </c>
      <c r="W770" t="s">
        <v>53</v>
      </c>
      <c r="X770" t="s">
        <v>48</v>
      </c>
      <c r="Y770" s="7">
        <f>ABS(Quintile_Data[[#This Row],[AE_Amt_Overall]]-MAX(Quintile_Data[[#This Row],[AE_Amt_Q1]:[AE_Amt_Q5]]))</f>
        <v>1.9821521352394997</v>
      </c>
      <c r="Z770" s="6">
        <f>ABS(MIN(Quintile_Data[[#This Row],[AE_Amt_Q1]:[AE_Amt_Q5]])-Quintile_Data[[#This Row],[AE_Amt_Overall]])</f>
        <v>0.41761882396607308</v>
      </c>
      <c r="AA770" s="19">
        <f>VLOOKUP(Quintile_Data[[#This Row],[Deaths_Q1]],Mapping!$A$2:$B$8,2,FALSE)</f>
        <v>6</v>
      </c>
      <c r="AB770" s="8">
        <f>VLOOKUP(Quintile_Data[[#This Row],[Deaths_Q2]],Mapping!$A$2:$B$8,2,FALSE)</f>
        <v>12</v>
      </c>
      <c r="AC770" s="8">
        <f>VLOOKUP(Quintile_Data[[#This Row],[Deaths_Q3]],Mapping!$A$2:$B$8,2,FALSE)</f>
        <v>12</v>
      </c>
      <c r="AD770" s="8">
        <f>VLOOKUP(Quintile_Data[[#This Row],[Deaths_Q4]],Mapping!$A$2:$B$8,2,FALSE)</f>
        <v>25</v>
      </c>
      <c r="AE770" s="8">
        <f>VLOOKUP(Quintile_Data[[#This Row],[Deaths_Q5]],Mapping!$A$2:$B$8,2,FALSE)</f>
        <v>12</v>
      </c>
      <c r="AF770" s="8">
        <f>VLOOKUP(Quintile_Data[[#This Row],[Deaths_Overall]],Mapping!$A$2:$B$8,2,FALSE)</f>
        <v>50</v>
      </c>
    </row>
    <row r="771" spans="1:32" x14ac:dyDescent="0.25">
      <c r="A771" t="s">
        <v>13</v>
      </c>
      <c r="B771" t="s">
        <v>15</v>
      </c>
      <c r="C771" t="s">
        <v>6</v>
      </c>
      <c r="D771" t="s">
        <v>10</v>
      </c>
      <c r="E771" t="s">
        <v>61</v>
      </c>
      <c r="F771" t="s">
        <v>7</v>
      </c>
      <c r="G771" s="10" t="s">
        <v>54</v>
      </c>
      <c r="H771" s="5">
        <v>1.35303009468948</v>
      </c>
      <c r="I771" s="5">
        <v>0.93816604841360796</v>
      </c>
      <c r="J771" s="5">
        <v>0.61639517585978598</v>
      </c>
      <c r="K771" s="5">
        <v>0.36566987343982599</v>
      </c>
      <c r="L771" s="5">
        <v>0.79563520930250398</v>
      </c>
      <c r="M771" s="10" t="s">
        <v>54</v>
      </c>
      <c r="N771" s="5">
        <v>1.3054920220849</v>
      </c>
      <c r="O771" s="5">
        <v>1.0822721798633399</v>
      </c>
      <c r="P771" s="5">
        <v>0.77282818447137602</v>
      </c>
      <c r="Q771" s="5">
        <v>0.52641158843092495</v>
      </c>
      <c r="R771" s="5">
        <v>0.960730226966237</v>
      </c>
      <c r="S771" s="11" t="s">
        <v>55</v>
      </c>
      <c r="T771" t="s">
        <v>51</v>
      </c>
      <c r="U771" t="s">
        <v>51</v>
      </c>
      <c r="V771" t="s">
        <v>51</v>
      </c>
      <c r="W771" t="s">
        <v>51</v>
      </c>
      <c r="X771" t="s">
        <v>53</v>
      </c>
      <c r="Y771" s="7">
        <f>ABS(Quintile_Data[[#This Row],[AE_Amt_Overall]]-MAX(Quintile_Data[[#This Row],[AE_Amt_Q1]:[AE_Amt_Q5]]))</f>
        <v>0.55739488538697601</v>
      </c>
      <c r="Z771" s="6">
        <f>ABS(MIN(Quintile_Data[[#This Row],[AE_Amt_Q1]:[AE_Amt_Q5]])-Quintile_Data[[#This Row],[AE_Amt_Overall]])</f>
        <v>0.42996533586267799</v>
      </c>
      <c r="AA771" s="19" t="str">
        <f>VLOOKUP(Quintile_Data[[#This Row],[Deaths_Q1]],Mapping!$A$2:$B$8,2,FALSE)</f>
        <v>N/A</v>
      </c>
      <c r="AB771" s="8">
        <f>VLOOKUP(Quintile_Data[[#This Row],[Deaths_Q2]],Mapping!$A$2:$B$8,2,FALSE)</f>
        <v>6</v>
      </c>
      <c r="AC771" s="8">
        <f>VLOOKUP(Quintile_Data[[#This Row],[Deaths_Q3]],Mapping!$A$2:$B$8,2,FALSE)</f>
        <v>6</v>
      </c>
      <c r="AD771" s="8">
        <f>VLOOKUP(Quintile_Data[[#This Row],[Deaths_Q4]],Mapping!$A$2:$B$8,2,FALSE)</f>
        <v>6</v>
      </c>
      <c r="AE771" s="8">
        <f>VLOOKUP(Quintile_Data[[#This Row],[Deaths_Q5]],Mapping!$A$2:$B$8,2,FALSE)</f>
        <v>6</v>
      </c>
      <c r="AF771" s="8">
        <f>VLOOKUP(Quintile_Data[[#This Row],[Deaths_Overall]],Mapping!$A$2:$B$8,2,FALSE)</f>
        <v>12</v>
      </c>
    </row>
    <row r="772" spans="1:32" x14ac:dyDescent="0.25">
      <c r="A772" t="s">
        <v>13</v>
      </c>
      <c r="B772" t="s">
        <v>15</v>
      </c>
      <c r="C772" t="s">
        <v>6</v>
      </c>
      <c r="D772" t="s">
        <v>10</v>
      </c>
      <c r="E772" t="s">
        <v>61</v>
      </c>
      <c r="F772" t="s">
        <v>57</v>
      </c>
      <c r="G772" s="10">
        <v>3.0830349556920198</v>
      </c>
      <c r="H772" s="5">
        <v>1.8891562422214001</v>
      </c>
      <c r="I772" s="5">
        <v>1.2682777013829101</v>
      </c>
      <c r="J772" s="5">
        <v>0.933528978360326</v>
      </c>
      <c r="K772" s="5">
        <v>0.50544840798135904</v>
      </c>
      <c r="L772" s="5">
        <v>0.94264037099382303</v>
      </c>
      <c r="M772" s="10">
        <v>2.8755293184555901</v>
      </c>
      <c r="N772" s="5">
        <v>1.69271515442234</v>
      </c>
      <c r="O772" s="5">
        <v>1.3474120026612499</v>
      </c>
      <c r="P772" s="5">
        <v>1.1491408455160199</v>
      </c>
      <c r="Q772" s="5">
        <v>0.77882687370778203</v>
      </c>
      <c r="R772" s="5">
        <v>1.1546006788638901</v>
      </c>
      <c r="S772" s="11" t="s">
        <v>51</v>
      </c>
      <c r="T772" t="s">
        <v>51</v>
      </c>
      <c r="U772" t="s">
        <v>49</v>
      </c>
      <c r="V772" t="s">
        <v>49</v>
      </c>
      <c r="W772" t="s">
        <v>53</v>
      </c>
      <c r="X772" t="s">
        <v>48</v>
      </c>
      <c r="Y772" s="7">
        <f>ABS(Quintile_Data[[#This Row],[AE_Amt_Overall]]-MAX(Quintile_Data[[#This Row],[AE_Amt_Q1]:[AE_Amt_Q5]]))</f>
        <v>2.1403945846981967</v>
      </c>
      <c r="Z772" s="6">
        <f>ABS(MIN(Quintile_Data[[#This Row],[AE_Amt_Q1]:[AE_Amt_Q5]])-Quintile_Data[[#This Row],[AE_Amt_Overall]])</f>
        <v>0.43719196301246399</v>
      </c>
      <c r="AA772" s="19">
        <f>VLOOKUP(Quintile_Data[[#This Row],[Deaths_Q1]],Mapping!$A$2:$B$8,2,FALSE)</f>
        <v>6</v>
      </c>
      <c r="AB772" s="8">
        <f>VLOOKUP(Quintile_Data[[#This Row],[Deaths_Q2]],Mapping!$A$2:$B$8,2,FALSE)</f>
        <v>6</v>
      </c>
      <c r="AC772" s="8">
        <f>VLOOKUP(Quintile_Data[[#This Row],[Deaths_Q3]],Mapping!$A$2:$B$8,2,FALSE)</f>
        <v>25</v>
      </c>
      <c r="AD772" s="8">
        <f>VLOOKUP(Quintile_Data[[#This Row],[Deaths_Q4]],Mapping!$A$2:$B$8,2,FALSE)</f>
        <v>25</v>
      </c>
      <c r="AE772" s="8">
        <f>VLOOKUP(Quintile_Data[[#This Row],[Deaths_Q5]],Mapping!$A$2:$B$8,2,FALSE)</f>
        <v>12</v>
      </c>
      <c r="AF772" s="8">
        <f>VLOOKUP(Quintile_Data[[#This Row],[Deaths_Overall]],Mapping!$A$2:$B$8,2,FALSE)</f>
        <v>50</v>
      </c>
    </row>
    <row r="773" spans="1:32" x14ac:dyDescent="0.25">
      <c r="A773" t="s">
        <v>13</v>
      </c>
      <c r="B773" t="s">
        <v>15</v>
      </c>
      <c r="C773" t="s">
        <v>6</v>
      </c>
      <c r="D773" t="s">
        <v>10</v>
      </c>
      <c r="E773" t="s">
        <v>62</v>
      </c>
      <c r="F773" t="s">
        <v>16</v>
      </c>
      <c r="G773" s="10">
        <v>5.3446743616523902</v>
      </c>
      <c r="H773" s="5">
        <v>2.4699724626491699</v>
      </c>
      <c r="I773" s="5">
        <v>1.77462021316666</v>
      </c>
      <c r="J773" s="5">
        <v>1.2409440041759601</v>
      </c>
      <c r="K773" s="5">
        <v>0.80768606938826903</v>
      </c>
      <c r="L773" s="5">
        <v>1.3487861653859099</v>
      </c>
      <c r="M773" s="10">
        <v>4.65715004253651</v>
      </c>
      <c r="N773" s="5">
        <v>2.8384106851655702</v>
      </c>
      <c r="O773" s="5">
        <v>1.9238137138815901</v>
      </c>
      <c r="P773" s="5">
        <v>1.25935243953465</v>
      </c>
      <c r="Q773" s="5">
        <v>0.88076753342282199</v>
      </c>
      <c r="R773" s="5">
        <v>1.4116547920692999</v>
      </c>
      <c r="S773" s="11" t="s">
        <v>51</v>
      </c>
      <c r="T773" t="s">
        <v>51</v>
      </c>
      <c r="U773" t="s">
        <v>53</v>
      </c>
      <c r="V773" t="s">
        <v>53</v>
      </c>
      <c r="W773" t="s">
        <v>53</v>
      </c>
      <c r="X773" t="s">
        <v>49</v>
      </c>
      <c r="Y773" s="7">
        <f>ABS(Quintile_Data[[#This Row],[AE_Amt_Overall]]-MAX(Quintile_Data[[#This Row],[AE_Amt_Q1]:[AE_Amt_Q5]]))</f>
        <v>3.9958881962664803</v>
      </c>
      <c r="Z773" s="6">
        <f>ABS(MIN(Quintile_Data[[#This Row],[AE_Amt_Q1]:[AE_Amt_Q5]])-Quintile_Data[[#This Row],[AE_Amt_Overall]])</f>
        <v>0.54110009599764086</v>
      </c>
      <c r="AA773" s="19">
        <f>VLOOKUP(Quintile_Data[[#This Row],[Deaths_Q1]],Mapping!$A$2:$B$8,2,FALSE)</f>
        <v>6</v>
      </c>
      <c r="AB773" s="8">
        <f>VLOOKUP(Quintile_Data[[#This Row],[Deaths_Q2]],Mapping!$A$2:$B$8,2,FALSE)</f>
        <v>6</v>
      </c>
      <c r="AC773" s="8">
        <f>VLOOKUP(Quintile_Data[[#This Row],[Deaths_Q3]],Mapping!$A$2:$B$8,2,FALSE)</f>
        <v>12</v>
      </c>
      <c r="AD773" s="8">
        <f>VLOOKUP(Quintile_Data[[#This Row],[Deaths_Q4]],Mapping!$A$2:$B$8,2,FALSE)</f>
        <v>12</v>
      </c>
      <c r="AE773" s="8">
        <f>VLOOKUP(Quintile_Data[[#This Row],[Deaths_Q5]],Mapping!$A$2:$B$8,2,FALSE)</f>
        <v>12</v>
      </c>
      <c r="AF773" s="8">
        <f>VLOOKUP(Quintile_Data[[#This Row],[Deaths_Overall]],Mapping!$A$2:$B$8,2,FALSE)</f>
        <v>25</v>
      </c>
    </row>
    <row r="774" spans="1:32" x14ac:dyDescent="0.25">
      <c r="A774" t="s">
        <v>13</v>
      </c>
      <c r="B774" t="s">
        <v>15</v>
      </c>
      <c r="C774" t="s">
        <v>6</v>
      </c>
      <c r="D774" t="s">
        <v>10</v>
      </c>
      <c r="E774" t="s">
        <v>62</v>
      </c>
      <c r="F774" t="s">
        <v>7</v>
      </c>
      <c r="G774" s="10">
        <v>2.599390840032</v>
      </c>
      <c r="H774" s="5">
        <v>1.31766118104153</v>
      </c>
      <c r="I774" s="5">
        <v>0.99817496836768904</v>
      </c>
      <c r="J774" s="5">
        <v>0.72135015523166202</v>
      </c>
      <c r="K774" s="5" t="s">
        <v>54</v>
      </c>
      <c r="L774" s="5">
        <v>0.84756733552976005</v>
      </c>
      <c r="M774" s="10">
        <v>1.99277346470516</v>
      </c>
      <c r="N774" s="5">
        <v>1.2422160247926199</v>
      </c>
      <c r="O774" s="5">
        <v>1.1550498599124199</v>
      </c>
      <c r="P774" s="5">
        <v>0.78778038352454804</v>
      </c>
      <c r="Q774" s="5" t="s">
        <v>54</v>
      </c>
      <c r="R774" s="5">
        <v>0.92866623947206295</v>
      </c>
      <c r="S774" s="11" t="s">
        <v>51</v>
      </c>
      <c r="T774" t="s">
        <v>51</v>
      </c>
      <c r="U774" t="s">
        <v>51</v>
      </c>
      <c r="V774" t="s">
        <v>53</v>
      </c>
      <c r="W774" t="s">
        <v>55</v>
      </c>
      <c r="X774" t="s">
        <v>49</v>
      </c>
      <c r="Y774" s="7">
        <f>ABS(Quintile_Data[[#This Row],[AE_Amt_Overall]]-MAX(Quintile_Data[[#This Row],[AE_Amt_Q1]:[AE_Amt_Q5]]))</f>
        <v>1.7518235045022399</v>
      </c>
      <c r="Z774" s="6">
        <f>ABS(MIN(Quintile_Data[[#This Row],[AE_Amt_Q1]:[AE_Amt_Q5]])-Quintile_Data[[#This Row],[AE_Amt_Overall]])</f>
        <v>0.12621718029809803</v>
      </c>
      <c r="AA774" s="19">
        <f>VLOOKUP(Quintile_Data[[#This Row],[Deaths_Q1]],Mapping!$A$2:$B$8,2,FALSE)</f>
        <v>6</v>
      </c>
      <c r="AB774" s="8">
        <f>VLOOKUP(Quintile_Data[[#This Row],[Deaths_Q2]],Mapping!$A$2:$B$8,2,FALSE)</f>
        <v>6</v>
      </c>
      <c r="AC774" s="8">
        <f>VLOOKUP(Quintile_Data[[#This Row],[Deaths_Q3]],Mapping!$A$2:$B$8,2,FALSE)</f>
        <v>6</v>
      </c>
      <c r="AD774" s="8">
        <f>VLOOKUP(Quintile_Data[[#This Row],[Deaths_Q4]],Mapping!$A$2:$B$8,2,FALSE)</f>
        <v>12</v>
      </c>
      <c r="AE774" s="8" t="str">
        <f>VLOOKUP(Quintile_Data[[#This Row],[Deaths_Q5]],Mapping!$A$2:$B$8,2,FALSE)</f>
        <v>N/A</v>
      </c>
      <c r="AF774" s="8">
        <f>VLOOKUP(Quintile_Data[[#This Row],[Deaths_Overall]],Mapping!$A$2:$B$8,2,FALSE)</f>
        <v>25</v>
      </c>
    </row>
    <row r="775" spans="1:32" x14ac:dyDescent="0.25">
      <c r="A775" t="s">
        <v>13</v>
      </c>
      <c r="B775" t="s">
        <v>15</v>
      </c>
      <c r="C775" t="s">
        <v>6</v>
      </c>
      <c r="D775" t="s">
        <v>10</v>
      </c>
      <c r="E775" t="s">
        <v>62</v>
      </c>
      <c r="F775" t="s">
        <v>57</v>
      </c>
      <c r="G775" s="10">
        <v>2.9384106965931598</v>
      </c>
      <c r="H775" s="5">
        <v>1.5227910316698701</v>
      </c>
      <c r="I775" s="5">
        <v>1.1689711942876999</v>
      </c>
      <c r="J775" s="5">
        <v>0.839030484615928</v>
      </c>
      <c r="K775" s="5">
        <v>0.515116459165472</v>
      </c>
      <c r="L775" s="5">
        <v>0.94218913899578005</v>
      </c>
      <c r="M775" s="10">
        <v>3.0917104014598702</v>
      </c>
      <c r="N775" s="5">
        <v>1.7074250038786001</v>
      </c>
      <c r="O775" s="5">
        <v>1.33745280713002</v>
      </c>
      <c r="P775" s="5">
        <v>0.97631388143632003</v>
      </c>
      <c r="Q775" s="5">
        <v>0.92862951847285902</v>
      </c>
      <c r="R775" s="5">
        <v>1.20024162871463</v>
      </c>
      <c r="S775" s="11" t="s">
        <v>51</v>
      </c>
      <c r="T775" t="s">
        <v>53</v>
      </c>
      <c r="U775" t="s">
        <v>49</v>
      </c>
      <c r="V775" t="s">
        <v>49</v>
      </c>
      <c r="W775" t="s">
        <v>53</v>
      </c>
      <c r="X775" t="s">
        <v>49</v>
      </c>
      <c r="Y775" s="7">
        <f>ABS(Quintile_Data[[#This Row],[AE_Amt_Overall]]-MAX(Quintile_Data[[#This Row],[AE_Amt_Q1]:[AE_Amt_Q5]]))</f>
        <v>1.9962215575973796</v>
      </c>
      <c r="Z775" s="6">
        <f>ABS(MIN(Quintile_Data[[#This Row],[AE_Amt_Q1]:[AE_Amt_Q5]])-Quintile_Data[[#This Row],[AE_Amt_Overall]])</f>
        <v>0.42707267983030806</v>
      </c>
      <c r="AA775" s="19">
        <f>VLOOKUP(Quintile_Data[[#This Row],[Deaths_Q1]],Mapping!$A$2:$B$8,2,FALSE)</f>
        <v>6</v>
      </c>
      <c r="AB775" s="8">
        <f>VLOOKUP(Quintile_Data[[#This Row],[Deaths_Q2]],Mapping!$A$2:$B$8,2,FALSE)</f>
        <v>12</v>
      </c>
      <c r="AC775" s="8">
        <f>VLOOKUP(Quintile_Data[[#This Row],[Deaths_Q3]],Mapping!$A$2:$B$8,2,FALSE)</f>
        <v>25</v>
      </c>
      <c r="AD775" s="8">
        <f>VLOOKUP(Quintile_Data[[#This Row],[Deaths_Q4]],Mapping!$A$2:$B$8,2,FALSE)</f>
        <v>25</v>
      </c>
      <c r="AE775" s="8">
        <f>VLOOKUP(Quintile_Data[[#This Row],[Deaths_Q5]],Mapping!$A$2:$B$8,2,FALSE)</f>
        <v>12</v>
      </c>
      <c r="AF775" s="8">
        <f>VLOOKUP(Quintile_Data[[#This Row],[Deaths_Overall]],Mapping!$A$2:$B$8,2,FALSE)</f>
        <v>25</v>
      </c>
    </row>
    <row r="776" spans="1:32" x14ac:dyDescent="0.25">
      <c r="A776" t="s">
        <v>13</v>
      </c>
      <c r="B776" t="s">
        <v>15</v>
      </c>
      <c r="C776" t="s">
        <v>6</v>
      </c>
      <c r="D776" t="s">
        <v>10</v>
      </c>
      <c r="E776" t="s">
        <v>11</v>
      </c>
      <c r="F776" t="s">
        <v>16</v>
      </c>
      <c r="G776" s="10">
        <v>5.4460847630652198</v>
      </c>
      <c r="H776" s="5">
        <v>2.49079455617944</v>
      </c>
      <c r="I776" s="5">
        <v>1.9097360873681599</v>
      </c>
      <c r="J776" s="5">
        <v>1.4553436526757499</v>
      </c>
      <c r="K776" s="5">
        <v>0.73810943910998805</v>
      </c>
      <c r="L776" s="5">
        <v>1.47898818424543</v>
      </c>
      <c r="M776" s="10">
        <v>4.9983431513261998</v>
      </c>
      <c r="N776" s="5">
        <v>2.5966994103199199</v>
      </c>
      <c r="O776" s="5">
        <v>2.09935010680252</v>
      </c>
      <c r="P776" s="5">
        <v>1.5661875856927301</v>
      </c>
      <c r="Q776" s="5">
        <v>0.79900109957733201</v>
      </c>
      <c r="R776" s="5">
        <v>1.6384543881537501</v>
      </c>
      <c r="S776" s="11" t="s">
        <v>53</v>
      </c>
      <c r="T776" t="s">
        <v>53</v>
      </c>
      <c r="U776" t="s">
        <v>53</v>
      </c>
      <c r="V776" t="s">
        <v>49</v>
      </c>
      <c r="W776" t="s">
        <v>53</v>
      </c>
      <c r="X776" t="s">
        <v>49</v>
      </c>
      <c r="Y776" s="7">
        <f>ABS(Quintile_Data[[#This Row],[AE_Amt_Overall]]-MAX(Quintile_Data[[#This Row],[AE_Amt_Q1]:[AE_Amt_Q5]]))</f>
        <v>3.9670965788197901</v>
      </c>
      <c r="Z776" s="6">
        <f>ABS(MIN(Quintile_Data[[#This Row],[AE_Amt_Q1]:[AE_Amt_Q5]])-Quintile_Data[[#This Row],[AE_Amt_Overall]])</f>
        <v>0.74087874513544194</v>
      </c>
      <c r="AA776" s="19">
        <f>VLOOKUP(Quintile_Data[[#This Row],[Deaths_Q1]],Mapping!$A$2:$B$8,2,FALSE)</f>
        <v>12</v>
      </c>
      <c r="AB776" s="8">
        <f>VLOOKUP(Quintile_Data[[#This Row],[Deaths_Q2]],Mapping!$A$2:$B$8,2,FALSE)</f>
        <v>12</v>
      </c>
      <c r="AC776" s="8">
        <f>VLOOKUP(Quintile_Data[[#This Row],[Deaths_Q3]],Mapping!$A$2:$B$8,2,FALSE)</f>
        <v>12</v>
      </c>
      <c r="AD776" s="8">
        <f>VLOOKUP(Quintile_Data[[#This Row],[Deaths_Q4]],Mapping!$A$2:$B$8,2,FALSE)</f>
        <v>25</v>
      </c>
      <c r="AE776" s="8">
        <f>VLOOKUP(Quintile_Data[[#This Row],[Deaths_Q5]],Mapping!$A$2:$B$8,2,FALSE)</f>
        <v>12</v>
      </c>
      <c r="AF776" s="8">
        <f>VLOOKUP(Quintile_Data[[#This Row],[Deaths_Overall]],Mapping!$A$2:$B$8,2,FALSE)</f>
        <v>25</v>
      </c>
    </row>
    <row r="777" spans="1:32" x14ac:dyDescent="0.25">
      <c r="A777" t="s">
        <v>13</v>
      </c>
      <c r="B777" t="s">
        <v>15</v>
      </c>
      <c r="C777" t="s">
        <v>6</v>
      </c>
      <c r="D777" t="s">
        <v>10</v>
      </c>
      <c r="E777" t="s">
        <v>11</v>
      </c>
      <c r="F777" t="s">
        <v>7</v>
      </c>
      <c r="G777" s="10">
        <v>2.2766324988289699</v>
      </c>
      <c r="H777" s="5">
        <v>1.1144181201295</v>
      </c>
      <c r="I777" s="5">
        <v>0.78532533653841297</v>
      </c>
      <c r="J777" s="5">
        <v>0.60869320893343304</v>
      </c>
      <c r="K777" s="5">
        <v>0.342785097560945</v>
      </c>
      <c r="L777" s="5">
        <v>0.82982413415654899</v>
      </c>
      <c r="M777" s="10">
        <v>1.37348259164553</v>
      </c>
      <c r="N777" s="5">
        <v>1.1417948502164901</v>
      </c>
      <c r="O777" s="5">
        <v>0.78651180209175597</v>
      </c>
      <c r="P777" s="5">
        <v>0.86556219774710297</v>
      </c>
      <c r="Q777" s="5">
        <v>0.58501199619740596</v>
      </c>
      <c r="R777" s="5">
        <v>0.89154154228725102</v>
      </c>
      <c r="S777" s="11" t="s">
        <v>51</v>
      </c>
      <c r="T777" t="s">
        <v>49</v>
      </c>
      <c r="U777" t="s">
        <v>49</v>
      </c>
      <c r="V777" t="s">
        <v>53</v>
      </c>
      <c r="W777" t="s">
        <v>51</v>
      </c>
      <c r="X777" t="s">
        <v>49</v>
      </c>
      <c r="Y777" s="7">
        <f>ABS(Quintile_Data[[#This Row],[AE_Amt_Overall]]-MAX(Quintile_Data[[#This Row],[AE_Amt_Q1]:[AE_Amt_Q5]]))</f>
        <v>1.446808364672421</v>
      </c>
      <c r="Z777" s="6">
        <f>ABS(MIN(Quintile_Data[[#This Row],[AE_Amt_Q1]:[AE_Amt_Q5]])-Quintile_Data[[#This Row],[AE_Amt_Overall]])</f>
        <v>0.48703903659560399</v>
      </c>
      <c r="AA777" s="19">
        <f>VLOOKUP(Quintile_Data[[#This Row],[Deaths_Q1]],Mapping!$A$2:$B$8,2,FALSE)</f>
        <v>6</v>
      </c>
      <c r="AB777" s="8">
        <f>VLOOKUP(Quintile_Data[[#This Row],[Deaths_Q2]],Mapping!$A$2:$B$8,2,FALSE)</f>
        <v>25</v>
      </c>
      <c r="AC777" s="8">
        <f>VLOOKUP(Quintile_Data[[#This Row],[Deaths_Q3]],Mapping!$A$2:$B$8,2,FALSE)</f>
        <v>25</v>
      </c>
      <c r="AD777" s="8">
        <f>VLOOKUP(Quintile_Data[[#This Row],[Deaths_Q4]],Mapping!$A$2:$B$8,2,FALSE)</f>
        <v>12</v>
      </c>
      <c r="AE777" s="8">
        <f>VLOOKUP(Quintile_Data[[#This Row],[Deaths_Q5]],Mapping!$A$2:$B$8,2,FALSE)</f>
        <v>6</v>
      </c>
      <c r="AF777" s="8">
        <f>VLOOKUP(Quintile_Data[[#This Row],[Deaths_Overall]],Mapping!$A$2:$B$8,2,FALSE)</f>
        <v>25</v>
      </c>
    </row>
    <row r="778" spans="1:32" x14ac:dyDescent="0.25">
      <c r="A778" t="s">
        <v>13</v>
      </c>
      <c r="B778" t="s">
        <v>15</v>
      </c>
      <c r="C778" t="s">
        <v>6</v>
      </c>
      <c r="D778" t="s">
        <v>10</v>
      </c>
      <c r="E778" t="s">
        <v>11</v>
      </c>
      <c r="F778" t="s">
        <v>57</v>
      </c>
      <c r="G778" s="10">
        <v>2.4705528128085099</v>
      </c>
      <c r="H778" s="5">
        <v>1.33565259453634</v>
      </c>
      <c r="I778" s="5">
        <v>0.95533609200589398</v>
      </c>
      <c r="J778" s="5">
        <v>0.69297003027015203</v>
      </c>
      <c r="K778" s="5">
        <v>0.40657452266285998</v>
      </c>
      <c r="L778" s="5">
        <v>0.884317332386792</v>
      </c>
      <c r="M778" s="10">
        <v>2.25754270389944</v>
      </c>
      <c r="N778" s="5">
        <v>2.0020649066285601</v>
      </c>
      <c r="O778" s="5">
        <v>1.14101395771862</v>
      </c>
      <c r="P778" s="5">
        <v>0.85448849910253799</v>
      </c>
      <c r="Q778" s="5">
        <v>0.85602922334194897</v>
      </c>
      <c r="R778" s="5">
        <v>1.18889094077265</v>
      </c>
      <c r="S778" s="11" t="s">
        <v>51</v>
      </c>
      <c r="T778" t="s">
        <v>49</v>
      </c>
      <c r="U778" t="s">
        <v>49</v>
      </c>
      <c r="V778" t="s">
        <v>49</v>
      </c>
      <c r="W778" t="s">
        <v>53</v>
      </c>
      <c r="X778" t="s">
        <v>48</v>
      </c>
      <c r="Y778" s="7">
        <f>ABS(Quintile_Data[[#This Row],[AE_Amt_Overall]]-MAX(Quintile_Data[[#This Row],[AE_Amt_Q1]:[AE_Amt_Q5]]))</f>
        <v>1.5862354804217178</v>
      </c>
      <c r="Z778" s="6">
        <f>ABS(MIN(Quintile_Data[[#This Row],[AE_Amt_Q1]:[AE_Amt_Q5]])-Quintile_Data[[#This Row],[AE_Amt_Overall]])</f>
        <v>0.47774280972393202</v>
      </c>
      <c r="AA778" s="19">
        <f>VLOOKUP(Quintile_Data[[#This Row],[Deaths_Q1]],Mapping!$A$2:$B$8,2,FALSE)</f>
        <v>6</v>
      </c>
      <c r="AB778" s="8">
        <f>VLOOKUP(Quintile_Data[[#This Row],[Deaths_Q2]],Mapping!$A$2:$B$8,2,FALSE)</f>
        <v>25</v>
      </c>
      <c r="AC778" s="8">
        <f>VLOOKUP(Quintile_Data[[#This Row],[Deaths_Q3]],Mapping!$A$2:$B$8,2,FALSE)</f>
        <v>25</v>
      </c>
      <c r="AD778" s="8">
        <f>VLOOKUP(Quintile_Data[[#This Row],[Deaths_Q4]],Mapping!$A$2:$B$8,2,FALSE)</f>
        <v>25</v>
      </c>
      <c r="AE778" s="8">
        <f>VLOOKUP(Quintile_Data[[#This Row],[Deaths_Q5]],Mapping!$A$2:$B$8,2,FALSE)</f>
        <v>12</v>
      </c>
      <c r="AF778" s="8">
        <f>VLOOKUP(Quintile_Data[[#This Row],[Deaths_Overall]],Mapping!$A$2:$B$8,2,FALSE)</f>
        <v>50</v>
      </c>
    </row>
    <row r="779" spans="1:32" x14ac:dyDescent="0.25">
      <c r="A779" t="s">
        <v>13</v>
      </c>
      <c r="B779" t="s">
        <v>15</v>
      </c>
      <c r="C779" t="s">
        <v>6</v>
      </c>
      <c r="D779" t="s">
        <v>10</v>
      </c>
      <c r="E779" t="s">
        <v>58</v>
      </c>
      <c r="F779" t="s">
        <v>16</v>
      </c>
      <c r="G779" s="10">
        <v>4.5688564515637102</v>
      </c>
      <c r="H779" s="5">
        <v>2.4151319242083602</v>
      </c>
      <c r="I779" s="5">
        <v>1.7205601478610399</v>
      </c>
      <c r="J779" s="5">
        <v>1.3216967404865401</v>
      </c>
      <c r="K779" s="5">
        <v>0.78960530744826496</v>
      </c>
      <c r="L779" s="5">
        <v>1.2867058613281499</v>
      </c>
      <c r="M779" s="10">
        <v>4.1197447780033398</v>
      </c>
      <c r="N779" s="5">
        <v>2.6118143280516799</v>
      </c>
      <c r="O779" s="5">
        <v>1.8692751692882801</v>
      </c>
      <c r="P779" s="5">
        <v>1.4294890358526</v>
      </c>
      <c r="Q779" s="5">
        <v>0.85082176726809899</v>
      </c>
      <c r="R779" s="5">
        <v>1.38379840357881</v>
      </c>
      <c r="S779" s="11" t="s">
        <v>53</v>
      </c>
      <c r="T779" t="s">
        <v>53</v>
      </c>
      <c r="U779" t="s">
        <v>49</v>
      </c>
      <c r="V779" t="s">
        <v>48</v>
      </c>
      <c r="W779" t="s">
        <v>49</v>
      </c>
      <c r="X779" t="s">
        <v>48</v>
      </c>
      <c r="Y779" s="7">
        <f>ABS(Quintile_Data[[#This Row],[AE_Amt_Overall]]-MAX(Quintile_Data[[#This Row],[AE_Amt_Q1]:[AE_Amt_Q5]]))</f>
        <v>3.2821505902355605</v>
      </c>
      <c r="Z779" s="6">
        <f>ABS(MIN(Quintile_Data[[#This Row],[AE_Amt_Q1]:[AE_Amt_Q5]])-Quintile_Data[[#This Row],[AE_Amt_Overall]])</f>
        <v>0.49710055387988494</v>
      </c>
      <c r="AA779" s="19">
        <f>VLOOKUP(Quintile_Data[[#This Row],[Deaths_Q1]],Mapping!$A$2:$B$8,2,FALSE)</f>
        <v>12</v>
      </c>
      <c r="AB779" s="8">
        <f>VLOOKUP(Quintile_Data[[#This Row],[Deaths_Q2]],Mapping!$A$2:$B$8,2,FALSE)</f>
        <v>12</v>
      </c>
      <c r="AC779" s="8">
        <f>VLOOKUP(Quintile_Data[[#This Row],[Deaths_Q3]],Mapping!$A$2:$B$8,2,FALSE)</f>
        <v>25</v>
      </c>
      <c r="AD779" s="8">
        <f>VLOOKUP(Quintile_Data[[#This Row],[Deaths_Q4]],Mapping!$A$2:$B$8,2,FALSE)</f>
        <v>50</v>
      </c>
      <c r="AE779" s="8">
        <f>VLOOKUP(Quintile_Data[[#This Row],[Deaths_Q5]],Mapping!$A$2:$B$8,2,FALSE)</f>
        <v>25</v>
      </c>
      <c r="AF779" s="8">
        <f>VLOOKUP(Quintile_Data[[#This Row],[Deaths_Overall]],Mapping!$A$2:$B$8,2,FALSE)</f>
        <v>50</v>
      </c>
    </row>
    <row r="780" spans="1:32" x14ac:dyDescent="0.25">
      <c r="A780" t="s">
        <v>13</v>
      </c>
      <c r="B780" t="s">
        <v>15</v>
      </c>
      <c r="C780" t="s">
        <v>6</v>
      </c>
      <c r="D780" t="s">
        <v>10</v>
      </c>
      <c r="E780" t="s">
        <v>58</v>
      </c>
      <c r="F780" t="s">
        <v>7</v>
      </c>
      <c r="G780" s="10">
        <v>2.1811980272511202</v>
      </c>
      <c r="H780" s="5">
        <v>1.1406942904542701</v>
      </c>
      <c r="I780" s="5">
        <v>0.82246665592991897</v>
      </c>
      <c r="J780" s="5">
        <v>0.68707169219884801</v>
      </c>
      <c r="K780" s="5">
        <v>0.51428598824136695</v>
      </c>
      <c r="L780" s="5">
        <v>0.83011271794556796</v>
      </c>
      <c r="M780" s="10">
        <v>1.6242760807307799</v>
      </c>
      <c r="N780" s="5">
        <v>1.19241595194851</v>
      </c>
      <c r="O780" s="5">
        <v>0.84872070399529997</v>
      </c>
      <c r="P780" s="5">
        <v>0.80378134465548801</v>
      </c>
      <c r="Q780" s="5">
        <v>0.71064221562829799</v>
      </c>
      <c r="R780" s="5">
        <v>0.91078022311875195</v>
      </c>
      <c r="S780" s="11" t="s">
        <v>51</v>
      </c>
      <c r="T780" t="s">
        <v>49</v>
      </c>
      <c r="U780" t="s">
        <v>49</v>
      </c>
      <c r="V780" t="s">
        <v>49</v>
      </c>
      <c r="W780" t="s">
        <v>53</v>
      </c>
      <c r="X780" t="s">
        <v>48</v>
      </c>
      <c r="Y780" s="7">
        <f>ABS(Quintile_Data[[#This Row],[AE_Amt_Overall]]-MAX(Quintile_Data[[#This Row],[AE_Amt_Q1]:[AE_Amt_Q5]]))</f>
        <v>1.3510853093055522</v>
      </c>
      <c r="Z780" s="6">
        <f>ABS(MIN(Quintile_Data[[#This Row],[AE_Amt_Q1]:[AE_Amt_Q5]])-Quintile_Data[[#This Row],[AE_Amt_Overall]])</f>
        <v>0.315826729704201</v>
      </c>
      <c r="AA780" s="19">
        <f>VLOOKUP(Quintile_Data[[#This Row],[Deaths_Q1]],Mapping!$A$2:$B$8,2,FALSE)</f>
        <v>6</v>
      </c>
      <c r="AB780" s="8">
        <f>VLOOKUP(Quintile_Data[[#This Row],[Deaths_Q2]],Mapping!$A$2:$B$8,2,FALSE)</f>
        <v>25</v>
      </c>
      <c r="AC780" s="8">
        <f>VLOOKUP(Quintile_Data[[#This Row],[Deaths_Q3]],Mapping!$A$2:$B$8,2,FALSE)</f>
        <v>25</v>
      </c>
      <c r="AD780" s="8">
        <f>VLOOKUP(Quintile_Data[[#This Row],[Deaths_Q4]],Mapping!$A$2:$B$8,2,FALSE)</f>
        <v>25</v>
      </c>
      <c r="AE780" s="8">
        <f>VLOOKUP(Quintile_Data[[#This Row],[Deaths_Q5]],Mapping!$A$2:$B$8,2,FALSE)</f>
        <v>12</v>
      </c>
      <c r="AF780" s="8">
        <f>VLOOKUP(Quintile_Data[[#This Row],[Deaths_Overall]],Mapping!$A$2:$B$8,2,FALSE)</f>
        <v>50</v>
      </c>
    </row>
    <row r="781" spans="1:32" x14ac:dyDescent="0.25">
      <c r="A781" t="s">
        <v>13</v>
      </c>
      <c r="B781" t="s">
        <v>15</v>
      </c>
      <c r="C781" t="s">
        <v>6</v>
      </c>
      <c r="D781" t="s">
        <v>10</v>
      </c>
      <c r="E781" t="s">
        <v>58</v>
      </c>
      <c r="F781" t="s">
        <v>57</v>
      </c>
      <c r="G781" s="10">
        <v>3.1179011351465</v>
      </c>
      <c r="H781" s="5">
        <v>1.4319735148571</v>
      </c>
      <c r="I781" s="5">
        <v>1.10652667154246</v>
      </c>
      <c r="J781" s="5">
        <v>0.78029472201190497</v>
      </c>
      <c r="K781" s="5">
        <v>0.58497506912138497</v>
      </c>
      <c r="L781" s="5">
        <v>0.905463253469315</v>
      </c>
      <c r="M781" s="10">
        <v>2.6563119858212998</v>
      </c>
      <c r="N781" s="5">
        <v>2.1169791193891498</v>
      </c>
      <c r="O781" s="5">
        <v>1.33598967694742</v>
      </c>
      <c r="P781" s="5">
        <v>0.93833041620702695</v>
      </c>
      <c r="Q781" s="5">
        <v>0.89707037488170505</v>
      </c>
      <c r="R781" s="5">
        <v>1.18121971914084</v>
      </c>
      <c r="S781" s="11" t="s">
        <v>53</v>
      </c>
      <c r="T781" t="s">
        <v>49</v>
      </c>
      <c r="U781" t="s">
        <v>48</v>
      </c>
      <c r="V781" t="s">
        <v>48</v>
      </c>
      <c r="W781" t="s">
        <v>49</v>
      </c>
      <c r="X781" t="s">
        <v>48</v>
      </c>
      <c r="Y781" s="7">
        <f>ABS(Quintile_Data[[#This Row],[AE_Amt_Overall]]-MAX(Quintile_Data[[#This Row],[AE_Amt_Q1]:[AE_Amt_Q5]]))</f>
        <v>2.212437881677185</v>
      </c>
      <c r="Z781" s="6">
        <f>ABS(MIN(Quintile_Data[[#This Row],[AE_Amt_Q1]:[AE_Amt_Q5]])-Quintile_Data[[#This Row],[AE_Amt_Overall]])</f>
        <v>0.32048818434793003</v>
      </c>
      <c r="AA781" s="19">
        <f>VLOOKUP(Quintile_Data[[#This Row],[Deaths_Q1]],Mapping!$A$2:$B$8,2,FALSE)</f>
        <v>12</v>
      </c>
      <c r="AB781" s="8">
        <f>VLOOKUP(Quintile_Data[[#This Row],[Deaths_Q2]],Mapping!$A$2:$B$8,2,FALSE)</f>
        <v>25</v>
      </c>
      <c r="AC781" s="8">
        <f>VLOOKUP(Quintile_Data[[#This Row],[Deaths_Q3]],Mapping!$A$2:$B$8,2,FALSE)</f>
        <v>50</v>
      </c>
      <c r="AD781" s="8">
        <f>VLOOKUP(Quintile_Data[[#This Row],[Deaths_Q4]],Mapping!$A$2:$B$8,2,FALSE)</f>
        <v>50</v>
      </c>
      <c r="AE781" s="8">
        <f>VLOOKUP(Quintile_Data[[#This Row],[Deaths_Q5]],Mapping!$A$2:$B$8,2,FALSE)</f>
        <v>25</v>
      </c>
      <c r="AF781" s="8">
        <f>VLOOKUP(Quintile_Data[[#This Row],[Deaths_Overall]],Mapping!$A$2:$B$8,2,FALSE)</f>
        <v>50</v>
      </c>
    </row>
    <row r="782" spans="1:32" x14ac:dyDescent="0.25">
      <c r="A782" t="s">
        <v>13</v>
      </c>
      <c r="B782" t="s">
        <v>15</v>
      </c>
      <c r="C782" t="s">
        <v>6</v>
      </c>
      <c r="D782" t="s">
        <v>14</v>
      </c>
      <c r="E782" t="s">
        <v>60</v>
      </c>
      <c r="F782" t="s">
        <v>16</v>
      </c>
      <c r="G782" s="10" t="s">
        <v>54</v>
      </c>
      <c r="H782" s="5" t="s">
        <v>54</v>
      </c>
      <c r="I782" s="5">
        <v>1.1153682690592099</v>
      </c>
      <c r="J782" s="5" t="s">
        <v>54</v>
      </c>
      <c r="K782" s="5" t="s">
        <v>54</v>
      </c>
      <c r="L782" s="5">
        <v>1.11174161108064</v>
      </c>
      <c r="M782" s="10" t="s">
        <v>54</v>
      </c>
      <c r="N782" s="5" t="s">
        <v>54</v>
      </c>
      <c r="O782" s="5">
        <v>1.2403526635503199</v>
      </c>
      <c r="P782" s="5" t="s">
        <v>54</v>
      </c>
      <c r="Q782" s="5" t="s">
        <v>54</v>
      </c>
      <c r="R782" s="5">
        <v>1.2440018796058501</v>
      </c>
      <c r="S782" s="11" t="s">
        <v>55</v>
      </c>
      <c r="T782" t="s">
        <v>55</v>
      </c>
      <c r="U782" t="s">
        <v>51</v>
      </c>
      <c r="V782" t="s">
        <v>55</v>
      </c>
      <c r="W782" t="s">
        <v>55</v>
      </c>
      <c r="X782" t="s">
        <v>53</v>
      </c>
      <c r="Y782" s="7">
        <f>ABS(Quintile_Data[[#This Row],[AE_Amt_Overall]]-MAX(Quintile_Data[[#This Row],[AE_Amt_Q1]:[AE_Amt_Q5]]))</f>
        <v>3.6266579785699804E-3</v>
      </c>
      <c r="Z782" s="6">
        <f>ABS(MIN(Quintile_Data[[#This Row],[AE_Amt_Q1]:[AE_Amt_Q5]])-Quintile_Data[[#This Row],[AE_Amt_Overall]])</f>
        <v>3.6266579785699804E-3</v>
      </c>
      <c r="AA782" s="19" t="str">
        <f>VLOOKUP(Quintile_Data[[#This Row],[Deaths_Q1]],Mapping!$A$2:$B$8,2,FALSE)</f>
        <v>N/A</v>
      </c>
      <c r="AB782" s="8" t="str">
        <f>VLOOKUP(Quintile_Data[[#This Row],[Deaths_Q2]],Mapping!$A$2:$B$8,2,FALSE)</f>
        <v>N/A</v>
      </c>
      <c r="AC782" s="8">
        <f>VLOOKUP(Quintile_Data[[#This Row],[Deaths_Q3]],Mapping!$A$2:$B$8,2,FALSE)</f>
        <v>6</v>
      </c>
      <c r="AD782" s="8" t="str">
        <f>VLOOKUP(Quintile_Data[[#This Row],[Deaths_Q4]],Mapping!$A$2:$B$8,2,FALSE)</f>
        <v>N/A</v>
      </c>
      <c r="AE782" s="8" t="str">
        <f>VLOOKUP(Quintile_Data[[#This Row],[Deaths_Q5]],Mapping!$A$2:$B$8,2,FALSE)</f>
        <v>N/A</v>
      </c>
      <c r="AF782" s="8">
        <f>VLOOKUP(Quintile_Data[[#This Row],[Deaths_Overall]],Mapping!$A$2:$B$8,2,FALSE)</f>
        <v>12</v>
      </c>
    </row>
    <row r="783" spans="1:32" x14ac:dyDescent="0.25">
      <c r="A783" t="s">
        <v>13</v>
      </c>
      <c r="B783" t="s">
        <v>15</v>
      </c>
      <c r="C783" t="s">
        <v>6</v>
      </c>
      <c r="D783" t="s">
        <v>14</v>
      </c>
      <c r="E783" t="s">
        <v>60</v>
      </c>
      <c r="F783" t="s">
        <v>7</v>
      </c>
      <c r="G783" s="10" t="s">
        <v>54</v>
      </c>
      <c r="H783" s="5" t="s">
        <v>54</v>
      </c>
      <c r="I783" s="5" t="s">
        <v>54</v>
      </c>
      <c r="J783" s="5" t="s">
        <v>54</v>
      </c>
      <c r="K783" s="5" t="s">
        <v>54</v>
      </c>
      <c r="L783" s="5" t="s">
        <v>54</v>
      </c>
      <c r="M783" s="10" t="s">
        <v>54</v>
      </c>
      <c r="N783" s="5" t="s">
        <v>54</v>
      </c>
      <c r="O783" s="5" t="s">
        <v>54</v>
      </c>
      <c r="P783" s="5" t="s">
        <v>54</v>
      </c>
      <c r="Q783" s="5" t="s">
        <v>54</v>
      </c>
      <c r="R783" s="5" t="s">
        <v>54</v>
      </c>
      <c r="S783" s="11" t="s">
        <v>55</v>
      </c>
      <c r="T783" t="s">
        <v>55</v>
      </c>
      <c r="U783" t="s">
        <v>55</v>
      </c>
      <c r="V783" t="s">
        <v>55</v>
      </c>
      <c r="W783" t="s">
        <v>55</v>
      </c>
      <c r="X783" t="s">
        <v>55</v>
      </c>
      <c r="Y783" s="7" t="e">
        <f>ABS(Quintile_Data[[#This Row],[AE_Amt_Overall]]-MAX(Quintile_Data[[#This Row],[AE_Amt_Q1]:[AE_Amt_Q5]]))</f>
        <v>#VALUE!</v>
      </c>
      <c r="Z783" s="6" t="e">
        <f>ABS(MIN(Quintile_Data[[#This Row],[AE_Amt_Q1]:[AE_Amt_Q5]])-Quintile_Data[[#This Row],[AE_Amt_Overall]])</f>
        <v>#VALUE!</v>
      </c>
      <c r="AA783" s="19" t="str">
        <f>VLOOKUP(Quintile_Data[[#This Row],[Deaths_Q1]],Mapping!$A$2:$B$8,2,FALSE)</f>
        <v>N/A</v>
      </c>
      <c r="AB783" s="8" t="str">
        <f>VLOOKUP(Quintile_Data[[#This Row],[Deaths_Q2]],Mapping!$A$2:$B$8,2,FALSE)</f>
        <v>N/A</v>
      </c>
      <c r="AC783" s="8" t="str">
        <f>VLOOKUP(Quintile_Data[[#This Row],[Deaths_Q3]],Mapping!$A$2:$B$8,2,FALSE)</f>
        <v>N/A</v>
      </c>
      <c r="AD783" s="8" t="str">
        <f>VLOOKUP(Quintile_Data[[#This Row],[Deaths_Q4]],Mapping!$A$2:$B$8,2,FALSE)</f>
        <v>N/A</v>
      </c>
      <c r="AE783" s="8" t="str">
        <f>VLOOKUP(Quintile_Data[[#This Row],[Deaths_Q5]],Mapping!$A$2:$B$8,2,FALSE)</f>
        <v>N/A</v>
      </c>
      <c r="AF783" s="8" t="str">
        <f>VLOOKUP(Quintile_Data[[#This Row],[Deaths_Overall]],Mapping!$A$2:$B$8,2,FALSE)</f>
        <v>N/A</v>
      </c>
    </row>
    <row r="784" spans="1:32" x14ac:dyDescent="0.25">
      <c r="A784" t="s">
        <v>13</v>
      </c>
      <c r="B784" t="s">
        <v>15</v>
      </c>
      <c r="C784" t="s">
        <v>6</v>
      </c>
      <c r="D784" t="s">
        <v>14</v>
      </c>
      <c r="E784" t="s">
        <v>60</v>
      </c>
      <c r="F784" t="s">
        <v>57</v>
      </c>
      <c r="G784" s="10" t="s">
        <v>54</v>
      </c>
      <c r="H784" s="5" t="s">
        <v>54</v>
      </c>
      <c r="I784" s="5">
        <v>1.07393984221997</v>
      </c>
      <c r="J784" s="5" t="s">
        <v>54</v>
      </c>
      <c r="K784" s="5" t="s">
        <v>54</v>
      </c>
      <c r="L784" s="5">
        <v>1.04290763087724</v>
      </c>
      <c r="M784" s="10" t="s">
        <v>54</v>
      </c>
      <c r="N784" s="5" t="s">
        <v>54</v>
      </c>
      <c r="O784" s="5">
        <v>1.2476327788086801</v>
      </c>
      <c r="P784" s="5" t="s">
        <v>54</v>
      </c>
      <c r="Q784" s="5" t="s">
        <v>54</v>
      </c>
      <c r="R784" s="5">
        <v>1.2274289415194699</v>
      </c>
      <c r="S784" s="11" t="s">
        <v>55</v>
      </c>
      <c r="T784" t="s">
        <v>55</v>
      </c>
      <c r="U784" t="s">
        <v>53</v>
      </c>
      <c r="V784" t="s">
        <v>55</v>
      </c>
      <c r="W784" t="s">
        <v>55</v>
      </c>
      <c r="X784" t="s">
        <v>53</v>
      </c>
      <c r="Y784" s="7">
        <f>ABS(Quintile_Data[[#This Row],[AE_Amt_Overall]]-MAX(Quintile_Data[[#This Row],[AE_Amt_Q1]:[AE_Amt_Q5]]))</f>
        <v>3.1032211342729932E-2</v>
      </c>
      <c r="Z784" s="6">
        <f>ABS(MIN(Quintile_Data[[#This Row],[AE_Amt_Q1]:[AE_Amt_Q5]])-Quintile_Data[[#This Row],[AE_Amt_Overall]])</f>
        <v>3.1032211342729932E-2</v>
      </c>
      <c r="AA784" s="19" t="str">
        <f>VLOOKUP(Quintile_Data[[#This Row],[Deaths_Q1]],Mapping!$A$2:$B$8,2,FALSE)</f>
        <v>N/A</v>
      </c>
      <c r="AB784" s="8" t="str">
        <f>VLOOKUP(Quintile_Data[[#This Row],[Deaths_Q2]],Mapping!$A$2:$B$8,2,FALSE)</f>
        <v>N/A</v>
      </c>
      <c r="AC784" s="8">
        <f>VLOOKUP(Quintile_Data[[#This Row],[Deaths_Q3]],Mapping!$A$2:$B$8,2,FALSE)</f>
        <v>12</v>
      </c>
      <c r="AD784" s="8" t="str">
        <f>VLOOKUP(Quintile_Data[[#This Row],[Deaths_Q4]],Mapping!$A$2:$B$8,2,FALSE)</f>
        <v>N/A</v>
      </c>
      <c r="AE784" s="8" t="str">
        <f>VLOOKUP(Quintile_Data[[#This Row],[Deaths_Q5]],Mapping!$A$2:$B$8,2,FALSE)</f>
        <v>N/A</v>
      </c>
      <c r="AF784" s="8">
        <f>VLOOKUP(Quintile_Data[[#This Row],[Deaths_Overall]],Mapping!$A$2:$B$8,2,FALSE)</f>
        <v>12</v>
      </c>
    </row>
    <row r="785" spans="1:32" x14ac:dyDescent="0.25">
      <c r="A785" t="s">
        <v>13</v>
      </c>
      <c r="B785" t="s">
        <v>15</v>
      </c>
      <c r="C785" t="s">
        <v>6</v>
      </c>
      <c r="D785" t="s">
        <v>14</v>
      </c>
      <c r="E785" t="s">
        <v>61</v>
      </c>
      <c r="F785" t="s">
        <v>16</v>
      </c>
      <c r="G785" s="10">
        <v>1.6257014234082701</v>
      </c>
      <c r="H785" s="5">
        <v>1.39474306697091</v>
      </c>
      <c r="I785" s="5">
        <v>1.21153269517759</v>
      </c>
      <c r="J785" s="5">
        <v>1.08247721033248</v>
      </c>
      <c r="K785" s="5">
        <v>0.84400232728447999</v>
      </c>
      <c r="L785" s="5">
        <v>1.1999870246864299</v>
      </c>
      <c r="M785" s="10">
        <v>1.8139929687290901</v>
      </c>
      <c r="N785" s="5">
        <v>1.47315991761091</v>
      </c>
      <c r="O785" s="5">
        <v>1.2894984708903301</v>
      </c>
      <c r="P785" s="5">
        <v>1.19300178867025</v>
      </c>
      <c r="Q785" s="5">
        <v>0.89036774454119605</v>
      </c>
      <c r="R785" s="5">
        <v>1.3092792385365499</v>
      </c>
      <c r="S785" s="11" t="s">
        <v>48</v>
      </c>
      <c r="T785" t="s">
        <v>48</v>
      </c>
      <c r="U785" t="s">
        <v>48</v>
      </c>
      <c r="V785" t="s">
        <v>48</v>
      </c>
      <c r="W785" t="s">
        <v>48</v>
      </c>
      <c r="X785" t="s">
        <v>50</v>
      </c>
      <c r="Y785" s="7">
        <f>ABS(Quintile_Data[[#This Row],[AE_Amt_Overall]]-MAX(Quintile_Data[[#This Row],[AE_Amt_Q1]:[AE_Amt_Q5]]))</f>
        <v>0.42571439872184014</v>
      </c>
      <c r="Z785" s="6">
        <f>ABS(MIN(Quintile_Data[[#This Row],[AE_Amt_Q1]:[AE_Amt_Q5]])-Quintile_Data[[#This Row],[AE_Amt_Overall]])</f>
        <v>0.35598469740194993</v>
      </c>
      <c r="AA785" s="19">
        <f>VLOOKUP(Quintile_Data[[#This Row],[Deaths_Q1]],Mapping!$A$2:$B$8,2,FALSE)</f>
        <v>50</v>
      </c>
      <c r="AB785" s="8">
        <f>VLOOKUP(Quintile_Data[[#This Row],[Deaths_Q2]],Mapping!$A$2:$B$8,2,FALSE)</f>
        <v>50</v>
      </c>
      <c r="AC785" s="8">
        <f>VLOOKUP(Quintile_Data[[#This Row],[Deaths_Q3]],Mapping!$A$2:$B$8,2,FALSE)</f>
        <v>50</v>
      </c>
      <c r="AD785" s="8">
        <f>VLOOKUP(Quintile_Data[[#This Row],[Deaths_Q4]],Mapping!$A$2:$B$8,2,FALSE)</f>
        <v>50</v>
      </c>
      <c r="AE785" s="8">
        <f>VLOOKUP(Quintile_Data[[#This Row],[Deaths_Q5]],Mapping!$A$2:$B$8,2,FALSE)</f>
        <v>50</v>
      </c>
      <c r="AF785" s="8">
        <f>VLOOKUP(Quintile_Data[[#This Row],[Deaths_Overall]],Mapping!$A$2:$B$8,2,FALSE)</f>
        <v>100</v>
      </c>
    </row>
    <row r="786" spans="1:32" x14ac:dyDescent="0.25">
      <c r="A786" t="s">
        <v>13</v>
      </c>
      <c r="B786" t="s">
        <v>15</v>
      </c>
      <c r="C786" t="s">
        <v>6</v>
      </c>
      <c r="D786" t="s">
        <v>14</v>
      </c>
      <c r="E786" t="s">
        <v>61</v>
      </c>
      <c r="F786" t="s">
        <v>7</v>
      </c>
      <c r="G786" s="10">
        <v>1.48231940442152</v>
      </c>
      <c r="H786" s="5">
        <v>1.1557527882374199</v>
      </c>
      <c r="I786" s="5">
        <v>0.96276993656462295</v>
      </c>
      <c r="J786" s="5">
        <v>0.76426389433462005</v>
      </c>
      <c r="K786" s="5">
        <v>0.56086717928326801</v>
      </c>
      <c r="L786" s="5">
        <v>0.93459042085295096</v>
      </c>
      <c r="M786" s="10">
        <v>1.01398414078901</v>
      </c>
      <c r="N786" s="5">
        <v>1.0236579456758099</v>
      </c>
      <c r="O786" s="5">
        <v>0.97017901484369495</v>
      </c>
      <c r="P786" s="5">
        <v>0.84701864560246698</v>
      </c>
      <c r="Q786" s="5">
        <v>0.69003773547420399</v>
      </c>
      <c r="R786" s="5">
        <v>0.92261151921764495</v>
      </c>
      <c r="S786" s="11" t="s">
        <v>49</v>
      </c>
      <c r="T786" t="s">
        <v>48</v>
      </c>
      <c r="U786" t="s">
        <v>48</v>
      </c>
      <c r="V786" t="s">
        <v>48</v>
      </c>
      <c r="W786" t="s">
        <v>49</v>
      </c>
      <c r="X786" t="s">
        <v>48</v>
      </c>
      <c r="Y786" s="7">
        <f>ABS(Quintile_Data[[#This Row],[AE_Amt_Overall]]-MAX(Quintile_Data[[#This Row],[AE_Amt_Q1]:[AE_Amt_Q5]]))</f>
        <v>0.54772898356856903</v>
      </c>
      <c r="Z786" s="6">
        <f>ABS(MIN(Quintile_Data[[#This Row],[AE_Amt_Q1]:[AE_Amt_Q5]])-Quintile_Data[[#This Row],[AE_Amt_Overall]])</f>
        <v>0.37372324156968295</v>
      </c>
      <c r="AA786" s="19">
        <f>VLOOKUP(Quintile_Data[[#This Row],[Deaths_Q1]],Mapping!$A$2:$B$8,2,FALSE)</f>
        <v>25</v>
      </c>
      <c r="AB786" s="8">
        <f>VLOOKUP(Quintile_Data[[#This Row],[Deaths_Q2]],Mapping!$A$2:$B$8,2,FALSE)</f>
        <v>50</v>
      </c>
      <c r="AC786" s="8">
        <f>VLOOKUP(Quintile_Data[[#This Row],[Deaths_Q3]],Mapping!$A$2:$B$8,2,FALSE)</f>
        <v>50</v>
      </c>
      <c r="AD786" s="8">
        <f>VLOOKUP(Quintile_Data[[#This Row],[Deaths_Q4]],Mapping!$A$2:$B$8,2,FALSE)</f>
        <v>50</v>
      </c>
      <c r="AE786" s="8">
        <f>VLOOKUP(Quintile_Data[[#This Row],[Deaths_Q5]],Mapping!$A$2:$B$8,2,FALSE)</f>
        <v>25</v>
      </c>
      <c r="AF786" s="8">
        <f>VLOOKUP(Quintile_Data[[#This Row],[Deaths_Overall]],Mapping!$A$2:$B$8,2,FALSE)</f>
        <v>50</v>
      </c>
    </row>
    <row r="787" spans="1:32" x14ac:dyDescent="0.25">
      <c r="A787" t="s">
        <v>13</v>
      </c>
      <c r="B787" t="s">
        <v>15</v>
      </c>
      <c r="C787" t="s">
        <v>6</v>
      </c>
      <c r="D787" t="s">
        <v>14</v>
      </c>
      <c r="E787" t="s">
        <v>61</v>
      </c>
      <c r="F787" t="s">
        <v>57</v>
      </c>
      <c r="G787" s="10">
        <v>1.4678906928114701</v>
      </c>
      <c r="H787" s="5">
        <v>1.2048037125117199</v>
      </c>
      <c r="I787" s="5">
        <v>1.0378015702024801</v>
      </c>
      <c r="J787" s="5">
        <v>0.914371602045016</v>
      </c>
      <c r="K787" s="5">
        <v>0.66214712913100904</v>
      </c>
      <c r="L787" s="5">
        <v>1.0024498646587301</v>
      </c>
      <c r="M787" s="10">
        <v>1.48599299204515</v>
      </c>
      <c r="N787" s="5">
        <v>1.3913598579652</v>
      </c>
      <c r="O787" s="5">
        <v>1.1371312676104099</v>
      </c>
      <c r="P787" s="5">
        <v>1.08487691469577</v>
      </c>
      <c r="Q787" s="5">
        <v>0.89272944550325894</v>
      </c>
      <c r="R787" s="5">
        <v>1.17476040827837</v>
      </c>
      <c r="S787" s="11" t="s">
        <v>48</v>
      </c>
      <c r="T787" t="s">
        <v>48</v>
      </c>
      <c r="U787" t="s">
        <v>48</v>
      </c>
      <c r="V787" t="s">
        <v>48</v>
      </c>
      <c r="W787" t="s">
        <v>48</v>
      </c>
      <c r="X787" t="s">
        <v>50</v>
      </c>
      <c r="Y787" s="7">
        <f>ABS(Quintile_Data[[#This Row],[AE_Amt_Overall]]-MAX(Quintile_Data[[#This Row],[AE_Amt_Q1]:[AE_Amt_Q5]]))</f>
        <v>0.46544082815274002</v>
      </c>
      <c r="Z787" s="6">
        <f>ABS(MIN(Quintile_Data[[#This Row],[AE_Amt_Q1]:[AE_Amt_Q5]])-Quintile_Data[[#This Row],[AE_Amt_Overall]])</f>
        <v>0.34030273552772106</v>
      </c>
      <c r="AA787" s="19">
        <f>VLOOKUP(Quintile_Data[[#This Row],[Deaths_Q1]],Mapping!$A$2:$B$8,2,FALSE)</f>
        <v>50</v>
      </c>
      <c r="AB787" s="8">
        <f>VLOOKUP(Quintile_Data[[#This Row],[Deaths_Q2]],Mapping!$A$2:$B$8,2,FALSE)</f>
        <v>50</v>
      </c>
      <c r="AC787" s="8">
        <f>VLOOKUP(Quintile_Data[[#This Row],[Deaths_Q3]],Mapping!$A$2:$B$8,2,FALSE)</f>
        <v>50</v>
      </c>
      <c r="AD787" s="8">
        <f>VLOOKUP(Quintile_Data[[#This Row],[Deaths_Q4]],Mapping!$A$2:$B$8,2,FALSE)</f>
        <v>50</v>
      </c>
      <c r="AE787" s="8">
        <f>VLOOKUP(Quintile_Data[[#This Row],[Deaths_Q5]],Mapping!$A$2:$B$8,2,FALSE)</f>
        <v>50</v>
      </c>
      <c r="AF787" s="8">
        <f>VLOOKUP(Quintile_Data[[#This Row],[Deaths_Overall]],Mapping!$A$2:$B$8,2,FALSE)</f>
        <v>100</v>
      </c>
    </row>
    <row r="788" spans="1:32" x14ac:dyDescent="0.25">
      <c r="A788" t="s">
        <v>13</v>
      </c>
      <c r="B788" t="s">
        <v>15</v>
      </c>
      <c r="C788" t="s">
        <v>6</v>
      </c>
      <c r="D788" t="s">
        <v>14</v>
      </c>
      <c r="E788" t="s">
        <v>62</v>
      </c>
      <c r="F788" t="s">
        <v>16</v>
      </c>
      <c r="G788" s="10">
        <v>1.6979294095127799</v>
      </c>
      <c r="H788" s="5">
        <v>1.3864664089919101</v>
      </c>
      <c r="I788" s="5">
        <v>1.2024629472006401</v>
      </c>
      <c r="J788" s="5">
        <v>0.962266135713986</v>
      </c>
      <c r="K788" s="5">
        <v>0.79675649309253904</v>
      </c>
      <c r="L788" s="5">
        <v>1.2483968286218801</v>
      </c>
      <c r="M788" s="10">
        <v>1.90649065776675</v>
      </c>
      <c r="N788" s="5">
        <v>1.4455570739279799</v>
      </c>
      <c r="O788" s="5">
        <v>1.3248968620344701</v>
      </c>
      <c r="P788" s="5">
        <v>0.98925370300030702</v>
      </c>
      <c r="Q788" s="5">
        <v>0.850648739241461</v>
      </c>
      <c r="R788" s="5">
        <v>1.35849791427223</v>
      </c>
      <c r="S788" s="11" t="s">
        <v>48</v>
      </c>
      <c r="T788" t="s">
        <v>48</v>
      </c>
      <c r="U788" t="s">
        <v>48</v>
      </c>
      <c r="V788" t="s">
        <v>49</v>
      </c>
      <c r="W788" t="s">
        <v>49</v>
      </c>
      <c r="X788" t="s">
        <v>48</v>
      </c>
      <c r="Y788" s="7">
        <f>ABS(Quintile_Data[[#This Row],[AE_Amt_Overall]]-MAX(Quintile_Data[[#This Row],[AE_Amt_Q1]:[AE_Amt_Q5]]))</f>
        <v>0.44953258089089987</v>
      </c>
      <c r="Z788" s="6">
        <f>ABS(MIN(Quintile_Data[[#This Row],[AE_Amt_Q1]:[AE_Amt_Q5]])-Quintile_Data[[#This Row],[AE_Amt_Overall]])</f>
        <v>0.45164033552934102</v>
      </c>
      <c r="AA788" s="19">
        <f>VLOOKUP(Quintile_Data[[#This Row],[Deaths_Q1]],Mapping!$A$2:$B$8,2,FALSE)</f>
        <v>50</v>
      </c>
      <c r="AB788" s="8">
        <f>VLOOKUP(Quintile_Data[[#This Row],[Deaths_Q2]],Mapping!$A$2:$B$8,2,FALSE)</f>
        <v>50</v>
      </c>
      <c r="AC788" s="8">
        <f>VLOOKUP(Quintile_Data[[#This Row],[Deaths_Q3]],Mapping!$A$2:$B$8,2,FALSE)</f>
        <v>50</v>
      </c>
      <c r="AD788" s="8">
        <f>VLOOKUP(Quintile_Data[[#This Row],[Deaths_Q4]],Mapping!$A$2:$B$8,2,FALSE)</f>
        <v>25</v>
      </c>
      <c r="AE788" s="8">
        <f>VLOOKUP(Quintile_Data[[#This Row],[Deaths_Q5]],Mapping!$A$2:$B$8,2,FALSE)</f>
        <v>25</v>
      </c>
      <c r="AF788" s="8">
        <f>VLOOKUP(Quintile_Data[[#This Row],[Deaths_Overall]],Mapping!$A$2:$B$8,2,FALSE)</f>
        <v>50</v>
      </c>
    </row>
    <row r="789" spans="1:32" x14ac:dyDescent="0.25">
      <c r="A789" t="s">
        <v>13</v>
      </c>
      <c r="B789" t="s">
        <v>15</v>
      </c>
      <c r="C789" t="s">
        <v>6</v>
      </c>
      <c r="D789" t="s">
        <v>14</v>
      </c>
      <c r="E789" t="s">
        <v>62</v>
      </c>
      <c r="F789" t="s">
        <v>7</v>
      </c>
      <c r="G789" s="10">
        <v>1.72680401108472</v>
      </c>
      <c r="H789" s="5">
        <v>1.0037989479560401</v>
      </c>
      <c r="I789" s="5">
        <v>0.84101972144098702</v>
      </c>
      <c r="J789" s="5">
        <v>0.69956308206551499</v>
      </c>
      <c r="K789" s="5">
        <v>0.49079770193132</v>
      </c>
      <c r="L789" s="5">
        <v>0.90416770501075705</v>
      </c>
      <c r="M789" s="10">
        <v>1.0545794596346401</v>
      </c>
      <c r="N789" s="5">
        <v>0.98909791082628795</v>
      </c>
      <c r="O789" s="5">
        <v>0.87909121264161605</v>
      </c>
      <c r="P789" s="5">
        <v>0.88157156626274502</v>
      </c>
      <c r="Q789" s="5">
        <v>0.66785659980789902</v>
      </c>
      <c r="R789" s="5">
        <v>0.915207192531164</v>
      </c>
      <c r="S789" s="11" t="s">
        <v>49</v>
      </c>
      <c r="T789" t="s">
        <v>48</v>
      </c>
      <c r="U789" t="s">
        <v>48</v>
      </c>
      <c r="V789" t="s">
        <v>49</v>
      </c>
      <c r="W789" t="s">
        <v>53</v>
      </c>
      <c r="X789" t="s">
        <v>48</v>
      </c>
      <c r="Y789" s="7">
        <f>ABS(Quintile_Data[[#This Row],[AE_Amt_Overall]]-MAX(Quintile_Data[[#This Row],[AE_Amt_Q1]:[AE_Amt_Q5]]))</f>
        <v>0.82263630607396299</v>
      </c>
      <c r="Z789" s="6">
        <f>ABS(MIN(Quintile_Data[[#This Row],[AE_Amt_Q1]:[AE_Amt_Q5]])-Quintile_Data[[#This Row],[AE_Amt_Overall]])</f>
        <v>0.41337000307943705</v>
      </c>
      <c r="AA789" s="19">
        <f>VLOOKUP(Quintile_Data[[#This Row],[Deaths_Q1]],Mapping!$A$2:$B$8,2,FALSE)</f>
        <v>25</v>
      </c>
      <c r="AB789" s="8">
        <f>VLOOKUP(Quintile_Data[[#This Row],[Deaths_Q2]],Mapping!$A$2:$B$8,2,FALSE)</f>
        <v>50</v>
      </c>
      <c r="AC789" s="8">
        <f>VLOOKUP(Quintile_Data[[#This Row],[Deaths_Q3]],Mapping!$A$2:$B$8,2,FALSE)</f>
        <v>50</v>
      </c>
      <c r="AD789" s="8">
        <f>VLOOKUP(Quintile_Data[[#This Row],[Deaths_Q4]],Mapping!$A$2:$B$8,2,FALSE)</f>
        <v>25</v>
      </c>
      <c r="AE789" s="8">
        <f>VLOOKUP(Quintile_Data[[#This Row],[Deaths_Q5]],Mapping!$A$2:$B$8,2,FALSE)</f>
        <v>12</v>
      </c>
      <c r="AF789" s="8">
        <f>VLOOKUP(Quintile_Data[[#This Row],[Deaths_Overall]],Mapping!$A$2:$B$8,2,FALSE)</f>
        <v>50</v>
      </c>
    </row>
    <row r="790" spans="1:32" x14ac:dyDescent="0.25">
      <c r="A790" t="s">
        <v>13</v>
      </c>
      <c r="B790" t="s">
        <v>15</v>
      </c>
      <c r="C790" t="s">
        <v>6</v>
      </c>
      <c r="D790" t="s">
        <v>14</v>
      </c>
      <c r="E790" t="s">
        <v>62</v>
      </c>
      <c r="F790" t="s">
        <v>57</v>
      </c>
      <c r="G790" s="10">
        <v>1.7318496482858301</v>
      </c>
      <c r="H790" s="5">
        <v>1.04728643973661</v>
      </c>
      <c r="I790" s="5">
        <v>0.91783757117453102</v>
      </c>
      <c r="J790" s="5">
        <v>0.76660698990398701</v>
      </c>
      <c r="K790" s="5">
        <v>0.59049510130142502</v>
      </c>
      <c r="L790" s="5">
        <v>0.94084782116072097</v>
      </c>
      <c r="M790" s="10">
        <v>1.2590089444042001</v>
      </c>
      <c r="N790" s="5">
        <v>1.1958556819429</v>
      </c>
      <c r="O790" s="5">
        <v>1.18287761170048</v>
      </c>
      <c r="P790" s="5">
        <v>0.958612309739864</v>
      </c>
      <c r="Q790" s="5">
        <v>0.89324998927193899</v>
      </c>
      <c r="R790" s="5">
        <v>1.1241440719898901</v>
      </c>
      <c r="S790" s="11" t="s">
        <v>49</v>
      </c>
      <c r="T790" t="s">
        <v>48</v>
      </c>
      <c r="U790" t="s">
        <v>48</v>
      </c>
      <c r="V790" t="s">
        <v>48</v>
      </c>
      <c r="W790" t="s">
        <v>49</v>
      </c>
      <c r="X790" t="s">
        <v>50</v>
      </c>
      <c r="Y790" s="7">
        <f>ABS(Quintile_Data[[#This Row],[AE_Amt_Overall]]-MAX(Quintile_Data[[#This Row],[AE_Amt_Q1]:[AE_Amt_Q5]]))</f>
        <v>0.79100182712510914</v>
      </c>
      <c r="Z790" s="6">
        <f>ABS(MIN(Quintile_Data[[#This Row],[AE_Amt_Q1]:[AE_Amt_Q5]])-Quintile_Data[[#This Row],[AE_Amt_Overall]])</f>
        <v>0.35035271985929595</v>
      </c>
      <c r="AA790" s="19">
        <f>VLOOKUP(Quintile_Data[[#This Row],[Deaths_Q1]],Mapping!$A$2:$B$8,2,FALSE)</f>
        <v>25</v>
      </c>
      <c r="AB790" s="8">
        <f>VLOOKUP(Quintile_Data[[#This Row],[Deaths_Q2]],Mapping!$A$2:$B$8,2,FALSE)</f>
        <v>50</v>
      </c>
      <c r="AC790" s="8">
        <f>VLOOKUP(Quintile_Data[[#This Row],[Deaths_Q3]],Mapping!$A$2:$B$8,2,FALSE)</f>
        <v>50</v>
      </c>
      <c r="AD790" s="8">
        <f>VLOOKUP(Quintile_Data[[#This Row],[Deaths_Q4]],Mapping!$A$2:$B$8,2,FALSE)</f>
        <v>50</v>
      </c>
      <c r="AE790" s="8">
        <f>VLOOKUP(Quintile_Data[[#This Row],[Deaths_Q5]],Mapping!$A$2:$B$8,2,FALSE)</f>
        <v>25</v>
      </c>
      <c r="AF790" s="8">
        <f>VLOOKUP(Quintile_Data[[#This Row],[Deaths_Overall]],Mapping!$A$2:$B$8,2,FALSE)</f>
        <v>100</v>
      </c>
    </row>
    <row r="791" spans="1:32" x14ac:dyDescent="0.25">
      <c r="A791" t="s">
        <v>13</v>
      </c>
      <c r="B791" t="s">
        <v>15</v>
      </c>
      <c r="C791" t="s">
        <v>6</v>
      </c>
      <c r="D791" t="s">
        <v>14</v>
      </c>
      <c r="E791" t="s">
        <v>11</v>
      </c>
      <c r="F791" t="s">
        <v>16</v>
      </c>
      <c r="G791" s="10">
        <v>2.3316902881772901</v>
      </c>
      <c r="H791" s="5">
        <v>1.5641562761204399</v>
      </c>
      <c r="I791" s="5">
        <v>1.29623585171231</v>
      </c>
      <c r="J791" s="5">
        <v>1.0622512965101201</v>
      </c>
      <c r="K791" s="5">
        <v>0.78288534397618603</v>
      </c>
      <c r="L791" s="5">
        <v>1.31813081525408</v>
      </c>
      <c r="M791" s="10">
        <v>2.7729591611322202</v>
      </c>
      <c r="N791" s="5">
        <v>1.8477371175858599</v>
      </c>
      <c r="O791" s="5">
        <v>1.3738442505628601</v>
      </c>
      <c r="P791" s="5">
        <v>1.1576597003805</v>
      </c>
      <c r="Q791" s="5">
        <v>0.82087731359968696</v>
      </c>
      <c r="R791" s="5">
        <v>1.49466678196931</v>
      </c>
      <c r="S791" s="11" t="s">
        <v>48</v>
      </c>
      <c r="T791" t="s">
        <v>48</v>
      </c>
      <c r="U791" t="s">
        <v>48</v>
      </c>
      <c r="V791" t="s">
        <v>49</v>
      </c>
      <c r="W791" t="s">
        <v>49</v>
      </c>
      <c r="X791" t="s">
        <v>48</v>
      </c>
      <c r="Y791" s="7">
        <f>ABS(Quintile_Data[[#This Row],[AE_Amt_Overall]]-MAX(Quintile_Data[[#This Row],[AE_Amt_Q1]:[AE_Amt_Q5]]))</f>
        <v>1.01355947292321</v>
      </c>
      <c r="Z791" s="6">
        <f>ABS(MIN(Quintile_Data[[#This Row],[AE_Amt_Q1]:[AE_Amt_Q5]])-Quintile_Data[[#This Row],[AE_Amt_Overall]])</f>
        <v>0.53524547127789401</v>
      </c>
      <c r="AA791" s="19">
        <f>VLOOKUP(Quintile_Data[[#This Row],[Deaths_Q1]],Mapping!$A$2:$B$8,2,FALSE)</f>
        <v>50</v>
      </c>
      <c r="AB791" s="8">
        <f>VLOOKUP(Quintile_Data[[#This Row],[Deaths_Q2]],Mapping!$A$2:$B$8,2,FALSE)</f>
        <v>50</v>
      </c>
      <c r="AC791" s="8">
        <f>VLOOKUP(Quintile_Data[[#This Row],[Deaths_Q3]],Mapping!$A$2:$B$8,2,FALSE)</f>
        <v>50</v>
      </c>
      <c r="AD791" s="8">
        <f>VLOOKUP(Quintile_Data[[#This Row],[Deaths_Q4]],Mapping!$A$2:$B$8,2,FALSE)</f>
        <v>25</v>
      </c>
      <c r="AE791" s="8">
        <f>VLOOKUP(Quintile_Data[[#This Row],[Deaths_Q5]],Mapping!$A$2:$B$8,2,FALSE)</f>
        <v>25</v>
      </c>
      <c r="AF791" s="8">
        <f>VLOOKUP(Quintile_Data[[#This Row],[Deaths_Overall]],Mapping!$A$2:$B$8,2,FALSE)</f>
        <v>50</v>
      </c>
    </row>
    <row r="792" spans="1:32" x14ac:dyDescent="0.25">
      <c r="A792" t="s">
        <v>13</v>
      </c>
      <c r="B792" t="s">
        <v>15</v>
      </c>
      <c r="C792" t="s">
        <v>6</v>
      </c>
      <c r="D792" t="s">
        <v>14</v>
      </c>
      <c r="E792" t="s">
        <v>11</v>
      </c>
      <c r="F792" t="s">
        <v>7</v>
      </c>
      <c r="G792" s="10">
        <v>1.4006701296931701</v>
      </c>
      <c r="H792" s="5">
        <v>0.94875802053210001</v>
      </c>
      <c r="I792" s="5">
        <v>0.80298268743831003</v>
      </c>
      <c r="J792" s="5">
        <v>0.59201751463963903</v>
      </c>
      <c r="K792" s="5">
        <v>0.40412354230574998</v>
      </c>
      <c r="L792" s="5">
        <v>0.760324700760596</v>
      </c>
      <c r="M792" s="10">
        <v>1.3287579496339701</v>
      </c>
      <c r="N792" s="5">
        <v>0.907131643051586</v>
      </c>
      <c r="O792" s="5">
        <v>0.88619212588449603</v>
      </c>
      <c r="P792" s="5">
        <v>0.74770696573788398</v>
      </c>
      <c r="Q792" s="5">
        <v>0.60024283284055402</v>
      </c>
      <c r="R792" s="5">
        <v>0.86057570989779297</v>
      </c>
      <c r="S792" s="11" t="s">
        <v>49</v>
      </c>
      <c r="T792" t="s">
        <v>48</v>
      </c>
      <c r="U792" t="s">
        <v>48</v>
      </c>
      <c r="V792" t="s">
        <v>48</v>
      </c>
      <c r="W792" t="s">
        <v>53</v>
      </c>
      <c r="X792" t="s">
        <v>48</v>
      </c>
      <c r="Y792" s="7">
        <f>ABS(Quintile_Data[[#This Row],[AE_Amt_Overall]]-MAX(Quintile_Data[[#This Row],[AE_Amt_Q1]:[AE_Amt_Q5]]))</f>
        <v>0.64034542893257407</v>
      </c>
      <c r="Z792" s="6">
        <f>ABS(MIN(Quintile_Data[[#This Row],[AE_Amt_Q1]:[AE_Amt_Q5]])-Quintile_Data[[#This Row],[AE_Amt_Overall]])</f>
        <v>0.35620115845484601</v>
      </c>
      <c r="AA792" s="19">
        <f>VLOOKUP(Quintile_Data[[#This Row],[Deaths_Q1]],Mapping!$A$2:$B$8,2,FALSE)</f>
        <v>25</v>
      </c>
      <c r="AB792" s="8">
        <f>VLOOKUP(Quintile_Data[[#This Row],[Deaths_Q2]],Mapping!$A$2:$B$8,2,FALSE)</f>
        <v>50</v>
      </c>
      <c r="AC792" s="8">
        <f>VLOOKUP(Quintile_Data[[#This Row],[Deaths_Q3]],Mapping!$A$2:$B$8,2,FALSE)</f>
        <v>50</v>
      </c>
      <c r="AD792" s="8">
        <f>VLOOKUP(Quintile_Data[[#This Row],[Deaths_Q4]],Mapping!$A$2:$B$8,2,FALSE)</f>
        <v>50</v>
      </c>
      <c r="AE792" s="8">
        <f>VLOOKUP(Quintile_Data[[#This Row],[Deaths_Q5]],Mapping!$A$2:$B$8,2,FALSE)</f>
        <v>12</v>
      </c>
      <c r="AF792" s="8">
        <f>VLOOKUP(Quintile_Data[[#This Row],[Deaths_Overall]],Mapping!$A$2:$B$8,2,FALSE)</f>
        <v>50</v>
      </c>
    </row>
    <row r="793" spans="1:32" x14ac:dyDescent="0.25">
      <c r="A793" t="s">
        <v>13</v>
      </c>
      <c r="B793" t="s">
        <v>15</v>
      </c>
      <c r="C793" t="s">
        <v>6</v>
      </c>
      <c r="D793" t="s">
        <v>14</v>
      </c>
      <c r="E793" t="s">
        <v>11</v>
      </c>
      <c r="F793" t="s">
        <v>57</v>
      </c>
      <c r="G793" s="10">
        <v>1.50595986495104</v>
      </c>
      <c r="H793" s="5">
        <v>1.00573914741746</v>
      </c>
      <c r="I793" s="5">
        <v>0.85900851951733004</v>
      </c>
      <c r="J793" s="5">
        <v>0.64133511079321104</v>
      </c>
      <c r="K793" s="5">
        <v>0.49328420112403798</v>
      </c>
      <c r="L793" s="5">
        <v>0.79760535505690899</v>
      </c>
      <c r="M793" s="10">
        <v>1.6984973726450401</v>
      </c>
      <c r="N793" s="5">
        <v>1.18199887169262</v>
      </c>
      <c r="O793" s="5">
        <v>1.20833191484668</v>
      </c>
      <c r="P793" s="5">
        <v>0.85553107516949001</v>
      </c>
      <c r="Q793" s="5">
        <v>0.72565986832668905</v>
      </c>
      <c r="R793" s="5">
        <v>1.1162314490299201</v>
      </c>
      <c r="S793" s="11" t="s">
        <v>48</v>
      </c>
      <c r="T793" t="s">
        <v>48</v>
      </c>
      <c r="U793" t="s">
        <v>48</v>
      </c>
      <c r="V793" t="s">
        <v>48</v>
      </c>
      <c r="W793" t="s">
        <v>49</v>
      </c>
      <c r="X793" t="s">
        <v>50</v>
      </c>
      <c r="Y793" s="7">
        <f>ABS(Quintile_Data[[#This Row],[AE_Amt_Overall]]-MAX(Quintile_Data[[#This Row],[AE_Amt_Q1]:[AE_Amt_Q5]]))</f>
        <v>0.70835450989413096</v>
      </c>
      <c r="Z793" s="6">
        <f>ABS(MIN(Quintile_Data[[#This Row],[AE_Amt_Q1]:[AE_Amt_Q5]])-Quintile_Data[[#This Row],[AE_Amt_Overall]])</f>
        <v>0.30432115393287101</v>
      </c>
      <c r="AA793" s="19">
        <f>VLOOKUP(Quintile_Data[[#This Row],[Deaths_Q1]],Mapping!$A$2:$B$8,2,FALSE)</f>
        <v>50</v>
      </c>
      <c r="AB793" s="8">
        <f>VLOOKUP(Quintile_Data[[#This Row],[Deaths_Q2]],Mapping!$A$2:$B$8,2,FALSE)</f>
        <v>50</v>
      </c>
      <c r="AC793" s="8">
        <f>VLOOKUP(Quintile_Data[[#This Row],[Deaths_Q3]],Mapping!$A$2:$B$8,2,FALSE)</f>
        <v>50</v>
      </c>
      <c r="AD793" s="8">
        <f>VLOOKUP(Quintile_Data[[#This Row],[Deaths_Q4]],Mapping!$A$2:$B$8,2,FALSE)</f>
        <v>50</v>
      </c>
      <c r="AE793" s="8">
        <f>VLOOKUP(Quintile_Data[[#This Row],[Deaths_Q5]],Mapping!$A$2:$B$8,2,FALSE)</f>
        <v>25</v>
      </c>
      <c r="AF793" s="8">
        <f>VLOOKUP(Quintile_Data[[#This Row],[Deaths_Overall]],Mapping!$A$2:$B$8,2,FALSE)</f>
        <v>100</v>
      </c>
    </row>
    <row r="794" spans="1:32" x14ac:dyDescent="0.25">
      <c r="A794" t="s">
        <v>13</v>
      </c>
      <c r="B794" t="s">
        <v>15</v>
      </c>
      <c r="C794" t="s">
        <v>6</v>
      </c>
      <c r="D794" t="s">
        <v>14</v>
      </c>
      <c r="E794" t="s">
        <v>58</v>
      </c>
      <c r="F794" t="s">
        <v>16</v>
      </c>
      <c r="G794" s="10">
        <v>1.71467596572736</v>
      </c>
      <c r="H794" s="5">
        <v>1.39514166728569</v>
      </c>
      <c r="I794" s="5">
        <v>1.23640037968338</v>
      </c>
      <c r="J794" s="5">
        <v>1.12739752887055</v>
      </c>
      <c r="K794" s="5">
        <v>0.89971537272915603</v>
      </c>
      <c r="L794" s="5">
        <v>1.2392861227279801</v>
      </c>
      <c r="M794" s="10">
        <v>1.9715958795227599</v>
      </c>
      <c r="N794" s="5">
        <v>1.54390154392268</v>
      </c>
      <c r="O794" s="5">
        <v>1.3290402888656501</v>
      </c>
      <c r="P794" s="5">
        <v>1.23257927985465</v>
      </c>
      <c r="Q794" s="5">
        <v>0.96147733925312295</v>
      </c>
      <c r="R794" s="5">
        <v>1.3644416566323201</v>
      </c>
      <c r="S794" s="11" t="s">
        <v>48</v>
      </c>
      <c r="T794" t="s">
        <v>48</v>
      </c>
      <c r="U794" t="s">
        <v>48</v>
      </c>
      <c r="V794" t="s">
        <v>48</v>
      </c>
      <c r="W794" t="s">
        <v>48</v>
      </c>
      <c r="X794" t="s">
        <v>50</v>
      </c>
      <c r="Y794" s="7">
        <f>ABS(Quintile_Data[[#This Row],[AE_Amt_Overall]]-MAX(Quintile_Data[[#This Row],[AE_Amt_Q1]:[AE_Amt_Q5]]))</f>
        <v>0.47538984299937992</v>
      </c>
      <c r="Z794" s="6">
        <f>ABS(MIN(Quintile_Data[[#This Row],[AE_Amt_Q1]:[AE_Amt_Q5]])-Quintile_Data[[#This Row],[AE_Amt_Overall]])</f>
        <v>0.33957074999882408</v>
      </c>
      <c r="AA794" s="19">
        <f>VLOOKUP(Quintile_Data[[#This Row],[Deaths_Q1]],Mapping!$A$2:$B$8,2,FALSE)</f>
        <v>50</v>
      </c>
      <c r="AB794" s="8">
        <f>VLOOKUP(Quintile_Data[[#This Row],[Deaths_Q2]],Mapping!$A$2:$B$8,2,FALSE)</f>
        <v>50</v>
      </c>
      <c r="AC794" s="8">
        <f>VLOOKUP(Quintile_Data[[#This Row],[Deaths_Q3]],Mapping!$A$2:$B$8,2,FALSE)</f>
        <v>50</v>
      </c>
      <c r="AD794" s="8">
        <f>VLOOKUP(Quintile_Data[[#This Row],[Deaths_Q4]],Mapping!$A$2:$B$8,2,FALSE)</f>
        <v>50</v>
      </c>
      <c r="AE794" s="8">
        <f>VLOOKUP(Quintile_Data[[#This Row],[Deaths_Q5]],Mapping!$A$2:$B$8,2,FALSE)</f>
        <v>50</v>
      </c>
      <c r="AF794" s="8">
        <f>VLOOKUP(Quintile_Data[[#This Row],[Deaths_Overall]],Mapping!$A$2:$B$8,2,FALSE)</f>
        <v>100</v>
      </c>
    </row>
    <row r="795" spans="1:32" x14ac:dyDescent="0.25">
      <c r="A795" t="s">
        <v>13</v>
      </c>
      <c r="B795" t="s">
        <v>15</v>
      </c>
      <c r="C795" t="s">
        <v>6</v>
      </c>
      <c r="D795" t="s">
        <v>14</v>
      </c>
      <c r="E795" t="s">
        <v>58</v>
      </c>
      <c r="F795" t="s">
        <v>7</v>
      </c>
      <c r="G795" s="10">
        <v>1.3918672671024099</v>
      </c>
      <c r="H795" s="5">
        <v>1.0224917502795301</v>
      </c>
      <c r="I795" s="5">
        <v>0.84912124343700301</v>
      </c>
      <c r="J795" s="5">
        <v>0.73011620459056004</v>
      </c>
      <c r="K795" s="5">
        <v>0.59773139789797503</v>
      </c>
      <c r="L795" s="5">
        <v>0.83631845384896397</v>
      </c>
      <c r="M795" s="10">
        <v>1.17782016868624</v>
      </c>
      <c r="N795" s="5">
        <v>0.96641385567530902</v>
      </c>
      <c r="O795" s="5">
        <v>0.92579215196098497</v>
      </c>
      <c r="P795" s="5">
        <v>0.84036525167962295</v>
      </c>
      <c r="Q795" s="5">
        <v>0.72155375042439596</v>
      </c>
      <c r="R795" s="5">
        <v>0.89537329545455602</v>
      </c>
      <c r="S795" s="11" t="s">
        <v>49</v>
      </c>
      <c r="T795" t="s">
        <v>48</v>
      </c>
      <c r="U795" t="s">
        <v>48</v>
      </c>
      <c r="V795" t="s">
        <v>48</v>
      </c>
      <c r="W795" t="s">
        <v>48</v>
      </c>
      <c r="X795" t="s">
        <v>50</v>
      </c>
      <c r="Y795" s="7">
        <f>ABS(Quintile_Data[[#This Row],[AE_Amt_Overall]]-MAX(Quintile_Data[[#This Row],[AE_Amt_Q1]:[AE_Amt_Q5]]))</f>
        <v>0.55554881325344596</v>
      </c>
      <c r="Z795" s="6">
        <f>ABS(MIN(Quintile_Data[[#This Row],[AE_Amt_Q1]:[AE_Amt_Q5]])-Quintile_Data[[#This Row],[AE_Amt_Overall]])</f>
        <v>0.23858705595098895</v>
      </c>
      <c r="AA795" s="19">
        <f>VLOOKUP(Quintile_Data[[#This Row],[Deaths_Q1]],Mapping!$A$2:$B$8,2,FALSE)</f>
        <v>25</v>
      </c>
      <c r="AB795" s="8">
        <f>VLOOKUP(Quintile_Data[[#This Row],[Deaths_Q2]],Mapping!$A$2:$B$8,2,FALSE)</f>
        <v>50</v>
      </c>
      <c r="AC795" s="8">
        <f>VLOOKUP(Quintile_Data[[#This Row],[Deaths_Q3]],Mapping!$A$2:$B$8,2,FALSE)</f>
        <v>50</v>
      </c>
      <c r="AD795" s="8">
        <f>VLOOKUP(Quintile_Data[[#This Row],[Deaths_Q4]],Mapping!$A$2:$B$8,2,FALSE)</f>
        <v>50</v>
      </c>
      <c r="AE795" s="8">
        <f>VLOOKUP(Quintile_Data[[#This Row],[Deaths_Q5]],Mapping!$A$2:$B$8,2,FALSE)</f>
        <v>50</v>
      </c>
      <c r="AF795" s="8">
        <f>VLOOKUP(Quintile_Data[[#This Row],[Deaths_Overall]],Mapping!$A$2:$B$8,2,FALSE)</f>
        <v>100</v>
      </c>
    </row>
    <row r="796" spans="1:32" x14ac:dyDescent="0.25">
      <c r="A796" t="s">
        <v>13</v>
      </c>
      <c r="B796" t="s">
        <v>15</v>
      </c>
      <c r="C796" t="s">
        <v>6</v>
      </c>
      <c r="D796" t="s">
        <v>14</v>
      </c>
      <c r="E796" t="s">
        <v>58</v>
      </c>
      <c r="F796" t="s">
        <v>57</v>
      </c>
      <c r="G796" s="10">
        <v>1.4221854141536201</v>
      </c>
      <c r="H796" s="5">
        <v>1.06784407394825</v>
      </c>
      <c r="I796" s="5">
        <v>0.91966810105128205</v>
      </c>
      <c r="J796" s="5">
        <v>0.78428226917615695</v>
      </c>
      <c r="K796" s="5">
        <v>0.63711962985471804</v>
      </c>
      <c r="L796" s="5">
        <v>0.88793552750443105</v>
      </c>
      <c r="M796" s="10">
        <v>1.54316012380731</v>
      </c>
      <c r="N796" s="5">
        <v>1.2122970432981699</v>
      </c>
      <c r="O796" s="5">
        <v>1.2411039359607501</v>
      </c>
      <c r="P796" s="5">
        <v>0.97799008941905796</v>
      </c>
      <c r="Q796" s="5">
        <v>0.82480145585377995</v>
      </c>
      <c r="R796" s="5">
        <v>1.1444983837621601</v>
      </c>
      <c r="S796" s="11" t="s">
        <v>48</v>
      </c>
      <c r="T796" t="s">
        <v>50</v>
      </c>
      <c r="U796" t="s">
        <v>50</v>
      </c>
      <c r="V796" t="s">
        <v>48</v>
      </c>
      <c r="W796" t="s">
        <v>48</v>
      </c>
      <c r="X796" t="s">
        <v>50</v>
      </c>
      <c r="Y796" s="7">
        <f>ABS(Quintile_Data[[#This Row],[AE_Amt_Overall]]-MAX(Quintile_Data[[#This Row],[AE_Amt_Q1]:[AE_Amt_Q5]]))</f>
        <v>0.53424988664918904</v>
      </c>
      <c r="Z796" s="6">
        <f>ABS(MIN(Quintile_Data[[#This Row],[AE_Amt_Q1]:[AE_Amt_Q5]])-Quintile_Data[[#This Row],[AE_Amt_Overall]])</f>
        <v>0.25081589764971302</v>
      </c>
      <c r="AA796" s="19">
        <f>VLOOKUP(Quintile_Data[[#This Row],[Deaths_Q1]],Mapping!$A$2:$B$8,2,FALSE)</f>
        <v>50</v>
      </c>
      <c r="AB796" s="8">
        <f>VLOOKUP(Quintile_Data[[#This Row],[Deaths_Q2]],Mapping!$A$2:$B$8,2,FALSE)</f>
        <v>100</v>
      </c>
      <c r="AC796" s="8">
        <f>VLOOKUP(Quintile_Data[[#This Row],[Deaths_Q3]],Mapping!$A$2:$B$8,2,FALSE)</f>
        <v>100</v>
      </c>
      <c r="AD796" s="8">
        <f>VLOOKUP(Quintile_Data[[#This Row],[Deaths_Q4]],Mapping!$A$2:$B$8,2,FALSE)</f>
        <v>50</v>
      </c>
      <c r="AE796" s="8">
        <f>VLOOKUP(Quintile_Data[[#This Row],[Deaths_Q5]],Mapping!$A$2:$B$8,2,FALSE)</f>
        <v>50</v>
      </c>
      <c r="AF796" s="8">
        <f>VLOOKUP(Quintile_Data[[#This Row],[Deaths_Overall]],Mapping!$A$2:$B$8,2,FALSE)</f>
        <v>100</v>
      </c>
    </row>
    <row r="797" spans="1:32" x14ac:dyDescent="0.25">
      <c r="A797" t="s">
        <v>13</v>
      </c>
      <c r="B797" t="s">
        <v>15</v>
      </c>
      <c r="C797" t="s">
        <v>6</v>
      </c>
      <c r="D797" t="s">
        <v>17</v>
      </c>
      <c r="E797" t="s">
        <v>60</v>
      </c>
      <c r="F797" t="s">
        <v>16</v>
      </c>
      <c r="G797" s="10" t="s">
        <v>54</v>
      </c>
      <c r="H797" s="5" t="s">
        <v>54</v>
      </c>
      <c r="I797" s="5" t="s">
        <v>54</v>
      </c>
      <c r="J797" s="5" t="s">
        <v>54</v>
      </c>
      <c r="K797" s="5" t="s">
        <v>54</v>
      </c>
      <c r="L797" s="5">
        <v>0.82457243274066905</v>
      </c>
      <c r="M797" s="10" t="s">
        <v>54</v>
      </c>
      <c r="N797" s="5" t="s">
        <v>54</v>
      </c>
      <c r="O797" s="5" t="s">
        <v>54</v>
      </c>
      <c r="P797" s="5" t="s">
        <v>54</v>
      </c>
      <c r="Q797" s="5" t="s">
        <v>54</v>
      </c>
      <c r="R797" s="5">
        <v>0.94172218277665298</v>
      </c>
      <c r="S797" s="11" t="s">
        <v>55</v>
      </c>
      <c r="T797" t="s">
        <v>55</v>
      </c>
      <c r="U797" t="s">
        <v>55</v>
      </c>
      <c r="V797" t="s">
        <v>55</v>
      </c>
      <c r="W797" t="s">
        <v>55</v>
      </c>
      <c r="X797" t="s">
        <v>51</v>
      </c>
      <c r="Y797" s="7">
        <f>ABS(Quintile_Data[[#This Row],[AE_Amt_Overall]]-MAX(Quintile_Data[[#This Row],[AE_Amt_Q1]:[AE_Amt_Q5]]))</f>
        <v>0.82457243274066905</v>
      </c>
      <c r="Z797" s="6">
        <f>ABS(MIN(Quintile_Data[[#This Row],[AE_Amt_Q1]:[AE_Amt_Q5]])-Quintile_Data[[#This Row],[AE_Amt_Overall]])</f>
        <v>0.82457243274066905</v>
      </c>
      <c r="AA797" s="19" t="str">
        <f>VLOOKUP(Quintile_Data[[#This Row],[Deaths_Q1]],Mapping!$A$2:$B$8,2,FALSE)</f>
        <v>N/A</v>
      </c>
      <c r="AB797" s="8" t="str">
        <f>VLOOKUP(Quintile_Data[[#This Row],[Deaths_Q2]],Mapping!$A$2:$B$8,2,FALSE)</f>
        <v>N/A</v>
      </c>
      <c r="AC797" s="8" t="str">
        <f>VLOOKUP(Quintile_Data[[#This Row],[Deaths_Q3]],Mapping!$A$2:$B$8,2,FALSE)</f>
        <v>N/A</v>
      </c>
      <c r="AD797" s="8" t="str">
        <f>VLOOKUP(Quintile_Data[[#This Row],[Deaths_Q4]],Mapping!$A$2:$B$8,2,FALSE)</f>
        <v>N/A</v>
      </c>
      <c r="AE797" s="8" t="str">
        <f>VLOOKUP(Quintile_Data[[#This Row],[Deaths_Q5]],Mapping!$A$2:$B$8,2,FALSE)</f>
        <v>N/A</v>
      </c>
      <c r="AF797" s="8">
        <f>VLOOKUP(Quintile_Data[[#This Row],[Deaths_Overall]],Mapping!$A$2:$B$8,2,FALSE)</f>
        <v>6</v>
      </c>
    </row>
    <row r="798" spans="1:32" x14ac:dyDescent="0.25">
      <c r="A798" t="s">
        <v>13</v>
      </c>
      <c r="B798" t="s">
        <v>15</v>
      </c>
      <c r="C798" t="s">
        <v>6</v>
      </c>
      <c r="D798" t="s">
        <v>17</v>
      </c>
      <c r="E798" t="s">
        <v>60</v>
      </c>
      <c r="F798" t="s">
        <v>7</v>
      </c>
      <c r="G798" s="10" t="s">
        <v>54</v>
      </c>
      <c r="H798" s="5" t="s">
        <v>54</v>
      </c>
      <c r="I798" s="5" t="s">
        <v>54</v>
      </c>
      <c r="J798" s="5" t="s">
        <v>54</v>
      </c>
      <c r="K798" s="5" t="s">
        <v>54</v>
      </c>
      <c r="L798" s="5" t="s">
        <v>54</v>
      </c>
      <c r="M798" s="10" t="s">
        <v>54</v>
      </c>
      <c r="N798" s="5" t="s">
        <v>54</v>
      </c>
      <c r="O798" s="5" t="s">
        <v>54</v>
      </c>
      <c r="P798" s="5" t="s">
        <v>54</v>
      </c>
      <c r="Q798" s="5" t="s">
        <v>54</v>
      </c>
      <c r="R798" s="5" t="s">
        <v>54</v>
      </c>
      <c r="S798" s="11" t="s">
        <v>55</v>
      </c>
      <c r="T798" t="s">
        <v>55</v>
      </c>
      <c r="U798" t="s">
        <v>55</v>
      </c>
      <c r="V798" t="s">
        <v>55</v>
      </c>
      <c r="W798" t="s">
        <v>55</v>
      </c>
      <c r="X798" t="s">
        <v>55</v>
      </c>
      <c r="Y798" s="7" t="e">
        <f>ABS(Quintile_Data[[#This Row],[AE_Amt_Overall]]-MAX(Quintile_Data[[#This Row],[AE_Amt_Q1]:[AE_Amt_Q5]]))</f>
        <v>#VALUE!</v>
      </c>
      <c r="Z798" s="6" t="e">
        <f>ABS(MIN(Quintile_Data[[#This Row],[AE_Amt_Q1]:[AE_Amt_Q5]])-Quintile_Data[[#This Row],[AE_Amt_Overall]])</f>
        <v>#VALUE!</v>
      </c>
      <c r="AA798" s="19" t="str">
        <f>VLOOKUP(Quintile_Data[[#This Row],[Deaths_Q1]],Mapping!$A$2:$B$8,2,FALSE)</f>
        <v>N/A</v>
      </c>
      <c r="AB798" s="8" t="str">
        <f>VLOOKUP(Quintile_Data[[#This Row],[Deaths_Q2]],Mapping!$A$2:$B$8,2,FALSE)</f>
        <v>N/A</v>
      </c>
      <c r="AC798" s="8" t="str">
        <f>VLOOKUP(Quintile_Data[[#This Row],[Deaths_Q3]],Mapping!$A$2:$B$8,2,FALSE)</f>
        <v>N/A</v>
      </c>
      <c r="AD798" s="8" t="str">
        <f>VLOOKUP(Quintile_Data[[#This Row],[Deaths_Q4]],Mapping!$A$2:$B$8,2,FALSE)</f>
        <v>N/A</v>
      </c>
      <c r="AE798" s="8" t="str">
        <f>VLOOKUP(Quintile_Data[[#This Row],[Deaths_Q5]],Mapping!$A$2:$B$8,2,FALSE)</f>
        <v>N/A</v>
      </c>
      <c r="AF798" s="8" t="str">
        <f>VLOOKUP(Quintile_Data[[#This Row],[Deaths_Overall]],Mapping!$A$2:$B$8,2,FALSE)</f>
        <v>N/A</v>
      </c>
    </row>
    <row r="799" spans="1:32" x14ac:dyDescent="0.25">
      <c r="A799" t="s">
        <v>13</v>
      </c>
      <c r="B799" t="s">
        <v>15</v>
      </c>
      <c r="C799" t="s">
        <v>6</v>
      </c>
      <c r="D799" t="s">
        <v>17</v>
      </c>
      <c r="E799" t="s">
        <v>60</v>
      </c>
      <c r="F799" t="s">
        <v>57</v>
      </c>
      <c r="G799" s="10" t="s">
        <v>54</v>
      </c>
      <c r="H799" s="5" t="s">
        <v>54</v>
      </c>
      <c r="I799" s="5" t="s">
        <v>54</v>
      </c>
      <c r="J799" s="5" t="s">
        <v>54</v>
      </c>
      <c r="K799" s="5" t="s">
        <v>54</v>
      </c>
      <c r="L799" s="5">
        <v>1.3885197868136401</v>
      </c>
      <c r="M799" s="10" t="s">
        <v>54</v>
      </c>
      <c r="N799" s="5" t="s">
        <v>54</v>
      </c>
      <c r="O799" s="5" t="s">
        <v>54</v>
      </c>
      <c r="P799" s="5" t="s">
        <v>54</v>
      </c>
      <c r="Q799" s="5" t="s">
        <v>54</v>
      </c>
      <c r="R799" s="5">
        <v>1.08499940576786</v>
      </c>
      <c r="S799" s="11" t="s">
        <v>55</v>
      </c>
      <c r="T799" t="s">
        <v>55</v>
      </c>
      <c r="U799" t="s">
        <v>55</v>
      </c>
      <c r="V799" t="s">
        <v>55</v>
      </c>
      <c r="W799" t="s">
        <v>55</v>
      </c>
      <c r="X799" t="s">
        <v>51</v>
      </c>
      <c r="Y799" s="7">
        <f>ABS(Quintile_Data[[#This Row],[AE_Amt_Overall]]-MAX(Quintile_Data[[#This Row],[AE_Amt_Q1]:[AE_Amt_Q5]]))</f>
        <v>1.3885197868136401</v>
      </c>
      <c r="Z799" s="6">
        <f>ABS(MIN(Quintile_Data[[#This Row],[AE_Amt_Q1]:[AE_Amt_Q5]])-Quintile_Data[[#This Row],[AE_Amt_Overall]])</f>
        <v>1.3885197868136401</v>
      </c>
      <c r="AA799" s="19" t="str">
        <f>VLOOKUP(Quintile_Data[[#This Row],[Deaths_Q1]],Mapping!$A$2:$B$8,2,FALSE)</f>
        <v>N/A</v>
      </c>
      <c r="AB799" s="8" t="str">
        <f>VLOOKUP(Quintile_Data[[#This Row],[Deaths_Q2]],Mapping!$A$2:$B$8,2,FALSE)</f>
        <v>N/A</v>
      </c>
      <c r="AC799" s="8" t="str">
        <f>VLOOKUP(Quintile_Data[[#This Row],[Deaths_Q3]],Mapping!$A$2:$B$8,2,FALSE)</f>
        <v>N/A</v>
      </c>
      <c r="AD799" s="8" t="str">
        <f>VLOOKUP(Quintile_Data[[#This Row],[Deaths_Q4]],Mapping!$A$2:$B$8,2,FALSE)</f>
        <v>N/A</v>
      </c>
      <c r="AE799" s="8" t="str">
        <f>VLOOKUP(Quintile_Data[[#This Row],[Deaths_Q5]],Mapping!$A$2:$B$8,2,FALSE)</f>
        <v>N/A</v>
      </c>
      <c r="AF799" s="8">
        <f>VLOOKUP(Quintile_Data[[#This Row],[Deaths_Overall]],Mapping!$A$2:$B$8,2,FALSE)</f>
        <v>6</v>
      </c>
    </row>
    <row r="800" spans="1:32" x14ac:dyDescent="0.25">
      <c r="A800" t="s">
        <v>13</v>
      </c>
      <c r="B800" t="s">
        <v>15</v>
      </c>
      <c r="C800" t="s">
        <v>6</v>
      </c>
      <c r="D800" t="s">
        <v>17</v>
      </c>
      <c r="E800" t="s">
        <v>61</v>
      </c>
      <c r="F800" t="s">
        <v>16</v>
      </c>
      <c r="G800" s="10">
        <v>1.3418470840071299</v>
      </c>
      <c r="H800" s="5">
        <v>1.15091095660137</v>
      </c>
      <c r="I800" s="5">
        <v>1.0746065938681999</v>
      </c>
      <c r="J800" s="5">
        <v>0.94414553197402895</v>
      </c>
      <c r="K800" s="5">
        <v>0.78375449269332098</v>
      </c>
      <c r="L800" s="5">
        <v>1.0870824529366701</v>
      </c>
      <c r="M800" s="10">
        <v>1.47409469580817</v>
      </c>
      <c r="N800" s="5">
        <v>1.23030116749162</v>
      </c>
      <c r="O800" s="5">
        <v>1.1579399049425501</v>
      </c>
      <c r="P800" s="5">
        <v>0.96839919835640298</v>
      </c>
      <c r="Q800" s="5">
        <v>0.88583735757872695</v>
      </c>
      <c r="R800" s="5">
        <v>1.1836509268336</v>
      </c>
      <c r="S800" s="11" t="s">
        <v>48</v>
      </c>
      <c r="T800" t="s">
        <v>48</v>
      </c>
      <c r="U800" t="s">
        <v>48</v>
      </c>
      <c r="V800" t="s">
        <v>48</v>
      </c>
      <c r="W800" t="s">
        <v>49</v>
      </c>
      <c r="X800" t="s">
        <v>50</v>
      </c>
      <c r="Y800" s="7">
        <f>ABS(Quintile_Data[[#This Row],[AE_Amt_Overall]]-MAX(Quintile_Data[[#This Row],[AE_Amt_Q1]:[AE_Amt_Q5]]))</f>
        <v>0.25476463107045988</v>
      </c>
      <c r="Z800" s="6">
        <f>ABS(MIN(Quintile_Data[[#This Row],[AE_Amt_Q1]:[AE_Amt_Q5]])-Quintile_Data[[#This Row],[AE_Amt_Overall]])</f>
        <v>0.30332796024334907</v>
      </c>
      <c r="AA800" s="19">
        <f>VLOOKUP(Quintile_Data[[#This Row],[Deaths_Q1]],Mapping!$A$2:$B$8,2,FALSE)</f>
        <v>50</v>
      </c>
      <c r="AB800" s="8">
        <f>VLOOKUP(Quintile_Data[[#This Row],[Deaths_Q2]],Mapping!$A$2:$B$8,2,FALSE)</f>
        <v>50</v>
      </c>
      <c r="AC800" s="8">
        <f>VLOOKUP(Quintile_Data[[#This Row],[Deaths_Q3]],Mapping!$A$2:$B$8,2,FALSE)</f>
        <v>50</v>
      </c>
      <c r="AD800" s="8">
        <f>VLOOKUP(Quintile_Data[[#This Row],[Deaths_Q4]],Mapping!$A$2:$B$8,2,FALSE)</f>
        <v>50</v>
      </c>
      <c r="AE800" s="8">
        <f>VLOOKUP(Quintile_Data[[#This Row],[Deaths_Q5]],Mapping!$A$2:$B$8,2,FALSE)</f>
        <v>25</v>
      </c>
      <c r="AF800" s="8">
        <f>VLOOKUP(Quintile_Data[[#This Row],[Deaths_Overall]],Mapping!$A$2:$B$8,2,FALSE)</f>
        <v>100</v>
      </c>
    </row>
    <row r="801" spans="1:32" x14ac:dyDescent="0.25">
      <c r="A801" t="s">
        <v>13</v>
      </c>
      <c r="B801" t="s">
        <v>15</v>
      </c>
      <c r="C801" t="s">
        <v>6</v>
      </c>
      <c r="D801" t="s">
        <v>17</v>
      </c>
      <c r="E801" t="s">
        <v>61</v>
      </c>
      <c r="F801" t="s">
        <v>7</v>
      </c>
      <c r="G801" s="10">
        <v>1.67352265338308</v>
      </c>
      <c r="H801" s="5">
        <v>1.15690774175916</v>
      </c>
      <c r="I801" s="5">
        <v>1.01002897972799</v>
      </c>
      <c r="J801" s="5">
        <v>0.81841484111260898</v>
      </c>
      <c r="K801" s="5">
        <v>0.571807178188941</v>
      </c>
      <c r="L801" s="5">
        <v>1.0040473053374599</v>
      </c>
      <c r="M801" s="10">
        <v>1.1155309854692199</v>
      </c>
      <c r="N801" s="5">
        <v>1.0481044694677399</v>
      </c>
      <c r="O801" s="5">
        <v>0.981986370478099</v>
      </c>
      <c r="P801" s="5">
        <v>0.88153788849039605</v>
      </c>
      <c r="Q801" s="5">
        <v>0.75311537607534396</v>
      </c>
      <c r="R801" s="5">
        <v>0.96302959614647599</v>
      </c>
      <c r="S801" s="11" t="s">
        <v>49</v>
      </c>
      <c r="T801" t="s">
        <v>48</v>
      </c>
      <c r="U801" t="s">
        <v>48</v>
      </c>
      <c r="V801" t="s">
        <v>48</v>
      </c>
      <c r="W801" t="s">
        <v>53</v>
      </c>
      <c r="X801" t="s">
        <v>48</v>
      </c>
      <c r="Y801" s="7">
        <f>ABS(Quintile_Data[[#This Row],[AE_Amt_Overall]]-MAX(Quintile_Data[[#This Row],[AE_Amt_Q1]:[AE_Amt_Q5]]))</f>
        <v>0.66947534804562014</v>
      </c>
      <c r="Z801" s="6">
        <f>ABS(MIN(Quintile_Data[[#This Row],[AE_Amt_Q1]:[AE_Amt_Q5]])-Quintile_Data[[#This Row],[AE_Amt_Overall]])</f>
        <v>0.43224012714851889</v>
      </c>
      <c r="AA801" s="19">
        <f>VLOOKUP(Quintile_Data[[#This Row],[Deaths_Q1]],Mapping!$A$2:$B$8,2,FALSE)</f>
        <v>25</v>
      </c>
      <c r="AB801" s="8">
        <f>VLOOKUP(Quintile_Data[[#This Row],[Deaths_Q2]],Mapping!$A$2:$B$8,2,FALSE)</f>
        <v>50</v>
      </c>
      <c r="AC801" s="8">
        <f>VLOOKUP(Quintile_Data[[#This Row],[Deaths_Q3]],Mapping!$A$2:$B$8,2,FALSE)</f>
        <v>50</v>
      </c>
      <c r="AD801" s="8">
        <f>VLOOKUP(Quintile_Data[[#This Row],[Deaths_Q4]],Mapping!$A$2:$B$8,2,FALSE)</f>
        <v>50</v>
      </c>
      <c r="AE801" s="8">
        <f>VLOOKUP(Quintile_Data[[#This Row],[Deaths_Q5]],Mapping!$A$2:$B$8,2,FALSE)</f>
        <v>12</v>
      </c>
      <c r="AF801" s="8">
        <f>VLOOKUP(Quintile_Data[[#This Row],[Deaths_Overall]],Mapping!$A$2:$B$8,2,FALSE)</f>
        <v>50</v>
      </c>
    </row>
    <row r="802" spans="1:32" x14ac:dyDescent="0.25">
      <c r="A802" t="s">
        <v>13</v>
      </c>
      <c r="B802" t="s">
        <v>15</v>
      </c>
      <c r="C802" t="s">
        <v>6</v>
      </c>
      <c r="D802" t="s">
        <v>17</v>
      </c>
      <c r="E802" t="s">
        <v>61</v>
      </c>
      <c r="F802" t="s">
        <v>57</v>
      </c>
      <c r="G802" s="10">
        <v>1.5467296739712499</v>
      </c>
      <c r="H802" s="5">
        <v>1.1578651521702099</v>
      </c>
      <c r="I802" s="5">
        <v>1.0259581691619899</v>
      </c>
      <c r="J802" s="5">
        <v>0.86666289850719502</v>
      </c>
      <c r="K802" s="5">
        <v>0.69376120619585802</v>
      </c>
      <c r="L802" s="5">
        <v>1.02088519481436</v>
      </c>
      <c r="M802" s="10">
        <v>1.2394740393311099</v>
      </c>
      <c r="N802" s="5">
        <v>1.21468207524538</v>
      </c>
      <c r="O802" s="5">
        <v>1.2133313325333599</v>
      </c>
      <c r="P802" s="5">
        <v>1.00365482949336</v>
      </c>
      <c r="Q802" s="5">
        <v>0.91925636310928105</v>
      </c>
      <c r="R802" s="5">
        <v>1.14168627140523</v>
      </c>
      <c r="S802" s="11" t="s">
        <v>48</v>
      </c>
      <c r="T802" t="s">
        <v>48</v>
      </c>
      <c r="U802" t="s">
        <v>48</v>
      </c>
      <c r="V802" t="s">
        <v>48</v>
      </c>
      <c r="W802" t="s">
        <v>48</v>
      </c>
      <c r="X802" t="s">
        <v>50</v>
      </c>
      <c r="Y802" s="7">
        <f>ABS(Quintile_Data[[#This Row],[AE_Amt_Overall]]-MAX(Quintile_Data[[#This Row],[AE_Amt_Q1]:[AE_Amt_Q5]]))</f>
        <v>0.52584447915688992</v>
      </c>
      <c r="Z802" s="6">
        <f>ABS(MIN(Quintile_Data[[#This Row],[AE_Amt_Q1]:[AE_Amt_Q5]])-Quintile_Data[[#This Row],[AE_Amt_Overall]])</f>
        <v>0.327123988618502</v>
      </c>
      <c r="AA802" s="19">
        <f>VLOOKUP(Quintile_Data[[#This Row],[Deaths_Q1]],Mapping!$A$2:$B$8,2,FALSE)</f>
        <v>50</v>
      </c>
      <c r="AB802" s="8">
        <f>VLOOKUP(Quintile_Data[[#This Row],[Deaths_Q2]],Mapping!$A$2:$B$8,2,FALSE)</f>
        <v>50</v>
      </c>
      <c r="AC802" s="8">
        <f>VLOOKUP(Quintile_Data[[#This Row],[Deaths_Q3]],Mapping!$A$2:$B$8,2,FALSE)</f>
        <v>50</v>
      </c>
      <c r="AD802" s="8">
        <f>VLOOKUP(Quintile_Data[[#This Row],[Deaths_Q4]],Mapping!$A$2:$B$8,2,FALSE)</f>
        <v>50</v>
      </c>
      <c r="AE802" s="8">
        <f>VLOOKUP(Quintile_Data[[#This Row],[Deaths_Q5]],Mapping!$A$2:$B$8,2,FALSE)</f>
        <v>50</v>
      </c>
      <c r="AF802" s="8">
        <f>VLOOKUP(Quintile_Data[[#This Row],[Deaths_Overall]],Mapping!$A$2:$B$8,2,FALSE)</f>
        <v>100</v>
      </c>
    </row>
    <row r="803" spans="1:32" x14ac:dyDescent="0.25">
      <c r="A803" t="s">
        <v>13</v>
      </c>
      <c r="B803" t="s">
        <v>15</v>
      </c>
      <c r="C803" t="s">
        <v>6</v>
      </c>
      <c r="D803" t="s">
        <v>17</v>
      </c>
      <c r="E803" t="s">
        <v>62</v>
      </c>
      <c r="F803" t="s">
        <v>16</v>
      </c>
      <c r="G803" s="10">
        <v>1.5177462291835699</v>
      </c>
      <c r="H803" s="5">
        <v>1.22778743737466</v>
      </c>
      <c r="I803" s="5">
        <v>1.0717700282949401</v>
      </c>
      <c r="J803" s="5">
        <v>0.93153269666247196</v>
      </c>
      <c r="K803" s="5">
        <v>0.77386728404678695</v>
      </c>
      <c r="L803" s="5">
        <v>1.0488457278811001</v>
      </c>
      <c r="M803" s="10">
        <v>1.4931201551517701</v>
      </c>
      <c r="N803" s="5">
        <v>1.2644782117437601</v>
      </c>
      <c r="O803" s="5">
        <v>1.17834421608359</v>
      </c>
      <c r="P803" s="5">
        <v>1.0010451892361101</v>
      </c>
      <c r="Q803" s="5">
        <v>0.88521866253323001</v>
      </c>
      <c r="R803" s="5">
        <v>1.1388853108515899</v>
      </c>
      <c r="S803" s="11" t="s">
        <v>48</v>
      </c>
      <c r="T803" t="s">
        <v>48</v>
      </c>
      <c r="U803" t="s">
        <v>48</v>
      </c>
      <c r="V803" t="s">
        <v>48</v>
      </c>
      <c r="W803" t="s">
        <v>49</v>
      </c>
      <c r="X803" t="s">
        <v>50</v>
      </c>
      <c r="Y803" s="7">
        <f>ABS(Quintile_Data[[#This Row],[AE_Amt_Overall]]-MAX(Quintile_Data[[#This Row],[AE_Amt_Q1]:[AE_Amt_Q5]]))</f>
        <v>0.46890050130246985</v>
      </c>
      <c r="Z803" s="6">
        <f>ABS(MIN(Quintile_Data[[#This Row],[AE_Amt_Q1]:[AE_Amt_Q5]])-Quintile_Data[[#This Row],[AE_Amt_Overall]])</f>
        <v>0.27497844383431314</v>
      </c>
      <c r="AA803" s="19">
        <f>VLOOKUP(Quintile_Data[[#This Row],[Deaths_Q1]],Mapping!$A$2:$B$8,2,FALSE)</f>
        <v>50</v>
      </c>
      <c r="AB803" s="8">
        <f>VLOOKUP(Quintile_Data[[#This Row],[Deaths_Q2]],Mapping!$A$2:$B$8,2,FALSE)</f>
        <v>50</v>
      </c>
      <c r="AC803" s="8">
        <f>VLOOKUP(Quintile_Data[[#This Row],[Deaths_Q3]],Mapping!$A$2:$B$8,2,FALSE)</f>
        <v>50</v>
      </c>
      <c r="AD803" s="8">
        <f>VLOOKUP(Quintile_Data[[#This Row],[Deaths_Q4]],Mapping!$A$2:$B$8,2,FALSE)</f>
        <v>50</v>
      </c>
      <c r="AE803" s="8">
        <f>VLOOKUP(Quintile_Data[[#This Row],[Deaths_Q5]],Mapping!$A$2:$B$8,2,FALSE)</f>
        <v>25</v>
      </c>
      <c r="AF803" s="8">
        <f>VLOOKUP(Quintile_Data[[#This Row],[Deaths_Overall]],Mapping!$A$2:$B$8,2,FALSE)</f>
        <v>100</v>
      </c>
    </row>
    <row r="804" spans="1:32" x14ac:dyDescent="0.25">
      <c r="A804" t="s">
        <v>13</v>
      </c>
      <c r="B804" t="s">
        <v>15</v>
      </c>
      <c r="C804" t="s">
        <v>6</v>
      </c>
      <c r="D804" t="s">
        <v>17</v>
      </c>
      <c r="E804" t="s">
        <v>62</v>
      </c>
      <c r="F804" t="s">
        <v>7</v>
      </c>
      <c r="G804" s="10">
        <v>1.3512643158234701</v>
      </c>
      <c r="H804" s="5">
        <v>1.1096021238407501</v>
      </c>
      <c r="I804" s="5">
        <v>0.91560895547266996</v>
      </c>
      <c r="J804" s="5">
        <v>0.80906030052621802</v>
      </c>
      <c r="K804" s="5">
        <v>0.54362266450933605</v>
      </c>
      <c r="L804" s="5">
        <v>0.92348711542537398</v>
      </c>
      <c r="M804" s="10">
        <v>1.1061694586681401</v>
      </c>
      <c r="N804" s="5">
        <v>0.99128808898714504</v>
      </c>
      <c r="O804" s="5">
        <v>0.92103957797361102</v>
      </c>
      <c r="P804" s="5">
        <v>0.93013647574687697</v>
      </c>
      <c r="Q804" s="5">
        <v>0.71004889607954003</v>
      </c>
      <c r="R804" s="5">
        <v>0.94289401682141105</v>
      </c>
      <c r="S804" s="11" t="s">
        <v>49</v>
      </c>
      <c r="T804" t="s">
        <v>48</v>
      </c>
      <c r="U804" t="s">
        <v>48</v>
      </c>
      <c r="V804" t="s">
        <v>48</v>
      </c>
      <c r="W804" t="s">
        <v>49</v>
      </c>
      <c r="X804" t="s">
        <v>48</v>
      </c>
      <c r="Y804" s="7">
        <f>ABS(Quintile_Data[[#This Row],[AE_Amt_Overall]]-MAX(Quintile_Data[[#This Row],[AE_Amt_Q1]:[AE_Amt_Q5]]))</f>
        <v>0.42777720039809608</v>
      </c>
      <c r="Z804" s="6">
        <f>ABS(MIN(Quintile_Data[[#This Row],[AE_Amt_Q1]:[AE_Amt_Q5]])-Quintile_Data[[#This Row],[AE_Amt_Overall]])</f>
        <v>0.37986445091603793</v>
      </c>
      <c r="AA804" s="19">
        <f>VLOOKUP(Quintile_Data[[#This Row],[Deaths_Q1]],Mapping!$A$2:$B$8,2,FALSE)</f>
        <v>25</v>
      </c>
      <c r="AB804" s="8">
        <f>VLOOKUP(Quintile_Data[[#This Row],[Deaths_Q2]],Mapping!$A$2:$B$8,2,FALSE)</f>
        <v>50</v>
      </c>
      <c r="AC804" s="8">
        <f>VLOOKUP(Quintile_Data[[#This Row],[Deaths_Q3]],Mapping!$A$2:$B$8,2,FALSE)</f>
        <v>50</v>
      </c>
      <c r="AD804" s="8">
        <f>VLOOKUP(Quintile_Data[[#This Row],[Deaths_Q4]],Mapping!$A$2:$B$8,2,FALSE)</f>
        <v>50</v>
      </c>
      <c r="AE804" s="8">
        <f>VLOOKUP(Quintile_Data[[#This Row],[Deaths_Q5]],Mapping!$A$2:$B$8,2,FALSE)</f>
        <v>25</v>
      </c>
      <c r="AF804" s="8">
        <f>VLOOKUP(Quintile_Data[[#This Row],[Deaths_Overall]],Mapping!$A$2:$B$8,2,FALSE)</f>
        <v>50</v>
      </c>
    </row>
    <row r="805" spans="1:32" x14ac:dyDescent="0.25">
      <c r="A805" t="s">
        <v>13</v>
      </c>
      <c r="B805" t="s">
        <v>15</v>
      </c>
      <c r="C805" t="s">
        <v>6</v>
      </c>
      <c r="D805" t="s">
        <v>17</v>
      </c>
      <c r="E805" t="s">
        <v>62</v>
      </c>
      <c r="F805" t="s">
        <v>57</v>
      </c>
      <c r="G805" s="10">
        <v>1.5515770482411899</v>
      </c>
      <c r="H805" s="5">
        <v>1.1197564921649601</v>
      </c>
      <c r="I805" s="5">
        <v>0.95513855633214095</v>
      </c>
      <c r="J805" s="5">
        <v>0.83185253206120502</v>
      </c>
      <c r="K805" s="5">
        <v>0.651201835327612</v>
      </c>
      <c r="L805" s="5">
        <v>0.93015212947655701</v>
      </c>
      <c r="M805" s="10">
        <v>1.3754934271010699</v>
      </c>
      <c r="N805" s="5">
        <v>1.07849354835978</v>
      </c>
      <c r="O805" s="5">
        <v>1.0412996771287899</v>
      </c>
      <c r="P805" s="5">
        <v>1.03006286750098</v>
      </c>
      <c r="Q805" s="5">
        <v>0.89415829370189703</v>
      </c>
      <c r="R805" s="5">
        <v>1.0505927088855</v>
      </c>
      <c r="S805" s="11" t="s">
        <v>48</v>
      </c>
      <c r="T805" t="s">
        <v>48</v>
      </c>
      <c r="U805" t="s">
        <v>48</v>
      </c>
      <c r="V805" t="s">
        <v>48</v>
      </c>
      <c r="W805" t="s">
        <v>48</v>
      </c>
      <c r="X805" t="s">
        <v>50</v>
      </c>
      <c r="Y805" s="7">
        <f>ABS(Quintile_Data[[#This Row],[AE_Amt_Overall]]-MAX(Quintile_Data[[#This Row],[AE_Amt_Q1]:[AE_Amt_Q5]]))</f>
        <v>0.62142491876463291</v>
      </c>
      <c r="Z805" s="6">
        <f>ABS(MIN(Quintile_Data[[#This Row],[AE_Amt_Q1]:[AE_Amt_Q5]])-Quintile_Data[[#This Row],[AE_Amt_Overall]])</f>
        <v>0.27895029414894501</v>
      </c>
      <c r="AA805" s="19">
        <f>VLOOKUP(Quintile_Data[[#This Row],[Deaths_Q1]],Mapping!$A$2:$B$8,2,FALSE)</f>
        <v>50</v>
      </c>
      <c r="AB805" s="8">
        <f>VLOOKUP(Quintile_Data[[#This Row],[Deaths_Q2]],Mapping!$A$2:$B$8,2,FALSE)</f>
        <v>50</v>
      </c>
      <c r="AC805" s="8">
        <f>VLOOKUP(Quintile_Data[[#This Row],[Deaths_Q3]],Mapping!$A$2:$B$8,2,FALSE)</f>
        <v>50</v>
      </c>
      <c r="AD805" s="8">
        <f>VLOOKUP(Quintile_Data[[#This Row],[Deaths_Q4]],Mapping!$A$2:$B$8,2,FALSE)</f>
        <v>50</v>
      </c>
      <c r="AE805" s="8">
        <f>VLOOKUP(Quintile_Data[[#This Row],[Deaths_Q5]],Mapping!$A$2:$B$8,2,FALSE)</f>
        <v>50</v>
      </c>
      <c r="AF805" s="8">
        <f>VLOOKUP(Quintile_Data[[#This Row],[Deaths_Overall]],Mapping!$A$2:$B$8,2,FALSE)</f>
        <v>100</v>
      </c>
    </row>
    <row r="806" spans="1:32" x14ac:dyDescent="0.25">
      <c r="A806" t="s">
        <v>13</v>
      </c>
      <c r="B806" t="s">
        <v>15</v>
      </c>
      <c r="C806" t="s">
        <v>6</v>
      </c>
      <c r="D806" t="s">
        <v>17</v>
      </c>
      <c r="E806" t="s">
        <v>11</v>
      </c>
      <c r="F806" t="s">
        <v>16</v>
      </c>
      <c r="G806" s="10">
        <v>1.9798432805831401</v>
      </c>
      <c r="H806" s="5">
        <v>1.4859975486099599</v>
      </c>
      <c r="I806" s="5">
        <v>1.25213169468311</v>
      </c>
      <c r="J806" s="5">
        <v>1.0152500952154699</v>
      </c>
      <c r="K806" s="5">
        <v>0.84205611408254</v>
      </c>
      <c r="L806" s="5">
        <v>1.17056658578448</v>
      </c>
      <c r="M806" s="10">
        <v>2.3703325199334899</v>
      </c>
      <c r="N806" s="5">
        <v>1.55706782025344</v>
      </c>
      <c r="O806" s="5">
        <v>1.32015861788338</v>
      </c>
      <c r="P806" s="5">
        <v>1.1088780376985301</v>
      </c>
      <c r="Q806" s="5">
        <v>0.94223931934592398</v>
      </c>
      <c r="R806" s="5">
        <v>1.28873940291796</v>
      </c>
      <c r="S806" s="11" t="s">
        <v>49</v>
      </c>
      <c r="T806" t="s">
        <v>48</v>
      </c>
      <c r="U806" t="s">
        <v>48</v>
      </c>
      <c r="V806" t="s">
        <v>48</v>
      </c>
      <c r="W806" t="s">
        <v>48</v>
      </c>
      <c r="X806" t="s">
        <v>50</v>
      </c>
      <c r="Y806" s="7">
        <f>ABS(Quintile_Data[[#This Row],[AE_Amt_Overall]]-MAX(Quintile_Data[[#This Row],[AE_Amt_Q1]:[AE_Amt_Q5]]))</f>
        <v>0.80927669479866005</v>
      </c>
      <c r="Z806" s="6">
        <f>ABS(MIN(Quintile_Data[[#This Row],[AE_Amt_Q1]:[AE_Amt_Q5]])-Quintile_Data[[#This Row],[AE_Amt_Overall]])</f>
        <v>0.32851047170194003</v>
      </c>
      <c r="AA806" s="19">
        <f>VLOOKUP(Quintile_Data[[#This Row],[Deaths_Q1]],Mapping!$A$2:$B$8,2,FALSE)</f>
        <v>25</v>
      </c>
      <c r="AB806" s="8">
        <f>VLOOKUP(Quintile_Data[[#This Row],[Deaths_Q2]],Mapping!$A$2:$B$8,2,FALSE)</f>
        <v>50</v>
      </c>
      <c r="AC806" s="8">
        <f>VLOOKUP(Quintile_Data[[#This Row],[Deaths_Q3]],Mapping!$A$2:$B$8,2,FALSE)</f>
        <v>50</v>
      </c>
      <c r="AD806" s="8">
        <f>VLOOKUP(Quintile_Data[[#This Row],[Deaths_Q4]],Mapping!$A$2:$B$8,2,FALSE)</f>
        <v>50</v>
      </c>
      <c r="AE806" s="8">
        <f>VLOOKUP(Quintile_Data[[#This Row],[Deaths_Q5]],Mapping!$A$2:$B$8,2,FALSE)</f>
        <v>50</v>
      </c>
      <c r="AF806" s="8">
        <f>VLOOKUP(Quintile_Data[[#This Row],[Deaths_Overall]],Mapping!$A$2:$B$8,2,FALSE)</f>
        <v>100</v>
      </c>
    </row>
    <row r="807" spans="1:32" x14ac:dyDescent="0.25">
      <c r="A807" t="s">
        <v>13</v>
      </c>
      <c r="B807" t="s">
        <v>15</v>
      </c>
      <c r="C807" t="s">
        <v>6</v>
      </c>
      <c r="D807" t="s">
        <v>17</v>
      </c>
      <c r="E807" t="s">
        <v>11</v>
      </c>
      <c r="F807" t="s">
        <v>7</v>
      </c>
      <c r="G807" s="10">
        <v>1.30596174607913</v>
      </c>
      <c r="H807" s="5">
        <v>1.05424949881022</v>
      </c>
      <c r="I807" s="5">
        <v>0.84491220287582602</v>
      </c>
      <c r="J807" s="5">
        <v>0.73092452514109496</v>
      </c>
      <c r="K807" s="5">
        <v>0.53331146336926505</v>
      </c>
      <c r="L807" s="5">
        <v>0.84507072564043895</v>
      </c>
      <c r="M807" s="10">
        <v>1.1417294736114101</v>
      </c>
      <c r="N807" s="5">
        <v>0.97144718314337797</v>
      </c>
      <c r="O807" s="5">
        <v>0.89184650407417898</v>
      </c>
      <c r="P807" s="5">
        <v>0.83201555136287797</v>
      </c>
      <c r="Q807" s="5">
        <v>0.72403577311637801</v>
      </c>
      <c r="R807" s="5">
        <v>0.90646872450134297</v>
      </c>
      <c r="S807" s="11" t="s">
        <v>48</v>
      </c>
      <c r="T807" t="s">
        <v>48</v>
      </c>
      <c r="U807" t="s">
        <v>48</v>
      </c>
      <c r="V807" t="s">
        <v>48</v>
      </c>
      <c r="W807" t="s">
        <v>49</v>
      </c>
      <c r="X807" t="s">
        <v>50</v>
      </c>
      <c r="Y807" s="7">
        <f>ABS(Quintile_Data[[#This Row],[AE_Amt_Overall]]-MAX(Quintile_Data[[#This Row],[AE_Amt_Q1]:[AE_Amt_Q5]]))</f>
        <v>0.46089102043869101</v>
      </c>
      <c r="Z807" s="6">
        <f>ABS(MIN(Quintile_Data[[#This Row],[AE_Amt_Q1]:[AE_Amt_Q5]])-Quintile_Data[[#This Row],[AE_Amt_Overall]])</f>
        <v>0.3117592622711739</v>
      </c>
      <c r="AA807" s="19">
        <f>VLOOKUP(Quintile_Data[[#This Row],[Deaths_Q1]],Mapping!$A$2:$B$8,2,FALSE)</f>
        <v>50</v>
      </c>
      <c r="AB807" s="8">
        <f>VLOOKUP(Quintile_Data[[#This Row],[Deaths_Q2]],Mapping!$A$2:$B$8,2,FALSE)</f>
        <v>50</v>
      </c>
      <c r="AC807" s="8">
        <f>VLOOKUP(Quintile_Data[[#This Row],[Deaths_Q3]],Mapping!$A$2:$B$8,2,FALSE)</f>
        <v>50</v>
      </c>
      <c r="AD807" s="8">
        <f>VLOOKUP(Quintile_Data[[#This Row],[Deaths_Q4]],Mapping!$A$2:$B$8,2,FALSE)</f>
        <v>50</v>
      </c>
      <c r="AE807" s="8">
        <f>VLOOKUP(Quintile_Data[[#This Row],[Deaths_Q5]],Mapping!$A$2:$B$8,2,FALSE)</f>
        <v>25</v>
      </c>
      <c r="AF807" s="8">
        <f>VLOOKUP(Quintile_Data[[#This Row],[Deaths_Overall]],Mapping!$A$2:$B$8,2,FALSE)</f>
        <v>100</v>
      </c>
    </row>
    <row r="808" spans="1:32" x14ac:dyDescent="0.25">
      <c r="A808" t="s">
        <v>13</v>
      </c>
      <c r="B808" t="s">
        <v>15</v>
      </c>
      <c r="C808" t="s">
        <v>6</v>
      </c>
      <c r="D808" t="s">
        <v>17</v>
      </c>
      <c r="E808" t="s">
        <v>11</v>
      </c>
      <c r="F808" t="s">
        <v>57</v>
      </c>
      <c r="G808" s="10">
        <v>1.55114272661249</v>
      </c>
      <c r="H808" s="5">
        <v>1.2114402276377401</v>
      </c>
      <c r="I808" s="5">
        <v>0.94859972764535105</v>
      </c>
      <c r="J808" s="5">
        <v>0.79502726578639105</v>
      </c>
      <c r="K808" s="5">
        <v>0.56345295998226397</v>
      </c>
      <c r="L808" s="5">
        <v>0.85391347963807696</v>
      </c>
      <c r="M808" s="10">
        <v>1.4689052055799201</v>
      </c>
      <c r="N808" s="5">
        <v>1.2753147147477399</v>
      </c>
      <c r="O808" s="5">
        <v>1.0947752109984401</v>
      </c>
      <c r="P808" s="5">
        <v>0.92064489463919397</v>
      </c>
      <c r="Q808" s="5">
        <v>1.0034818744387399</v>
      </c>
      <c r="R808" s="5">
        <v>1.07931721042294</v>
      </c>
      <c r="S808" s="11" t="s">
        <v>48</v>
      </c>
      <c r="T808" t="s">
        <v>48</v>
      </c>
      <c r="U808" t="s">
        <v>48</v>
      </c>
      <c r="V808" t="s">
        <v>48</v>
      </c>
      <c r="W808" t="s">
        <v>48</v>
      </c>
      <c r="X808" t="s">
        <v>50</v>
      </c>
      <c r="Y808" s="7">
        <f>ABS(Quintile_Data[[#This Row],[AE_Amt_Overall]]-MAX(Quintile_Data[[#This Row],[AE_Amt_Q1]:[AE_Amt_Q5]]))</f>
        <v>0.69722924697441302</v>
      </c>
      <c r="Z808" s="6">
        <f>ABS(MIN(Quintile_Data[[#This Row],[AE_Amt_Q1]:[AE_Amt_Q5]])-Quintile_Data[[#This Row],[AE_Amt_Overall]])</f>
        <v>0.29046051965581299</v>
      </c>
      <c r="AA808" s="19">
        <f>VLOOKUP(Quintile_Data[[#This Row],[Deaths_Q1]],Mapping!$A$2:$B$8,2,FALSE)</f>
        <v>50</v>
      </c>
      <c r="AB808" s="8">
        <f>VLOOKUP(Quintile_Data[[#This Row],[Deaths_Q2]],Mapping!$A$2:$B$8,2,FALSE)</f>
        <v>50</v>
      </c>
      <c r="AC808" s="8">
        <f>VLOOKUP(Quintile_Data[[#This Row],[Deaths_Q3]],Mapping!$A$2:$B$8,2,FALSE)</f>
        <v>50</v>
      </c>
      <c r="AD808" s="8">
        <f>VLOOKUP(Quintile_Data[[#This Row],[Deaths_Q4]],Mapping!$A$2:$B$8,2,FALSE)</f>
        <v>50</v>
      </c>
      <c r="AE808" s="8">
        <f>VLOOKUP(Quintile_Data[[#This Row],[Deaths_Q5]],Mapping!$A$2:$B$8,2,FALSE)</f>
        <v>50</v>
      </c>
      <c r="AF808" s="8">
        <f>VLOOKUP(Quintile_Data[[#This Row],[Deaths_Overall]],Mapping!$A$2:$B$8,2,FALSE)</f>
        <v>100</v>
      </c>
    </row>
    <row r="809" spans="1:32" x14ac:dyDescent="0.25">
      <c r="A809" t="s">
        <v>13</v>
      </c>
      <c r="B809" t="s">
        <v>15</v>
      </c>
      <c r="C809" t="s">
        <v>6</v>
      </c>
      <c r="D809" t="s">
        <v>17</v>
      </c>
      <c r="E809" t="s">
        <v>58</v>
      </c>
      <c r="F809" t="s">
        <v>16</v>
      </c>
      <c r="G809" s="10">
        <v>1.44726955904835</v>
      </c>
      <c r="H809" s="5">
        <v>1.2042174066103499</v>
      </c>
      <c r="I809" s="5">
        <v>1.1187525927853901</v>
      </c>
      <c r="J809" s="5">
        <v>1.0149869977182999</v>
      </c>
      <c r="K809" s="5">
        <v>0.89474518150685001</v>
      </c>
      <c r="L809" s="5">
        <v>1.0994926105663201</v>
      </c>
      <c r="M809" s="10">
        <v>1.5154356915449201</v>
      </c>
      <c r="N809" s="5">
        <v>1.30348738285499</v>
      </c>
      <c r="O809" s="5">
        <v>1.2062251064521701</v>
      </c>
      <c r="P809" s="5">
        <v>1.0921895984194201</v>
      </c>
      <c r="Q809" s="5">
        <v>0.95125544065773704</v>
      </c>
      <c r="R809" s="5">
        <v>1.1952287124666401</v>
      </c>
      <c r="S809" s="11" t="s">
        <v>48</v>
      </c>
      <c r="T809" t="s">
        <v>50</v>
      </c>
      <c r="U809" t="s">
        <v>50</v>
      </c>
      <c r="V809" t="s">
        <v>50</v>
      </c>
      <c r="W809" t="s">
        <v>48</v>
      </c>
      <c r="X809" t="s">
        <v>50</v>
      </c>
      <c r="Y809" s="7">
        <f>ABS(Quintile_Data[[#This Row],[AE_Amt_Overall]]-MAX(Quintile_Data[[#This Row],[AE_Amt_Q1]:[AE_Amt_Q5]]))</f>
        <v>0.34777694848202989</v>
      </c>
      <c r="Z809" s="6">
        <f>ABS(MIN(Quintile_Data[[#This Row],[AE_Amt_Q1]:[AE_Amt_Q5]])-Quintile_Data[[#This Row],[AE_Amt_Overall]])</f>
        <v>0.20474742905947008</v>
      </c>
      <c r="AA809" s="19">
        <f>VLOOKUP(Quintile_Data[[#This Row],[Deaths_Q1]],Mapping!$A$2:$B$8,2,FALSE)</f>
        <v>50</v>
      </c>
      <c r="AB809" s="8">
        <f>VLOOKUP(Quintile_Data[[#This Row],[Deaths_Q2]],Mapping!$A$2:$B$8,2,FALSE)</f>
        <v>100</v>
      </c>
      <c r="AC809" s="8">
        <f>VLOOKUP(Quintile_Data[[#This Row],[Deaths_Q3]],Mapping!$A$2:$B$8,2,FALSE)</f>
        <v>100</v>
      </c>
      <c r="AD809" s="8">
        <f>VLOOKUP(Quintile_Data[[#This Row],[Deaths_Q4]],Mapping!$A$2:$B$8,2,FALSE)</f>
        <v>100</v>
      </c>
      <c r="AE809" s="8">
        <f>VLOOKUP(Quintile_Data[[#This Row],[Deaths_Q5]],Mapping!$A$2:$B$8,2,FALSE)</f>
        <v>50</v>
      </c>
      <c r="AF809" s="8">
        <f>VLOOKUP(Quintile_Data[[#This Row],[Deaths_Overall]],Mapping!$A$2:$B$8,2,FALSE)</f>
        <v>100</v>
      </c>
    </row>
    <row r="810" spans="1:32" x14ac:dyDescent="0.25">
      <c r="A810" t="s">
        <v>13</v>
      </c>
      <c r="B810" t="s">
        <v>15</v>
      </c>
      <c r="C810" t="s">
        <v>6</v>
      </c>
      <c r="D810" t="s">
        <v>17</v>
      </c>
      <c r="E810" t="s">
        <v>58</v>
      </c>
      <c r="F810" t="s">
        <v>7</v>
      </c>
      <c r="G810" s="10">
        <v>1.38564661615336</v>
      </c>
      <c r="H810" s="5">
        <v>1.05049115474717</v>
      </c>
      <c r="I810" s="5">
        <v>0.91724701553577603</v>
      </c>
      <c r="J810" s="5">
        <v>0.80489040743986195</v>
      </c>
      <c r="K810" s="5">
        <v>0.67813560779653603</v>
      </c>
      <c r="L810" s="5">
        <v>0.88340168548339704</v>
      </c>
      <c r="M810" s="10">
        <v>1.13169426595386</v>
      </c>
      <c r="N810" s="5">
        <v>0.96537555371080896</v>
      </c>
      <c r="O810" s="5">
        <v>0.96102671565909703</v>
      </c>
      <c r="P810" s="5">
        <v>0.87467512473710396</v>
      </c>
      <c r="Q810" s="5">
        <v>0.816889894502009</v>
      </c>
      <c r="R810" s="5">
        <v>0.93019605505288006</v>
      </c>
      <c r="S810" s="11" t="s">
        <v>49</v>
      </c>
      <c r="T810" t="s">
        <v>48</v>
      </c>
      <c r="U810" t="s">
        <v>48</v>
      </c>
      <c r="V810" t="s">
        <v>48</v>
      </c>
      <c r="W810" t="s">
        <v>48</v>
      </c>
      <c r="X810" t="s">
        <v>50</v>
      </c>
      <c r="Y810" s="7">
        <f>ABS(Quintile_Data[[#This Row],[AE_Amt_Overall]]-MAX(Quintile_Data[[#This Row],[AE_Amt_Q1]:[AE_Amt_Q5]]))</f>
        <v>0.50224493066996301</v>
      </c>
      <c r="Z810" s="6">
        <f>ABS(MIN(Quintile_Data[[#This Row],[AE_Amt_Q1]:[AE_Amt_Q5]])-Quintile_Data[[#This Row],[AE_Amt_Overall]])</f>
        <v>0.205266077686861</v>
      </c>
      <c r="AA810" s="19">
        <f>VLOOKUP(Quintile_Data[[#This Row],[Deaths_Q1]],Mapping!$A$2:$B$8,2,FALSE)</f>
        <v>25</v>
      </c>
      <c r="AB810" s="8">
        <f>VLOOKUP(Quintile_Data[[#This Row],[Deaths_Q2]],Mapping!$A$2:$B$8,2,FALSE)</f>
        <v>50</v>
      </c>
      <c r="AC810" s="8">
        <f>VLOOKUP(Quintile_Data[[#This Row],[Deaths_Q3]],Mapping!$A$2:$B$8,2,FALSE)</f>
        <v>50</v>
      </c>
      <c r="AD810" s="8">
        <f>VLOOKUP(Quintile_Data[[#This Row],[Deaths_Q4]],Mapping!$A$2:$B$8,2,FALSE)</f>
        <v>50</v>
      </c>
      <c r="AE810" s="8">
        <f>VLOOKUP(Quintile_Data[[#This Row],[Deaths_Q5]],Mapping!$A$2:$B$8,2,FALSE)</f>
        <v>50</v>
      </c>
      <c r="AF810" s="8">
        <f>VLOOKUP(Quintile_Data[[#This Row],[Deaths_Overall]],Mapping!$A$2:$B$8,2,FALSE)</f>
        <v>100</v>
      </c>
    </row>
    <row r="811" spans="1:32" x14ac:dyDescent="0.25">
      <c r="A811" t="s">
        <v>13</v>
      </c>
      <c r="B811" t="s">
        <v>15</v>
      </c>
      <c r="C811" t="s">
        <v>6</v>
      </c>
      <c r="D811" t="s">
        <v>17</v>
      </c>
      <c r="E811" t="s">
        <v>58</v>
      </c>
      <c r="F811" t="s">
        <v>57</v>
      </c>
      <c r="G811" s="10">
        <v>1.4038228062426601</v>
      </c>
      <c r="H811" s="5">
        <v>1.0819071601607499</v>
      </c>
      <c r="I811" s="5">
        <v>0.94283904648419403</v>
      </c>
      <c r="J811" s="5">
        <v>0.81339939180630805</v>
      </c>
      <c r="K811" s="5">
        <v>0.70778977613330996</v>
      </c>
      <c r="L811" s="5">
        <v>0.89480539560806105</v>
      </c>
      <c r="M811" s="10">
        <v>1.36416199662116</v>
      </c>
      <c r="N811" s="5">
        <v>1.1882969118070801</v>
      </c>
      <c r="O811" s="5">
        <v>1.0461749754915699</v>
      </c>
      <c r="P811" s="5">
        <v>1.03420351689233</v>
      </c>
      <c r="Q811" s="5">
        <v>1.0212392158574899</v>
      </c>
      <c r="R811" s="5">
        <v>1.0921151696525</v>
      </c>
      <c r="S811" s="11" t="s">
        <v>48</v>
      </c>
      <c r="T811" t="s">
        <v>50</v>
      </c>
      <c r="U811" t="s">
        <v>50</v>
      </c>
      <c r="V811" t="s">
        <v>50</v>
      </c>
      <c r="W811" t="s">
        <v>48</v>
      </c>
      <c r="X811" t="s">
        <v>50</v>
      </c>
      <c r="Y811" s="7">
        <f>ABS(Quintile_Data[[#This Row],[AE_Amt_Overall]]-MAX(Quintile_Data[[#This Row],[AE_Amt_Q1]:[AE_Amt_Q5]]))</f>
        <v>0.50901741063459904</v>
      </c>
      <c r="Z811" s="6">
        <f>ABS(MIN(Quintile_Data[[#This Row],[AE_Amt_Q1]:[AE_Amt_Q5]])-Quintile_Data[[#This Row],[AE_Amt_Overall]])</f>
        <v>0.18701561947475109</v>
      </c>
      <c r="AA811" s="19">
        <f>VLOOKUP(Quintile_Data[[#This Row],[Deaths_Q1]],Mapping!$A$2:$B$8,2,FALSE)</f>
        <v>50</v>
      </c>
      <c r="AB811" s="8">
        <f>VLOOKUP(Quintile_Data[[#This Row],[Deaths_Q2]],Mapping!$A$2:$B$8,2,FALSE)</f>
        <v>100</v>
      </c>
      <c r="AC811" s="8">
        <f>VLOOKUP(Quintile_Data[[#This Row],[Deaths_Q3]],Mapping!$A$2:$B$8,2,FALSE)</f>
        <v>100</v>
      </c>
      <c r="AD811" s="8">
        <f>VLOOKUP(Quintile_Data[[#This Row],[Deaths_Q4]],Mapping!$A$2:$B$8,2,FALSE)</f>
        <v>100</v>
      </c>
      <c r="AE811" s="8">
        <f>VLOOKUP(Quintile_Data[[#This Row],[Deaths_Q5]],Mapping!$A$2:$B$8,2,FALSE)</f>
        <v>50</v>
      </c>
      <c r="AF811" s="8">
        <f>VLOOKUP(Quintile_Data[[#This Row],[Deaths_Overall]],Mapping!$A$2:$B$8,2,FALSE)</f>
        <v>100</v>
      </c>
    </row>
    <row r="812" spans="1:32" x14ac:dyDescent="0.25">
      <c r="A812" t="s">
        <v>13</v>
      </c>
      <c r="B812" t="s">
        <v>15</v>
      </c>
      <c r="C812" t="s">
        <v>6</v>
      </c>
      <c r="D812" t="s">
        <v>29</v>
      </c>
      <c r="E812" t="s">
        <v>60</v>
      </c>
      <c r="F812" t="s">
        <v>16</v>
      </c>
      <c r="G812" s="10" t="s">
        <v>54</v>
      </c>
      <c r="H812" s="5" t="s">
        <v>54</v>
      </c>
      <c r="I812" s="5">
        <v>1.0504630053562101</v>
      </c>
      <c r="J812" s="5" t="s">
        <v>54</v>
      </c>
      <c r="K812" s="5" t="s">
        <v>54</v>
      </c>
      <c r="L812" s="5">
        <v>1.05678259453887</v>
      </c>
      <c r="M812" s="10" t="s">
        <v>54</v>
      </c>
      <c r="N812" s="5" t="s">
        <v>54</v>
      </c>
      <c r="O812" s="5">
        <v>1.1564998373778199</v>
      </c>
      <c r="P812" s="5" t="s">
        <v>54</v>
      </c>
      <c r="Q812" s="5" t="s">
        <v>54</v>
      </c>
      <c r="R812" s="5">
        <v>1.1871338269960701</v>
      </c>
      <c r="S812" s="11" t="s">
        <v>55</v>
      </c>
      <c r="T812" t="s">
        <v>55</v>
      </c>
      <c r="U812" t="s">
        <v>53</v>
      </c>
      <c r="V812" t="s">
        <v>55</v>
      </c>
      <c r="W812" t="s">
        <v>55</v>
      </c>
      <c r="X812" t="s">
        <v>53</v>
      </c>
      <c r="Y812" s="7">
        <f>ABS(Quintile_Data[[#This Row],[AE_Amt_Overall]]-MAX(Quintile_Data[[#This Row],[AE_Amt_Q1]:[AE_Amt_Q5]]))</f>
        <v>6.3195891826599571E-3</v>
      </c>
      <c r="Z812" s="6">
        <f>ABS(MIN(Quintile_Data[[#This Row],[AE_Amt_Q1]:[AE_Amt_Q5]])-Quintile_Data[[#This Row],[AE_Amt_Overall]])</f>
        <v>6.3195891826599571E-3</v>
      </c>
      <c r="AA812" s="19" t="str">
        <f>VLOOKUP(Quintile_Data[[#This Row],[Deaths_Q1]],Mapping!$A$2:$B$8,2,FALSE)</f>
        <v>N/A</v>
      </c>
      <c r="AB812" s="8" t="str">
        <f>VLOOKUP(Quintile_Data[[#This Row],[Deaths_Q2]],Mapping!$A$2:$B$8,2,FALSE)</f>
        <v>N/A</v>
      </c>
      <c r="AC812" s="8">
        <f>VLOOKUP(Quintile_Data[[#This Row],[Deaths_Q3]],Mapping!$A$2:$B$8,2,FALSE)</f>
        <v>12</v>
      </c>
      <c r="AD812" s="8" t="str">
        <f>VLOOKUP(Quintile_Data[[#This Row],[Deaths_Q4]],Mapping!$A$2:$B$8,2,FALSE)</f>
        <v>N/A</v>
      </c>
      <c r="AE812" s="8" t="str">
        <f>VLOOKUP(Quintile_Data[[#This Row],[Deaths_Q5]],Mapping!$A$2:$B$8,2,FALSE)</f>
        <v>N/A</v>
      </c>
      <c r="AF812" s="8">
        <f>VLOOKUP(Quintile_Data[[#This Row],[Deaths_Overall]],Mapping!$A$2:$B$8,2,FALSE)</f>
        <v>12</v>
      </c>
    </row>
    <row r="813" spans="1:32" x14ac:dyDescent="0.25">
      <c r="A813" t="s">
        <v>13</v>
      </c>
      <c r="B813" t="s">
        <v>15</v>
      </c>
      <c r="C813" t="s">
        <v>6</v>
      </c>
      <c r="D813" t="s">
        <v>29</v>
      </c>
      <c r="E813" t="s">
        <v>60</v>
      </c>
      <c r="F813" t="s">
        <v>7</v>
      </c>
      <c r="G813" s="10" t="s">
        <v>54</v>
      </c>
      <c r="H813" s="5" t="s">
        <v>54</v>
      </c>
      <c r="I813" s="5" t="s">
        <v>54</v>
      </c>
      <c r="J813" s="5" t="s">
        <v>54</v>
      </c>
      <c r="K813" s="5" t="s">
        <v>54</v>
      </c>
      <c r="L813" s="5">
        <v>1.1123052359241099</v>
      </c>
      <c r="M813" s="10" t="s">
        <v>54</v>
      </c>
      <c r="N813" s="5" t="s">
        <v>54</v>
      </c>
      <c r="O813" s="5" t="s">
        <v>54</v>
      </c>
      <c r="P813" s="5" t="s">
        <v>54</v>
      </c>
      <c r="Q813" s="5" t="s">
        <v>54</v>
      </c>
      <c r="R813" s="5">
        <v>1.3622437951178801</v>
      </c>
      <c r="S813" s="11" t="s">
        <v>55</v>
      </c>
      <c r="T813" t="s">
        <v>55</v>
      </c>
      <c r="U813" t="s">
        <v>55</v>
      </c>
      <c r="V813" t="s">
        <v>55</v>
      </c>
      <c r="W813" t="s">
        <v>55</v>
      </c>
      <c r="X813" t="s">
        <v>51</v>
      </c>
      <c r="Y813" s="7">
        <f>ABS(Quintile_Data[[#This Row],[AE_Amt_Overall]]-MAX(Quintile_Data[[#This Row],[AE_Amt_Q1]:[AE_Amt_Q5]]))</f>
        <v>1.1123052359241099</v>
      </c>
      <c r="Z813" s="6">
        <f>ABS(MIN(Quintile_Data[[#This Row],[AE_Amt_Q1]:[AE_Amt_Q5]])-Quintile_Data[[#This Row],[AE_Amt_Overall]])</f>
        <v>1.1123052359241099</v>
      </c>
      <c r="AA813" s="19" t="str">
        <f>VLOOKUP(Quintile_Data[[#This Row],[Deaths_Q1]],Mapping!$A$2:$B$8,2,FALSE)</f>
        <v>N/A</v>
      </c>
      <c r="AB813" s="8" t="str">
        <f>VLOOKUP(Quintile_Data[[#This Row],[Deaths_Q2]],Mapping!$A$2:$B$8,2,FALSE)</f>
        <v>N/A</v>
      </c>
      <c r="AC813" s="8" t="str">
        <f>VLOOKUP(Quintile_Data[[#This Row],[Deaths_Q3]],Mapping!$A$2:$B$8,2,FALSE)</f>
        <v>N/A</v>
      </c>
      <c r="AD813" s="8" t="str">
        <f>VLOOKUP(Quintile_Data[[#This Row],[Deaths_Q4]],Mapping!$A$2:$B$8,2,FALSE)</f>
        <v>N/A</v>
      </c>
      <c r="AE813" s="8" t="str">
        <f>VLOOKUP(Quintile_Data[[#This Row],[Deaths_Q5]],Mapping!$A$2:$B$8,2,FALSE)</f>
        <v>N/A</v>
      </c>
      <c r="AF813" s="8">
        <f>VLOOKUP(Quintile_Data[[#This Row],[Deaths_Overall]],Mapping!$A$2:$B$8,2,FALSE)</f>
        <v>6</v>
      </c>
    </row>
    <row r="814" spans="1:32" x14ac:dyDescent="0.25">
      <c r="A814" t="s">
        <v>13</v>
      </c>
      <c r="B814" t="s">
        <v>15</v>
      </c>
      <c r="C814" t="s">
        <v>6</v>
      </c>
      <c r="D814" t="s">
        <v>29</v>
      </c>
      <c r="E814" t="s">
        <v>60</v>
      </c>
      <c r="F814" t="s">
        <v>57</v>
      </c>
      <c r="G814" s="10" t="s">
        <v>54</v>
      </c>
      <c r="H814" s="5" t="s">
        <v>54</v>
      </c>
      <c r="I814" s="5">
        <v>1.12623287387976</v>
      </c>
      <c r="J814" s="5">
        <v>0.800392201886165</v>
      </c>
      <c r="K814" s="5" t="s">
        <v>54</v>
      </c>
      <c r="L814" s="5">
        <v>1.0827043409497099</v>
      </c>
      <c r="M814" s="10" t="s">
        <v>54</v>
      </c>
      <c r="N814" s="5" t="s">
        <v>54</v>
      </c>
      <c r="O814" s="5">
        <v>1.24938069381725</v>
      </c>
      <c r="P814" s="5">
        <v>0.88587188664025196</v>
      </c>
      <c r="Q814" s="5" t="s">
        <v>54</v>
      </c>
      <c r="R814" s="5">
        <v>1.2096589353523699</v>
      </c>
      <c r="S814" s="11" t="s">
        <v>55</v>
      </c>
      <c r="T814" t="s">
        <v>55</v>
      </c>
      <c r="U814" t="s">
        <v>53</v>
      </c>
      <c r="V814" t="s">
        <v>51</v>
      </c>
      <c r="W814" t="s">
        <v>55</v>
      </c>
      <c r="X814" t="s">
        <v>53</v>
      </c>
      <c r="Y814" s="7">
        <f>ABS(Quintile_Data[[#This Row],[AE_Amt_Overall]]-MAX(Quintile_Data[[#This Row],[AE_Amt_Q1]:[AE_Amt_Q5]]))</f>
        <v>4.3528532930050101E-2</v>
      </c>
      <c r="Z814" s="6">
        <f>ABS(MIN(Quintile_Data[[#This Row],[AE_Amt_Q1]:[AE_Amt_Q5]])-Quintile_Data[[#This Row],[AE_Amt_Overall]])</f>
        <v>0.28231213906354491</v>
      </c>
      <c r="AA814" s="19" t="str">
        <f>VLOOKUP(Quintile_Data[[#This Row],[Deaths_Q1]],Mapping!$A$2:$B$8,2,FALSE)</f>
        <v>N/A</v>
      </c>
      <c r="AB814" s="8" t="str">
        <f>VLOOKUP(Quintile_Data[[#This Row],[Deaths_Q2]],Mapping!$A$2:$B$8,2,FALSE)</f>
        <v>N/A</v>
      </c>
      <c r="AC814" s="8">
        <f>VLOOKUP(Quintile_Data[[#This Row],[Deaths_Q3]],Mapping!$A$2:$B$8,2,FALSE)</f>
        <v>12</v>
      </c>
      <c r="AD814" s="8">
        <f>VLOOKUP(Quintile_Data[[#This Row],[Deaths_Q4]],Mapping!$A$2:$B$8,2,FALSE)</f>
        <v>6</v>
      </c>
      <c r="AE814" s="8" t="str">
        <f>VLOOKUP(Quintile_Data[[#This Row],[Deaths_Q5]],Mapping!$A$2:$B$8,2,FALSE)</f>
        <v>N/A</v>
      </c>
      <c r="AF814" s="8">
        <f>VLOOKUP(Quintile_Data[[#This Row],[Deaths_Overall]],Mapping!$A$2:$B$8,2,FALSE)</f>
        <v>12</v>
      </c>
    </row>
    <row r="815" spans="1:32" x14ac:dyDescent="0.25">
      <c r="A815" t="s">
        <v>13</v>
      </c>
      <c r="B815" t="s">
        <v>15</v>
      </c>
      <c r="C815" t="s">
        <v>6</v>
      </c>
      <c r="D815" t="s">
        <v>29</v>
      </c>
      <c r="E815" t="s">
        <v>61</v>
      </c>
      <c r="F815" t="s">
        <v>16</v>
      </c>
      <c r="G815" s="10">
        <v>1.5075559829549201</v>
      </c>
      <c r="H815" s="5">
        <v>1.2637469782833799</v>
      </c>
      <c r="I815" s="5">
        <v>1.1354321777677301</v>
      </c>
      <c r="J815" s="5">
        <v>1.00994213239241</v>
      </c>
      <c r="K815" s="5">
        <v>0.88716262641274302</v>
      </c>
      <c r="L815" s="5">
        <v>1.14269798444449</v>
      </c>
      <c r="M815" s="10">
        <v>1.6492005028461401</v>
      </c>
      <c r="N815" s="5">
        <v>1.3082225331545501</v>
      </c>
      <c r="O815" s="5">
        <v>1.21716536309516</v>
      </c>
      <c r="P815" s="5">
        <v>1.07494833231836</v>
      </c>
      <c r="Q815" s="5">
        <v>0.93647603075026797</v>
      </c>
      <c r="R815" s="5">
        <v>1.2309864350328901</v>
      </c>
      <c r="S815" s="11" t="s">
        <v>48</v>
      </c>
      <c r="T815" t="s">
        <v>48</v>
      </c>
      <c r="U815" t="s">
        <v>50</v>
      </c>
      <c r="V815" t="s">
        <v>48</v>
      </c>
      <c r="W815" t="s">
        <v>48</v>
      </c>
      <c r="X815" t="s">
        <v>50</v>
      </c>
      <c r="Y815" s="7">
        <f>ABS(Quintile_Data[[#This Row],[AE_Amt_Overall]]-MAX(Quintile_Data[[#This Row],[AE_Amt_Q1]:[AE_Amt_Q5]]))</f>
        <v>0.3648579985104301</v>
      </c>
      <c r="Z815" s="6">
        <f>ABS(MIN(Quintile_Data[[#This Row],[AE_Amt_Q1]:[AE_Amt_Q5]])-Quintile_Data[[#This Row],[AE_Amt_Overall]])</f>
        <v>0.25553535803174698</v>
      </c>
      <c r="AA815" s="19">
        <f>VLOOKUP(Quintile_Data[[#This Row],[Deaths_Q1]],Mapping!$A$2:$B$8,2,FALSE)</f>
        <v>50</v>
      </c>
      <c r="AB815" s="8">
        <f>VLOOKUP(Quintile_Data[[#This Row],[Deaths_Q2]],Mapping!$A$2:$B$8,2,FALSE)</f>
        <v>50</v>
      </c>
      <c r="AC815" s="8">
        <f>VLOOKUP(Quintile_Data[[#This Row],[Deaths_Q3]],Mapping!$A$2:$B$8,2,FALSE)</f>
        <v>100</v>
      </c>
      <c r="AD815" s="8">
        <f>VLOOKUP(Quintile_Data[[#This Row],[Deaths_Q4]],Mapping!$A$2:$B$8,2,FALSE)</f>
        <v>50</v>
      </c>
      <c r="AE815" s="8">
        <f>VLOOKUP(Quintile_Data[[#This Row],[Deaths_Q5]],Mapping!$A$2:$B$8,2,FALSE)</f>
        <v>50</v>
      </c>
      <c r="AF815" s="8">
        <f>VLOOKUP(Quintile_Data[[#This Row],[Deaths_Overall]],Mapping!$A$2:$B$8,2,FALSE)</f>
        <v>100</v>
      </c>
    </row>
    <row r="816" spans="1:32" x14ac:dyDescent="0.25">
      <c r="A816" t="s">
        <v>13</v>
      </c>
      <c r="B816" t="s">
        <v>15</v>
      </c>
      <c r="C816" t="s">
        <v>6</v>
      </c>
      <c r="D816" t="s">
        <v>29</v>
      </c>
      <c r="E816" t="s">
        <v>61</v>
      </c>
      <c r="F816" t="s">
        <v>7</v>
      </c>
      <c r="G816" s="10">
        <v>1.4524807149592101</v>
      </c>
      <c r="H816" s="5">
        <v>1.1216398549836499</v>
      </c>
      <c r="I816" s="5">
        <v>0.98156754478518304</v>
      </c>
      <c r="J816" s="5">
        <v>0.87609364399953704</v>
      </c>
      <c r="K816" s="5">
        <v>0.68033909612848598</v>
      </c>
      <c r="L816" s="5">
        <v>0.97205719499189502</v>
      </c>
      <c r="M816" s="10">
        <v>1.0831519786105901</v>
      </c>
      <c r="N816" s="5">
        <v>0.98611868022652704</v>
      </c>
      <c r="O816" s="5">
        <v>0.99094406896533704</v>
      </c>
      <c r="P816" s="5">
        <v>0.88118764867525601</v>
      </c>
      <c r="Q816" s="5">
        <v>0.76048732380497197</v>
      </c>
      <c r="R816" s="5">
        <v>0.93976867577838397</v>
      </c>
      <c r="S816" s="11" t="s">
        <v>49</v>
      </c>
      <c r="T816" t="s">
        <v>48</v>
      </c>
      <c r="U816" t="s">
        <v>48</v>
      </c>
      <c r="V816" t="s">
        <v>48</v>
      </c>
      <c r="W816" t="s">
        <v>48</v>
      </c>
      <c r="X816" t="s">
        <v>50</v>
      </c>
      <c r="Y816" s="7">
        <f>ABS(Quintile_Data[[#This Row],[AE_Amt_Overall]]-MAX(Quintile_Data[[#This Row],[AE_Amt_Q1]:[AE_Amt_Q5]]))</f>
        <v>0.48042351996731503</v>
      </c>
      <c r="Z816" s="6">
        <f>ABS(MIN(Quintile_Data[[#This Row],[AE_Amt_Q1]:[AE_Amt_Q5]])-Quintile_Data[[#This Row],[AE_Amt_Overall]])</f>
        <v>0.29171809886340905</v>
      </c>
      <c r="AA816" s="19">
        <f>VLOOKUP(Quintile_Data[[#This Row],[Deaths_Q1]],Mapping!$A$2:$B$8,2,FALSE)</f>
        <v>25</v>
      </c>
      <c r="AB816" s="8">
        <f>VLOOKUP(Quintile_Data[[#This Row],[Deaths_Q2]],Mapping!$A$2:$B$8,2,FALSE)</f>
        <v>50</v>
      </c>
      <c r="AC816" s="8">
        <f>VLOOKUP(Quintile_Data[[#This Row],[Deaths_Q3]],Mapping!$A$2:$B$8,2,FALSE)</f>
        <v>50</v>
      </c>
      <c r="AD816" s="8">
        <f>VLOOKUP(Quintile_Data[[#This Row],[Deaths_Q4]],Mapping!$A$2:$B$8,2,FALSE)</f>
        <v>50</v>
      </c>
      <c r="AE816" s="8">
        <f>VLOOKUP(Quintile_Data[[#This Row],[Deaths_Q5]],Mapping!$A$2:$B$8,2,FALSE)</f>
        <v>50</v>
      </c>
      <c r="AF816" s="8">
        <f>VLOOKUP(Quintile_Data[[#This Row],[Deaths_Overall]],Mapping!$A$2:$B$8,2,FALSE)</f>
        <v>100</v>
      </c>
    </row>
    <row r="817" spans="1:32" x14ac:dyDescent="0.25">
      <c r="A817" t="s">
        <v>13</v>
      </c>
      <c r="B817" t="s">
        <v>15</v>
      </c>
      <c r="C817" t="s">
        <v>6</v>
      </c>
      <c r="D817" t="s">
        <v>29</v>
      </c>
      <c r="E817" t="s">
        <v>61</v>
      </c>
      <c r="F817" t="s">
        <v>57</v>
      </c>
      <c r="G817" s="10">
        <v>1.4309614659255301</v>
      </c>
      <c r="H817" s="5">
        <v>1.17636040666807</v>
      </c>
      <c r="I817" s="5">
        <v>1.0359089380220701</v>
      </c>
      <c r="J817" s="5">
        <v>0.93443506220259998</v>
      </c>
      <c r="K817" s="5">
        <v>0.74808713734606602</v>
      </c>
      <c r="L817" s="5">
        <v>1.01141600741222</v>
      </c>
      <c r="M817" s="10">
        <v>1.3206926520327</v>
      </c>
      <c r="N817" s="5">
        <v>1.2697191303826201</v>
      </c>
      <c r="O817" s="5">
        <v>1.19895641752758</v>
      </c>
      <c r="P817" s="5">
        <v>1.0343264376029799</v>
      </c>
      <c r="Q817" s="5">
        <v>0.92249240583701198</v>
      </c>
      <c r="R817" s="5">
        <v>1.15607809246648</v>
      </c>
      <c r="S817" s="11" t="s">
        <v>48</v>
      </c>
      <c r="T817" t="s">
        <v>50</v>
      </c>
      <c r="U817" t="s">
        <v>50</v>
      </c>
      <c r="V817" t="s">
        <v>48</v>
      </c>
      <c r="W817" t="s">
        <v>48</v>
      </c>
      <c r="X817" t="s">
        <v>50</v>
      </c>
      <c r="Y817" s="7">
        <f>ABS(Quintile_Data[[#This Row],[AE_Amt_Overall]]-MAX(Quintile_Data[[#This Row],[AE_Amt_Q1]:[AE_Amt_Q5]]))</f>
        <v>0.41954545851331004</v>
      </c>
      <c r="Z817" s="6">
        <f>ABS(MIN(Quintile_Data[[#This Row],[AE_Amt_Q1]:[AE_Amt_Q5]])-Quintile_Data[[#This Row],[AE_Amt_Overall]])</f>
        <v>0.26332887006615402</v>
      </c>
      <c r="AA817" s="19">
        <f>VLOOKUP(Quintile_Data[[#This Row],[Deaths_Q1]],Mapping!$A$2:$B$8,2,FALSE)</f>
        <v>50</v>
      </c>
      <c r="AB817" s="8">
        <f>VLOOKUP(Quintile_Data[[#This Row],[Deaths_Q2]],Mapping!$A$2:$B$8,2,FALSE)</f>
        <v>100</v>
      </c>
      <c r="AC817" s="8">
        <f>VLOOKUP(Quintile_Data[[#This Row],[Deaths_Q3]],Mapping!$A$2:$B$8,2,FALSE)</f>
        <v>100</v>
      </c>
      <c r="AD817" s="8">
        <f>VLOOKUP(Quintile_Data[[#This Row],[Deaths_Q4]],Mapping!$A$2:$B$8,2,FALSE)</f>
        <v>50</v>
      </c>
      <c r="AE817" s="8">
        <f>VLOOKUP(Quintile_Data[[#This Row],[Deaths_Q5]],Mapping!$A$2:$B$8,2,FALSE)</f>
        <v>50</v>
      </c>
      <c r="AF817" s="8">
        <f>VLOOKUP(Quintile_Data[[#This Row],[Deaths_Overall]],Mapping!$A$2:$B$8,2,FALSE)</f>
        <v>100</v>
      </c>
    </row>
    <row r="818" spans="1:32" x14ac:dyDescent="0.25">
      <c r="A818" t="s">
        <v>13</v>
      </c>
      <c r="B818" t="s">
        <v>15</v>
      </c>
      <c r="C818" t="s">
        <v>6</v>
      </c>
      <c r="D818" t="s">
        <v>29</v>
      </c>
      <c r="E818" t="s">
        <v>62</v>
      </c>
      <c r="F818" t="s">
        <v>16</v>
      </c>
      <c r="G818" s="10">
        <v>1.5895752235476699</v>
      </c>
      <c r="H818" s="5">
        <v>1.3221086026534099</v>
      </c>
      <c r="I818" s="5">
        <v>1.14096280915044</v>
      </c>
      <c r="J818" s="5">
        <v>0.97487653374275596</v>
      </c>
      <c r="K818" s="5">
        <v>0.86846700664536003</v>
      </c>
      <c r="L818" s="5">
        <v>1.11751954155813</v>
      </c>
      <c r="M818" s="10">
        <v>1.55977867868989</v>
      </c>
      <c r="N818" s="5">
        <v>1.4381144598606701</v>
      </c>
      <c r="O818" s="5">
        <v>1.2108638251881401</v>
      </c>
      <c r="P818" s="5">
        <v>1.0542555579167801</v>
      </c>
      <c r="Q818" s="5">
        <v>0.91525264437110299</v>
      </c>
      <c r="R818" s="5">
        <v>1.2041888462963899</v>
      </c>
      <c r="S818" s="11" t="s">
        <v>48</v>
      </c>
      <c r="T818" t="s">
        <v>48</v>
      </c>
      <c r="U818" t="s">
        <v>48</v>
      </c>
      <c r="V818" t="s">
        <v>48</v>
      </c>
      <c r="W818" t="s">
        <v>48</v>
      </c>
      <c r="X818" t="s">
        <v>50</v>
      </c>
      <c r="Y818" s="7">
        <f>ABS(Quintile_Data[[#This Row],[AE_Amt_Overall]]-MAX(Quintile_Data[[#This Row],[AE_Amt_Q1]:[AE_Amt_Q5]]))</f>
        <v>0.47205568198953984</v>
      </c>
      <c r="Z818" s="6">
        <f>ABS(MIN(Quintile_Data[[#This Row],[AE_Amt_Q1]:[AE_Amt_Q5]])-Quintile_Data[[#This Row],[AE_Amt_Overall]])</f>
        <v>0.24905253491277002</v>
      </c>
      <c r="AA818" s="19">
        <f>VLOOKUP(Quintile_Data[[#This Row],[Deaths_Q1]],Mapping!$A$2:$B$8,2,FALSE)</f>
        <v>50</v>
      </c>
      <c r="AB818" s="8">
        <f>VLOOKUP(Quintile_Data[[#This Row],[Deaths_Q2]],Mapping!$A$2:$B$8,2,FALSE)</f>
        <v>50</v>
      </c>
      <c r="AC818" s="8">
        <f>VLOOKUP(Quintile_Data[[#This Row],[Deaths_Q3]],Mapping!$A$2:$B$8,2,FALSE)</f>
        <v>50</v>
      </c>
      <c r="AD818" s="8">
        <f>VLOOKUP(Quintile_Data[[#This Row],[Deaths_Q4]],Mapping!$A$2:$B$8,2,FALSE)</f>
        <v>50</v>
      </c>
      <c r="AE818" s="8">
        <f>VLOOKUP(Quintile_Data[[#This Row],[Deaths_Q5]],Mapping!$A$2:$B$8,2,FALSE)</f>
        <v>50</v>
      </c>
      <c r="AF818" s="8">
        <f>VLOOKUP(Quintile_Data[[#This Row],[Deaths_Overall]],Mapping!$A$2:$B$8,2,FALSE)</f>
        <v>100</v>
      </c>
    </row>
    <row r="819" spans="1:32" x14ac:dyDescent="0.25">
      <c r="A819" t="s">
        <v>13</v>
      </c>
      <c r="B819" t="s">
        <v>15</v>
      </c>
      <c r="C819" t="s">
        <v>6</v>
      </c>
      <c r="D819" t="s">
        <v>29</v>
      </c>
      <c r="E819" t="s">
        <v>62</v>
      </c>
      <c r="F819" t="s">
        <v>7</v>
      </c>
      <c r="G819" s="10">
        <v>1.2887409682300699</v>
      </c>
      <c r="H819" s="5">
        <v>1.1033892102762399</v>
      </c>
      <c r="I819" s="5">
        <v>0.92696152419462696</v>
      </c>
      <c r="J819" s="5">
        <v>0.81665415506272698</v>
      </c>
      <c r="K819" s="5">
        <v>0.68277371206734605</v>
      </c>
      <c r="L819" s="5">
        <v>0.91947760896640096</v>
      </c>
      <c r="M819" s="10">
        <v>1.1084371413553</v>
      </c>
      <c r="N819" s="5">
        <v>0.98274254617002299</v>
      </c>
      <c r="O819" s="5">
        <v>0.933180359273037</v>
      </c>
      <c r="P819" s="5">
        <v>0.92189795413370401</v>
      </c>
      <c r="Q819" s="5">
        <v>0.79386722383173502</v>
      </c>
      <c r="R819" s="5">
        <v>0.93348936605187605</v>
      </c>
      <c r="S819" s="11" t="s">
        <v>49</v>
      </c>
      <c r="T819" t="s">
        <v>48</v>
      </c>
      <c r="U819" t="s">
        <v>48</v>
      </c>
      <c r="V819" t="s">
        <v>48</v>
      </c>
      <c r="W819" t="s">
        <v>48</v>
      </c>
      <c r="X819" t="s">
        <v>50</v>
      </c>
      <c r="Y819" s="7">
        <f>ABS(Quintile_Data[[#This Row],[AE_Amt_Overall]]-MAX(Quintile_Data[[#This Row],[AE_Amt_Q1]:[AE_Amt_Q5]]))</f>
        <v>0.36926335926366893</v>
      </c>
      <c r="Z819" s="6">
        <f>ABS(MIN(Quintile_Data[[#This Row],[AE_Amt_Q1]:[AE_Amt_Q5]])-Quintile_Data[[#This Row],[AE_Amt_Overall]])</f>
        <v>0.23670389689905491</v>
      </c>
      <c r="AA819" s="19">
        <f>VLOOKUP(Quintile_Data[[#This Row],[Deaths_Q1]],Mapping!$A$2:$B$8,2,FALSE)</f>
        <v>25</v>
      </c>
      <c r="AB819" s="8">
        <f>VLOOKUP(Quintile_Data[[#This Row],[Deaths_Q2]],Mapping!$A$2:$B$8,2,FALSE)</f>
        <v>50</v>
      </c>
      <c r="AC819" s="8">
        <f>VLOOKUP(Quintile_Data[[#This Row],[Deaths_Q3]],Mapping!$A$2:$B$8,2,FALSE)</f>
        <v>50</v>
      </c>
      <c r="AD819" s="8">
        <f>VLOOKUP(Quintile_Data[[#This Row],[Deaths_Q4]],Mapping!$A$2:$B$8,2,FALSE)</f>
        <v>50</v>
      </c>
      <c r="AE819" s="8">
        <f>VLOOKUP(Quintile_Data[[#This Row],[Deaths_Q5]],Mapping!$A$2:$B$8,2,FALSE)</f>
        <v>50</v>
      </c>
      <c r="AF819" s="8">
        <f>VLOOKUP(Quintile_Data[[#This Row],[Deaths_Overall]],Mapping!$A$2:$B$8,2,FALSE)</f>
        <v>100</v>
      </c>
    </row>
    <row r="820" spans="1:32" x14ac:dyDescent="0.25">
      <c r="A820" t="s">
        <v>13</v>
      </c>
      <c r="B820" t="s">
        <v>15</v>
      </c>
      <c r="C820" t="s">
        <v>6</v>
      </c>
      <c r="D820" t="s">
        <v>29</v>
      </c>
      <c r="E820" t="s">
        <v>62</v>
      </c>
      <c r="F820" t="s">
        <v>57</v>
      </c>
      <c r="G820" s="10">
        <v>1.4845639847292</v>
      </c>
      <c r="H820" s="5">
        <v>1.17185604220858</v>
      </c>
      <c r="I820" s="5">
        <v>1.01831673334836</v>
      </c>
      <c r="J820" s="5">
        <v>0.841273183630874</v>
      </c>
      <c r="K820" s="5">
        <v>0.72728857179122197</v>
      </c>
      <c r="L820" s="5">
        <v>0.93218322619486904</v>
      </c>
      <c r="M820" s="10">
        <v>1.3920939737103299</v>
      </c>
      <c r="N820" s="5">
        <v>1.1487127426371</v>
      </c>
      <c r="O820" s="5">
        <v>1.0861486128544999</v>
      </c>
      <c r="P820" s="5">
        <v>1.0712689126686199</v>
      </c>
      <c r="Q820" s="5">
        <v>0.93122881909289401</v>
      </c>
      <c r="R820" s="5">
        <v>1.0761461775991401</v>
      </c>
      <c r="S820" s="11" t="s">
        <v>49</v>
      </c>
      <c r="T820" t="s">
        <v>48</v>
      </c>
      <c r="U820" t="s">
        <v>50</v>
      </c>
      <c r="V820" t="s">
        <v>48</v>
      </c>
      <c r="W820" t="s">
        <v>48</v>
      </c>
      <c r="X820" t="s">
        <v>50</v>
      </c>
      <c r="Y820" s="7">
        <f>ABS(Quintile_Data[[#This Row],[AE_Amt_Overall]]-MAX(Quintile_Data[[#This Row],[AE_Amt_Q1]:[AE_Amt_Q5]]))</f>
        <v>0.552380758534331</v>
      </c>
      <c r="Z820" s="6">
        <f>ABS(MIN(Quintile_Data[[#This Row],[AE_Amt_Q1]:[AE_Amt_Q5]])-Quintile_Data[[#This Row],[AE_Amt_Overall]])</f>
        <v>0.20489465440364707</v>
      </c>
      <c r="AA820" s="19">
        <f>VLOOKUP(Quintile_Data[[#This Row],[Deaths_Q1]],Mapping!$A$2:$B$8,2,FALSE)</f>
        <v>25</v>
      </c>
      <c r="AB820" s="8">
        <f>VLOOKUP(Quintile_Data[[#This Row],[Deaths_Q2]],Mapping!$A$2:$B$8,2,FALSE)</f>
        <v>50</v>
      </c>
      <c r="AC820" s="8">
        <f>VLOOKUP(Quintile_Data[[#This Row],[Deaths_Q3]],Mapping!$A$2:$B$8,2,FALSE)</f>
        <v>100</v>
      </c>
      <c r="AD820" s="8">
        <f>VLOOKUP(Quintile_Data[[#This Row],[Deaths_Q4]],Mapping!$A$2:$B$8,2,FALSE)</f>
        <v>50</v>
      </c>
      <c r="AE820" s="8">
        <f>VLOOKUP(Quintile_Data[[#This Row],[Deaths_Q5]],Mapping!$A$2:$B$8,2,FALSE)</f>
        <v>50</v>
      </c>
      <c r="AF820" s="8">
        <f>VLOOKUP(Quintile_Data[[#This Row],[Deaths_Overall]],Mapping!$A$2:$B$8,2,FALSE)</f>
        <v>100</v>
      </c>
    </row>
    <row r="821" spans="1:32" x14ac:dyDescent="0.25">
      <c r="A821" t="s">
        <v>13</v>
      </c>
      <c r="B821" t="s">
        <v>15</v>
      </c>
      <c r="C821" t="s">
        <v>6</v>
      </c>
      <c r="D821" t="s">
        <v>29</v>
      </c>
      <c r="E821" t="s">
        <v>11</v>
      </c>
      <c r="F821" t="s">
        <v>16</v>
      </c>
      <c r="G821" s="10">
        <v>1.99463093158413</v>
      </c>
      <c r="H821" s="5">
        <v>1.42341130216985</v>
      </c>
      <c r="I821" s="5">
        <v>1.2417014793810901</v>
      </c>
      <c r="J821" s="5">
        <v>1.0902028374756301</v>
      </c>
      <c r="K821" s="5">
        <v>0.835171730669233</v>
      </c>
      <c r="L821" s="5">
        <v>1.2366785598271499</v>
      </c>
      <c r="M821" s="10">
        <v>2.3093582661906802</v>
      </c>
      <c r="N821" s="5">
        <v>1.5048101901162001</v>
      </c>
      <c r="O821" s="5">
        <v>1.2904310486250099</v>
      </c>
      <c r="P821" s="5">
        <v>1.22080338298169</v>
      </c>
      <c r="Q821" s="5">
        <v>0.88830428898917002</v>
      </c>
      <c r="R821" s="5">
        <v>1.3731888281225499</v>
      </c>
      <c r="S821" s="11" t="s">
        <v>48</v>
      </c>
      <c r="T821" t="s">
        <v>48</v>
      </c>
      <c r="U821" t="s">
        <v>48</v>
      </c>
      <c r="V821" t="s">
        <v>48</v>
      </c>
      <c r="W821" t="s">
        <v>48</v>
      </c>
      <c r="X821" t="s">
        <v>50</v>
      </c>
      <c r="Y821" s="7">
        <f>ABS(Quintile_Data[[#This Row],[AE_Amt_Overall]]-MAX(Quintile_Data[[#This Row],[AE_Amt_Q1]:[AE_Amt_Q5]]))</f>
        <v>0.75795237175698005</v>
      </c>
      <c r="Z821" s="6">
        <f>ABS(MIN(Quintile_Data[[#This Row],[AE_Amt_Q1]:[AE_Amt_Q5]])-Quintile_Data[[#This Row],[AE_Amt_Overall]])</f>
        <v>0.40150682915791691</v>
      </c>
      <c r="AA821" s="19">
        <f>VLOOKUP(Quintile_Data[[#This Row],[Deaths_Q1]],Mapping!$A$2:$B$8,2,FALSE)</f>
        <v>50</v>
      </c>
      <c r="AB821" s="8">
        <f>VLOOKUP(Quintile_Data[[#This Row],[Deaths_Q2]],Mapping!$A$2:$B$8,2,FALSE)</f>
        <v>50</v>
      </c>
      <c r="AC821" s="8">
        <f>VLOOKUP(Quintile_Data[[#This Row],[Deaths_Q3]],Mapping!$A$2:$B$8,2,FALSE)</f>
        <v>50</v>
      </c>
      <c r="AD821" s="8">
        <f>VLOOKUP(Quintile_Data[[#This Row],[Deaths_Q4]],Mapping!$A$2:$B$8,2,FALSE)</f>
        <v>50</v>
      </c>
      <c r="AE821" s="8">
        <f>VLOOKUP(Quintile_Data[[#This Row],[Deaths_Q5]],Mapping!$A$2:$B$8,2,FALSE)</f>
        <v>50</v>
      </c>
      <c r="AF821" s="8">
        <f>VLOOKUP(Quintile_Data[[#This Row],[Deaths_Overall]],Mapping!$A$2:$B$8,2,FALSE)</f>
        <v>100</v>
      </c>
    </row>
    <row r="822" spans="1:32" x14ac:dyDescent="0.25">
      <c r="A822" t="s">
        <v>13</v>
      </c>
      <c r="B822" t="s">
        <v>15</v>
      </c>
      <c r="C822" t="s">
        <v>6</v>
      </c>
      <c r="D822" t="s">
        <v>29</v>
      </c>
      <c r="E822" t="s">
        <v>11</v>
      </c>
      <c r="F822" t="s">
        <v>7</v>
      </c>
      <c r="G822" s="10">
        <v>1.1967956453336499</v>
      </c>
      <c r="H822" s="5">
        <v>1.01394776995566</v>
      </c>
      <c r="I822" s="5">
        <v>0.84270676239592102</v>
      </c>
      <c r="J822" s="5">
        <v>0.73823447083127602</v>
      </c>
      <c r="K822" s="5">
        <v>0.56690281629524797</v>
      </c>
      <c r="L822" s="5">
        <v>0.82902489261064805</v>
      </c>
      <c r="M822" s="10">
        <v>1.18805685691008</v>
      </c>
      <c r="N822" s="5">
        <v>0.96995306011037896</v>
      </c>
      <c r="O822" s="5">
        <v>0.88025834881910503</v>
      </c>
      <c r="P822" s="5">
        <v>0.820279502292246</v>
      </c>
      <c r="Q822" s="5">
        <v>0.72417673683445505</v>
      </c>
      <c r="R822" s="5">
        <v>0.888059695442865</v>
      </c>
      <c r="S822" s="11" t="s">
        <v>48</v>
      </c>
      <c r="T822" t="s">
        <v>48</v>
      </c>
      <c r="U822" t="s">
        <v>48</v>
      </c>
      <c r="V822" t="s">
        <v>48</v>
      </c>
      <c r="W822" t="s">
        <v>48</v>
      </c>
      <c r="X822" t="s">
        <v>50</v>
      </c>
      <c r="Y822" s="7">
        <f>ABS(Quintile_Data[[#This Row],[AE_Amt_Overall]]-MAX(Quintile_Data[[#This Row],[AE_Amt_Q1]:[AE_Amt_Q5]]))</f>
        <v>0.36777075272300186</v>
      </c>
      <c r="Z822" s="6">
        <f>ABS(MIN(Quintile_Data[[#This Row],[AE_Amt_Q1]:[AE_Amt_Q5]])-Quintile_Data[[#This Row],[AE_Amt_Overall]])</f>
        <v>0.26212207631540008</v>
      </c>
      <c r="AA822" s="19">
        <f>VLOOKUP(Quintile_Data[[#This Row],[Deaths_Q1]],Mapping!$A$2:$B$8,2,FALSE)</f>
        <v>50</v>
      </c>
      <c r="AB822" s="8">
        <f>VLOOKUP(Quintile_Data[[#This Row],[Deaths_Q2]],Mapping!$A$2:$B$8,2,FALSE)</f>
        <v>50</v>
      </c>
      <c r="AC822" s="8">
        <f>VLOOKUP(Quintile_Data[[#This Row],[Deaths_Q3]],Mapping!$A$2:$B$8,2,FALSE)</f>
        <v>50</v>
      </c>
      <c r="AD822" s="8">
        <f>VLOOKUP(Quintile_Data[[#This Row],[Deaths_Q4]],Mapping!$A$2:$B$8,2,FALSE)</f>
        <v>50</v>
      </c>
      <c r="AE822" s="8">
        <f>VLOOKUP(Quintile_Data[[#This Row],[Deaths_Q5]],Mapping!$A$2:$B$8,2,FALSE)</f>
        <v>50</v>
      </c>
      <c r="AF822" s="8">
        <f>VLOOKUP(Quintile_Data[[#This Row],[Deaths_Overall]],Mapping!$A$2:$B$8,2,FALSE)</f>
        <v>100</v>
      </c>
    </row>
    <row r="823" spans="1:32" x14ac:dyDescent="0.25">
      <c r="A823" t="s">
        <v>13</v>
      </c>
      <c r="B823" t="s">
        <v>15</v>
      </c>
      <c r="C823" t="s">
        <v>6</v>
      </c>
      <c r="D823" t="s">
        <v>29</v>
      </c>
      <c r="E823" t="s">
        <v>11</v>
      </c>
      <c r="F823" t="s">
        <v>57</v>
      </c>
      <c r="G823" s="10">
        <v>1.47448602045071</v>
      </c>
      <c r="H823" s="5">
        <v>1.11610293325822</v>
      </c>
      <c r="I823" s="5">
        <v>0.884842655863876</v>
      </c>
      <c r="J823" s="5">
        <v>0.77738856867869</v>
      </c>
      <c r="K823" s="5">
        <v>0.59928422416576799</v>
      </c>
      <c r="L823" s="5">
        <v>0.84363245923260799</v>
      </c>
      <c r="M823" s="10">
        <v>1.6421629885059199</v>
      </c>
      <c r="N823" s="5">
        <v>1.33603997652155</v>
      </c>
      <c r="O823" s="5">
        <v>1.00918457443405</v>
      </c>
      <c r="P823" s="5">
        <v>0.96835719498811701</v>
      </c>
      <c r="Q823" s="5">
        <v>0.97742124426318999</v>
      </c>
      <c r="R823" s="5">
        <v>1.0975594984419501</v>
      </c>
      <c r="S823" s="11" t="s">
        <v>48</v>
      </c>
      <c r="T823" t="s">
        <v>48</v>
      </c>
      <c r="U823" t="s">
        <v>50</v>
      </c>
      <c r="V823" t="s">
        <v>48</v>
      </c>
      <c r="W823" t="s">
        <v>48</v>
      </c>
      <c r="X823" t="s">
        <v>50</v>
      </c>
      <c r="Y823" s="7">
        <f>ABS(Quintile_Data[[#This Row],[AE_Amt_Overall]]-MAX(Quintile_Data[[#This Row],[AE_Amt_Q1]:[AE_Amt_Q5]]))</f>
        <v>0.63085356121810199</v>
      </c>
      <c r="Z823" s="6">
        <f>ABS(MIN(Quintile_Data[[#This Row],[AE_Amt_Q1]:[AE_Amt_Q5]])-Quintile_Data[[#This Row],[AE_Amt_Overall]])</f>
        <v>0.24434823506684</v>
      </c>
      <c r="AA823" s="19">
        <f>VLOOKUP(Quintile_Data[[#This Row],[Deaths_Q1]],Mapping!$A$2:$B$8,2,FALSE)</f>
        <v>50</v>
      </c>
      <c r="AB823" s="8">
        <f>VLOOKUP(Quintile_Data[[#This Row],[Deaths_Q2]],Mapping!$A$2:$B$8,2,FALSE)</f>
        <v>50</v>
      </c>
      <c r="AC823" s="8">
        <f>VLOOKUP(Quintile_Data[[#This Row],[Deaths_Q3]],Mapping!$A$2:$B$8,2,FALSE)</f>
        <v>100</v>
      </c>
      <c r="AD823" s="8">
        <f>VLOOKUP(Quintile_Data[[#This Row],[Deaths_Q4]],Mapping!$A$2:$B$8,2,FALSE)</f>
        <v>50</v>
      </c>
      <c r="AE823" s="8">
        <f>VLOOKUP(Quintile_Data[[#This Row],[Deaths_Q5]],Mapping!$A$2:$B$8,2,FALSE)</f>
        <v>50</v>
      </c>
      <c r="AF823" s="8">
        <f>VLOOKUP(Quintile_Data[[#This Row],[Deaths_Overall]],Mapping!$A$2:$B$8,2,FALSE)</f>
        <v>100</v>
      </c>
    </row>
    <row r="824" spans="1:32" x14ac:dyDescent="0.25">
      <c r="A824" t="s">
        <v>13</v>
      </c>
      <c r="B824" t="s">
        <v>15</v>
      </c>
      <c r="C824" t="s">
        <v>6</v>
      </c>
      <c r="D824" t="s">
        <v>29</v>
      </c>
      <c r="E824" t="s">
        <v>58</v>
      </c>
      <c r="F824" t="s">
        <v>16</v>
      </c>
      <c r="G824" s="10">
        <v>1.56894533477804</v>
      </c>
      <c r="H824" s="5">
        <v>1.29964731651884</v>
      </c>
      <c r="I824" s="5">
        <v>1.1849357381002099</v>
      </c>
      <c r="J824" s="5">
        <v>1.05901845820413</v>
      </c>
      <c r="K824" s="5">
        <v>0.88352707719185297</v>
      </c>
      <c r="L824" s="5">
        <v>1.1621512654420101</v>
      </c>
      <c r="M824" s="10">
        <v>1.6786554016203901</v>
      </c>
      <c r="N824" s="5">
        <v>1.4827301003532001</v>
      </c>
      <c r="O824" s="5">
        <v>1.24749457435151</v>
      </c>
      <c r="P824" s="5">
        <v>1.14805301671589</v>
      </c>
      <c r="Q824" s="5">
        <v>0.93987822431282297</v>
      </c>
      <c r="R824" s="5">
        <v>1.2583182420463901</v>
      </c>
      <c r="S824" s="11" t="s">
        <v>50</v>
      </c>
      <c r="T824" t="s">
        <v>48</v>
      </c>
      <c r="U824" t="s">
        <v>50</v>
      </c>
      <c r="V824" t="s">
        <v>50</v>
      </c>
      <c r="W824" t="s">
        <v>48</v>
      </c>
      <c r="X824" t="s">
        <v>50</v>
      </c>
      <c r="Y824" s="7">
        <f>ABS(Quintile_Data[[#This Row],[AE_Amt_Overall]]-MAX(Quintile_Data[[#This Row],[AE_Amt_Q1]:[AE_Amt_Q5]]))</f>
        <v>0.40679406933602991</v>
      </c>
      <c r="Z824" s="6">
        <f>ABS(MIN(Quintile_Data[[#This Row],[AE_Amt_Q1]:[AE_Amt_Q5]])-Quintile_Data[[#This Row],[AE_Amt_Overall]])</f>
        <v>0.27862418825015711</v>
      </c>
      <c r="AA824" s="19">
        <f>VLOOKUP(Quintile_Data[[#This Row],[Deaths_Q1]],Mapping!$A$2:$B$8,2,FALSE)</f>
        <v>100</v>
      </c>
      <c r="AB824" s="8">
        <f>VLOOKUP(Quintile_Data[[#This Row],[Deaths_Q2]],Mapping!$A$2:$B$8,2,FALSE)</f>
        <v>50</v>
      </c>
      <c r="AC824" s="8">
        <f>VLOOKUP(Quintile_Data[[#This Row],[Deaths_Q3]],Mapping!$A$2:$B$8,2,FALSE)</f>
        <v>100</v>
      </c>
      <c r="AD824" s="8">
        <f>VLOOKUP(Quintile_Data[[#This Row],[Deaths_Q4]],Mapping!$A$2:$B$8,2,FALSE)</f>
        <v>100</v>
      </c>
      <c r="AE824" s="8">
        <f>VLOOKUP(Quintile_Data[[#This Row],[Deaths_Q5]],Mapping!$A$2:$B$8,2,FALSE)</f>
        <v>50</v>
      </c>
      <c r="AF824" s="8">
        <f>VLOOKUP(Quintile_Data[[#This Row],[Deaths_Overall]],Mapping!$A$2:$B$8,2,FALSE)</f>
        <v>100</v>
      </c>
    </row>
    <row r="825" spans="1:32" x14ac:dyDescent="0.25">
      <c r="A825" t="s">
        <v>13</v>
      </c>
      <c r="B825" t="s">
        <v>15</v>
      </c>
      <c r="C825" t="s">
        <v>6</v>
      </c>
      <c r="D825" t="s">
        <v>29</v>
      </c>
      <c r="E825" t="s">
        <v>58</v>
      </c>
      <c r="F825" t="s">
        <v>7</v>
      </c>
      <c r="G825" s="10">
        <v>1.3570123161210399</v>
      </c>
      <c r="H825" s="5">
        <v>1.0063341005249999</v>
      </c>
      <c r="I825" s="5">
        <v>0.87787292541913697</v>
      </c>
      <c r="J825" s="5">
        <v>0.80595942198803106</v>
      </c>
      <c r="K825" s="5">
        <v>0.69407689933726602</v>
      </c>
      <c r="L825" s="5">
        <v>0.87283339122543402</v>
      </c>
      <c r="M825" s="10">
        <v>1.3202944438323401</v>
      </c>
      <c r="N825" s="5">
        <v>0.95728786748239403</v>
      </c>
      <c r="O825" s="5">
        <v>0.926315795878912</v>
      </c>
      <c r="P825" s="5">
        <v>0.89416046183489095</v>
      </c>
      <c r="Q825" s="5">
        <v>0.79486972724347504</v>
      </c>
      <c r="R825" s="5">
        <v>0.91521083930991798</v>
      </c>
      <c r="S825" s="11" t="s">
        <v>49</v>
      </c>
      <c r="T825" t="s">
        <v>50</v>
      </c>
      <c r="U825" t="s">
        <v>50</v>
      </c>
      <c r="V825" t="s">
        <v>48</v>
      </c>
      <c r="W825" t="s">
        <v>48</v>
      </c>
      <c r="X825" t="s">
        <v>50</v>
      </c>
      <c r="Y825" s="7">
        <f>ABS(Quintile_Data[[#This Row],[AE_Amt_Overall]]-MAX(Quintile_Data[[#This Row],[AE_Amt_Q1]:[AE_Amt_Q5]]))</f>
        <v>0.48417892489560588</v>
      </c>
      <c r="Z825" s="6">
        <f>ABS(MIN(Quintile_Data[[#This Row],[AE_Amt_Q1]:[AE_Amt_Q5]])-Quintile_Data[[#This Row],[AE_Amt_Overall]])</f>
        <v>0.178756491888168</v>
      </c>
      <c r="AA825" s="19">
        <f>VLOOKUP(Quintile_Data[[#This Row],[Deaths_Q1]],Mapping!$A$2:$B$8,2,FALSE)</f>
        <v>25</v>
      </c>
      <c r="AB825" s="8">
        <f>VLOOKUP(Quintile_Data[[#This Row],[Deaths_Q2]],Mapping!$A$2:$B$8,2,FALSE)</f>
        <v>100</v>
      </c>
      <c r="AC825" s="8">
        <f>VLOOKUP(Quintile_Data[[#This Row],[Deaths_Q3]],Mapping!$A$2:$B$8,2,FALSE)</f>
        <v>100</v>
      </c>
      <c r="AD825" s="8">
        <f>VLOOKUP(Quintile_Data[[#This Row],[Deaths_Q4]],Mapping!$A$2:$B$8,2,FALSE)</f>
        <v>50</v>
      </c>
      <c r="AE825" s="8">
        <f>VLOOKUP(Quintile_Data[[#This Row],[Deaths_Q5]],Mapping!$A$2:$B$8,2,FALSE)</f>
        <v>50</v>
      </c>
      <c r="AF825" s="8">
        <f>VLOOKUP(Quintile_Data[[#This Row],[Deaths_Overall]],Mapping!$A$2:$B$8,2,FALSE)</f>
        <v>100</v>
      </c>
    </row>
    <row r="826" spans="1:32" x14ac:dyDescent="0.25">
      <c r="A826" t="s">
        <v>13</v>
      </c>
      <c r="B826" t="s">
        <v>15</v>
      </c>
      <c r="C826" t="s">
        <v>6</v>
      </c>
      <c r="D826" t="s">
        <v>29</v>
      </c>
      <c r="E826" t="s">
        <v>58</v>
      </c>
      <c r="F826" t="s">
        <v>57</v>
      </c>
      <c r="G826" s="10">
        <v>1.4461946273903701</v>
      </c>
      <c r="H826" s="5">
        <v>1.0475440191084</v>
      </c>
      <c r="I826" s="5">
        <v>0.91636152206210997</v>
      </c>
      <c r="J826" s="5">
        <v>0.825047364897182</v>
      </c>
      <c r="K826" s="5">
        <v>0.72654244675770496</v>
      </c>
      <c r="L826" s="5">
        <v>0.89345391004531405</v>
      </c>
      <c r="M826" s="10">
        <v>1.4960387406858</v>
      </c>
      <c r="N826" s="5">
        <v>1.2047506399394501</v>
      </c>
      <c r="O826" s="5">
        <v>1.0361042924131301</v>
      </c>
      <c r="P826" s="5">
        <v>1.0494353227134701</v>
      </c>
      <c r="Q826" s="5">
        <v>1.0208134185834401</v>
      </c>
      <c r="R826" s="5">
        <v>1.1142923697901199</v>
      </c>
      <c r="S826" s="11" t="s">
        <v>48</v>
      </c>
      <c r="T826" t="s">
        <v>50</v>
      </c>
      <c r="U826" t="s">
        <v>50</v>
      </c>
      <c r="V826" t="s">
        <v>50</v>
      </c>
      <c r="W826" t="s">
        <v>50</v>
      </c>
      <c r="X826" t="s">
        <v>52</v>
      </c>
      <c r="Y826" s="7">
        <f>ABS(Quintile_Data[[#This Row],[AE_Amt_Overall]]-MAX(Quintile_Data[[#This Row],[AE_Amt_Q1]:[AE_Amt_Q5]]))</f>
        <v>0.55274071734505603</v>
      </c>
      <c r="Z826" s="6">
        <f>ABS(MIN(Quintile_Data[[#This Row],[AE_Amt_Q1]:[AE_Amt_Q5]])-Quintile_Data[[#This Row],[AE_Amt_Overall]])</f>
        <v>0.16691146328760909</v>
      </c>
      <c r="AA826" s="19">
        <f>VLOOKUP(Quintile_Data[[#This Row],[Deaths_Q1]],Mapping!$A$2:$B$8,2,FALSE)</f>
        <v>50</v>
      </c>
      <c r="AB826" s="8">
        <f>VLOOKUP(Quintile_Data[[#This Row],[Deaths_Q2]],Mapping!$A$2:$B$8,2,FALSE)</f>
        <v>100</v>
      </c>
      <c r="AC826" s="8">
        <f>VLOOKUP(Quintile_Data[[#This Row],[Deaths_Q3]],Mapping!$A$2:$B$8,2,FALSE)</f>
        <v>100</v>
      </c>
      <c r="AD826" s="8">
        <f>VLOOKUP(Quintile_Data[[#This Row],[Deaths_Q4]],Mapping!$A$2:$B$8,2,FALSE)</f>
        <v>100</v>
      </c>
      <c r="AE826" s="8">
        <f>VLOOKUP(Quintile_Data[[#This Row],[Deaths_Q5]],Mapping!$A$2:$B$8,2,FALSE)</f>
        <v>100</v>
      </c>
      <c r="AF826" s="8">
        <f>VLOOKUP(Quintile_Data[[#This Row],[Deaths_Overall]],Mapping!$A$2:$B$8,2,FALSE)</f>
        <v>200</v>
      </c>
    </row>
    <row r="827" spans="1:32" x14ac:dyDescent="0.25">
      <c r="A827" t="s">
        <v>13</v>
      </c>
      <c r="B827" t="s">
        <v>15</v>
      </c>
      <c r="C827" t="s">
        <v>9</v>
      </c>
      <c r="D827" t="s">
        <v>10</v>
      </c>
      <c r="E827" t="s">
        <v>61</v>
      </c>
      <c r="F827" t="s">
        <v>16</v>
      </c>
      <c r="G827" s="10" t="s">
        <v>54</v>
      </c>
      <c r="H827" s="5" t="s">
        <v>54</v>
      </c>
      <c r="I827" s="5" t="s">
        <v>54</v>
      </c>
      <c r="J827" s="5" t="s">
        <v>54</v>
      </c>
      <c r="K827" s="5" t="s">
        <v>54</v>
      </c>
      <c r="L827" s="5">
        <v>2.1773878243808</v>
      </c>
      <c r="M827" s="10" t="s">
        <v>54</v>
      </c>
      <c r="N827" s="5" t="s">
        <v>54</v>
      </c>
      <c r="O827" s="5" t="s">
        <v>54</v>
      </c>
      <c r="P827" s="5" t="s">
        <v>54</v>
      </c>
      <c r="Q827" s="5" t="s">
        <v>54</v>
      </c>
      <c r="R827" s="5">
        <v>2.6932855828464302</v>
      </c>
      <c r="S827" s="11" t="s">
        <v>55</v>
      </c>
      <c r="T827" t="s">
        <v>55</v>
      </c>
      <c r="U827" t="s">
        <v>55</v>
      </c>
      <c r="V827" t="s">
        <v>55</v>
      </c>
      <c r="W827" t="s">
        <v>55</v>
      </c>
      <c r="X827" t="s">
        <v>51</v>
      </c>
      <c r="Y827" s="7">
        <f>ABS(Quintile_Data[[#This Row],[AE_Amt_Overall]]-MAX(Quintile_Data[[#This Row],[AE_Amt_Q1]:[AE_Amt_Q5]]))</f>
        <v>2.1773878243808</v>
      </c>
      <c r="Z827" s="6">
        <f>ABS(MIN(Quintile_Data[[#This Row],[AE_Amt_Q1]:[AE_Amt_Q5]])-Quintile_Data[[#This Row],[AE_Amt_Overall]])</f>
        <v>2.1773878243808</v>
      </c>
      <c r="AA827" s="19" t="str">
        <f>VLOOKUP(Quintile_Data[[#This Row],[Deaths_Q1]],Mapping!$A$2:$B$8,2,FALSE)</f>
        <v>N/A</v>
      </c>
      <c r="AB827" s="8" t="str">
        <f>VLOOKUP(Quintile_Data[[#This Row],[Deaths_Q2]],Mapping!$A$2:$B$8,2,FALSE)</f>
        <v>N/A</v>
      </c>
      <c r="AC827" s="8" t="str">
        <f>VLOOKUP(Quintile_Data[[#This Row],[Deaths_Q3]],Mapping!$A$2:$B$8,2,FALSE)</f>
        <v>N/A</v>
      </c>
      <c r="AD827" s="8" t="str">
        <f>VLOOKUP(Quintile_Data[[#This Row],[Deaths_Q4]],Mapping!$A$2:$B$8,2,FALSE)</f>
        <v>N/A</v>
      </c>
      <c r="AE827" s="8" t="str">
        <f>VLOOKUP(Quintile_Data[[#This Row],[Deaths_Q5]],Mapping!$A$2:$B$8,2,FALSE)</f>
        <v>N/A</v>
      </c>
      <c r="AF827" s="8">
        <f>VLOOKUP(Quintile_Data[[#This Row],[Deaths_Overall]],Mapping!$A$2:$B$8,2,FALSE)</f>
        <v>6</v>
      </c>
    </row>
    <row r="828" spans="1:32" x14ac:dyDescent="0.25">
      <c r="A828" t="s">
        <v>13</v>
      </c>
      <c r="B828" t="s">
        <v>15</v>
      </c>
      <c r="C828" t="s">
        <v>9</v>
      </c>
      <c r="D828" t="s">
        <v>10</v>
      </c>
      <c r="E828" t="s">
        <v>61</v>
      </c>
      <c r="F828" t="s">
        <v>7</v>
      </c>
      <c r="G828" s="10">
        <v>1.32286084694255</v>
      </c>
      <c r="H828" s="5" t="s">
        <v>54</v>
      </c>
      <c r="I828" s="5" t="s">
        <v>54</v>
      </c>
      <c r="J828" s="5" t="s">
        <v>54</v>
      </c>
      <c r="K828" s="5" t="s">
        <v>54</v>
      </c>
      <c r="L828" s="5">
        <v>0.83076398593273104</v>
      </c>
      <c r="M828" s="10">
        <v>1.67379713648388</v>
      </c>
      <c r="N828" s="5" t="s">
        <v>54</v>
      </c>
      <c r="O828" s="5" t="s">
        <v>54</v>
      </c>
      <c r="P828" s="5" t="s">
        <v>54</v>
      </c>
      <c r="Q828" s="5" t="s">
        <v>54</v>
      </c>
      <c r="R828" s="5">
        <v>1.0433830687130301</v>
      </c>
      <c r="S828" s="11" t="s">
        <v>51</v>
      </c>
      <c r="T828" t="s">
        <v>55</v>
      </c>
      <c r="U828" t="s">
        <v>55</v>
      </c>
      <c r="V828" t="s">
        <v>55</v>
      </c>
      <c r="W828" t="s">
        <v>55</v>
      </c>
      <c r="X828" t="s">
        <v>51</v>
      </c>
      <c r="Y828" s="7">
        <f>ABS(Quintile_Data[[#This Row],[AE_Amt_Overall]]-MAX(Quintile_Data[[#This Row],[AE_Amt_Q1]:[AE_Amt_Q5]]))</f>
        <v>0.49209686100981898</v>
      </c>
      <c r="Z828" s="6">
        <f>ABS(MIN(Quintile_Data[[#This Row],[AE_Amt_Q1]:[AE_Amt_Q5]])-Quintile_Data[[#This Row],[AE_Amt_Overall]])</f>
        <v>0.49209686100981898</v>
      </c>
      <c r="AA828" s="19">
        <f>VLOOKUP(Quintile_Data[[#This Row],[Deaths_Q1]],Mapping!$A$2:$B$8,2,FALSE)</f>
        <v>6</v>
      </c>
      <c r="AB828" s="8" t="str">
        <f>VLOOKUP(Quintile_Data[[#This Row],[Deaths_Q2]],Mapping!$A$2:$B$8,2,FALSE)</f>
        <v>N/A</v>
      </c>
      <c r="AC828" s="8" t="str">
        <f>VLOOKUP(Quintile_Data[[#This Row],[Deaths_Q3]],Mapping!$A$2:$B$8,2,FALSE)</f>
        <v>N/A</v>
      </c>
      <c r="AD828" s="8" t="str">
        <f>VLOOKUP(Quintile_Data[[#This Row],[Deaths_Q4]],Mapping!$A$2:$B$8,2,FALSE)</f>
        <v>N/A</v>
      </c>
      <c r="AE828" s="8" t="str">
        <f>VLOOKUP(Quintile_Data[[#This Row],[Deaths_Q5]],Mapping!$A$2:$B$8,2,FALSE)</f>
        <v>N/A</v>
      </c>
      <c r="AF828" s="8">
        <f>VLOOKUP(Quintile_Data[[#This Row],[Deaths_Overall]],Mapping!$A$2:$B$8,2,FALSE)</f>
        <v>6</v>
      </c>
    </row>
    <row r="829" spans="1:32" x14ac:dyDescent="0.25">
      <c r="A829" t="s">
        <v>13</v>
      </c>
      <c r="B829" t="s">
        <v>15</v>
      </c>
      <c r="C829" t="s">
        <v>9</v>
      </c>
      <c r="D829" t="s">
        <v>10</v>
      </c>
      <c r="E829" t="s">
        <v>61</v>
      </c>
      <c r="F829" t="s">
        <v>57</v>
      </c>
      <c r="G829" s="10" t="s">
        <v>54</v>
      </c>
      <c r="H829" s="5">
        <v>1.2912188428115401</v>
      </c>
      <c r="I829" s="5" t="s">
        <v>54</v>
      </c>
      <c r="J829" s="5" t="s">
        <v>54</v>
      </c>
      <c r="K829" s="5" t="s">
        <v>54</v>
      </c>
      <c r="L829" s="5">
        <v>0.88915704471946799</v>
      </c>
      <c r="M829" s="10" t="s">
        <v>54</v>
      </c>
      <c r="N829" s="5">
        <v>1.8129974881020201</v>
      </c>
      <c r="O829" s="5" t="s">
        <v>54</v>
      </c>
      <c r="P829" s="5" t="s">
        <v>54</v>
      </c>
      <c r="Q829" s="5" t="s">
        <v>54</v>
      </c>
      <c r="R829" s="5">
        <v>1.28122427351103</v>
      </c>
      <c r="S829" s="11" t="s">
        <v>55</v>
      </c>
      <c r="T829" t="s">
        <v>51</v>
      </c>
      <c r="U829" t="s">
        <v>55</v>
      </c>
      <c r="V829" t="s">
        <v>55</v>
      </c>
      <c r="W829" t="s">
        <v>55</v>
      </c>
      <c r="X829" t="s">
        <v>53</v>
      </c>
      <c r="Y829" s="7">
        <f>ABS(Quintile_Data[[#This Row],[AE_Amt_Overall]]-MAX(Quintile_Data[[#This Row],[AE_Amt_Q1]:[AE_Amt_Q5]]))</f>
        <v>0.4020617980920721</v>
      </c>
      <c r="Z829" s="6">
        <f>ABS(MIN(Quintile_Data[[#This Row],[AE_Amt_Q1]:[AE_Amt_Q5]])-Quintile_Data[[#This Row],[AE_Amt_Overall]])</f>
        <v>0.4020617980920721</v>
      </c>
      <c r="AA829" s="19" t="str">
        <f>VLOOKUP(Quintile_Data[[#This Row],[Deaths_Q1]],Mapping!$A$2:$B$8,2,FALSE)</f>
        <v>N/A</v>
      </c>
      <c r="AB829" s="8">
        <f>VLOOKUP(Quintile_Data[[#This Row],[Deaths_Q2]],Mapping!$A$2:$B$8,2,FALSE)</f>
        <v>6</v>
      </c>
      <c r="AC829" s="8" t="str">
        <f>VLOOKUP(Quintile_Data[[#This Row],[Deaths_Q3]],Mapping!$A$2:$B$8,2,FALSE)</f>
        <v>N/A</v>
      </c>
      <c r="AD829" s="8" t="str">
        <f>VLOOKUP(Quintile_Data[[#This Row],[Deaths_Q4]],Mapping!$A$2:$B$8,2,FALSE)</f>
        <v>N/A</v>
      </c>
      <c r="AE829" s="8" t="str">
        <f>VLOOKUP(Quintile_Data[[#This Row],[Deaths_Q5]],Mapping!$A$2:$B$8,2,FALSE)</f>
        <v>N/A</v>
      </c>
      <c r="AF829" s="8">
        <f>VLOOKUP(Quintile_Data[[#This Row],[Deaths_Overall]],Mapping!$A$2:$B$8,2,FALSE)</f>
        <v>12</v>
      </c>
    </row>
    <row r="830" spans="1:32" x14ac:dyDescent="0.25">
      <c r="A830" t="s">
        <v>13</v>
      </c>
      <c r="B830" t="s">
        <v>15</v>
      </c>
      <c r="C830" t="s">
        <v>9</v>
      </c>
      <c r="D830" t="s">
        <v>10</v>
      </c>
      <c r="E830" t="s">
        <v>62</v>
      </c>
      <c r="F830" t="s">
        <v>16</v>
      </c>
      <c r="G830" s="10" t="s">
        <v>54</v>
      </c>
      <c r="H830" s="5">
        <v>3.5063884478865899</v>
      </c>
      <c r="I830" s="5" t="s">
        <v>54</v>
      </c>
      <c r="J830" s="5" t="s">
        <v>54</v>
      </c>
      <c r="K830" s="5" t="s">
        <v>54</v>
      </c>
      <c r="L830" s="5">
        <v>2.8076946358206598</v>
      </c>
      <c r="M830" s="10" t="s">
        <v>54</v>
      </c>
      <c r="N830" s="5">
        <v>3.9297799133659299</v>
      </c>
      <c r="O830" s="5" t="s">
        <v>54</v>
      </c>
      <c r="P830" s="5" t="s">
        <v>54</v>
      </c>
      <c r="Q830" s="5" t="s">
        <v>54</v>
      </c>
      <c r="R830" s="5">
        <v>2.9911064635815601</v>
      </c>
      <c r="S830" s="11" t="s">
        <v>55</v>
      </c>
      <c r="T830" t="s">
        <v>51</v>
      </c>
      <c r="U830" t="s">
        <v>55</v>
      </c>
      <c r="V830" t="s">
        <v>55</v>
      </c>
      <c r="W830" t="s">
        <v>55</v>
      </c>
      <c r="X830" t="s">
        <v>53</v>
      </c>
      <c r="Y830" s="7">
        <f>ABS(Quintile_Data[[#This Row],[AE_Amt_Overall]]-MAX(Quintile_Data[[#This Row],[AE_Amt_Q1]:[AE_Amt_Q5]]))</f>
        <v>0.69869381206593006</v>
      </c>
      <c r="Z830" s="6">
        <f>ABS(MIN(Quintile_Data[[#This Row],[AE_Amt_Q1]:[AE_Amt_Q5]])-Quintile_Data[[#This Row],[AE_Amt_Overall]])</f>
        <v>0.69869381206593006</v>
      </c>
      <c r="AA830" s="19" t="str">
        <f>VLOOKUP(Quintile_Data[[#This Row],[Deaths_Q1]],Mapping!$A$2:$B$8,2,FALSE)</f>
        <v>N/A</v>
      </c>
      <c r="AB830" s="8">
        <f>VLOOKUP(Quintile_Data[[#This Row],[Deaths_Q2]],Mapping!$A$2:$B$8,2,FALSE)</f>
        <v>6</v>
      </c>
      <c r="AC830" s="8" t="str">
        <f>VLOOKUP(Quintile_Data[[#This Row],[Deaths_Q3]],Mapping!$A$2:$B$8,2,FALSE)</f>
        <v>N/A</v>
      </c>
      <c r="AD830" s="8" t="str">
        <f>VLOOKUP(Quintile_Data[[#This Row],[Deaths_Q4]],Mapping!$A$2:$B$8,2,FALSE)</f>
        <v>N/A</v>
      </c>
      <c r="AE830" s="8" t="str">
        <f>VLOOKUP(Quintile_Data[[#This Row],[Deaths_Q5]],Mapping!$A$2:$B$8,2,FALSE)</f>
        <v>N/A</v>
      </c>
      <c r="AF830" s="8">
        <f>VLOOKUP(Quintile_Data[[#This Row],[Deaths_Overall]],Mapping!$A$2:$B$8,2,FALSE)</f>
        <v>12</v>
      </c>
    </row>
    <row r="831" spans="1:32" x14ac:dyDescent="0.25">
      <c r="A831" t="s">
        <v>13</v>
      </c>
      <c r="B831" t="s">
        <v>15</v>
      </c>
      <c r="C831" t="s">
        <v>9</v>
      </c>
      <c r="D831" t="s">
        <v>10</v>
      </c>
      <c r="E831" t="s">
        <v>62</v>
      </c>
      <c r="F831" t="s">
        <v>7</v>
      </c>
      <c r="G831" s="10">
        <v>1.6514122888721301</v>
      </c>
      <c r="H831" s="5">
        <v>0.93934899300192198</v>
      </c>
      <c r="I831" s="5">
        <v>0.77602185526266398</v>
      </c>
      <c r="J831" s="5">
        <v>0.59923799932171995</v>
      </c>
      <c r="K831" s="5" t="s">
        <v>54</v>
      </c>
      <c r="L831" s="5">
        <v>0.81040199263631696</v>
      </c>
      <c r="M831" s="10">
        <v>1.33803205497107</v>
      </c>
      <c r="N831" s="5">
        <v>1.2067742172199101</v>
      </c>
      <c r="O831" s="5">
        <v>0.86493177956047795</v>
      </c>
      <c r="P831" s="5">
        <v>0.65969069039641604</v>
      </c>
      <c r="Q831" s="5" t="s">
        <v>54</v>
      </c>
      <c r="R831" s="5">
        <v>0.97359601296195997</v>
      </c>
      <c r="S831" s="11" t="s">
        <v>51</v>
      </c>
      <c r="T831" t="s">
        <v>49</v>
      </c>
      <c r="U831" t="s">
        <v>53</v>
      </c>
      <c r="V831" t="s">
        <v>51</v>
      </c>
      <c r="W831" t="s">
        <v>55</v>
      </c>
      <c r="X831" t="s">
        <v>49</v>
      </c>
      <c r="Y831" s="7">
        <f>ABS(Quintile_Data[[#This Row],[AE_Amt_Overall]]-MAX(Quintile_Data[[#This Row],[AE_Amt_Q1]:[AE_Amt_Q5]]))</f>
        <v>0.84101029623581314</v>
      </c>
      <c r="Z831" s="6">
        <f>ABS(MIN(Quintile_Data[[#This Row],[AE_Amt_Q1]:[AE_Amt_Q5]])-Quintile_Data[[#This Row],[AE_Amt_Overall]])</f>
        <v>0.21116399331459701</v>
      </c>
      <c r="AA831" s="19">
        <f>VLOOKUP(Quintile_Data[[#This Row],[Deaths_Q1]],Mapping!$A$2:$B$8,2,FALSE)</f>
        <v>6</v>
      </c>
      <c r="AB831" s="8">
        <f>VLOOKUP(Quintile_Data[[#This Row],[Deaths_Q2]],Mapping!$A$2:$B$8,2,FALSE)</f>
        <v>25</v>
      </c>
      <c r="AC831" s="8">
        <f>VLOOKUP(Quintile_Data[[#This Row],[Deaths_Q3]],Mapping!$A$2:$B$8,2,FALSE)</f>
        <v>12</v>
      </c>
      <c r="AD831" s="8">
        <f>VLOOKUP(Quintile_Data[[#This Row],[Deaths_Q4]],Mapping!$A$2:$B$8,2,FALSE)</f>
        <v>6</v>
      </c>
      <c r="AE831" s="8" t="str">
        <f>VLOOKUP(Quintile_Data[[#This Row],[Deaths_Q5]],Mapping!$A$2:$B$8,2,FALSE)</f>
        <v>N/A</v>
      </c>
      <c r="AF831" s="8">
        <f>VLOOKUP(Quintile_Data[[#This Row],[Deaths_Overall]],Mapping!$A$2:$B$8,2,FALSE)</f>
        <v>25</v>
      </c>
    </row>
    <row r="832" spans="1:32" x14ac:dyDescent="0.25">
      <c r="A832" t="s">
        <v>13</v>
      </c>
      <c r="B832" t="s">
        <v>15</v>
      </c>
      <c r="C832" t="s">
        <v>9</v>
      </c>
      <c r="D832" t="s">
        <v>10</v>
      </c>
      <c r="E832" t="s">
        <v>62</v>
      </c>
      <c r="F832" t="s">
        <v>57</v>
      </c>
      <c r="G832" s="10">
        <v>1.6848379795491699</v>
      </c>
      <c r="H832" s="5">
        <v>1.0356729229231401</v>
      </c>
      <c r="I832" s="5">
        <v>0.79138697040901096</v>
      </c>
      <c r="J832" s="5">
        <v>0.61773153465369102</v>
      </c>
      <c r="K832" s="5">
        <v>0.37285612460758599</v>
      </c>
      <c r="L832" s="5">
        <v>0.82998539548933004</v>
      </c>
      <c r="M832" s="10">
        <v>1.4981660971148301</v>
      </c>
      <c r="N832" s="5">
        <v>1.6051313554431199</v>
      </c>
      <c r="O832" s="5">
        <v>0.89170362352704602</v>
      </c>
      <c r="P832" s="5">
        <v>0.68818443622097403</v>
      </c>
      <c r="Q832" s="5">
        <v>0.53210151680725104</v>
      </c>
      <c r="R832" s="5">
        <v>1.08056579099221</v>
      </c>
      <c r="S832" s="11" t="s">
        <v>51</v>
      </c>
      <c r="T832" t="s">
        <v>49</v>
      </c>
      <c r="U832" t="s">
        <v>53</v>
      </c>
      <c r="V832" t="s">
        <v>51</v>
      </c>
      <c r="W832" t="s">
        <v>51</v>
      </c>
      <c r="X832" t="s">
        <v>49</v>
      </c>
      <c r="Y832" s="7">
        <f>ABS(Quintile_Data[[#This Row],[AE_Amt_Overall]]-MAX(Quintile_Data[[#This Row],[AE_Amt_Q1]:[AE_Amt_Q5]]))</f>
        <v>0.85485258405983988</v>
      </c>
      <c r="Z832" s="6">
        <f>ABS(MIN(Quintile_Data[[#This Row],[AE_Amt_Q1]:[AE_Amt_Q5]])-Quintile_Data[[#This Row],[AE_Amt_Overall]])</f>
        <v>0.45712927088174404</v>
      </c>
      <c r="AA832" s="19">
        <f>VLOOKUP(Quintile_Data[[#This Row],[Deaths_Q1]],Mapping!$A$2:$B$8,2,FALSE)</f>
        <v>6</v>
      </c>
      <c r="AB832" s="8">
        <f>VLOOKUP(Quintile_Data[[#This Row],[Deaths_Q2]],Mapping!$A$2:$B$8,2,FALSE)</f>
        <v>25</v>
      </c>
      <c r="AC832" s="8">
        <f>VLOOKUP(Quintile_Data[[#This Row],[Deaths_Q3]],Mapping!$A$2:$B$8,2,FALSE)</f>
        <v>12</v>
      </c>
      <c r="AD832" s="8">
        <f>VLOOKUP(Quintile_Data[[#This Row],[Deaths_Q4]],Mapping!$A$2:$B$8,2,FALSE)</f>
        <v>6</v>
      </c>
      <c r="AE832" s="8">
        <f>VLOOKUP(Quintile_Data[[#This Row],[Deaths_Q5]],Mapping!$A$2:$B$8,2,FALSE)</f>
        <v>6</v>
      </c>
      <c r="AF832" s="8">
        <f>VLOOKUP(Quintile_Data[[#This Row],[Deaths_Overall]],Mapping!$A$2:$B$8,2,FALSE)</f>
        <v>25</v>
      </c>
    </row>
    <row r="833" spans="1:32" x14ac:dyDescent="0.25">
      <c r="A833" t="s">
        <v>13</v>
      </c>
      <c r="B833" t="s">
        <v>15</v>
      </c>
      <c r="C833" t="s">
        <v>9</v>
      </c>
      <c r="D833" t="s">
        <v>10</v>
      </c>
      <c r="E833" t="s">
        <v>11</v>
      </c>
      <c r="F833" t="s">
        <v>16</v>
      </c>
      <c r="G833" s="10" t="s">
        <v>54</v>
      </c>
      <c r="H833" s="5">
        <v>2.86055623429099</v>
      </c>
      <c r="I833" s="5">
        <v>2.0905411764028501</v>
      </c>
      <c r="J833" s="5" t="s">
        <v>54</v>
      </c>
      <c r="K833" s="5" t="s">
        <v>54</v>
      </c>
      <c r="L833" s="5">
        <v>2.2787023427299999</v>
      </c>
      <c r="M833" s="10" t="s">
        <v>54</v>
      </c>
      <c r="N833" s="5">
        <v>3.6509330401049298</v>
      </c>
      <c r="O833" s="5">
        <v>2.1851311304452201</v>
      </c>
      <c r="P833" s="5" t="s">
        <v>54</v>
      </c>
      <c r="Q833" s="5" t="s">
        <v>54</v>
      </c>
      <c r="R833" s="5">
        <v>2.6902865522685802</v>
      </c>
      <c r="S833" s="11" t="s">
        <v>55</v>
      </c>
      <c r="T833" t="s">
        <v>53</v>
      </c>
      <c r="U833" t="s">
        <v>53</v>
      </c>
      <c r="V833" t="s">
        <v>55</v>
      </c>
      <c r="W833" t="s">
        <v>55</v>
      </c>
      <c r="X833" t="s">
        <v>49</v>
      </c>
      <c r="Y833" s="7">
        <f>ABS(Quintile_Data[[#This Row],[AE_Amt_Overall]]-MAX(Quintile_Data[[#This Row],[AE_Amt_Q1]:[AE_Amt_Q5]]))</f>
        <v>0.5818538915609901</v>
      </c>
      <c r="Z833" s="6">
        <f>ABS(MIN(Quintile_Data[[#This Row],[AE_Amt_Q1]:[AE_Amt_Q5]])-Quintile_Data[[#This Row],[AE_Amt_Overall]])</f>
        <v>0.18816116632714985</v>
      </c>
      <c r="AA833" s="19" t="str">
        <f>VLOOKUP(Quintile_Data[[#This Row],[Deaths_Q1]],Mapping!$A$2:$B$8,2,FALSE)</f>
        <v>N/A</v>
      </c>
      <c r="AB833" s="8">
        <f>VLOOKUP(Quintile_Data[[#This Row],[Deaths_Q2]],Mapping!$A$2:$B$8,2,FALSE)</f>
        <v>12</v>
      </c>
      <c r="AC833" s="8">
        <f>VLOOKUP(Quintile_Data[[#This Row],[Deaths_Q3]],Mapping!$A$2:$B$8,2,FALSE)</f>
        <v>12</v>
      </c>
      <c r="AD833" s="8" t="str">
        <f>VLOOKUP(Quintile_Data[[#This Row],[Deaths_Q4]],Mapping!$A$2:$B$8,2,FALSE)</f>
        <v>N/A</v>
      </c>
      <c r="AE833" s="8" t="str">
        <f>VLOOKUP(Quintile_Data[[#This Row],[Deaths_Q5]],Mapping!$A$2:$B$8,2,FALSE)</f>
        <v>N/A</v>
      </c>
      <c r="AF833" s="8">
        <f>VLOOKUP(Quintile_Data[[#This Row],[Deaths_Overall]],Mapping!$A$2:$B$8,2,FALSE)</f>
        <v>25</v>
      </c>
    </row>
    <row r="834" spans="1:32" x14ac:dyDescent="0.25">
      <c r="A834" t="s">
        <v>13</v>
      </c>
      <c r="B834" t="s">
        <v>15</v>
      </c>
      <c r="C834" t="s">
        <v>9</v>
      </c>
      <c r="D834" t="s">
        <v>10</v>
      </c>
      <c r="E834" t="s">
        <v>11</v>
      </c>
      <c r="F834" t="s">
        <v>7</v>
      </c>
      <c r="G834" s="10">
        <v>1.2518531676686</v>
      </c>
      <c r="H834" s="5">
        <v>0.79912296610115297</v>
      </c>
      <c r="I834" s="5">
        <v>0.63636496621300398</v>
      </c>
      <c r="J834" s="5">
        <v>0.52962205382078598</v>
      </c>
      <c r="K834" s="5">
        <v>0.30650100209847297</v>
      </c>
      <c r="L834" s="5">
        <v>0.72920669224085899</v>
      </c>
      <c r="M834" s="10">
        <v>1.98438397422972</v>
      </c>
      <c r="N834" s="5">
        <v>0.87278539459694804</v>
      </c>
      <c r="O834" s="5">
        <v>0.72381094278284597</v>
      </c>
      <c r="P834" s="5">
        <v>0.65143124256712204</v>
      </c>
      <c r="Q834" s="5">
        <v>0.53268972651923696</v>
      </c>
      <c r="R834" s="5">
        <v>0.94428327190257999</v>
      </c>
      <c r="S834" s="11" t="s">
        <v>49</v>
      </c>
      <c r="T834" t="s">
        <v>48</v>
      </c>
      <c r="U834" t="s">
        <v>49</v>
      </c>
      <c r="V834" t="s">
        <v>53</v>
      </c>
      <c r="W834" t="s">
        <v>51</v>
      </c>
      <c r="X834" t="s">
        <v>48</v>
      </c>
      <c r="Y834" s="7">
        <f>ABS(Quintile_Data[[#This Row],[AE_Amt_Overall]]-MAX(Quintile_Data[[#This Row],[AE_Amt_Q1]:[AE_Amt_Q5]]))</f>
        <v>0.52264647542774101</v>
      </c>
      <c r="Z834" s="6">
        <f>ABS(MIN(Quintile_Data[[#This Row],[AE_Amt_Q1]:[AE_Amt_Q5]])-Quintile_Data[[#This Row],[AE_Amt_Overall]])</f>
        <v>0.42270569014238601</v>
      </c>
      <c r="AA834" s="19">
        <f>VLOOKUP(Quintile_Data[[#This Row],[Deaths_Q1]],Mapping!$A$2:$B$8,2,FALSE)</f>
        <v>25</v>
      </c>
      <c r="AB834" s="8">
        <f>VLOOKUP(Quintile_Data[[#This Row],[Deaths_Q2]],Mapping!$A$2:$B$8,2,FALSE)</f>
        <v>50</v>
      </c>
      <c r="AC834" s="8">
        <f>VLOOKUP(Quintile_Data[[#This Row],[Deaths_Q3]],Mapping!$A$2:$B$8,2,FALSE)</f>
        <v>25</v>
      </c>
      <c r="AD834" s="8">
        <f>VLOOKUP(Quintile_Data[[#This Row],[Deaths_Q4]],Mapping!$A$2:$B$8,2,FALSE)</f>
        <v>12</v>
      </c>
      <c r="AE834" s="8">
        <f>VLOOKUP(Quintile_Data[[#This Row],[Deaths_Q5]],Mapping!$A$2:$B$8,2,FALSE)</f>
        <v>6</v>
      </c>
      <c r="AF834" s="8">
        <f>VLOOKUP(Quintile_Data[[#This Row],[Deaths_Overall]],Mapping!$A$2:$B$8,2,FALSE)</f>
        <v>50</v>
      </c>
    </row>
    <row r="835" spans="1:32" x14ac:dyDescent="0.25">
      <c r="A835" t="s">
        <v>13</v>
      </c>
      <c r="B835" t="s">
        <v>15</v>
      </c>
      <c r="C835" t="s">
        <v>9</v>
      </c>
      <c r="D835" t="s">
        <v>10</v>
      </c>
      <c r="E835" t="s">
        <v>11</v>
      </c>
      <c r="F835" t="s">
        <v>57</v>
      </c>
      <c r="G835" s="10">
        <v>1.29208426065805</v>
      </c>
      <c r="H835" s="5">
        <v>0.81768717911281996</v>
      </c>
      <c r="I835" s="5">
        <v>0.65792501061321396</v>
      </c>
      <c r="J835" s="5">
        <v>0.54288085768540195</v>
      </c>
      <c r="K835" s="5">
        <v>0.309672593238702</v>
      </c>
      <c r="L835" s="5">
        <v>0.73795488411530297</v>
      </c>
      <c r="M835" s="10">
        <v>2.19075516442317</v>
      </c>
      <c r="N835" s="5">
        <v>0.94183147740022799</v>
      </c>
      <c r="O835" s="5">
        <v>0.76770909990715397</v>
      </c>
      <c r="P835" s="5">
        <v>0.67503543958318801</v>
      </c>
      <c r="Q835" s="5">
        <v>0.57531723738086904</v>
      </c>
      <c r="R835" s="5">
        <v>1.02042333358932</v>
      </c>
      <c r="S835" s="11" t="s">
        <v>49</v>
      </c>
      <c r="T835" t="s">
        <v>48</v>
      </c>
      <c r="U835" t="s">
        <v>49</v>
      </c>
      <c r="V835" t="s">
        <v>49</v>
      </c>
      <c r="W835" t="s">
        <v>51</v>
      </c>
      <c r="X835" t="s">
        <v>48</v>
      </c>
      <c r="Y835" s="7">
        <f>ABS(Quintile_Data[[#This Row],[AE_Amt_Overall]]-MAX(Quintile_Data[[#This Row],[AE_Amt_Q1]:[AE_Amt_Q5]]))</f>
        <v>0.55412937654274708</v>
      </c>
      <c r="Z835" s="6">
        <f>ABS(MIN(Quintile_Data[[#This Row],[AE_Amt_Q1]:[AE_Amt_Q5]])-Quintile_Data[[#This Row],[AE_Amt_Overall]])</f>
        <v>0.42828229087660097</v>
      </c>
      <c r="AA835" s="19">
        <f>VLOOKUP(Quintile_Data[[#This Row],[Deaths_Q1]],Mapping!$A$2:$B$8,2,FALSE)</f>
        <v>25</v>
      </c>
      <c r="AB835" s="8">
        <f>VLOOKUP(Quintile_Data[[#This Row],[Deaths_Q2]],Mapping!$A$2:$B$8,2,FALSE)</f>
        <v>50</v>
      </c>
      <c r="AC835" s="8">
        <f>VLOOKUP(Quintile_Data[[#This Row],[Deaths_Q3]],Mapping!$A$2:$B$8,2,FALSE)</f>
        <v>25</v>
      </c>
      <c r="AD835" s="8">
        <f>VLOOKUP(Quintile_Data[[#This Row],[Deaths_Q4]],Mapping!$A$2:$B$8,2,FALSE)</f>
        <v>25</v>
      </c>
      <c r="AE835" s="8">
        <f>VLOOKUP(Quintile_Data[[#This Row],[Deaths_Q5]],Mapping!$A$2:$B$8,2,FALSE)</f>
        <v>6</v>
      </c>
      <c r="AF835" s="8">
        <f>VLOOKUP(Quintile_Data[[#This Row],[Deaths_Overall]],Mapping!$A$2:$B$8,2,FALSE)</f>
        <v>50</v>
      </c>
    </row>
    <row r="836" spans="1:32" x14ac:dyDescent="0.25">
      <c r="A836" t="s">
        <v>13</v>
      </c>
      <c r="B836" t="s">
        <v>15</v>
      </c>
      <c r="C836" t="s">
        <v>9</v>
      </c>
      <c r="D836" t="s">
        <v>10</v>
      </c>
      <c r="E836" t="s">
        <v>58</v>
      </c>
      <c r="F836" t="s">
        <v>16</v>
      </c>
      <c r="G836" s="10" t="s">
        <v>54</v>
      </c>
      <c r="H836" s="5">
        <v>3.0782648044732599</v>
      </c>
      <c r="I836" s="5">
        <v>2.09717007097038</v>
      </c>
      <c r="J836" s="5">
        <v>1.6598894787732501</v>
      </c>
      <c r="K836" s="5" t="s">
        <v>54</v>
      </c>
      <c r="L836" s="5">
        <v>2.3851182928501902</v>
      </c>
      <c r="M836" s="10" t="s">
        <v>54</v>
      </c>
      <c r="N836" s="5">
        <v>3.89448817370566</v>
      </c>
      <c r="O836" s="5">
        <v>2.1928631844804101</v>
      </c>
      <c r="P836" s="5">
        <v>1.8004470538633</v>
      </c>
      <c r="Q836" s="5" t="s">
        <v>54</v>
      </c>
      <c r="R836" s="5">
        <v>2.75745784089768</v>
      </c>
      <c r="S836" s="11" t="s">
        <v>55</v>
      </c>
      <c r="T836" t="s">
        <v>49</v>
      </c>
      <c r="U836" t="s">
        <v>53</v>
      </c>
      <c r="V836" t="s">
        <v>51</v>
      </c>
      <c r="W836" t="s">
        <v>55</v>
      </c>
      <c r="X836" t="s">
        <v>49</v>
      </c>
      <c r="Y836" s="7">
        <f>ABS(Quintile_Data[[#This Row],[AE_Amt_Overall]]-MAX(Quintile_Data[[#This Row],[AE_Amt_Q1]:[AE_Amt_Q5]]))</f>
        <v>0.69314651162306973</v>
      </c>
      <c r="Z836" s="6">
        <f>ABS(MIN(Quintile_Data[[#This Row],[AE_Amt_Q1]:[AE_Amt_Q5]])-Quintile_Data[[#This Row],[AE_Amt_Overall]])</f>
        <v>0.72522881407694006</v>
      </c>
      <c r="AA836" s="19" t="str">
        <f>VLOOKUP(Quintile_Data[[#This Row],[Deaths_Q1]],Mapping!$A$2:$B$8,2,FALSE)</f>
        <v>N/A</v>
      </c>
      <c r="AB836" s="8">
        <f>VLOOKUP(Quintile_Data[[#This Row],[Deaths_Q2]],Mapping!$A$2:$B$8,2,FALSE)</f>
        <v>25</v>
      </c>
      <c r="AC836" s="8">
        <f>VLOOKUP(Quintile_Data[[#This Row],[Deaths_Q3]],Mapping!$A$2:$B$8,2,FALSE)</f>
        <v>12</v>
      </c>
      <c r="AD836" s="8">
        <f>VLOOKUP(Quintile_Data[[#This Row],[Deaths_Q4]],Mapping!$A$2:$B$8,2,FALSE)</f>
        <v>6</v>
      </c>
      <c r="AE836" s="8" t="str">
        <f>VLOOKUP(Quintile_Data[[#This Row],[Deaths_Q5]],Mapping!$A$2:$B$8,2,FALSE)</f>
        <v>N/A</v>
      </c>
      <c r="AF836" s="8">
        <f>VLOOKUP(Quintile_Data[[#This Row],[Deaths_Overall]],Mapping!$A$2:$B$8,2,FALSE)</f>
        <v>25</v>
      </c>
    </row>
    <row r="837" spans="1:32" x14ac:dyDescent="0.25">
      <c r="A837" t="s">
        <v>13</v>
      </c>
      <c r="B837" t="s">
        <v>15</v>
      </c>
      <c r="C837" t="s">
        <v>9</v>
      </c>
      <c r="D837" t="s">
        <v>10</v>
      </c>
      <c r="E837" t="s">
        <v>58</v>
      </c>
      <c r="F837" t="s">
        <v>7</v>
      </c>
      <c r="G837" s="10">
        <v>1.2010264824408901</v>
      </c>
      <c r="H837" s="5">
        <v>0.81685763448053605</v>
      </c>
      <c r="I837" s="5">
        <v>0.70561230856639501</v>
      </c>
      <c r="J837" s="5">
        <v>0.59867661477217604</v>
      </c>
      <c r="K837" s="5">
        <v>0.40176805843439001</v>
      </c>
      <c r="L837" s="5">
        <v>0.74266041715539</v>
      </c>
      <c r="M837" s="10">
        <v>1.8965516717352899</v>
      </c>
      <c r="N837" s="5">
        <v>0.88054512558972797</v>
      </c>
      <c r="O837" s="5">
        <v>0.77197535309446097</v>
      </c>
      <c r="P837" s="5">
        <v>0.71089358147317805</v>
      </c>
      <c r="Q837" s="5">
        <v>0.62238315763933205</v>
      </c>
      <c r="R837" s="5">
        <v>0.952702336588512</v>
      </c>
      <c r="S837" s="11" t="s">
        <v>49</v>
      </c>
      <c r="T837" t="s">
        <v>48</v>
      </c>
      <c r="U837" t="s">
        <v>49</v>
      </c>
      <c r="V837" t="s">
        <v>49</v>
      </c>
      <c r="W837" t="s">
        <v>53</v>
      </c>
      <c r="X837" t="s">
        <v>48</v>
      </c>
      <c r="Y837" s="7">
        <f>ABS(Quintile_Data[[#This Row],[AE_Amt_Overall]]-MAX(Quintile_Data[[#This Row],[AE_Amt_Q1]:[AE_Amt_Q5]]))</f>
        <v>0.45836606528550006</v>
      </c>
      <c r="Z837" s="6">
        <f>ABS(MIN(Quintile_Data[[#This Row],[AE_Amt_Q1]:[AE_Amt_Q5]])-Quintile_Data[[#This Row],[AE_Amt_Overall]])</f>
        <v>0.34089235872099999</v>
      </c>
      <c r="AA837" s="19">
        <f>VLOOKUP(Quintile_Data[[#This Row],[Deaths_Q1]],Mapping!$A$2:$B$8,2,FALSE)</f>
        <v>25</v>
      </c>
      <c r="AB837" s="8">
        <f>VLOOKUP(Quintile_Data[[#This Row],[Deaths_Q2]],Mapping!$A$2:$B$8,2,FALSE)</f>
        <v>50</v>
      </c>
      <c r="AC837" s="8">
        <f>VLOOKUP(Quintile_Data[[#This Row],[Deaths_Q3]],Mapping!$A$2:$B$8,2,FALSE)</f>
        <v>25</v>
      </c>
      <c r="AD837" s="8">
        <f>VLOOKUP(Quintile_Data[[#This Row],[Deaths_Q4]],Mapping!$A$2:$B$8,2,FALSE)</f>
        <v>25</v>
      </c>
      <c r="AE837" s="8">
        <f>VLOOKUP(Quintile_Data[[#This Row],[Deaths_Q5]],Mapping!$A$2:$B$8,2,FALSE)</f>
        <v>12</v>
      </c>
      <c r="AF837" s="8">
        <f>VLOOKUP(Quintile_Data[[#This Row],[Deaths_Overall]],Mapping!$A$2:$B$8,2,FALSE)</f>
        <v>50</v>
      </c>
    </row>
    <row r="838" spans="1:32" x14ac:dyDescent="0.25">
      <c r="A838" t="s">
        <v>13</v>
      </c>
      <c r="B838" t="s">
        <v>15</v>
      </c>
      <c r="C838" t="s">
        <v>9</v>
      </c>
      <c r="D838" t="s">
        <v>10</v>
      </c>
      <c r="E838" t="s">
        <v>58</v>
      </c>
      <c r="F838" t="s">
        <v>57</v>
      </c>
      <c r="G838" s="10">
        <v>1.2489225767082699</v>
      </c>
      <c r="H838" s="5">
        <v>0.82576308901047302</v>
      </c>
      <c r="I838" s="5">
        <v>0.72373073103766095</v>
      </c>
      <c r="J838" s="5">
        <v>0.60970552838478997</v>
      </c>
      <c r="K838" s="5">
        <v>0.41975260280046101</v>
      </c>
      <c r="L838" s="5">
        <v>0.75378155114182699</v>
      </c>
      <c r="M838" s="10">
        <v>2.1310823757550201</v>
      </c>
      <c r="N838" s="5">
        <v>0.93574442677285996</v>
      </c>
      <c r="O838" s="5">
        <v>0.83182320072448401</v>
      </c>
      <c r="P838" s="5">
        <v>0.72110859066021804</v>
      </c>
      <c r="Q838" s="5">
        <v>0.67089433044295699</v>
      </c>
      <c r="R838" s="5">
        <v>1.0399461547983999</v>
      </c>
      <c r="S838" s="11" t="s">
        <v>48</v>
      </c>
      <c r="T838" t="s">
        <v>48</v>
      </c>
      <c r="U838" t="s">
        <v>49</v>
      </c>
      <c r="V838" t="s">
        <v>49</v>
      </c>
      <c r="W838" t="s">
        <v>53</v>
      </c>
      <c r="X838" t="s">
        <v>48</v>
      </c>
      <c r="Y838" s="7">
        <f>ABS(Quintile_Data[[#This Row],[AE_Amt_Overall]]-MAX(Quintile_Data[[#This Row],[AE_Amt_Q1]:[AE_Amt_Q5]]))</f>
        <v>0.4951410255664429</v>
      </c>
      <c r="Z838" s="6">
        <f>ABS(MIN(Quintile_Data[[#This Row],[AE_Amt_Q1]:[AE_Amt_Q5]])-Quintile_Data[[#This Row],[AE_Amt_Overall]])</f>
        <v>0.33402894834136598</v>
      </c>
      <c r="AA838" s="19">
        <f>VLOOKUP(Quintile_Data[[#This Row],[Deaths_Q1]],Mapping!$A$2:$B$8,2,FALSE)</f>
        <v>50</v>
      </c>
      <c r="AB838" s="8">
        <f>VLOOKUP(Quintile_Data[[#This Row],[Deaths_Q2]],Mapping!$A$2:$B$8,2,FALSE)</f>
        <v>50</v>
      </c>
      <c r="AC838" s="8">
        <f>VLOOKUP(Quintile_Data[[#This Row],[Deaths_Q3]],Mapping!$A$2:$B$8,2,FALSE)</f>
        <v>25</v>
      </c>
      <c r="AD838" s="8">
        <f>VLOOKUP(Quintile_Data[[#This Row],[Deaths_Q4]],Mapping!$A$2:$B$8,2,FALSE)</f>
        <v>25</v>
      </c>
      <c r="AE838" s="8">
        <f>VLOOKUP(Quintile_Data[[#This Row],[Deaths_Q5]],Mapping!$A$2:$B$8,2,FALSE)</f>
        <v>12</v>
      </c>
      <c r="AF838" s="8">
        <f>VLOOKUP(Quintile_Data[[#This Row],[Deaths_Overall]],Mapping!$A$2:$B$8,2,FALSE)</f>
        <v>50</v>
      </c>
    </row>
    <row r="839" spans="1:32" x14ac:dyDescent="0.25">
      <c r="A839" t="s">
        <v>13</v>
      </c>
      <c r="B839" t="s">
        <v>15</v>
      </c>
      <c r="C839" t="s">
        <v>9</v>
      </c>
      <c r="D839" t="s">
        <v>14</v>
      </c>
      <c r="E839" t="s">
        <v>60</v>
      </c>
      <c r="F839" t="s">
        <v>16</v>
      </c>
      <c r="G839" s="10" t="s">
        <v>54</v>
      </c>
      <c r="H839" s="5" t="s">
        <v>54</v>
      </c>
      <c r="I839" s="5" t="s">
        <v>54</v>
      </c>
      <c r="J839" s="5" t="s">
        <v>54</v>
      </c>
      <c r="K839" s="5" t="s">
        <v>54</v>
      </c>
      <c r="L839" s="5" t="s">
        <v>54</v>
      </c>
      <c r="M839" s="10" t="s">
        <v>54</v>
      </c>
      <c r="N839" s="5" t="s">
        <v>54</v>
      </c>
      <c r="O839" s="5" t="s">
        <v>54</v>
      </c>
      <c r="P839" s="5" t="s">
        <v>54</v>
      </c>
      <c r="Q839" s="5" t="s">
        <v>54</v>
      </c>
      <c r="R839" s="5" t="s">
        <v>54</v>
      </c>
      <c r="S839" s="11" t="s">
        <v>55</v>
      </c>
      <c r="T839" t="s">
        <v>55</v>
      </c>
      <c r="U839" t="s">
        <v>55</v>
      </c>
      <c r="V839" t="s">
        <v>55</v>
      </c>
      <c r="W839" t="s">
        <v>55</v>
      </c>
      <c r="X839" t="s">
        <v>55</v>
      </c>
      <c r="Y839" s="7" t="e">
        <f>ABS(Quintile_Data[[#This Row],[AE_Amt_Overall]]-MAX(Quintile_Data[[#This Row],[AE_Amt_Q1]:[AE_Amt_Q5]]))</f>
        <v>#VALUE!</v>
      </c>
      <c r="Z839" s="6" t="e">
        <f>ABS(MIN(Quintile_Data[[#This Row],[AE_Amt_Q1]:[AE_Amt_Q5]])-Quintile_Data[[#This Row],[AE_Amt_Overall]])</f>
        <v>#VALUE!</v>
      </c>
      <c r="AA839" s="19" t="str">
        <f>VLOOKUP(Quintile_Data[[#This Row],[Deaths_Q1]],Mapping!$A$2:$B$8,2,FALSE)</f>
        <v>N/A</v>
      </c>
      <c r="AB839" s="8" t="str">
        <f>VLOOKUP(Quintile_Data[[#This Row],[Deaths_Q2]],Mapping!$A$2:$B$8,2,FALSE)</f>
        <v>N/A</v>
      </c>
      <c r="AC839" s="8" t="str">
        <f>VLOOKUP(Quintile_Data[[#This Row],[Deaths_Q3]],Mapping!$A$2:$B$8,2,FALSE)</f>
        <v>N/A</v>
      </c>
      <c r="AD839" s="8" t="str">
        <f>VLOOKUP(Quintile_Data[[#This Row],[Deaths_Q4]],Mapping!$A$2:$B$8,2,FALSE)</f>
        <v>N/A</v>
      </c>
      <c r="AE839" s="8" t="str">
        <f>VLOOKUP(Quintile_Data[[#This Row],[Deaths_Q5]],Mapping!$A$2:$B$8,2,FALSE)</f>
        <v>N/A</v>
      </c>
      <c r="AF839" s="8" t="str">
        <f>VLOOKUP(Quintile_Data[[#This Row],[Deaths_Overall]],Mapping!$A$2:$B$8,2,FALSE)</f>
        <v>N/A</v>
      </c>
    </row>
    <row r="840" spans="1:32" x14ac:dyDescent="0.25">
      <c r="A840" t="s">
        <v>13</v>
      </c>
      <c r="B840" t="s">
        <v>15</v>
      </c>
      <c r="C840" t="s">
        <v>9</v>
      </c>
      <c r="D840" t="s">
        <v>14</v>
      </c>
      <c r="E840" t="s">
        <v>60</v>
      </c>
      <c r="F840" t="s">
        <v>57</v>
      </c>
      <c r="G840" s="10" t="s">
        <v>54</v>
      </c>
      <c r="H840" s="5" t="s">
        <v>54</v>
      </c>
      <c r="I840" s="5" t="s">
        <v>54</v>
      </c>
      <c r="J840" s="5" t="s">
        <v>54</v>
      </c>
      <c r="K840" s="5" t="s">
        <v>54</v>
      </c>
      <c r="L840" s="5" t="s">
        <v>54</v>
      </c>
      <c r="M840" s="10" t="s">
        <v>54</v>
      </c>
      <c r="N840" s="5" t="s">
        <v>54</v>
      </c>
      <c r="O840" s="5" t="s">
        <v>54</v>
      </c>
      <c r="P840" s="5" t="s">
        <v>54</v>
      </c>
      <c r="Q840" s="5" t="s">
        <v>54</v>
      </c>
      <c r="R840" s="5" t="s">
        <v>54</v>
      </c>
      <c r="S840" s="11" t="s">
        <v>55</v>
      </c>
      <c r="T840" t="s">
        <v>55</v>
      </c>
      <c r="U840" t="s">
        <v>55</v>
      </c>
      <c r="V840" t="s">
        <v>55</v>
      </c>
      <c r="W840" t="s">
        <v>55</v>
      </c>
      <c r="X840" t="s">
        <v>55</v>
      </c>
      <c r="Y840" s="7" t="e">
        <f>ABS(Quintile_Data[[#This Row],[AE_Amt_Overall]]-MAX(Quintile_Data[[#This Row],[AE_Amt_Q1]:[AE_Amt_Q5]]))</f>
        <v>#VALUE!</v>
      </c>
      <c r="Z840" s="6" t="e">
        <f>ABS(MIN(Quintile_Data[[#This Row],[AE_Amt_Q1]:[AE_Amt_Q5]])-Quintile_Data[[#This Row],[AE_Amt_Overall]])</f>
        <v>#VALUE!</v>
      </c>
      <c r="AA840" s="19" t="str">
        <f>VLOOKUP(Quintile_Data[[#This Row],[Deaths_Q1]],Mapping!$A$2:$B$8,2,FALSE)</f>
        <v>N/A</v>
      </c>
      <c r="AB840" s="8" t="str">
        <f>VLOOKUP(Quintile_Data[[#This Row],[Deaths_Q2]],Mapping!$A$2:$B$8,2,FALSE)</f>
        <v>N/A</v>
      </c>
      <c r="AC840" s="8" t="str">
        <f>VLOOKUP(Quintile_Data[[#This Row],[Deaths_Q3]],Mapping!$A$2:$B$8,2,FALSE)</f>
        <v>N/A</v>
      </c>
      <c r="AD840" s="8" t="str">
        <f>VLOOKUP(Quintile_Data[[#This Row],[Deaths_Q4]],Mapping!$A$2:$B$8,2,FALSE)</f>
        <v>N/A</v>
      </c>
      <c r="AE840" s="8" t="str">
        <f>VLOOKUP(Quintile_Data[[#This Row],[Deaths_Q5]],Mapping!$A$2:$B$8,2,FALSE)</f>
        <v>N/A</v>
      </c>
      <c r="AF840" s="8" t="str">
        <f>VLOOKUP(Quintile_Data[[#This Row],[Deaths_Overall]],Mapping!$A$2:$B$8,2,FALSE)</f>
        <v>N/A</v>
      </c>
    </row>
    <row r="841" spans="1:32" x14ac:dyDescent="0.25">
      <c r="A841" t="s">
        <v>13</v>
      </c>
      <c r="B841" t="s">
        <v>15</v>
      </c>
      <c r="C841" t="s">
        <v>9</v>
      </c>
      <c r="D841" t="s">
        <v>14</v>
      </c>
      <c r="E841" t="s">
        <v>61</v>
      </c>
      <c r="F841" t="s">
        <v>16</v>
      </c>
      <c r="G841" s="10">
        <v>2.57982114930057</v>
      </c>
      <c r="H841" s="5">
        <v>1.9498066609674001</v>
      </c>
      <c r="I841" s="5">
        <v>1.30737522942061</v>
      </c>
      <c r="J841" s="5">
        <v>0.90244400418552595</v>
      </c>
      <c r="K841" s="5">
        <v>0.640749525077975</v>
      </c>
      <c r="L841" s="5">
        <v>1.4422687274233801</v>
      </c>
      <c r="M841" s="10">
        <v>1.6515059926231701</v>
      </c>
      <c r="N841" s="5">
        <v>2.9876146435844202</v>
      </c>
      <c r="O841" s="5">
        <v>1.32602789796446</v>
      </c>
      <c r="P841" s="5">
        <v>0.97496983724544795</v>
      </c>
      <c r="Q841" s="5">
        <v>0.72098059466308595</v>
      </c>
      <c r="R841" s="5">
        <v>1.9434398698436901</v>
      </c>
      <c r="S841" s="11" t="s">
        <v>53</v>
      </c>
      <c r="T841" t="s">
        <v>48</v>
      </c>
      <c r="U841" t="s">
        <v>53</v>
      </c>
      <c r="V841" t="s">
        <v>49</v>
      </c>
      <c r="W841" t="s">
        <v>51</v>
      </c>
      <c r="X841" t="s">
        <v>48</v>
      </c>
      <c r="Y841" s="7">
        <f>ABS(Quintile_Data[[#This Row],[AE_Amt_Overall]]-MAX(Quintile_Data[[#This Row],[AE_Amt_Q1]:[AE_Amt_Q5]]))</f>
        <v>1.13755242187719</v>
      </c>
      <c r="Z841" s="6">
        <f>ABS(MIN(Quintile_Data[[#This Row],[AE_Amt_Q1]:[AE_Amt_Q5]])-Quintile_Data[[#This Row],[AE_Amt_Overall]])</f>
        <v>0.80151920234540508</v>
      </c>
      <c r="AA841" s="19">
        <f>VLOOKUP(Quintile_Data[[#This Row],[Deaths_Q1]],Mapping!$A$2:$B$8,2,FALSE)</f>
        <v>12</v>
      </c>
      <c r="AB841" s="8">
        <f>VLOOKUP(Quintile_Data[[#This Row],[Deaths_Q2]],Mapping!$A$2:$B$8,2,FALSE)</f>
        <v>50</v>
      </c>
      <c r="AC841" s="8">
        <f>VLOOKUP(Quintile_Data[[#This Row],[Deaths_Q3]],Mapping!$A$2:$B$8,2,FALSE)</f>
        <v>12</v>
      </c>
      <c r="AD841" s="8">
        <f>VLOOKUP(Quintile_Data[[#This Row],[Deaths_Q4]],Mapping!$A$2:$B$8,2,FALSE)</f>
        <v>25</v>
      </c>
      <c r="AE841" s="8">
        <f>VLOOKUP(Quintile_Data[[#This Row],[Deaths_Q5]],Mapping!$A$2:$B$8,2,FALSE)</f>
        <v>6</v>
      </c>
      <c r="AF841" s="8">
        <f>VLOOKUP(Quintile_Data[[#This Row],[Deaths_Overall]],Mapping!$A$2:$B$8,2,FALSE)</f>
        <v>50</v>
      </c>
    </row>
    <row r="842" spans="1:32" x14ac:dyDescent="0.25">
      <c r="A842" t="s">
        <v>13</v>
      </c>
      <c r="B842" t="s">
        <v>15</v>
      </c>
      <c r="C842" t="s">
        <v>9</v>
      </c>
      <c r="D842" t="s">
        <v>14</v>
      </c>
      <c r="E842" t="s">
        <v>61</v>
      </c>
      <c r="F842" t="s">
        <v>7</v>
      </c>
      <c r="G842" s="10">
        <v>1.3086908848268299</v>
      </c>
      <c r="H842" s="5">
        <v>0.80494295901437996</v>
      </c>
      <c r="I842" s="5">
        <v>0.71743150893837304</v>
      </c>
      <c r="J842" s="5">
        <v>0.65289675389509605</v>
      </c>
      <c r="K842" s="5">
        <v>0.27700691978849101</v>
      </c>
      <c r="L842" s="5">
        <v>0.76464575676483904</v>
      </c>
      <c r="M842" s="10">
        <v>2.1546785171575999</v>
      </c>
      <c r="N842" s="5">
        <v>0.81621731754621096</v>
      </c>
      <c r="O842" s="5">
        <v>0.74546789048013795</v>
      </c>
      <c r="P842" s="5">
        <v>0.68396652986122397</v>
      </c>
      <c r="Q842" s="5">
        <v>0.39372536963190002</v>
      </c>
      <c r="R842" s="5">
        <v>0.89208575795400102</v>
      </c>
      <c r="S842" s="11" t="s">
        <v>48</v>
      </c>
      <c r="T842" t="s">
        <v>48</v>
      </c>
      <c r="U842" t="s">
        <v>48</v>
      </c>
      <c r="V842" t="s">
        <v>48</v>
      </c>
      <c r="W842" t="s">
        <v>51</v>
      </c>
      <c r="X842" t="s">
        <v>48</v>
      </c>
      <c r="Y842" s="7">
        <f>ABS(Quintile_Data[[#This Row],[AE_Amt_Overall]]-MAX(Quintile_Data[[#This Row],[AE_Amt_Q1]:[AE_Amt_Q5]]))</f>
        <v>0.5440451280619909</v>
      </c>
      <c r="Z842" s="6">
        <f>ABS(MIN(Quintile_Data[[#This Row],[AE_Amt_Q1]:[AE_Amt_Q5]])-Quintile_Data[[#This Row],[AE_Amt_Overall]])</f>
        <v>0.48763883697634802</v>
      </c>
      <c r="AA842" s="19">
        <f>VLOOKUP(Quintile_Data[[#This Row],[Deaths_Q1]],Mapping!$A$2:$B$8,2,FALSE)</f>
        <v>50</v>
      </c>
      <c r="AB842" s="8">
        <f>VLOOKUP(Quintile_Data[[#This Row],[Deaths_Q2]],Mapping!$A$2:$B$8,2,FALSE)</f>
        <v>50</v>
      </c>
      <c r="AC842" s="8">
        <f>VLOOKUP(Quintile_Data[[#This Row],[Deaths_Q3]],Mapping!$A$2:$B$8,2,FALSE)</f>
        <v>50</v>
      </c>
      <c r="AD842" s="8">
        <f>VLOOKUP(Quintile_Data[[#This Row],[Deaths_Q4]],Mapping!$A$2:$B$8,2,FALSE)</f>
        <v>50</v>
      </c>
      <c r="AE842" s="8">
        <f>VLOOKUP(Quintile_Data[[#This Row],[Deaths_Q5]],Mapping!$A$2:$B$8,2,FALSE)</f>
        <v>6</v>
      </c>
      <c r="AF842" s="8">
        <f>VLOOKUP(Quintile_Data[[#This Row],[Deaths_Overall]],Mapping!$A$2:$B$8,2,FALSE)</f>
        <v>50</v>
      </c>
    </row>
    <row r="843" spans="1:32" x14ac:dyDescent="0.25">
      <c r="A843" t="s">
        <v>13</v>
      </c>
      <c r="B843" t="s">
        <v>15</v>
      </c>
      <c r="C843" t="s">
        <v>9</v>
      </c>
      <c r="D843" t="s">
        <v>14</v>
      </c>
      <c r="E843" t="s">
        <v>61</v>
      </c>
      <c r="F843" t="s">
        <v>57</v>
      </c>
      <c r="G843" s="10">
        <v>1.42864191131859</v>
      </c>
      <c r="H843" s="5">
        <v>0.90112466896319898</v>
      </c>
      <c r="I843" s="5">
        <v>0.75929412603136504</v>
      </c>
      <c r="J843" s="5">
        <v>0.66980982757909102</v>
      </c>
      <c r="K843" s="5">
        <v>0.30727684148775303</v>
      </c>
      <c r="L843" s="5">
        <v>0.78864370727468902</v>
      </c>
      <c r="M843" s="10">
        <v>2.5950871316043602</v>
      </c>
      <c r="N843" s="5">
        <v>1.02077566471568</v>
      </c>
      <c r="O843" s="5">
        <v>0.80307780769477399</v>
      </c>
      <c r="P843" s="5">
        <v>0.697658480468211</v>
      </c>
      <c r="Q843" s="5">
        <v>0.45873264374406397</v>
      </c>
      <c r="R843" s="5">
        <v>1.0576745579486899</v>
      </c>
      <c r="S843" s="11" t="s">
        <v>48</v>
      </c>
      <c r="T843" t="s">
        <v>48</v>
      </c>
      <c r="U843" t="s">
        <v>48</v>
      </c>
      <c r="V843" t="s">
        <v>48</v>
      </c>
      <c r="W843" t="s">
        <v>51</v>
      </c>
      <c r="X843" t="s">
        <v>50</v>
      </c>
      <c r="Y843" s="7">
        <f>ABS(Quintile_Data[[#This Row],[AE_Amt_Overall]]-MAX(Quintile_Data[[#This Row],[AE_Amt_Q1]:[AE_Amt_Q5]]))</f>
        <v>0.63999820404390095</v>
      </c>
      <c r="Z843" s="6">
        <f>ABS(MIN(Quintile_Data[[#This Row],[AE_Amt_Q1]:[AE_Amt_Q5]])-Quintile_Data[[#This Row],[AE_Amt_Overall]])</f>
        <v>0.48136686578693599</v>
      </c>
      <c r="AA843" s="19">
        <f>VLOOKUP(Quintile_Data[[#This Row],[Deaths_Q1]],Mapping!$A$2:$B$8,2,FALSE)</f>
        <v>50</v>
      </c>
      <c r="AB843" s="8">
        <f>VLOOKUP(Quintile_Data[[#This Row],[Deaths_Q2]],Mapping!$A$2:$B$8,2,FALSE)</f>
        <v>50</v>
      </c>
      <c r="AC843" s="8">
        <f>VLOOKUP(Quintile_Data[[#This Row],[Deaths_Q3]],Mapping!$A$2:$B$8,2,FALSE)</f>
        <v>50</v>
      </c>
      <c r="AD843" s="8">
        <f>VLOOKUP(Quintile_Data[[#This Row],[Deaths_Q4]],Mapping!$A$2:$B$8,2,FALSE)</f>
        <v>50</v>
      </c>
      <c r="AE843" s="8">
        <f>VLOOKUP(Quintile_Data[[#This Row],[Deaths_Q5]],Mapping!$A$2:$B$8,2,FALSE)</f>
        <v>6</v>
      </c>
      <c r="AF843" s="8">
        <f>VLOOKUP(Quintile_Data[[#This Row],[Deaths_Overall]],Mapping!$A$2:$B$8,2,FALSE)</f>
        <v>100</v>
      </c>
    </row>
    <row r="844" spans="1:32" x14ac:dyDescent="0.25">
      <c r="A844" t="s">
        <v>13</v>
      </c>
      <c r="B844" t="s">
        <v>15</v>
      </c>
      <c r="C844" t="s">
        <v>9</v>
      </c>
      <c r="D844" t="s">
        <v>14</v>
      </c>
      <c r="E844" t="s">
        <v>62</v>
      </c>
      <c r="F844" t="s">
        <v>16</v>
      </c>
      <c r="G844" s="10">
        <v>3.1644285999578301</v>
      </c>
      <c r="H844" s="5">
        <v>1.8640699931504101</v>
      </c>
      <c r="I844" s="5">
        <v>1.4570021916790299</v>
      </c>
      <c r="J844" s="5">
        <v>1.0955702936256899</v>
      </c>
      <c r="K844" s="5">
        <v>0.79653012032818504</v>
      </c>
      <c r="L844" s="5">
        <v>1.37120111847658</v>
      </c>
      <c r="M844" s="10">
        <v>3.1279234996873102</v>
      </c>
      <c r="N844" s="5">
        <v>2.84105128433966</v>
      </c>
      <c r="O844" s="5">
        <v>1.61652654851299</v>
      </c>
      <c r="P844" s="5">
        <v>1.14859923139718</v>
      </c>
      <c r="Q844" s="5">
        <v>0.80629390722873495</v>
      </c>
      <c r="R844" s="5">
        <v>1.8881006251765799</v>
      </c>
      <c r="S844" s="11" t="s">
        <v>51</v>
      </c>
      <c r="T844" t="s">
        <v>48</v>
      </c>
      <c r="U844" t="s">
        <v>53</v>
      </c>
      <c r="V844" t="s">
        <v>53</v>
      </c>
      <c r="W844" t="s">
        <v>49</v>
      </c>
      <c r="X844" t="s">
        <v>48</v>
      </c>
      <c r="Y844" s="7">
        <f>ABS(Quintile_Data[[#This Row],[AE_Amt_Overall]]-MAX(Quintile_Data[[#This Row],[AE_Amt_Q1]:[AE_Amt_Q5]]))</f>
        <v>1.7932274814812501</v>
      </c>
      <c r="Z844" s="6">
        <f>ABS(MIN(Quintile_Data[[#This Row],[AE_Amt_Q1]:[AE_Amt_Q5]])-Quintile_Data[[#This Row],[AE_Amt_Overall]])</f>
        <v>0.57467099814839495</v>
      </c>
      <c r="AA844" s="19">
        <f>VLOOKUP(Quintile_Data[[#This Row],[Deaths_Q1]],Mapping!$A$2:$B$8,2,FALSE)</f>
        <v>6</v>
      </c>
      <c r="AB844" s="8">
        <f>VLOOKUP(Quintile_Data[[#This Row],[Deaths_Q2]],Mapping!$A$2:$B$8,2,FALSE)</f>
        <v>50</v>
      </c>
      <c r="AC844" s="8">
        <f>VLOOKUP(Quintile_Data[[#This Row],[Deaths_Q3]],Mapping!$A$2:$B$8,2,FALSE)</f>
        <v>12</v>
      </c>
      <c r="AD844" s="8">
        <f>VLOOKUP(Quintile_Data[[#This Row],[Deaths_Q4]],Mapping!$A$2:$B$8,2,FALSE)</f>
        <v>12</v>
      </c>
      <c r="AE844" s="8">
        <f>VLOOKUP(Quintile_Data[[#This Row],[Deaths_Q5]],Mapping!$A$2:$B$8,2,FALSE)</f>
        <v>25</v>
      </c>
      <c r="AF844" s="8">
        <f>VLOOKUP(Quintile_Data[[#This Row],[Deaths_Overall]],Mapping!$A$2:$B$8,2,FALSE)</f>
        <v>50</v>
      </c>
    </row>
    <row r="845" spans="1:32" x14ac:dyDescent="0.25">
      <c r="A845" t="s">
        <v>13</v>
      </c>
      <c r="B845" t="s">
        <v>15</v>
      </c>
      <c r="C845" t="s">
        <v>9</v>
      </c>
      <c r="D845" t="s">
        <v>14</v>
      </c>
      <c r="E845" t="s">
        <v>62</v>
      </c>
      <c r="F845" t="s">
        <v>7</v>
      </c>
      <c r="G845" s="10">
        <v>1.1025372341408599</v>
      </c>
      <c r="H845" s="5">
        <v>0.81097367912389895</v>
      </c>
      <c r="I845" s="5">
        <v>0.71163023917336499</v>
      </c>
      <c r="J845" s="5">
        <v>0.636382324979062</v>
      </c>
      <c r="K845" s="5">
        <v>0.44669252901259698</v>
      </c>
      <c r="L845" s="5">
        <v>0.75180728066657698</v>
      </c>
      <c r="M845" s="10">
        <v>1.6761991775073399</v>
      </c>
      <c r="N845" s="5">
        <v>0.838759821658</v>
      </c>
      <c r="O845" s="5">
        <v>0.74486810880308996</v>
      </c>
      <c r="P845" s="5">
        <v>0.66996777809986596</v>
      </c>
      <c r="Q845" s="5">
        <v>0.60149300918489501</v>
      </c>
      <c r="R845" s="5">
        <v>0.84792925469448199</v>
      </c>
      <c r="S845" s="11" t="s">
        <v>48</v>
      </c>
      <c r="T845" t="s">
        <v>48</v>
      </c>
      <c r="U845" t="s">
        <v>48</v>
      </c>
      <c r="V845" t="s">
        <v>48</v>
      </c>
      <c r="W845" t="s">
        <v>53</v>
      </c>
      <c r="X845" t="s">
        <v>50</v>
      </c>
      <c r="Y845" s="7">
        <f>ABS(Quintile_Data[[#This Row],[AE_Amt_Overall]]-MAX(Quintile_Data[[#This Row],[AE_Amt_Q1]:[AE_Amt_Q5]]))</f>
        <v>0.35072995347428293</v>
      </c>
      <c r="Z845" s="6">
        <f>ABS(MIN(Quintile_Data[[#This Row],[AE_Amt_Q1]:[AE_Amt_Q5]])-Quintile_Data[[#This Row],[AE_Amt_Overall]])</f>
        <v>0.30511475165398</v>
      </c>
      <c r="AA845" s="19">
        <f>VLOOKUP(Quintile_Data[[#This Row],[Deaths_Q1]],Mapping!$A$2:$B$8,2,FALSE)</f>
        <v>50</v>
      </c>
      <c r="AB845" s="8">
        <f>VLOOKUP(Quintile_Data[[#This Row],[Deaths_Q2]],Mapping!$A$2:$B$8,2,FALSE)</f>
        <v>50</v>
      </c>
      <c r="AC845" s="8">
        <f>VLOOKUP(Quintile_Data[[#This Row],[Deaths_Q3]],Mapping!$A$2:$B$8,2,FALSE)</f>
        <v>50</v>
      </c>
      <c r="AD845" s="8">
        <f>VLOOKUP(Quintile_Data[[#This Row],[Deaths_Q4]],Mapping!$A$2:$B$8,2,FALSE)</f>
        <v>50</v>
      </c>
      <c r="AE845" s="8">
        <f>VLOOKUP(Quintile_Data[[#This Row],[Deaths_Q5]],Mapping!$A$2:$B$8,2,FALSE)</f>
        <v>12</v>
      </c>
      <c r="AF845" s="8">
        <f>VLOOKUP(Quintile_Data[[#This Row],[Deaths_Overall]],Mapping!$A$2:$B$8,2,FALSE)</f>
        <v>100</v>
      </c>
    </row>
    <row r="846" spans="1:32" x14ac:dyDescent="0.25">
      <c r="A846" t="s">
        <v>13</v>
      </c>
      <c r="B846" t="s">
        <v>15</v>
      </c>
      <c r="C846" t="s">
        <v>9</v>
      </c>
      <c r="D846" t="s">
        <v>14</v>
      </c>
      <c r="E846" t="s">
        <v>62</v>
      </c>
      <c r="F846" t="s">
        <v>57</v>
      </c>
      <c r="G846" s="10">
        <v>1.16514057589362</v>
      </c>
      <c r="H846" s="5">
        <v>0.82100027346058302</v>
      </c>
      <c r="I846" s="5">
        <v>0.71979133124693995</v>
      </c>
      <c r="J846" s="5">
        <v>0.64427929408971996</v>
      </c>
      <c r="K846" s="5">
        <v>0.45189675135651097</v>
      </c>
      <c r="L846" s="5">
        <v>0.760726551524743</v>
      </c>
      <c r="M846" s="10">
        <v>2.0560934829301898</v>
      </c>
      <c r="N846" s="5">
        <v>0.86291220965965398</v>
      </c>
      <c r="O846" s="5">
        <v>0.76181380934943399</v>
      </c>
      <c r="P846" s="5">
        <v>0.68243537886808603</v>
      </c>
      <c r="Q846" s="5">
        <v>0.61608667706130105</v>
      </c>
      <c r="R846" s="5">
        <v>0.93031365915779796</v>
      </c>
      <c r="S846" s="11" t="s">
        <v>48</v>
      </c>
      <c r="T846" t="s">
        <v>48</v>
      </c>
      <c r="U846" t="s">
        <v>48</v>
      </c>
      <c r="V846" t="s">
        <v>48</v>
      </c>
      <c r="W846" t="s">
        <v>49</v>
      </c>
      <c r="X846" t="s">
        <v>50</v>
      </c>
      <c r="Y846" s="7">
        <f>ABS(Quintile_Data[[#This Row],[AE_Amt_Overall]]-MAX(Quintile_Data[[#This Row],[AE_Amt_Q1]:[AE_Amt_Q5]]))</f>
        <v>0.40441402436887697</v>
      </c>
      <c r="Z846" s="6">
        <f>ABS(MIN(Quintile_Data[[#This Row],[AE_Amt_Q1]:[AE_Amt_Q5]])-Quintile_Data[[#This Row],[AE_Amt_Overall]])</f>
        <v>0.30882980016823203</v>
      </c>
      <c r="AA846" s="19">
        <f>VLOOKUP(Quintile_Data[[#This Row],[Deaths_Q1]],Mapping!$A$2:$B$8,2,FALSE)</f>
        <v>50</v>
      </c>
      <c r="AB846" s="8">
        <f>VLOOKUP(Quintile_Data[[#This Row],[Deaths_Q2]],Mapping!$A$2:$B$8,2,FALSE)</f>
        <v>50</v>
      </c>
      <c r="AC846" s="8">
        <f>VLOOKUP(Quintile_Data[[#This Row],[Deaths_Q3]],Mapping!$A$2:$B$8,2,FALSE)</f>
        <v>50</v>
      </c>
      <c r="AD846" s="8">
        <f>VLOOKUP(Quintile_Data[[#This Row],[Deaths_Q4]],Mapping!$A$2:$B$8,2,FALSE)</f>
        <v>50</v>
      </c>
      <c r="AE846" s="8">
        <f>VLOOKUP(Quintile_Data[[#This Row],[Deaths_Q5]],Mapping!$A$2:$B$8,2,FALSE)</f>
        <v>25</v>
      </c>
      <c r="AF846" s="8">
        <f>VLOOKUP(Quintile_Data[[#This Row],[Deaths_Overall]],Mapping!$A$2:$B$8,2,FALSE)</f>
        <v>100</v>
      </c>
    </row>
    <row r="847" spans="1:32" x14ac:dyDescent="0.25">
      <c r="A847" t="s">
        <v>13</v>
      </c>
      <c r="B847" t="s">
        <v>15</v>
      </c>
      <c r="C847" t="s">
        <v>9</v>
      </c>
      <c r="D847" t="s">
        <v>14</v>
      </c>
      <c r="E847" t="s">
        <v>11</v>
      </c>
      <c r="F847" t="s">
        <v>16</v>
      </c>
      <c r="G847" s="10" t="s">
        <v>54</v>
      </c>
      <c r="H847" s="5">
        <v>2.04939551909998</v>
      </c>
      <c r="I847" s="5">
        <v>1.5028911908957401</v>
      </c>
      <c r="J847" s="5">
        <v>1.0184039003388099</v>
      </c>
      <c r="K847" s="5">
        <v>0.79089776505478504</v>
      </c>
      <c r="L847" s="5">
        <v>1.7541867457062801</v>
      </c>
      <c r="M847" s="10" t="s">
        <v>54</v>
      </c>
      <c r="N847" s="5">
        <v>2.7685181418896101</v>
      </c>
      <c r="O847" s="5">
        <v>1.68095358282574</v>
      </c>
      <c r="P847" s="5">
        <v>1.06148666168396</v>
      </c>
      <c r="Q847" s="5">
        <v>0.80378924865574397</v>
      </c>
      <c r="R847" s="5">
        <v>2.3149220498086001</v>
      </c>
      <c r="S847" s="11" t="s">
        <v>55</v>
      </c>
      <c r="T847" t="s">
        <v>48</v>
      </c>
      <c r="U847" t="s">
        <v>49</v>
      </c>
      <c r="V847" t="s">
        <v>53</v>
      </c>
      <c r="W847" t="s">
        <v>53</v>
      </c>
      <c r="X847" t="s">
        <v>48</v>
      </c>
      <c r="Y847" s="7">
        <f>ABS(Quintile_Data[[#This Row],[AE_Amt_Overall]]-MAX(Quintile_Data[[#This Row],[AE_Amt_Q1]:[AE_Amt_Q5]]))</f>
        <v>0.29520877339369989</v>
      </c>
      <c r="Z847" s="6">
        <f>ABS(MIN(Quintile_Data[[#This Row],[AE_Amt_Q1]:[AE_Amt_Q5]])-Quintile_Data[[#This Row],[AE_Amt_Overall]])</f>
        <v>0.96328898065149504</v>
      </c>
      <c r="AA847" s="19" t="str">
        <f>VLOOKUP(Quintile_Data[[#This Row],[Deaths_Q1]],Mapping!$A$2:$B$8,2,FALSE)</f>
        <v>N/A</v>
      </c>
      <c r="AB847" s="8">
        <f>VLOOKUP(Quintile_Data[[#This Row],[Deaths_Q2]],Mapping!$A$2:$B$8,2,FALSE)</f>
        <v>50</v>
      </c>
      <c r="AC847" s="8">
        <f>VLOOKUP(Quintile_Data[[#This Row],[Deaths_Q3]],Mapping!$A$2:$B$8,2,FALSE)</f>
        <v>25</v>
      </c>
      <c r="AD847" s="8">
        <f>VLOOKUP(Quintile_Data[[#This Row],[Deaths_Q4]],Mapping!$A$2:$B$8,2,FALSE)</f>
        <v>12</v>
      </c>
      <c r="AE847" s="8">
        <f>VLOOKUP(Quintile_Data[[#This Row],[Deaths_Q5]],Mapping!$A$2:$B$8,2,FALSE)</f>
        <v>12</v>
      </c>
      <c r="AF847" s="8">
        <f>VLOOKUP(Quintile_Data[[#This Row],[Deaths_Overall]],Mapping!$A$2:$B$8,2,FALSE)</f>
        <v>50</v>
      </c>
    </row>
    <row r="848" spans="1:32" x14ac:dyDescent="0.25">
      <c r="A848" t="s">
        <v>13</v>
      </c>
      <c r="B848" t="s">
        <v>15</v>
      </c>
      <c r="C848" t="s">
        <v>9</v>
      </c>
      <c r="D848" t="s">
        <v>14</v>
      </c>
      <c r="E848" t="s">
        <v>11</v>
      </c>
      <c r="F848" t="s">
        <v>7</v>
      </c>
      <c r="G848" s="10">
        <v>1.2173869254385401</v>
      </c>
      <c r="H848" s="5">
        <v>0.84767617171787402</v>
      </c>
      <c r="I848" s="5">
        <v>0.73411666947871701</v>
      </c>
      <c r="J848" s="5">
        <v>0.61605889496960098</v>
      </c>
      <c r="K848" s="5">
        <v>0.47961297994198798</v>
      </c>
      <c r="L848" s="5">
        <v>0.76492583683996995</v>
      </c>
      <c r="M848" s="10">
        <v>1.78280175182567</v>
      </c>
      <c r="N848" s="5">
        <v>0.88296568236218997</v>
      </c>
      <c r="O848" s="5">
        <v>0.77256775718156501</v>
      </c>
      <c r="P848" s="5">
        <v>0.68177194351329495</v>
      </c>
      <c r="Q848" s="5">
        <v>0.56625606067621503</v>
      </c>
      <c r="R848" s="5">
        <v>0.89371898365248403</v>
      </c>
      <c r="S848" s="11" t="s">
        <v>48</v>
      </c>
      <c r="T848" t="s">
        <v>48</v>
      </c>
      <c r="U848" t="s">
        <v>48</v>
      </c>
      <c r="V848" t="s">
        <v>48</v>
      </c>
      <c r="W848" t="s">
        <v>49</v>
      </c>
      <c r="X848" t="s">
        <v>50</v>
      </c>
      <c r="Y848" s="7">
        <f>ABS(Quintile_Data[[#This Row],[AE_Amt_Overall]]-MAX(Quintile_Data[[#This Row],[AE_Amt_Q1]:[AE_Amt_Q5]]))</f>
        <v>0.45246108859857015</v>
      </c>
      <c r="Z848" s="6">
        <f>ABS(MIN(Quintile_Data[[#This Row],[AE_Amt_Q1]:[AE_Amt_Q5]])-Quintile_Data[[#This Row],[AE_Amt_Overall]])</f>
        <v>0.28531285689798197</v>
      </c>
      <c r="AA848" s="19">
        <f>VLOOKUP(Quintile_Data[[#This Row],[Deaths_Q1]],Mapping!$A$2:$B$8,2,FALSE)</f>
        <v>50</v>
      </c>
      <c r="AB848" s="8">
        <f>VLOOKUP(Quintile_Data[[#This Row],[Deaths_Q2]],Mapping!$A$2:$B$8,2,FALSE)</f>
        <v>50</v>
      </c>
      <c r="AC848" s="8">
        <f>VLOOKUP(Quintile_Data[[#This Row],[Deaths_Q3]],Mapping!$A$2:$B$8,2,FALSE)</f>
        <v>50</v>
      </c>
      <c r="AD848" s="8">
        <f>VLOOKUP(Quintile_Data[[#This Row],[Deaths_Q4]],Mapping!$A$2:$B$8,2,FALSE)</f>
        <v>50</v>
      </c>
      <c r="AE848" s="8">
        <f>VLOOKUP(Quintile_Data[[#This Row],[Deaths_Q5]],Mapping!$A$2:$B$8,2,FALSE)</f>
        <v>25</v>
      </c>
      <c r="AF848" s="8">
        <f>VLOOKUP(Quintile_Data[[#This Row],[Deaths_Overall]],Mapping!$A$2:$B$8,2,FALSE)</f>
        <v>100</v>
      </c>
    </row>
    <row r="849" spans="1:32" x14ac:dyDescent="0.25">
      <c r="A849" t="s">
        <v>13</v>
      </c>
      <c r="B849" t="s">
        <v>15</v>
      </c>
      <c r="C849" t="s">
        <v>9</v>
      </c>
      <c r="D849" t="s">
        <v>14</v>
      </c>
      <c r="E849" t="s">
        <v>11</v>
      </c>
      <c r="F849" t="s">
        <v>57</v>
      </c>
      <c r="G849" s="10">
        <v>1.2879551322342699</v>
      </c>
      <c r="H849" s="5">
        <v>0.85173515639627495</v>
      </c>
      <c r="I849" s="5">
        <v>0.734752137608639</v>
      </c>
      <c r="J849" s="5">
        <v>0.61811675309092495</v>
      </c>
      <c r="K849" s="5">
        <v>0.47967930751620202</v>
      </c>
      <c r="L849" s="5">
        <v>0.777710688136247</v>
      </c>
      <c r="M849" s="10">
        <v>2.1714193861828899</v>
      </c>
      <c r="N849" s="5">
        <v>0.91665014378695797</v>
      </c>
      <c r="O849" s="5">
        <v>0.78025363521601798</v>
      </c>
      <c r="P849" s="5">
        <v>0.69110511985672396</v>
      </c>
      <c r="Q849" s="5">
        <v>0.56649597235367</v>
      </c>
      <c r="R849" s="5">
        <v>1.0259907100460399</v>
      </c>
      <c r="S849" s="11" t="s">
        <v>48</v>
      </c>
      <c r="T849" t="s">
        <v>48</v>
      </c>
      <c r="U849" t="s">
        <v>48</v>
      </c>
      <c r="V849" t="s">
        <v>48</v>
      </c>
      <c r="W849" t="s">
        <v>49</v>
      </c>
      <c r="X849" t="s">
        <v>50</v>
      </c>
      <c r="Y849" s="7">
        <f>ABS(Quintile_Data[[#This Row],[AE_Amt_Overall]]-MAX(Quintile_Data[[#This Row],[AE_Amt_Q1]:[AE_Amt_Q5]]))</f>
        <v>0.51024444409802294</v>
      </c>
      <c r="Z849" s="6">
        <f>ABS(MIN(Quintile_Data[[#This Row],[AE_Amt_Q1]:[AE_Amt_Q5]])-Quintile_Data[[#This Row],[AE_Amt_Overall]])</f>
        <v>0.29803138062004497</v>
      </c>
      <c r="AA849" s="19">
        <f>VLOOKUP(Quintile_Data[[#This Row],[Deaths_Q1]],Mapping!$A$2:$B$8,2,FALSE)</f>
        <v>50</v>
      </c>
      <c r="AB849" s="8">
        <f>VLOOKUP(Quintile_Data[[#This Row],[Deaths_Q2]],Mapping!$A$2:$B$8,2,FALSE)</f>
        <v>50</v>
      </c>
      <c r="AC849" s="8">
        <f>VLOOKUP(Quintile_Data[[#This Row],[Deaths_Q3]],Mapping!$A$2:$B$8,2,FALSE)</f>
        <v>50</v>
      </c>
      <c r="AD849" s="8">
        <f>VLOOKUP(Quintile_Data[[#This Row],[Deaths_Q4]],Mapping!$A$2:$B$8,2,FALSE)</f>
        <v>50</v>
      </c>
      <c r="AE849" s="8">
        <f>VLOOKUP(Quintile_Data[[#This Row],[Deaths_Q5]],Mapping!$A$2:$B$8,2,FALSE)</f>
        <v>25</v>
      </c>
      <c r="AF849" s="8">
        <f>VLOOKUP(Quintile_Data[[#This Row],[Deaths_Overall]],Mapping!$A$2:$B$8,2,FALSE)</f>
        <v>100</v>
      </c>
    </row>
    <row r="850" spans="1:32" x14ac:dyDescent="0.25">
      <c r="A850" t="s">
        <v>13</v>
      </c>
      <c r="B850" t="s">
        <v>15</v>
      </c>
      <c r="C850" t="s">
        <v>9</v>
      </c>
      <c r="D850" t="s">
        <v>14</v>
      </c>
      <c r="E850" t="s">
        <v>58</v>
      </c>
      <c r="F850" t="s">
        <v>16</v>
      </c>
      <c r="G850" s="10">
        <v>3.8660612831282499</v>
      </c>
      <c r="H850" s="5">
        <v>1.9841202409074301</v>
      </c>
      <c r="I850" s="5">
        <v>1.4116709080316101</v>
      </c>
      <c r="J850" s="5">
        <v>0.98595669652191598</v>
      </c>
      <c r="K850" s="5">
        <v>0.80036337502789401</v>
      </c>
      <c r="L850" s="5">
        <v>1.54232586388302</v>
      </c>
      <c r="M850" s="10">
        <v>3.31752068982204</v>
      </c>
      <c r="N850" s="5">
        <v>2.7993676876951699</v>
      </c>
      <c r="O850" s="5">
        <v>1.5916017373862901</v>
      </c>
      <c r="P850" s="5">
        <v>0.99441581964298298</v>
      </c>
      <c r="Q850" s="5">
        <v>0.80761795403078795</v>
      </c>
      <c r="R850" s="5">
        <v>2.0752053952617899</v>
      </c>
      <c r="S850" s="11" t="s">
        <v>51</v>
      </c>
      <c r="T850" t="s">
        <v>48</v>
      </c>
      <c r="U850" t="s">
        <v>48</v>
      </c>
      <c r="V850" t="s">
        <v>49</v>
      </c>
      <c r="W850" t="s">
        <v>49</v>
      </c>
      <c r="X850" t="s">
        <v>50</v>
      </c>
      <c r="Y850" s="7">
        <f>ABS(Quintile_Data[[#This Row],[AE_Amt_Overall]]-MAX(Quintile_Data[[#This Row],[AE_Amt_Q1]:[AE_Amt_Q5]]))</f>
        <v>2.3237354192452297</v>
      </c>
      <c r="Z850" s="6">
        <f>ABS(MIN(Quintile_Data[[#This Row],[AE_Amt_Q1]:[AE_Amt_Q5]])-Quintile_Data[[#This Row],[AE_Amt_Overall]])</f>
        <v>0.74196248885512595</v>
      </c>
      <c r="AA850" s="19">
        <f>VLOOKUP(Quintile_Data[[#This Row],[Deaths_Q1]],Mapping!$A$2:$B$8,2,FALSE)</f>
        <v>6</v>
      </c>
      <c r="AB850" s="8">
        <f>VLOOKUP(Quintile_Data[[#This Row],[Deaths_Q2]],Mapping!$A$2:$B$8,2,FALSE)</f>
        <v>50</v>
      </c>
      <c r="AC850" s="8">
        <f>VLOOKUP(Quintile_Data[[#This Row],[Deaths_Q3]],Mapping!$A$2:$B$8,2,FALSE)</f>
        <v>50</v>
      </c>
      <c r="AD850" s="8">
        <f>VLOOKUP(Quintile_Data[[#This Row],[Deaths_Q4]],Mapping!$A$2:$B$8,2,FALSE)</f>
        <v>25</v>
      </c>
      <c r="AE850" s="8">
        <f>VLOOKUP(Quintile_Data[[#This Row],[Deaths_Q5]],Mapping!$A$2:$B$8,2,FALSE)</f>
        <v>25</v>
      </c>
      <c r="AF850" s="8">
        <f>VLOOKUP(Quintile_Data[[#This Row],[Deaths_Overall]],Mapping!$A$2:$B$8,2,FALSE)</f>
        <v>100</v>
      </c>
    </row>
    <row r="851" spans="1:32" x14ac:dyDescent="0.25">
      <c r="A851" t="s">
        <v>13</v>
      </c>
      <c r="B851" t="s">
        <v>15</v>
      </c>
      <c r="C851" t="s">
        <v>9</v>
      </c>
      <c r="D851" t="s">
        <v>14</v>
      </c>
      <c r="E851" t="s">
        <v>58</v>
      </c>
      <c r="F851" t="s">
        <v>7</v>
      </c>
      <c r="G851" s="10">
        <v>1.1690848731354899</v>
      </c>
      <c r="H851" s="5">
        <v>0.81894298316228198</v>
      </c>
      <c r="I851" s="5">
        <v>0.72962711108543099</v>
      </c>
      <c r="J851" s="5">
        <v>0.62531873019204898</v>
      </c>
      <c r="K851" s="5">
        <v>0.53636228093093596</v>
      </c>
      <c r="L851" s="5">
        <v>0.76025337278153104</v>
      </c>
      <c r="M851" s="10">
        <v>1.8676326123704201</v>
      </c>
      <c r="N851" s="5">
        <v>0.848208739854724</v>
      </c>
      <c r="O851" s="5">
        <v>0.76178600266761398</v>
      </c>
      <c r="P851" s="5">
        <v>0.67769213326611499</v>
      </c>
      <c r="Q851" s="5">
        <v>0.59538238817450895</v>
      </c>
      <c r="R851" s="5">
        <v>0.87611164396728503</v>
      </c>
      <c r="S851" s="11" t="s">
        <v>48</v>
      </c>
      <c r="T851" t="s">
        <v>50</v>
      </c>
      <c r="U851" t="s">
        <v>48</v>
      </c>
      <c r="V851" t="s">
        <v>48</v>
      </c>
      <c r="W851" t="s">
        <v>48</v>
      </c>
      <c r="X851" t="s">
        <v>50</v>
      </c>
      <c r="Y851" s="7">
        <f>ABS(Quintile_Data[[#This Row],[AE_Amt_Overall]]-MAX(Quintile_Data[[#This Row],[AE_Amt_Q1]:[AE_Amt_Q5]]))</f>
        <v>0.40883150035395888</v>
      </c>
      <c r="Z851" s="6">
        <f>ABS(MIN(Quintile_Data[[#This Row],[AE_Amt_Q1]:[AE_Amt_Q5]])-Quintile_Data[[#This Row],[AE_Amt_Overall]])</f>
        <v>0.22389109185059508</v>
      </c>
      <c r="AA851" s="19">
        <f>VLOOKUP(Quintile_Data[[#This Row],[Deaths_Q1]],Mapping!$A$2:$B$8,2,FALSE)</f>
        <v>50</v>
      </c>
      <c r="AB851" s="8">
        <f>VLOOKUP(Quintile_Data[[#This Row],[Deaths_Q2]],Mapping!$A$2:$B$8,2,FALSE)</f>
        <v>100</v>
      </c>
      <c r="AC851" s="8">
        <f>VLOOKUP(Quintile_Data[[#This Row],[Deaths_Q3]],Mapping!$A$2:$B$8,2,FALSE)</f>
        <v>50</v>
      </c>
      <c r="AD851" s="8">
        <f>VLOOKUP(Quintile_Data[[#This Row],[Deaths_Q4]],Mapping!$A$2:$B$8,2,FALSE)</f>
        <v>50</v>
      </c>
      <c r="AE851" s="8">
        <f>VLOOKUP(Quintile_Data[[#This Row],[Deaths_Q5]],Mapping!$A$2:$B$8,2,FALSE)</f>
        <v>50</v>
      </c>
      <c r="AF851" s="8">
        <f>VLOOKUP(Quintile_Data[[#This Row],[Deaths_Overall]],Mapping!$A$2:$B$8,2,FALSE)</f>
        <v>100</v>
      </c>
    </row>
    <row r="852" spans="1:32" x14ac:dyDescent="0.25">
      <c r="A852" t="s">
        <v>13</v>
      </c>
      <c r="B852" t="s">
        <v>15</v>
      </c>
      <c r="C852" t="s">
        <v>9</v>
      </c>
      <c r="D852" t="s">
        <v>14</v>
      </c>
      <c r="E852" t="s">
        <v>58</v>
      </c>
      <c r="F852" t="s">
        <v>57</v>
      </c>
      <c r="G852" s="10">
        <v>1.2518670008739201</v>
      </c>
      <c r="H852" s="5">
        <v>0.83379708596473401</v>
      </c>
      <c r="I852" s="5">
        <v>0.74338726342608696</v>
      </c>
      <c r="J852" s="5">
        <v>0.62708445431416404</v>
      </c>
      <c r="K852" s="5">
        <v>0.53709299885780004</v>
      </c>
      <c r="L852" s="5">
        <v>0.773298845937331</v>
      </c>
      <c r="M852" s="10">
        <v>2.2605373400257398</v>
      </c>
      <c r="N852" s="5">
        <v>0.89800528461533402</v>
      </c>
      <c r="O852" s="5">
        <v>0.78713561267451504</v>
      </c>
      <c r="P852" s="5">
        <v>0.68612265038075904</v>
      </c>
      <c r="Q852" s="5">
        <v>0.59979938986489401</v>
      </c>
      <c r="R852" s="5">
        <v>0.99703285923443496</v>
      </c>
      <c r="S852" s="11" t="s">
        <v>50</v>
      </c>
      <c r="T852" t="s">
        <v>50</v>
      </c>
      <c r="U852" t="s">
        <v>50</v>
      </c>
      <c r="V852" t="s">
        <v>48</v>
      </c>
      <c r="W852" t="s">
        <v>48</v>
      </c>
      <c r="X852" t="s">
        <v>50</v>
      </c>
      <c r="Y852" s="7">
        <f>ABS(Quintile_Data[[#This Row],[AE_Amt_Overall]]-MAX(Quintile_Data[[#This Row],[AE_Amt_Q1]:[AE_Amt_Q5]]))</f>
        <v>0.47856815493658911</v>
      </c>
      <c r="Z852" s="6">
        <f>ABS(MIN(Quintile_Data[[#This Row],[AE_Amt_Q1]:[AE_Amt_Q5]])-Quintile_Data[[#This Row],[AE_Amt_Overall]])</f>
        <v>0.23620584707953096</v>
      </c>
      <c r="AA852" s="19">
        <f>VLOOKUP(Quintile_Data[[#This Row],[Deaths_Q1]],Mapping!$A$2:$B$8,2,FALSE)</f>
        <v>100</v>
      </c>
      <c r="AB852" s="8">
        <f>VLOOKUP(Quintile_Data[[#This Row],[Deaths_Q2]],Mapping!$A$2:$B$8,2,FALSE)</f>
        <v>100</v>
      </c>
      <c r="AC852" s="8">
        <f>VLOOKUP(Quintile_Data[[#This Row],[Deaths_Q3]],Mapping!$A$2:$B$8,2,FALSE)</f>
        <v>100</v>
      </c>
      <c r="AD852" s="8">
        <f>VLOOKUP(Quintile_Data[[#This Row],[Deaths_Q4]],Mapping!$A$2:$B$8,2,FALSE)</f>
        <v>50</v>
      </c>
      <c r="AE852" s="8">
        <f>VLOOKUP(Quintile_Data[[#This Row],[Deaths_Q5]],Mapping!$A$2:$B$8,2,FALSE)</f>
        <v>50</v>
      </c>
      <c r="AF852" s="8">
        <f>VLOOKUP(Quintile_Data[[#This Row],[Deaths_Overall]],Mapping!$A$2:$B$8,2,FALSE)</f>
        <v>100</v>
      </c>
    </row>
    <row r="853" spans="1:32" x14ac:dyDescent="0.25">
      <c r="A853" t="s">
        <v>13</v>
      </c>
      <c r="B853" t="s">
        <v>15</v>
      </c>
      <c r="C853" t="s">
        <v>9</v>
      </c>
      <c r="D853" t="s">
        <v>17</v>
      </c>
      <c r="E853" t="s">
        <v>61</v>
      </c>
      <c r="F853" t="s">
        <v>16</v>
      </c>
      <c r="G853" s="10" t="s">
        <v>54</v>
      </c>
      <c r="H853" s="5">
        <v>1.5934611664281699</v>
      </c>
      <c r="I853" s="5">
        <v>1.12791566907173</v>
      </c>
      <c r="J853" s="5">
        <v>1.0235710554014099</v>
      </c>
      <c r="K853" s="5">
        <v>0.70599393902033503</v>
      </c>
      <c r="L853" s="5">
        <v>1.07854033330155</v>
      </c>
      <c r="M853" s="10" t="s">
        <v>54</v>
      </c>
      <c r="N853" s="5">
        <v>1.7795895340027801</v>
      </c>
      <c r="O853" s="5">
        <v>1.14618194637975</v>
      </c>
      <c r="P853" s="5">
        <v>1.0263134467688</v>
      </c>
      <c r="Q853" s="5">
        <v>0.72534177071827199</v>
      </c>
      <c r="R853" s="5">
        <v>1.2962615571228899</v>
      </c>
      <c r="S853" s="11" t="s">
        <v>55</v>
      </c>
      <c r="T853" t="s">
        <v>49</v>
      </c>
      <c r="U853" t="s">
        <v>51</v>
      </c>
      <c r="V853" t="s">
        <v>49</v>
      </c>
      <c r="W853" t="s">
        <v>51</v>
      </c>
      <c r="X853" t="s">
        <v>48</v>
      </c>
      <c r="Y853" s="7">
        <f>ABS(Quintile_Data[[#This Row],[AE_Amt_Overall]]-MAX(Quintile_Data[[#This Row],[AE_Amt_Q1]:[AE_Amt_Q5]]))</f>
        <v>0.51492083312661996</v>
      </c>
      <c r="Z853" s="6">
        <f>ABS(MIN(Quintile_Data[[#This Row],[AE_Amt_Q1]:[AE_Amt_Q5]])-Quintile_Data[[#This Row],[AE_Amt_Overall]])</f>
        <v>0.37254639428121494</v>
      </c>
      <c r="AA853" s="19" t="str">
        <f>VLOOKUP(Quintile_Data[[#This Row],[Deaths_Q1]],Mapping!$A$2:$B$8,2,FALSE)</f>
        <v>N/A</v>
      </c>
      <c r="AB853" s="8">
        <f>VLOOKUP(Quintile_Data[[#This Row],[Deaths_Q2]],Mapping!$A$2:$B$8,2,FALSE)</f>
        <v>25</v>
      </c>
      <c r="AC853" s="8">
        <f>VLOOKUP(Quintile_Data[[#This Row],[Deaths_Q3]],Mapping!$A$2:$B$8,2,FALSE)</f>
        <v>6</v>
      </c>
      <c r="AD853" s="8">
        <f>VLOOKUP(Quintile_Data[[#This Row],[Deaths_Q4]],Mapping!$A$2:$B$8,2,FALSE)</f>
        <v>25</v>
      </c>
      <c r="AE853" s="8">
        <f>VLOOKUP(Quintile_Data[[#This Row],[Deaths_Q5]],Mapping!$A$2:$B$8,2,FALSE)</f>
        <v>6</v>
      </c>
      <c r="AF853" s="8">
        <f>VLOOKUP(Quintile_Data[[#This Row],[Deaths_Overall]],Mapping!$A$2:$B$8,2,FALSE)</f>
        <v>50</v>
      </c>
    </row>
    <row r="854" spans="1:32" x14ac:dyDescent="0.25">
      <c r="A854" t="s">
        <v>13</v>
      </c>
      <c r="B854" t="s">
        <v>15</v>
      </c>
      <c r="C854" t="s">
        <v>9</v>
      </c>
      <c r="D854" t="s">
        <v>17</v>
      </c>
      <c r="E854" t="s">
        <v>61</v>
      </c>
      <c r="F854" t="s">
        <v>7</v>
      </c>
      <c r="G854" s="10">
        <v>2.0112235316769498</v>
      </c>
      <c r="H854" s="5">
        <v>0.96839029071390104</v>
      </c>
      <c r="I854" s="5">
        <v>0.87242731128773898</v>
      </c>
      <c r="J854" s="5">
        <v>0.59082130729504601</v>
      </c>
      <c r="K854" s="5" t="s">
        <v>54</v>
      </c>
      <c r="L854" s="5">
        <v>0.86189209421198698</v>
      </c>
      <c r="M854" s="10">
        <v>1.6821799448946899</v>
      </c>
      <c r="N854" s="5">
        <v>0.90690829255755201</v>
      </c>
      <c r="O854" s="5">
        <v>0.79038149165711702</v>
      </c>
      <c r="P854" s="5">
        <v>0.74452126052677803</v>
      </c>
      <c r="Q854" s="5" t="s">
        <v>54</v>
      </c>
      <c r="R854" s="5">
        <v>0.83525361063835302</v>
      </c>
      <c r="S854" s="11" t="s">
        <v>51</v>
      </c>
      <c r="T854" t="s">
        <v>49</v>
      </c>
      <c r="U854" t="s">
        <v>49</v>
      </c>
      <c r="V854" t="s">
        <v>53</v>
      </c>
      <c r="W854" t="s">
        <v>55</v>
      </c>
      <c r="X854" t="s">
        <v>48</v>
      </c>
      <c r="Y854" s="7">
        <f>ABS(Quintile_Data[[#This Row],[AE_Amt_Overall]]-MAX(Quintile_Data[[#This Row],[AE_Amt_Q1]:[AE_Amt_Q5]]))</f>
        <v>1.1493314374649628</v>
      </c>
      <c r="Z854" s="6">
        <f>ABS(MIN(Quintile_Data[[#This Row],[AE_Amt_Q1]:[AE_Amt_Q5]])-Quintile_Data[[#This Row],[AE_Amt_Overall]])</f>
        <v>0.27107078691694098</v>
      </c>
      <c r="AA854" s="19">
        <f>VLOOKUP(Quintile_Data[[#This Row],[Deaths_Q1]],Mapping!$A$2:$B$8,2,FALSE)</f>
        <v>6</v>
      </c>
      <c r="AB854" s="8">
        <f>VLOOKUP(Quintile_Data[[#This Row],[Deaths_Q2]],Mapping!$A$2:$B$8,2,FALSE)</f>
        <v>25</v>
      </c>
      <c r="AC854" s="8">
        <f>VLOOKUP(Quintile_Data[[#This Row],[Deaths_Q3]],Mapping!$A$2:$B$8,2,FALSE)</f>
        <v>25</v>
      </c>
      <c r="AD854" s="8">
        <f>VLOOKUP(Quintile_Data[[#This Row],[Deaths_Q4]],Mapping!$A$2:$B$8,2,FALSE)</f>
        <v>12</v>
      </c>
      <c r="AE854" s="8" t="str">
        <f>VLOOKUP(Quintile_Data[[#This Row],[Deaths_Q5]],Mapping!$A$2:$B$8,2,FALSE)</f>
        <v>N/A</v>
      </c>
      <c r="AF854" s="8">
        <f>VLOOKUP(Quintile_Data[[#This Row],[Deaths_Overall]],Mapping!$A$2:$B$8,2,FALSE)</f>
        <v>50</v>
      </c>
    </row>
    <row r="855" spans="1:32" x14ac:dyDescent="0.25">
      <c r="A855" t="s">
        <v>13</v>
      </c>
      <c r="B855" t="s">
        <v>15</v>
      </c>
      <c r="C855" t="s">
        <v>9</v>
      </c>
      <c r="D855" t="s">
        <v>17</v>
      </c>
      <c r="E855" t="s">
        <v>61</v>
      </c>
      <c r="F855" t="s">
        <v>57</v>
      </c>
      <c r="G855" s="10">
        <v>2.60584806779578</v>
      </c>
      <c r="H855" s="5">
        <v>1.1249148062057199</v>
      </c>
      <c r="I855" s="5">
        <v>0.922004962588304</v>
      </c>
      <c r="J855" s="5">
        <v>0.73901175747200498</v>
      </c>
      <c r="K855" s="5">
        <v>0.38003023513974199</v>
      </c>
      <c r="L855" s="5">
        <v>0.87998457670742802</v>
      </c>
      <c r="M855" s="10">
        <v>1.69805080331291</v>
      </c>
      <c r="N855" s="5">
        <v>1.4923090466772899</v>
      </c>
      <c r="O855" s="5">
        <v>0.88592334417576502</v>
      </c>
      <c r="P855" s="5">
        <v>0.97602469434684702</v>
      </c>
      <c r="Q855" s="5">
        <v>0.74697940087871695</v>
      </c>
      <c r="R855" s="5">
        <v>0.99532913954035696</v>
      </c>
      <c r="S855" s="11" t="s">
        <v>51</v>
      </c>
      <c r="T855" t="s">
        <v>49</v>
      </c>
      <c r="U855" t="s">
        <v>48</v>
      </c>
      <c r="V855" t="s">
        <v>49</v>
      </c>
      <c r="W855" t="s">
        <v>51</v>
      </c>
      <c r="X855" t="s">
        <v>48</v>
      </c>
      <c r="Y855" s="7">
        <f>ABS(Quintile_Data[[#This Row],[AE_Amt_Overall]]-MAX(Quintile_Data[[#This Row],[AE_Amt_Q1]:[AE_Amt_Q5]]))</f>
        <v>1.7258634910883521</v>
      </c>
      <c r="Z855" s="6">
        <f>ABS(MIN(Quintile_Data[[#This Row],[AE_Amt_Q1]:[AE_Amt_Q5]])-Quintile_Data[[#This Row],[AE_Amt_Overall]])</f>
        <v>0.49995434156768603</v>
      </c>
      <c r="AA855" s="19">
        <f>VLOOKUP(Quintile_Data[[#This Row],[Deaths_Q1]],Mapping!$A$2:$B$8,2,FALSE)</f>
        <v>6</v>
      </c>
      <c r="AB855" s="8">
        <f>VLOOKUP(Quintile_Data[[#This Row],[Deaths_Q2]],Mapping!$A$2:$B$8,2,FALSE)</f>
        <v>25</v>
      </c>
      <c r="AC855" s="8">
        <f>VLOOKUP(Quintile_Data[[#This Row],[Deaths_Q3]],Mapping!$A$2:$B$8,2,FALSE)</f>
        <v>50</v>
      </c>
      <c r="AD855" s="8">
        <f>VLOOKUP(Quintile_Data[[#This Row],[Deaths_Q4]],Mapping!$A$2:$B$8,2,FALSE)</f>
        <v>25</v>
      </c>
      <c r="AE855" s="8">
        <f>VLOOKUP(Quintile_Data[[#This Row],[Deaths_Q5]],Mapping!$A$2:$B$8,2,FALSE)</f>
        <v>6</v>
      </c>
      <c r="AF855" s="8">
        <f>VLOOKUP(Quintile_Data[[#This Row],[Deaths_Overall]],Mapping!$A$2:$B$8,2,FALSE)</f>
        <v>50</v>
      </c>
    </row>
    <row r="856" spans="1:32" x14ac:dyDescent="0.25">
      <c r="A856" t="s">
        <v>13</v>
      </c>
      <c r="B856" t="s">
        <v>15</v>
      </c>
      <c r="C856" t="s">
        <v>9</v>
      </c>
      <c r="D856" t="s">
        <v>17</v>
      </c>
      <c r="E856" t="s">
        <v>62</v>
      </c>
      <c r="F856" t="s">
        <v>16</v>
      </c>
      <c r="G856" s="10">
        <v>1.8856949826774501</v>
      </c>
      <c r="H856" s="5">
        <v>1.44681427323805</v>
      </c>
      <c r="I856" s="5">
        <v>1.14731941714457</v>
      </c>
      <c r="J856" s="5">
        <v>1.0045784469483501</v>
      </c>
      <c r="K856" s="5" t="s">
        <v>54</v>
      </c>
      <c r="L856" s="5">
        <v>1.24704322548819</v>
      </c>
      <c r="M856" s="10">
        <v>2.49650629358637</v>
      </c>
      <c r="N856" s="5">
        <v>1.4027721253943399</v>
      </c>
      <c r="O856" s="5">
        <v>1.16754174461673</v>
      </c>
      <c r="P856" s="5">
        <v>1.00535717902355</v>
      </c>
      <c r="Q856" s="5" t="s">
        <v>54</v>
      </c>
      <c r="R856" s="5">
        <v>1.5700992269384799</v>
      </c>
      <c r="S856" s="11" t="s">
        <v>48</v>
      </c>
      <c r="T856" t="s">
        <v>53</v>
      </c>
      <c r="U856" t="s">
        <v>53</v>
      </c>
      <c r="V856" t="s">
        <v>49</v>
      </c>
      <c r="W856" t="s">
        <v>55</v>
      </c>
      <c r="X856" t="s">
        <v>48</v>
      </c>
      <c r="Y856" s="7">
        <f>ABS(Quintile_Data[[#This Row],[AE_Amt_Overall]]-MAX(Quintile_Data[[#This Row],[AE_Amt_Q1]:[AE_Amt_Q5]]))</f>
        <v>0.63865175718926004</v>
      </c>
      <c r="Z856" s="6">
        <f>ABS(MIN(Quintile_Data[[#This Row],[AE_Amt_Q1]:[AE_Amt_Q5]])-Quintile_Data[[#This Row],[AE_Amt_Overall]])</f>
        <v>0.24246477853983994</v>
      </c>
      <c r="AA856" s="19">
        <f>VLOOKUP(Quintile_Data[[#This Row],[Deaths_Q1]],Mapping!$A$2:$B$8,2,FALSE)</f>
        <v>50</v>
      </c>
      <c r="AB856" s="8">
        <f>VLOOKUP(Quintile_Data[[#This Row],[Deaths_Q2]],Mapping!$A$2:$B$8,2,FALSE)</f>
        <v>12</v>
      </c>
      <c r="AC856" s="8">
        <f>VLOOKUP(Quintile_Data[[#This Row],[Deaths_Q3]],Mapping!$A$2:$B$8,2,FALSE)</f>
        <v>12</v>
      </c>
      <c r="AD856" s="8">
        <f>VLOOKUP(Quintile_Data[[#This Row],[Deaths_Q4]],Mapping!$A$2:$B$8,2,FALSE)</f>
        <v>25</v>
      </c>
      <c r="AE856" s="8" t="str">
        <f>VLOOKUP(Quintile_Data[[#This Row],[Deaths_Q5]],Mapping!$A$2:$B$8,2,FALSE)</f>
        <v>N/A</v>
      </c>
      <c r="AF856" s="8">
        <f>VLOOKUP(Quintile_Data[[#This Row],[Deaths_Overall]],Mapping!$A$2:$B$8,2,FALSE)</f>
        <v>50</v>
      </c>
    </row>
    <row r="857" spans="1:32" x14ac:dyDescent="0.25">
      <c r="A857" t="s">
        <v>13</v>
      </c>
      <c r="B857" t="s">
        <v>15</v>
      </c>
      <c r="C857" t="s">
        <v>9</v>
      </c>
      <c r="D857" t="s">
        <v>17</v>
      </c>
      <c r="E857" t="s">
        <v>62</v>
      </c>
      <c r="F857" t="s">
        <v>7</v>
      </c>
      <c r="G857" s="10">
        <v>2.8087077102873002</v>
      </c>
      <c r="H857" s="5">
        <v>1.3394048443654001</v>
      </c>
      <c r="I857" s="5">
        <v>0.92015591751686199</v>
      </c>
      <c r="J857" s="5">
        <v>0.69475096080890097</v>
      </c>
      <c r="K857" s="5">
        <v>0.45628910667398198</v>
      </c>
      <c r="L857" s="5">
        <v>0.86199100098247206</v>
      </c>
      <c r="M857" s="10">
        <v>1.90160452294194</v>
      </c>
      <c r="N857" s="5">
        <v>1.1535870676937201</v>
      </c>
      <c r="O857" s="5">
        <v>0.95833591008601504</v>
      </c>
      <c r="P857" s="5">
        <v>0.85455381901905303</v>
      </c>
      <c r="Q857" s="5">
        <v>0.65436183276029503</v>
      </c>
      <c r="R857" s="5">
        <v>0.92611313165748499</v>
      </c>
      <c r="S857" s="11" t="s">
        <v>51</v>
      </c>
      <c r="T857" t="s">
        <v>53</v>
      </c>
      <c r="U857" t="s">
        <v>48</v>
      </c>
      <c r="V857" t="s">
        <v>49</v>
      </c>
      <c r="W857" t="s">
        <v>53</v>
      </c>
      <c r="X857" t="s">
        <v>48</v>
      </c>
      <c r="Y857" s="7">
        <f>ABS(Quintile_Data[[#This Row],[AE_Amt_Overall]]-MAX(Quintile_Data[[#This Row],[AE_Amt_Q1]:[AE_Amt_Q5]]))</f>
        <v>1.9467167093048281</v>
      </c>
      <c r="Z857" s="6">
        <f>ABS(MIN(Quintile_Data[[#This Row],[AE_Amt_Q1]:[AE_Amt_Q5]])-Quintile_Data[[#This Row],[AE_Amt_Overall]])</f>
        <v>0.40570189430849007</v>
      </c>
      <c r="AA857" s="19">
        <f>VLOOKUP(Quintile_Data[[#This Row],[Deaths_Q1]],Mapping!$A$2:$B$8,2,FALSE)</f>
        <v>6</v>
      </c>
      <c r="AB857" s="8">
        <f>VLOOKUP(Quintile_Data[[#This Row],[Deaths_Q2]],Mapping!$A$2:$B$8,2,FALSE)</f>
        <v>12</v>
      </c>
      <c r="AC857" s="8">
        <f>VLOOKUP(Quintile_Data[[#This Row],[Deaths_Q3]],Mapping!$A$2:$B$8,2,FALSE)</f>
        <v>50</v>
      </c>
      <c r="AD857" s="8">
        <f>VLOOKUP(Quintile_Data[[#This Row],[Deaths_Q4]],Mapping!$A$2:$B$8,2,FALSE)</f>
        <v>25</v>
      </c>
      <c r="AE857" s="8">
        <f>VLOOKUP(Quintile_Data[[#This Row],[Deaths_Q5]],Mapping!$A$2:$B$8,2,FALSE)</f>
        <v>12</v>
      </c>
      <c r="AF857" s="8">
        <f>VLOOKUP(Quintile_Data[[#This Row],[Deaths_Overall]],Mapping!$A$2:$B$8,2,FALSE)</f>
        <v>50</v>
      </c>
    </row>
    <row r="858" spans="1:32" x14ac:dyDescent="0.25">
      <c r="A858" t="s">
        <v>13</v>
      </c>
      <c r="B858" t="s">
        <v>15</v>
      </c>
      <c r="C858" t="s">
        <v>9</v>
      </c>
      <c r="D858" t="s">
        <v>17</v>
      </c>
      <c r="E858" t="s">
        <v>62</v>
      </c>
      <c r="F858" t="s">
        <v>57</v>
      </c>
      <c r="G858" s="10">
        <v>2.6599147028488499</v>
      </c>
      <c r="H858" s="5">
        <v>1.43957788244791</v>
      </c>
      <c r="I858" s="5">
        <v>0.96939518280014103</v>
      </c>
      <c r="J858" s="5">
        <v>0.73568251244142002</v>
      </c>
      <c r="K858" s="5">
        <v>0.48319498443355402</v>
      </c>
      <c r="L858" s="5">
        <v>0.89899115492111603</v>
      </c>
      <c r="M858" s="10">
        <v>1.6764324745266701</v>
      </c>
      <c r="N858" s="5">
        <v>2.1552643497653001</v>
      </c>
      <c r="O858" s="5">
        <v>1.02292212741859</v>
      </c>
      <c r="P858" s="5">
        <v>0.88237841397767103</v>
      </c>
      <c r="Q858" s="5">
        <v>0.72901615479934401</v>
      </c>
      <c r="R858" s="5">
        <v>1.14811530287001</v>
      </c>
      <c r="S858" s="11" t="s">
        <v>51</v>
      </c>
      <c r="T858" t="s">
        <v>48</v>
      </c>
      <c r="U858" t="s">
        <v>48</v>
      </c>
      <c r="V858" t="s">
        <v>49</v>
      </c>
      <c r="W858" t="s">
        <v>53</v>
      </c>
      <c r="X858" t="s">
        <v>48</v>
      </c>
      <c r="Y858" s="7">
        <f>ABS(Quintile_Data[[#This Row],[AE_Amt_Overall]]-MAX(Quintile_Data[[#This Row],[AE_Amt_Q1]:[AE_Amt_Q5]]))</f>
        <v>1.7609235479277339</v>
      </c>
      <c r="Z858" s="6">
        <f>ABS(MIN(Quintile_Data[[#This Row],[AE_Amt_Q1]:[AE_Amt_Q5]])-Quintile_Data[[#This Row],[AE_Amt_Overall]])</f>
        <v>0.41579617048756201</v>
      </c>
      <c r="AA858" s="19">
        <f>VLOOKUP(Quintile_Data[[#This Row],[Deaths_Q1]],Mapping!$A$2:$B$8,2,FALSE)</f>
        <v>6</v>
      </c>
      <c r="AB858" s="8">
        <f>VLOOKUP(Quintile_Data[[#This Row],[Deaths_Q2]],Mapping!$A$2:$B$8,2,FALSE)</f>
        <v>50</v>
      </c>
      <c r="AC858" s="8">
        <f>VLOOKUP(Quintile_Data[[#This Row],[Deaths_Q3]],Mapping!$A$2:$B$8,2,FALSE)</f>
        <v>50</v>
      </c>
      <c r="AD858" s="8">
        <f>VLOOKUP(Quintile_Data[[#This Row],[Deaths_Q4]],Mapping!$A$2:$B$8,2,FALSE)</f>
        <v>25</v>
      </c>
      <c r="AE858" s="8">
        <f>VLOOKUP(Quintile_Data[[#This Row],[Deaths_Q5]],Mapping!$A$2:$B$8,2,FALSE)</f>
        <v>12</v>
      </c>
      <c r="AF858" s="8">
        <f>VLOOKUP(Quintile_Data[[#This Row],[Deaths_Overall]],Mapping!$A$2:$B$8,2,FALSE)</f>
        <v>50</v>
      </c>
    </row>
    <row r="859" spans="1:32" x14ac:dyDescent="0.25">
      <c r="A859" t="s">
        <v>13</v>
      </c>
      <c r="B859" t="s">
        <v>15</v>
      </c>
      <c r="C859" t="s">
        <v>9</v>
      </c>
      <c r="D859" t="s">
        <v>17</v>
      </c>
      <c r="E859" t="s">
        <v>11</v>
      </c>
      <c r="F859" t="s">
        <v>16</v>
      </c>
      <c r="G859" s="10" t="s">
        <v>54</v>
      </c>
      <c r="H859" s="5">
        <v>2.17541571125681</v>
      </c>
      <c r="I859" s="5">
        <v>1.4985430469785399</v>
      </c>
      <c r="J859" s="5">
        <v>1.24212323035059</v>
      </c>
      <c r="K859" s="5">
        <v>0.97945751934381897</v>
      </c>
      <c r="L859" s="5">
        <v>1.5906089938549599</v>
      </c>
      <c r="M859" s="10" t="s">
        <v>54</v>
      </c>
      <c r="N859" s="5">
        <v>2.7567556224659202</v>
      </c>
      <c r="O859" s="5">
        <v>1.5470905778869</v>
      </c>
      <c r="P859" s="5">
        <v>1.2274022886018301</v>
      </c>
      <c r="Q859" s="5">
        <v>0.97443720614577201</v>
      </c>
      <c r="R859" s="5">
        <v>2.0734341894707198</v>
      </c>
      <c r="S859" s="11" t="s">
        <v>55</v>
      </c>
      <c r="T859" t="s">
        <v>48</v>
      </c>
      <c r="U859" t="s">
        <v>53</v>
      </c>
      <c r="V859" t="s">
        <v>51</v>
      </c>
      <c r="W859" t="s">
        <v>53</v>
      </c>
      <c r="X859" t="s">
        <v>48</v>
      </c>
      <c r="Y859" s="7">
        <f>ABS(Quintile_Data[[#This Row],[AE_Amt_Overall]]-MAX(Quintile_Data[[#This Row],[AE_Amt_Q1]:[AE_Amt_Q5]]))</f>
        <v>0.58480671740185008</v>
      </c>
      <c r="Z859" s="6">
        <f>ABS(MIN(Quintile_Data[[#This Row],[AE_Amt_Q1]:[AE_Amt_Q5]])-Quintile_Data[[#This Row],[AE_Amt_Overall]])</f>
        <v>0.61115147451114094</v>
      </c>
      <c r="AA859" s="19" t="str">
        <f>VLOOKUP(Quintile_Data[[#This Row],[Deaths_Q1]],Mapping!$A$2:$B$8,2,FALSE)</f>
        <v>N/A</v>
      </c>
      <c r="AB859" s="8">
        <f>VLOOKUP(Quintile_Data[[#This Row],[Deaths_Q2]],Mapping!$A$2:$B$8,2,FALSE)</f>
        <v>50</v>
      </c>
      <c r="AC859" s="8">
        <f>VLOOKUP(Quintile_Data[[#This Row],[Deaths_Q3]],Mapping!$A$2:$B$8,2,FALSE)</f>
        <v>12</v>
      </c>
      <c r="AD859" s="8">
        <f>VLOOKUP(Quintile_Data[[#This Row],[Deaths_Q4]],Mapping!$A$2:$B$8,2,FALSE)</f>
        <v>6</v>
      </c>
      <c r="AE859" s="8">
        <f>VLOOKUP(Quintile_Data[[#This Row],[Deaths_Q5]],Mapping!$A$2:$B$8,2,FALSE)</f>
        <v>12</v>
      </c>
      <c r="AF859" s="8">
        <f>VLOOKUP(Quintile_Data[[#This Row],[Deaths_Overall]],Mapping!$A$2:$B$8,2,FALSE)</f>
        <v>50</v>
      </c>
    </row>
    <row r="860" spans="1:32" x14ac:dyDescent="0.25">
      <c r="A860" t="s">
        <v>13</v>
      </c>
      <c r="B860" t="s">
        <v>15</v>
      </c>
      <c r="C860" t="s">
        <v>9</v>
      </c>
      <c r="D860" t="s">
        <v>17</v>
      </c>
      <c r="E860" t="s">
        <v>11</v>
      </c>
      <c r="F860" t="s">
        <v>7</v>
      </c>
      <c r="G860" s="10">
        <v>1.9608086752240299</v>
      </c>
      <c r="H860" s="5">
        <v>1.16510821116557</v>
      </c>
      <c r="I860" s="5">
        <v>0.80894254071678995</v>
      </c>
      <c r="J860" s="5">
        <v>0.63415351504317496</v>
      </c>
      <c r="K860" s="5">
        <v>0.46540030468510202</v>
      </c>
      <c r="L860" s="5">
        <v>0.78590985967164695</v>
      </c>
      <c r="M860" s="10">
        <v>1.44280815785334</v>
      </c>
      <c r="N860" s="5">
        <v>1.1370654083373699</v>
      </c>
      <c r="O860" s="5">
        <v>0.94053637019934699</v>
      </c>
      <c r="P860" s="5">
        <v>0.79787892633212698</v>
      </c>
      <c r="Q860" s="5">
        <v>0.75085576542504895</v>
      </c>
      <c r="R860" s="5">
        <v>0.93491514796670905</v>
      </c>
      <c r="S860" s="11" t="s">
        <v>53</v>
      </c>
      <c r="T860" t="s">
        <v>53</v>
      </c>
      <c r="U860" t="s">
        <v>49</v>
      </c>
      <c r="V860" t="s">
        <v>49</v>
      </c>
      <c r="W860" t="s">
        <v>53</v>
      </c>
      <c r="X860" t="s">
        <v>48</v>
      </c>
      <c r="Y860" s="7">
        <f>ABS(Quintile_Data[[#This Row],[AE_Amt_Overall]]-MAX(Quintile_Data[[#This Row],[AE_Amt_Q1]:[AE_Amt_Q5]]))</f>
        <v>1.174898815552383</v>
      </c>
      <c r="Z860" s="6">
        <f>ABS(MIN(Quintile_Data[[#This Row],[AE_Amt_Q1]:[AE_Amt_Q5]])-Quintile_Data[[#This Row],[AE_Amt_Overall]])</f>
        <v>0.32050955498654493</v>
      </c>
      <c r="AA860" s="19">
        <f>VLOOKUP(Quintile_Data[[#This Row],[Deaths_Q1]],Mapping!$A$2:$B$8,2,FALSE)</f>
        <v>12</v>
      </c>
      <c r="AB860" s="8">
        <f>VLOOKUP(Quintile_Data[[#This Row],[Deaths_Q2]],Mapping!$A$2:$B$8,2,FALSE)</f>
        <v>12</v>
      </c>
      <c r="AC860" s="8">
        <f>VLOOKUP(Quintile_Data[[#This Row],[Deaths_Q3]],Mapping!$A$2:$B$8,2,FALSE)</f>
        <v>25</v>
      </c>
      <c r="AD860" s="8">
        <f>VLOOKUP(Quintile_Data[[#This Row],[Deaths_Q4]],Mapping!$A$2:$B$8,2,FALSE)</f>
        <v>25</v>
      </c>
      <c r="AE860" s="8">
        <f>VLOOKUP(Quintile_Data[[#This Row],[Deaths_Q5]],Mapping!$A$2:$B$8,2,FALSE)</f>
        <v>12</v>
      </c>
      <c r="AF860" s="8">
        <f>VLOOKUP(Quintile_Data[[#This Row],[Deaths_Overall]],Mapping!$A$2:$B$8,2,FALSE)</f>
        <v>50</v>
      </c>
    </row>
    <row r="861" spans="1:32" x14ac:dyDescent="0.25">
      <c r="A861" t="s">
        <v>13</v>
      </c>
      <c r="B861" t="s">
        <v>15</v>
      </c>
      <c r="C861" t="s">
        <v>9</v>
      </c>
      <c r="D861" t="s">
        <v>17</v>
      </c>
      <c r="E861" t="s">
        <v>11</v>
      </c>
      <c r="F861" t="s">
        <v>57</v>
      </c>
      <c r="G861" s="10">
        <v>2.0443097377636499</v>
      </c>
      <c r="H861" s="5">
        <v>1.27857637979394</v>
      </c>
      <c r="I861" s="5">
        <v>0.85561333709166398</v>
      </c>
      <c r="J861" s="5">
        <v>0.66398726242248596</v>
      </c>
      <c r="K861" s="5">
        <v>0.46540030468510202</v>
      </c>
      <c r="L861" s="5">
        <v>0.843852895334951</v>
      </c>
      <c r="M861" s="10">
        <v>2.47833429258145</v>
      </c>
      <c r="N861" s="5">
        <v>1.29811896412961</v>
      </c>
      <c r="O861" s="5">
        <v>1.022764085838</v>
      </c>
      <c r="P861" s="5">
        <v>0.84842409830294496</v>
      </c>
      <c r="Q861" s="5">
        <v>0.75085576542504895</v>
      </c>
      <c r="R861" s="5">
        <v>1.3307549991391501</v>
      </c>
      <c r="S861" s="11" t="s">
        <v>48</v>
      </c>
      <c r="T861" t="s">
        <v>53</v>
      </c>
      <c r="U861" t="s">
        <v>49</v>
      </c>
      <c r="V861" t="s">
        <v>49</v>
      </c>
      <c r="W861" t="s">
        <v>53</v>
      </c>
      <c r="X861" t="s">
        <v>48</v>
      </c>
      <c r="Y861" s="7">
        <f>ABS(Quintile_Data[[#This Row],[AE_Amt_Overall]]-MAX(Quintile_Data[[#This Row],[AE_Amt_Q1]:[AE_Amt_Q5]]))</f>
        <v>1.2004568424286988</v>
      </c>
      <c r="Z861" s="6">
        <f>ABS(MIN(Quintile_Data[[#This Row],[AE_Amt_Q1]:[AE_Amt_Q5]])-Quintile_Data[[#This Row],[AE_Amt_Overall]])</f>
        <v>0.37845259064984899</v>
      </c>
      <c r="AA861" s="19">
        <f>VLOOKUP(Quintile_Data[[#This Row],[Deaths_Q1]],Mapping!$A$2:$B$8,2,FALSE)</f>
        <v>50</v>
      </c>
      <c r="AB861" s="8">
        <f>VLOOKUP(Quintile_Data[[#This Row],[Deaths_Q2]],Mapping!$A$2:$B$8,2,FALSE)</f>
        <v>12</v>
      </c>
      <c r="AC861" s="8">
        <f>VLOOKUP(Quintile_Data[[#This Row],[Deaths_Q3]],Mapping!$A$2:$B$8,2,FALSE)</f>
        <v>25</v>
      </c>
      <c r="AD861" s="8">
        <f>VLOOKUP(Quintile_Data[[#This Row],[Deaths_Q4]],Mapping!$A$2:$B$8,2,FALSE)</f>
        <v>25</v>
      </c>
      <c r="AE861" s="8">
        <f>VLOOKUP(Quintile_Data[[#This Row],[Deaths_Q5]],Mapping!$A$2:$B$8,2,FALSE)</f>
        <v>12</v>
      </c>
      <c r="AF861" s="8">
        <f>VLOOKUP(Quintile_Data[[#This Row],[Deaths_Overall]],Mapping!$A$2:$B$8,2,FALSE)</f>
        <v>50</v>
      </c>
    </row>
    <row r="862" spans="1:32" x14ac:dyDescent="0.25">
      <c r="A862" t="s">
        <v>13</v>
      </c>
      <c r="B862" t="s">
        <v>15</v>
      </c>
      <c r="C862" t="s">
        <v>9</v>
      </c>
      <c r="D862" t="s">
        <v>17</v>
      </c>
      <c r="E862" t="s">
        <v>58</v>
      </c>
      <c r="F862" t="s">
        <v>16</v>
      </c>
      <c r="G862" s="10">
        <v>2.8950835495379601</v>
      </c>
      <c r="H862" s="5">
        <v>1.89594814030779</v>
      </c>
      <c r="I862" s="5">
        <v>1.3308465351813601</v>
      </c>
      <c r="J862" s="5">
        <v>1.10938494946012</v>
      </c>
      <c r="K862" s="5">
        <v>0.86151868949280097</v>
      </c>
      <c r="L862" s="5">
        <v>1.3020391348897</v>
      </c>
      <c r="M862" s="10">
        <v>2.6810096756728901</v>
      </c>
      <c r="N862" s="5">
        <v>2.4085901380153101</v>
      </c>
      <c r="O862" s="5">
        <v>1.38978694510701</v>
      </c>
      <c r="P862" s="5">
        <v>1.1061279367233301</v>
      </c>
      <c r="Q862" s="5">
        <v>0.87320514166401397</v>
      </c>
      <c r="R862" s="5">
        <v>1.6497998046932201</v>
      </c>
      <c r="S862" s="11" t="s">
        <v>51</v>
      </c>
      <c r="T862" t="s">
        <v>48</v>
      </c>
      <c r="U862" t="s">
        <v>49</v>
      </c>
      <c r="V862" t="s">
        <v>49</v>
      </c>
      <c r="W862" t="s">
        <v>49</v>
      </c>
      <c r="X862" t="s">
        <v>48</v>
      </c>
      <c r="Y862" s="7">
        <f>ABS(Quintile_Data[[#This Row],[AE_Amt_Overall]]-MAX(Quintile_Data[[#This Row],[AE_Amt_Q1]:[AE_Amt_Q5]]))</f>
        <v>1.5930444146482601</v>
      </c>
      <c r="Z862" s="6">
        <f>ABS(MIN(Quintile_Data[[#This Row],[AE_Amt_Q1]:[AE_Amt_Q5]])-Quintile_Data[[#This Row],[AE_Amt_Overall]])</f>
        <v>0.44052044539689905</v>
      </c>
      <c r="AA862" s="19">
        <f>VLOOKUP(Quintile_Data[[#This Row],[Deaths_Q1]],Mapping!$A$2:$B$8,2,FALSE)</f>
        <v>6</v>
      </c>
      <c r="AB862" s="8">
        <f>VLOOKUP(Quintile_Data[[#This Row],[Deaths_Q2]],Mapping!$A$2:$B$8,2,FALSE)</f>
        <v>50</v>
      </c>
      <c r="AC862" s="8">
        <f>VLOOKUP(Quintile_Data[[#This Row],[Deaths_Q3]],Mapping!$A$2:$B$8,2,FALSE)</f>
        <v>25</v>
      </c>
      <c r="AD862" s="8">
        <f>VLOOKUP(Quintile_Data[[#This Row],[Deaths_Q4]],Mapping!$A$2:$B$8,2,FALSE)</f>
        <v>25</v>
      </c>
      <c r="AE862" s="8">
        <f>VLOOKUP(Quintile_Data[[#This Row],[Deaths_Q5]],Mapping!$A$2:$B$8,2,FALSE)</f>
        <v>25</v>
      </c>
      <c r="AF862" s="8">
        <f>VLOOKUP(Quintile_Data[[#This Row],[Deaths_Overall]],Mapping!$A$2:$B$8,2,FALSE)</f>
        <v>50</v>
      </c>
    </row>
    <row r="863" spans="1:32" x14ac:dyDescent="0.25">
      <c r="A863" t="s">
        <v>13</v>
      </c>
      <c r="B863" t="s">
        <v>15</v>
      </c>
      <c r="C863" t="s">
        <v>9</v>
      </c>
      <c r="D863" t="s">
        <v>17</v>
      </c>
      <c r="E863" t="s">
        <v>58</v>
      </c>
      <c r="F863" t="s">
        <v>7</v>
      </c>
      <c r="G863" s="10">
        <v>2.1098535278564201</v>
      </c>
      <c r="H863" s="5">
        <v>1.263365866067</v>
      </c>
      <c r="I863" s="5">
        <v>0.88207117940910496</v>
      </c>
      <c r="J863" s="5">
        <v>0.69153641133294497</v>
      </c>
      <c r="K863" s="5">
        <v>0.51778259554481598</v>
      </c>
      <c r="L863" s="5">
        <v>0.83613770627431705</v>
      </c>
      <c r="M863" s="10">
        <v>1.3275018572613499</v>
      </c>
      <c r="N863" s="5">
        <v>1.2969799438469301</v>
      </c>
      <c r="O863" s="5">
        <v>0.89649418875610598</v>
      </c>
      <c r="P863" s="5">
        <v>0.84134639551134305</v>
      </c>
      <c r="Q863" s="5">
        <v>0.745231811123516</v>
      </c>
      <c r="R863" s="5">
        <v>0.90425228539033897</v>
      </c>
      <c r="S863" s="11" t="s">
        <v>53</v>
      </c>
      <c r="T863" t="s">
        <v>49</v>
      </c>
      <c r="U863" t="s">
        <v>48</v>
      </c>
      <c r="V863" t="s">
        <v>48</v>
      </c>
      <c r="W863" t="s">
        <v>49</v>
      </c>
      <c r="X863" t="s">
        <v>48</v>
      </c>
      <c r="Y863" s="7">
        <f>ABS(Quintile_Data[[#This Row],[AE_Amt_Overall]]-MAX(Quintile_Data[[#This Row],[AE_Amt_Q1]:[AE_Amt_Q5]]))</f>
        <v>1.2737158215821029</v>
      </c>
      <c r="Z863" s="6">
        <f>ABS(MIN(Quintile_Data[[#This Row],[AE_Amt_Q1]:[AE_Amt_Q5]])-Quintile_Data[[#This Row],[AE_Amt_Overall]])</f>
        <v>0.31835511072950107</v>
      </c>
      <c r="AA863" s="19">
        <f>VLOOKUP(Quintile_Data[[#This Row],[Deaths_Q1]],Mapping!$A$2:$B$8,2,FALSE)</f>
        <v>12</v>
      </c>
      <c r="AB863" s="8">
        <f>VLOOKUP(Quintile_Data[[#This Row],[Deaths_Q2]],Mapping!$A$2:$B$8,2,FALSE)</f>
        <v>25</v>
      </c>
      <c r="AC863" s="8">
        <f>VLOOKUP(Quintile_Data[[#This Row],[Deaths_Q3]],Mapping!$A$2:$B$8,2,FALSE)</f>
        <v>50</v>
      </c>
      <c r="AD863" s="8">
        <f>VLOOKUP(Quintile_Data[[#This Row],[Deaths_Q4]],Mapping!$A$2:$B$8,2,FALSE)</f>
        <v>50</v>
      </c>
      <c r="AE863" s="8">
        <f>VLOOKUP(Quintile_Data[[#This Row],[Deaths_Q5]],Mapping!$A$2:$B$8,2,FALSE)</f>
        <v>25</v>
      </c>
      <c r="AF863" s="8">
        <f>VLOOKUP(Quintile_Data[[#This Row],[Deaths_Overall]],Mapping!$A$2:$B$8,2,FALSE)</f>
        <v>50</v>
      </c>
    </row>
    <row r="864" spans="1:32" x14ac:dyDescent="0.25">
      <c r="A864" t="s">
        <v>13</v>
      </c>
      <c r="B864" t="s">
        <v>15</v>
      </c>
      <c r="C864" t="s">
        <v>9</v>
      </c>
      <c r="D864" t="s">
        <v>17</v>
      </c>
      <c r="E864" t="s">
        <v>58</v>
      </c>
      <c r="F864" t="s">
        <v>57</v>
      </c>
      <c r="G864" s="10">
        <v>2.06407706949217</v>
      </c>
      <c r="H864" s="5">
        <v>1.3535558981379101</v>
      </c>
      <c r="I864" s="5">
        <v>0.93946908076483904</v>
      </c>
      <c r="J864" s="5">
        <v>0.75063637184975496</v>
      </c>
      <c r="K864" s="5">
        <v>0.52403871080840103</v>
      </c>
      <c r="L864" s="5">
        <v>0.87564229560294604</v>
      </c>
      <c r="M864" s="10">
        <v>2.48267393290647</v>
      </c>
      <c r="N864" s="5">
        <v>1.2686798033222</v>
      </c>
      <c r="O864" s="5">
        <v>1.0061490977183201</v>
      </c>
      <c r="P864" s="5">
        <v>0.88160354246842598</v>
      </c>
      <c r="Q864" s="5">
        <v>0.74996558272095504</v>
      </c>
      <c r="R864" s="5">
        <v>1.1624392012992599</v>
      </c>
      <c r="S864" s="11" t="s">
        <v>48</v>
      </c>
      <c r="T864" t="s">
        <v>49</v>
      </c>
      <c r="U864" t="s">
        <v>48</v>
      </c>
      <c r="V864" t="s">
        <v>48</v>
      </c>
      <c r="W864" t="s">
        <v>49</v>
      </c>
      <c r="X864" t="s">
        <v>48</v>
      </c>
      <c r="Y864" s="7">
        <f>ABS(Quintile_Data[[#This Row],[AE_Amt_Overall]]-MAX(Quintile_Data[[#This Row],[AE_Amt_Q1]:[AE_Amt_Q5]]))</f>
        <v>1.1884347738892238</v>
      </c>
      <c r="Z864" s="6">
        <f>ABS(MIN(Quintile_Data[[#This Row],[AE_Amt_Q1]:[AE_Amt_Q5]])-Quintile_Data[[#This Row],[AE_Amt_Overall]])</f>
        <v>0.35160358479454501</v>
      </c>
      <c r="AA864" s="19">
        <f>VLOOKUP(Quintile_Data[[#This Row],[Deaths_Q1]],Mapping!$A$2:$B$8,2,FALSE)</f>
        <v>50</v>
      </c>
      <c r="AB864" s="8">
        <f>VLOOKUP(Quintile_Data[[#This Row],[Deaths_Q2]],Mapping!$A$2:$B$8,2,FALSE)</f>
        <v>25</v>
      </c>
      <c r="AC864" s="8">
        <f>VLOOKUP(Quintile_Data[[#This Row],[Deaths_Q3]],Mapping!$A$2:$B$8,2,FALSE)</f>
        <v>50</v>
      </c>
      <c r="AD864" s="8">
        <f>VLOOKUP(Quintile_Data[[#This Row],[Deaths_Q4]],Mapping!$A$2:$B$8,2,FALSE)</f>
        <v>50</v>
      </c>
      <c r="AE864" s="8">
        <f>VLOOKUP(Quintile_Data[[#This Row],[Deaths_Q5]],Mapping!$A$2:$B$8,2,FALSE)</f>
        <v>25</v>
      </c>
      <c r="AF864" s="8">
        <f>VLOOKUP(Quintile_Data[[#This Row],[Deaths_Overall]],Mapping!$A$2:$B$8,2,FALSE)</f>
        <v>50</v>
      </c>
    </row>
    <row r="865" spans="1:32" x14ac:dyDescent="0.25">
      <c r="A865" t="s">
        <v>13</v>
      </c>
      <c r="B865" t="s">
        <v>15</v>
      </c>
      <c r="C865" t="s">
        <v>9</v>
      </c>
      <c r="D865" t="s">
        <v>29</v>
      </c>
      <c r="E865" t="s">
        <v>60</v>
      </c>
      <c r="F865" t="s">
        <v>16</v>
      </c>
      <c r="G865" s="10" t="s">
        <v>54</v>
      </c>
      <c r="H865" s="5" t="s">
        <v>54</v>
      </c>
      <c r="I865" s="5" t="s">
        <v>54</v>
      </c>
      <c r="J865" s="5" t="s">
        <v>54</v>
      </c>
      <c r="K865" s="5" t="s">
        <v>54</v>
      </c>
      <c r="L865" s="5" t="s">
        <v>54</v>
      </c>
      <c r="M865" s="10" t="s">
        <v>54</v>
      </c>
      <c r="N865" s="5" t="s">
        <v>54</v>
      </c>
      <c r="O865" s="5" t="s">
        <v>54</v>
      </c>
      <c r="P865" s="5" t="s">
        <v>54</v>
      </c>
      <c r="Q865" s="5" t="s">
        <v>54</v>
      </c>
      <c r="R865" s="5" t="s">
        <v>54</v>
      </c>
      <c r="S865" s="11" t="s">
        <v>55</v>
      </c>
      <c r="T865" t="s">
        <v>55</v>
      </c>
      <c r="U865" t="s">
        <v>55</v>
      </c>
      <c r="V865" t="s">
        <v>55</v>
      </c>
      <c r="W865" t="s">
        <v>55</v>
      </c>
      <c r="X865" t="s">
        <v>55</v>
      </c>
      <c r="Y865" s="7" t="e">
        <f>ABS(Quintile_Data[[#This Row],[AE_Amt_Overall]]-MAX(Quintile_Data[[#This Row],[AE_Amt_Q1]:[AE_Amt_Q5]]))</f>
        <v>#VALUE!</v>
      </c>
      <c r="Z865" s="6" t="e">
        <f>ABS(MIN(Quintile_Data[[#This Row],[AE_Amt_Q1]:[AE_Amt_Q5]])-Quintile_Data[[#This Row],[AE_Amt_Overall]])</f>
        <v>#VALUE!</v>
      </c>
      <c r="AA865" s="19" t="str">
        <f>VLOOKUP(Quintile_Data[[#This Row],[Deaths_Q1]],Mapping!$A$2:$B$8,2,FALSE)</f>
        <v>N/A</v>
      </c>
      <c r="AB865" s="8" t="str">
        <f>VLOOKUP(Quintile_Data[[#This Row],[Deaths_Q2]],Mapping!$A$2:$B$8,2,FALSE)</f>
        <v>N/A</v>
      </c>
      <c r="AC865" s="8" t="str">
        <f>VLOOKUP(Quintile_Data[[#This Row],[Deaths_Q3]],Mapping!$A$2:$B$8,2,FALSE)</f>
        <v>N/A</v>
      </c>
      <c r="AD865" s="8" t="str">
        <f>VLOOKUP(Quintile_Data[[#This Row],[Deaths_Q4]],Mapping!$A$2:$B$8,2,FALSE)</f>
        <v>N/A</v>
      </c>
      <c r="AE865" s="8" t="str">
        <f>VLOOKUP(Quintile_Data[[#This Row],[Deaths_Q5]],Mapping!$A$2:$B$8,2,FALSE)</f>
        <v>N/A</v>
      </c>
      <c r="AF865" s="8" t="str">
        <f>VLOOKUP(Quintile_Data[[#This Row],[Deaths_Overall]],Mapping!$A$2:$B$8,2,FALSE)</f>
        <v>N/A</v>
      </c>
    </row>
    <row r="866" spans="1:32" x14ac:dyDescent="0.25">
      <c r="A866" t="s">
        <v>13</v>
      </c>
      <c r="B866" t="s">
        <v>15</v>
      </c>
      <c r="C866" t="s">
        <v>9</v>
      </c>
      <c r="D866" t="s">
        <v>29</v>
      </c>
      <c r="E866" t="s">
        <v>60</v>
      </c>
      <c r="F866" t="s">
        <v>57</v>
      </c>
      <c r="G866" s="10" t="s">
        <v>54</v>
      </c>
      <c r="H866" s="5" t="s">
        <v>54</v>
      </c>
      <c r="I866" s="5" t="s">
        <v>54</v>
      </c>
      <c r="J866" s="5" t="s">
        <v>54</v>
      </c>
      <c r="K866" s="5" t="s">
        <v>54</v>
      </c>
      <c r="L866" s="5" t="s">
        <v>54</v>
      </c>
      <c r="M866" s="10" t="s">
        <v>54</v>
      </c>
      <c r="N866" s="5" t="s">
        <v>54</v>
      </c>
      <c r="O866" s="5" t="s">
        <v>54</v>
      </c>
      <c r="P866" s="5" t="s">
        <v>54</v>
      </c>
      <c r="Q866" s="5" t="s">
        <v>54</v>
      </c>
      <c r="R866" s="5" t="s">
        <v>54</v>
      </c>
      <c r="S866" s="11" t="s">
        <v>55</v>
      </c>
      <c r="T866" t="s">
        <v>55</v>
      </c>
      <c r="U866" t="s">
        <v>55</v>
      </c>
      <c r="V866" t="s">
        <v>55</v>
      </c>
      <c r="W866" t="s">
        <v>55</v>
      </c>
      <c r="X866" t="s">
        <v>55</v>
      </c>
      <c r="Y866" s="7" t="e">
        <f>ABS(Quintile_Data[[#This Row],[AE_Amt_Overall]]-MAX(Quintile_Data[[#This Row],[AE_Amt_Q1]:[AE_Amt_Q5]]))</f>
        <v>#VALUE!</v>
      </c>
      <c r="Z866" s="6" t="e">
        <f>ABS(MIN(Quintile_Data[[#This Row],[AE_Amt_Q1]:[AE_Amt_Q5]])-Quintile_Data[[#This Row],[AE_Amt_Overall]])</f>
        <v>#VALUE!</v>
      </c>
      <c r="AA866" s="19" t="str">
        <f>VLOOKUP(Quintile_Data[[#This Row],[Deaths_Q1]],Mapping!$A$2:$B$8,2,FALSE)</f>
        <v>N/A</v>
      </c>
      <c r="AB866" s="8" t="str">
        <f>VLOOKUP(Quintile_Data[[#This Row],[Deaths_Q2]],Mapping!$A$2:$B$8,2,FALSE)</f>
        <v>N/A</v>
      </c>
      <c r="AC866" s="8" t="str">
        <f>VLOOKUP(Quintile_Data[[#This Row],[Deaths_Q3]],Mapping!$A$2:$B$8,2,FALSE)</f>
        <v>N/A</v>
      </c>
      <c r="AD866" s="8" t="str">
        <f>VLOOKUP(Quintile_Data[[#This Row],[Deaths_Q4]],Mapping!$A$2:$B$8,2,FALSE)</f>
        <v>N/A</v>
      </c>
      <c r="AE866" s="8" t="str">
        <f>VLOOKUP(Quintile_Data[[#This Row],[Deaths_Q5]],Mapping!$A$2:$B$8,2,FALSE)</f>
        <v>N/A</v>
      </c>
      <c r="AF866" s="8" t="str">
        <f>VLOOKUP(Quintile_Data[[#This Row],[Deaths_Overall]],Mapping!$A$2:$B$8,2,FALSE)</f>
        <v>N/A</v>
      </c>
    </row>
    <row r="867" spans="1:32" x14ac:dyDescent="0.25">
      <c r="A867" t="s">
        <v>13</v>
      </c>
      <c r="B867" t="s">
        <v>15</v>
      </c>
      <c r="C867" t="s">
        <v>9</v>
      </c>
      <c r="D867" t="s">
        <v>29</v>
      </c>
      <c r="E867" t="s">
        <v>61</v>
      </c>
      <c r="F867" t="s">
        <v>16</v>
      </c>
      <c r="G867" s="10">
        <v>2.8133627545255102</v>
      </c>
      <c r="H867" s="5">
        <v>1.9625680287957099</v>
      </c>
      <c r="I867" s="5">
        <v>1.3252212672699299</v>
      </c>
      <c r="J867" s="5">
        <v>1.0060301915674601</v>
      </c>
      <c r="K867" s="5">
        <v>0.78615565856628999</v>
      </c>
      <c r="L867" s="5">
        <v>1.34414832397235</v>
      </c>
      <c r="M867" s="10">
        <v>1.41784978868733</v>
      </c>
      <c r="N867" s="5">
        <v>2.86406489477899</v>
      </c>
      <c r="O867" s="5">
        <v>1.4354246721664501</v>
      </c>
      <c r="P867" s="5">
        <v>1.09292473355484</v>
      </c>
      <c r="Q867" s="5">
        <v>0.80697926728969804</v>
      </c>
      <c r="R867" s="5">
        <v>1.7288919694990501</v>
      </c>
      <c r="S867" s="11" t="s">
        <v>53</v>
      </c>
      <c r="T867" t="s">
        <v>48</v>
      </c>
      <c r="U867" t="s">
        <v>49</v>
      </c>
      <c r="V867" t="s">
        <v>49</v>
      </c>
      <c r="W867" t="s">
        <v>49</v>
      </c>
      <c r="X867" t="s">
        <v>48</v>
      </c>
      <c r="Y867" s="7">
        <f>ABS(Quintile_Data[[#This Row],[AE_Amt_Overall]]-MAX(Quintile_Data[[#This Row],[AE_Amt_Q1]:[AE_Amt_Q5]]))</f>
        <v>1.4692144305531603</v>
      </c>
      <c r="Z867" s="6">
        <f>ABS(MIN(Quintile_Data[[#This Row],[AE_Amt_Q1]:[AE_Amt_Q5]])-Quintile_Data[[#This Row],[AE_Amt_Overall]])</f>
        <v>0.55799266540605996</v>
      </c>
      <c r="AA867" s="19">
        <f>VLOOKUP(Quintile_Data[[#This Row],[Deaths_Q1]],Mapping!$A$2:$B$8,2,FALSE)</f>
        <v>12</v>
      </c>
      <c r="AB867" s="8">
        <f>VLOOKUP(Quintile_Data[[#This Row],[Deaths_Q2]],Mapping!$A$2:$B$8,2,FALSE)</f>
        <v>50</v>
      </c>
      <c r="AC867" s="8">
        <f>VLOOKUP(Quintile_Data[[#This Row],[Deaths_Q3]],Mapping!$A$2:$B$8,2,FALSE)</f>
        <v>25</v>
      </c>
      <c r="AD867" s="8">
        <f>VLOOKUP(Quintile_Data[[#This Row],[Deaths_Q4]],Mapping!$A$2:$B$8,2,FALSE)</f>
        <v>25</v>
      </c>
      <c r="AE867" s="8">
        <f>VLOOKUP(Quintile_Data[[#This Row],[Deaths_Q5]],Mapping!$A$2:$B$8,2,FALSE)</f>
        <v>25</v>
      </c>
      <c r="AF867" s="8">
        <f>VLOOKUP(Quintile_Data[[#This Row],[Deaths_Overall]],Mapping!$A$2:$B$8,2,FALSE)</f>
        <v>50</v>
      </c>
    </row>
    <row r="868" spans="1:32" x14ac:dyDescent="0.25">
      <c r="A868" t="s">
        <v>13</v>
      </c>
      <c r="B868" t="s">
        <v>15</v>
      </c>
      <c r="C868" t="s">
        <v>9</v>
      </c>
      <c r="D868" t="s">
        <v>29</v>
      </c>
      <c r="E868" t="s">
        <v>61</v>
      </c>
      <c r="F868" t="s">
        <v>7</v>
      </c>
      <c r="G868" s="10">
        <v>1.3068702556571901</v>
      </c>
      <c r="H868" s="5">
        <v>0.823775433811063</v>
      </c>
      <c r="I868" s="5">
        <v>0.74505570573874702</v>
      </c>
      <c r="J868" s="5">
        <v>0.67074005946089599</v>
      </c>
      <c r="K868" s="5">
        <v>0.28739525038827202</v>
      </c>
      <c r="L868" s="5">
        <v>0.77870386109552903</v>
      </c>
      <c r="M868" s="10">
        <v>2.1385095402193701</v>
      </c>
      <c r="N868" s="5">
        <v>0.83156448400914196</v>
      </c>
      <c r="O868" s="5">
        <v>0.76878591345383795</v>
      </c>
      <c r="P868" s="5">
        <v>0.68611800143142698</v>
      </c>
      <c r="Q868" s="5">
        <v>0.48204537920892598</v>
      </c>
      <c r="R868" s="5">
        <v>0.88479018698909295</v>
      </c>
      <c r="S868" s="11" t="s">
        <v>48</v>
      </c>
      <c r="T868" t="s">
        <v>48</v>
      </c>
      <c r="U868" t="s">
        <v>48</v>
      </c>
      <c r="V868" t="s">
        <v>48</v>
      </c>
      <c r="W868" t="s">
        <v>51</v>
      </c>
      <c r="X868" t="s">
        <v>48</v>
      </c>
      <c r="Y868" s="7">
        <f>ABS(Quintile_Data[[#This Row],[AE_Amt_Overall]]-MAX(Quintile_Data[[#This Row],[AE_Amt_Q1]:[AE_Amt_Q5]]))</f>
        <v>0.52816639456166103</v>
      </c>
      <c r="Z868" s="6">
        <f>ABS(MIN(Quintile_Data[[#This Row],[AE_Amt_Q1]:[AE_Amt_Q5]])-Quintile_Data[[#This Row],[AE_Amt_Overall]])</f>
        <v>0.49130861070725701</v>
      </c>
      <c r="AA868" s="19">
        <f>VLOOKUP(Quintile_Data[[#This Row],[Deaths_Q1]],Mapping!$A$2:$B$8,2,FALSE)</f>
        <v>50</v>
      </c>
      <c r="AB868" s="8">
        <f>VLOOKUP(Quintile_Data[[#This Row],[Deaths_Q2]],Mapping!$A$2:$B$8,2,FALSE)</f>
        <v>50</v>
      </c>
      <c r="AC868" s="8">
        <f>VLOOKUP(Quintile_Data[[#This Row],[Deaths_Q3]],Mapping!$A$2:$B$8,2,FALSE)</f>
        <v>50</v>
      </c>
      <c r="AD868" s="8">
        <f>VLOOKUP(Quintile_Data[[#This Row],[Deaths_Q4]],Mapping!$A$2:$B$8,2,FALSE)</f>
        <v>50</v>
      </c>
      <c r="AE868" s="8">
        <f>VLOOKUP(Quintile_Data[[#This Row],[Deaths_Q5]],Mapping!$A$2:$B$8,2,FALSE)</f>
        <v>6</v>
      </c>
      <c r="AF868" s="8">
        <f>VLOOKUP(Quintile_Data[[#This Row],[Deaths_Overall]],Mapping!$A$2:$B$8,2,FALSE)</f>
        <v>50</v>
      </c>
    </row>
    <row r="869" spans="1:32" x14ac:dyDescent="0.25">
      <c r="A869" t="s">
        <v>13</v>
      </c>
      <c r="B869" t="s">
        <v>15</v>
      </c>
      <c r="C869" t="s">
        <v>9</v>
      </c>
      <c r="D869" t="s">
        <v>29</v>
      </c>
      <c r="E869" t="s">
        <v>61</v>
      </c>
      <c r="F869" t="s">
        <v>57</v>
      </c>
      <c r="G869" s="10">
        <v>1.4276842877240901</v>
      </c>
      <c r="H869" s="5">
        <v>0.90960577166628398</v>
      </c>
      <c r="I869" s="5">
        <v>0.771170436986651</v>
      </c>
      <c r="J869" s="5">
        <v>0.67872070123247097</v>
      </c>
      <c r="K869" s="5">
        <v>0.32203439532907602</v>
      </c>
      <c r="L869" s="5">
        <v>0.80272005410612601</v>
      </c>
      <c r="M869" s="10">
        <v>2.5452520447859701</v>
      </c>
      <c r="N869" s="5">
        <v>1.03993022444435</v>
      </c>
      <c r="O869" s="5">
        <v>0.82356071805089603</v>
      </c>
      <c r="P869" s="5">
        <v>0.708573808328675</v>
      </c>
      <c r="Q869" s="5">
        <v>0.53368744875288499</v>
      </c>
      <c r="R869" s="5">
        <v>1.0478330372514899</v>
      </c>
      <c r="S869" s="11" t="s">
        <v>48</v>
      </c>
      <c r="T869" t="s">
        <v>48</v>
      </c>
      <c r="U869" t="s">
        <v>48</v>
      </c>
      <c r="V869" t="s">
        <v>48</v>
      </c>
      <c r="W869" t="s">
        <v>51</v>
      </c>
      <c r="X869" t="s">
        <v>50</v>
      </c>
      <c r="Y869" s="7">
        <f>ABS(Quintile_Data[[#This Row],[AE_Amt_Overall]]-MAX(Quintile_Data[[#This Row],[AE_Amt_Q1]:[AE_Amt_Q5]]))</f>
        <v>0.62496423361796405</v>
      </c>
      <c r="Z869" s="6">
        <f>ABS(MIN(Quintile_Data[[#This Row],[AE_Amt_Q1]:[AE_Amt_Q5]])-Quintile_Data[[#This Row],[AE_Amt_Overall]])</f>
        <v>0.48068565877705</v>
      </c>
      <c r="AA869" s="19">
        <f>VLOOKUP(Quintile_Data[[#This Row],[Deaths_Q1]],Mapping!$A$2:$B$8,2,FALSE)</f>
        <v>50</v>
      </c>
      <c r="AB869" s="8">
        <f>VLOOKUP(Quintile_Data[[#This Row],[Deaths_Q2]],Mapping!$A$2:$B$8,2,FALSE)</f>
        <v>50</v>
      </c>
      <c r="AC869" s="8">
        <f>VLOOKUP(Quintile_Data[[#This Row],[Deaths_Q3]],Mapping!$A$2:$B$8,2,FALSE)</f>
        <v>50</v>
      </c>
      <c r="AD869" s="8">
        <f>VLOOKUP(Quintile_Data[[#This Row],[Deaths_Q4]],Mapping!$A$2:$B$8,2,FALSE)</f>
        <v>50</v>
      </c>
      <c r="AE869" s="8">
        <f>VLOOKUP(Quintile_Data[[#This Row],[Deaths_Q5]],Mapping!$A$2:$B$8,2,FALSE)</f>
        <v>6</v>
      </c>
      <c r="AF869" s="8">
        <f>VLOOKUP(Quintile_Data[[#This Row],[Deaths_Overall]],Mapping!$A$2:$B$8,2,FALSE)</f>
        <v>100</v>
      </c>
    </row>
    <row r="870" spans="1:32" x14ac:dyDescent="0.25">
      <c r="A870" t="s">
        <v>13</v>
      </c>
      <c r="B870" t="s">
        <v>15</v>
      </c>
      <c r="C870" t="s">
        <v>9</v>
      </c>
      <c r="D870" t="s">
        <v>29</v>
      </c>
      <c r="E870" t="s">
        <v>62</v>
      </c>
      <c r="F870" t="s">
        <v>16</v>
      </c>
      <c r="G870" s="10" t="s">
        <v>54</v>
      </c>
      <c r="H870" s="5">
        <v>1.92900898086609</v>
      </c>
      <c r="I870" s="5">
        <v>1.5808054368573801</v>
      </c>
      <c r="J870" s="5">
        <v>1.15120168124127</v>
      </c>
      <c r="K870" s="5">
        <v>0.93016280782540695</v>
      </c>
      <c r="L870" s="5">
        <v>1.34286069214691</v>
      </c>
      <c r="M870" s="10" t="s">
        <v>54</v>
      </c>
      <c r="N870" s="5">
        <v>2.7657322783612002</v>
      </c>
      <c r="O870" s="5">
        <v>1.60206728121653</v>
      </c>
      <c r="P870" s="5">
        <v>1.1788166645582401</v>
      </c>
      <c r="Q870" s="5">
        <v>0.93154799805653798</v>
      </c>
      <c r="R870" s="5">
        <v>1.75854566154323</v>
      </c>
      <c r="S870" s="11" t="s">
        <v>55</v>
      </c>
      <c r="T870" t="s">
        <v>48</v>
      </c>
      <c r="U870" t="s">
        <v>49</v>
      </c>
      <c r="V870" t="s">
        <v>49</v>
      </c>
      <c r="W870" t="s">
        <v>49</v>
      </c>
      <c r="X870" t="s">
        <v>48</v>
      </c>
      <c r="Y870" s="7">
        <f>ABS(Quintile_Data[[#This Row],[AE_Amt_Overall]]-MAX(Quintile_Data[[#This Row],[AE_Amt_Q1]:[AE_Amt_Q5]]))</f>
        <v>0.58614828871918001</v>
      </c>
      <c r="Z870" s="6">
        <f>ABS(MIN(Quintile_Data[[#This Row],[AE_Amt_Q1]:[AE_Amt_Q5]])-Quintile_Data[[#This Row],[AE_Amt_Overall]])</f>
        <v>0.41269788432150301</v>
      </c>
      <c r="AA870" s="19" t="str">
        <f>VLOOKUP(Quintile_Data[[#This Row],[Deaths_Q1]],Mapping!$A$2:$B$8,2,FALSE)</f>
        <v>N/A</v>
      </c>
      <c r="AB870" s="8">
        <f>VLOOKUP(Quintile_Data[[#This Row],[Deaths_Q2]],Mapping!$A$2:$B$8,2,FALSE)</f>
        <v>50</v>
      </c>
      <c r="AC870" s="8">
        <f>VLOOKUP(Quintile_Data[[#This Row],[Deaths_Q3]],Mapping!$A$2:$B$8,2,FALSE)</f>
        <v>25</v>
      </c>
      <c r="AD870" s="8">
        <f>VLOOKUP(Quintile_Data[[#This Row],[Deaths_Q4]],Mapping!$A$2:$B$8,2,FALSE)</f>
        <v>25</v>
      </c>
      <c r="AE870" s="8">
        <f>VLOOKUP(Quintile_Data[[#This Row],[Deaths_Q5]],Mapping!$A$2:$B$8,2,FALSE)</f>
        <v>25</v>
      </c>
      <c r="AF870" s="8">
        <f>VLOOKUP(Quintile_Data[[#This Row],[Deaths_Overall]],Mapping!$A$2:$B$8,2,FALSE)</f>
        <v>50</v>
      </c>
    </row>
    <row r="871" spans="1:32" x14ac:dyDescent="0.25">
      <c r="A871" t="s">
        <v>13</v>
      </c>
      <c r="B871" t="s">
        <v>15</v>
      </c>
      <c r="C871" t="s">
        <v>9</v>
      </c>
      <c r="D871" t="s">
        <v>29</v>
      </c>
      <c r="E871" t="s">
        <v>62</v>
      </c>
      <c r="F871" t="s">
        <v>7</v>
      </c>
      <c r="G871" s="10">
        <v>1.0994499221091101</v>
      </c>
      <c r="H871" s="5">
        <v>0.83127735249588697</v>
      </c>
      <c r="I871" s="5">
        <v>0.71815520985318804</v>
      </c>
      <c r="J871" s="5">
        <v>0.64721099170760699</v>
      </c>
      <c r="K871" s="5">
        <v>0.53284440129513899</v>
      </c>
      <c r="L871" s="5">
        <v>0.763828507885561</v>
      </c>
      <c r="M871" s="10">
        <v>1.65978053749786</v>
      </c>
      <c r="N871" s="5">
        <v>0.85958610025494098</v>
      </c>
      <c r="O871" s="5">
        <v>0.767296604037215</v>
      </c>
      <c r="P871" s="5">
        <v>0.68473213682474998</v>
      </c>
      <c r="Q871" s="5">
        <v>0.65239697333504998</v>
      </c>
      <c r="R871" s="5">
        <v>0.86185979315292705</v>
      </c>
      <c r="S871" s="11" t="s">
        <v>48</v>
      </c>
      <c r="T871" t="s">
        <v>48</v>
      </c>
      <c r="U871" t="s">
        <v>48</v>
      </c>
      <c r="V871" t="s">
        <v>48</v>
      </c>
      <c r="W871" t="s">
        <v>49</v>
      </c>
      <c r="X871" t="s">
        <v>50</v>
      </c>
      <c r="Y871" s="7">
        <f>ABS(Quintile_Data[[#This Row],[AE_Amt_Overall]]-MAX(Quintile_Data[[#This Row],[AE_Amt_Q1]:[AE_Amt_Q5]]))</f>
        <v>0.33562141422354907</v>
      </c>
      <c r="Z871" s="6">
        <f>ABS(MIN(Quintile_Data[[#This Row],[AE_Amt_Q1]:[AE_Amt_Q5]])-Quintile_Data[[#This Row],[AE_Amt_Overall]])</f>
        <v>0.23098410659042201</v>
      </c>
      <c r="AA871" s="19">
        <f>VLOOKUP(Quintile_Data[[#This Row],[Deaths_Q1]],Mapping!$A$2:$B$8,2,FALSE)</f>
        <v>50</v>
      </c>
      <c r="AB871" s="8">
        <f>VLOOKUP(Quintile_Data[[#This Row],[Deaths_Q2]],Mapping!$A$2:$B$8,2,FALSE)</f>
        <v>50</v>
      </c>
      <c r="AC871" s="8">
        <f>VLOOKUP(Quintile_Data[[#This Row],[Deaths_Q3]],Mapping!$A$2:$B$8,2,FALSE)</f>
        <v>50</v>
      </c>
      <c r="AD871" s="8">
        <f>VLOOKUP(Quintile_Data[[#This Row],[Deaths_Q4]],Mapping!$A$2:$B$8,2,FALSE)</f>
        <v>50</v>
      </c>
      <c r="AE871" s="8">
        <f>VLOOKUP(Quintile_Data[[#This Row],[Deaths_Q5]],Mapping!$A$2:$B$8,2,FALSE)</f>
        <v>25</v>
      </c>
      <c r="AF871" s="8">
        <f>VLOOKUP(Quintile_Data[[#This Row],[Deaths_Overall]],Mapping!$A$2:$B$8,2,FALSE)</f>
        <v>100</v>
      </c>
    </row>
    <row r="872" spans="1:32" x14ac:dyDescent="0.25">
      <c r="A872" t="s">
        <v>13</v>
      </c>
      <c r="B872" t="s">
        <v>15</v>
      </c>
      <c r="C872" t="s">
        <v>9</v>
      </c>
      <c r="D872" t="s">
        <v>29</v>
      </c>
      <c r="E872" t="s">
        <v>62</v>
      </c>
      <c r="F872" t="s">
        <v>57</v>
      </c>
      <c r="G872" s="10">
        <v>1.21969026976511</v>
      </c>
      <c r="H872" s="5">
        <v>0.85604165161999002</v>
      </c>
      <c r="I872" s="5">
        <v>0.738027685077697</v>
      </c>
      <c r="J872" s="5">
        <v>0.65943467889442997</v>
      </c>
      <c r="K872" s="5">
        <v>0.53980804771950597</v>
      </c>
      <c r="L872" s="5">
        <v>0.77662668455295003</v>
      </c>
      <c r="M872" s="10">
        <v>2.2123144713832201</v>
      </c>
      <c r="N872" s="5">
        <v>0.90337375587354596</v>
      </c>
      <c r="O872" s="5">
        <v>0.79688158758127003</v>
      </c>
      <c r="P872" s="5">
        <v>0.71099042031290105</v>
      </c>
      <c r="Q872" s="5">
        <v>0.65463918748670102</v>
      </c>
      <c r="R872" s="5">
        <v>0.97042406361367195</v>
      </c>
      <c r="S872" s="11" t="s">
        <v>48</v>
      </c>
      <c r="T872" t="s">
        <v>48</v>
      </c>
      <c r="U872" t="s">
        <v>48</v>
      </c>
      <c r="V872" t="s">
        <v>48</v>
      </c>
      <c r="W872" t="s">
        <v>49</v>
      </c>
      <c r="X872" t="s">
        <v>50</v>
      </c>
      <c r="Y872" s="7">
        <f>ABS(Quintile_Data[[#This Row],[AE_Amt_Overall]]-MAX(Quintile_Data[[#This Row],[AE_Amt_Q1]:[AE_Amt_Q5]]))</f>
        <v>0.44306358521215994</v>
      </c>
      <c r="Z872" s="6">
        <f>ABS(MIN(Quintile_Data[[#This Row],[AE_Amt_Q1]:[AE_Amt_Q5]])-Quintile_Data[[#This Row],[AE_Amt_Overall]])</f>
        <v>0.23681863683344406</v>
      </c>
      <c r="AA872" s="19">
        <f>VLOOKUP(Quintile_Data[[#This Row],[Deaths_Q1]],Mapping!$A$2:$B$8,2,FALSE)</f>
        <v>50</v>
      </c>
      <c r="AB872" s="8">
        <f>VLOOKUP(Quintile_Data[[#This Row],[Deaths_Q2]],Mapping!$A$2:$B$8,2,FALSE)</f>
        <v>50</v>
      </c>
      <c r="AC872" s="8">
        <f>VLOOKUP(Quintile_Data[[#This Row],[Deaths_Q3]],Mapping!$A$2:$B$8,2,FALSE)</f>
        <v>50</v>
      </c>
      <c r="AD872" s="8">
        <f>VLOOKUP(Quintile_Data[[#This Row],[Deaths_Q4]],Mapping!$A$2:$B$8,2,FALSE)</f>
        <v>50</v>
      </c>
      <c r="AE872" s="8">
        <f>VLOOKUP(Quintile_Data[[#This Row],[Deaths_Q5]],Mapping!$A$2:$B$8,2,FALSE)</f>
        <v>25</v>
      </c>
      <c r="AF872" s="8">
        <f>VLOOKUP(Quintile_Data[[#This Row],[Deaths_Overall]],Mapping!$A$2:$B$8,2,FALSE)</f>
        <v>100</v>
      </c>
    </row>
    <row r="873" spans="1:32" x14ac:dyDescent="0.25">
      <c r="A873" t="s">
        <v>13</v>
      </c>
      <c r="B873" t="s">
        <v>15</v>
      </c>
      <c r="C873" t="s">
        <v>9</v>
      </c>
      <c r="D873" t="s">
        <v>29</v>
      </c>
      <c r="E873" t="s">
        <v>11</v>
      </c>
      <c r="F873" t="s">
        <v>16</v>
      </c>
      <c r="G873" s="10" t="s">
        <v>54</v>
      </c>
      <c r="H873" s="5">
        <v>2.1151009728593602</v>
      </c>
      <c r="I873" s="5">
        <v>1.61993749929499</v>
      </c>
      <c r="J873" s="5">
        <v>1.1347589336020101</v>
      </c>
      <c r="K873" s="5">
        <v>0.81777205983602796</v>
      </c>
      <c r="L873" s="5">
        <v>1.74026744731903</v>
      </c>
      <c r="M873" s="10" t="s">
        <v>54</v>
      </c>
      <c r="N873" s="5">
        <v>2.8290158875047902</v>
      </c>
      <c r="O873" s="5">
        <v>1.69299822473523</v>
      </c>
      <c r="P873" s="5">
        <v>1.13592262732258</v>
      </c>
      <c r="Q873" s="5">
        <v>0.83689831886152199</v>
      </c>
      <c r="R873" s="5">
        <v>2.2578384353615402</v>
      </c>
      <c r="S873" s="11" t="s">
        <v>55</v>
      </c>
      <c r="T873" t="s">
        <v>48</v>
      </c>
      <c r="U873" t="s">
        <v>49</v>
      </c>
      <c r="V873" t="s">
        <v>49</v>
      </c>
      <c r="W873" t="s">
        <v>49</v>
      </c>
      <c r="X873" t="s">
        <v>48</v>
      </c>
      <c r="Y873" s="7">
        <f>ABS(Quintile_Data[[#This Row],[AE_Amt_Overall]]-MAX(Quintile_Data[[#This Row],[AE_Amt_Q1]:[AE_Amt_Q5]]))</f>
        <v>0.37483352554033011</v>
      </c>
      <c r="Z873" s="6">
        <f>ABS(MIN(Quintile_Data[[#This Row],[AE_Amt_Q1]:[AE_Amt_Q5]])-Quintile_Data[[#This Row],[AE_Amt_Overall]])</f>
        <v>0.92249538748300208</v>
      </c>
      <c r="AA873" s="19" t="str">
        <f>VLOOKUP(Quintile_Data[[#This Row],[Deaths_Q1]],Mapping!$A$2:$B$8,2,FALSE)</f>
        <v>N/A</v>
      </c>
      <c r="AB873" s="8">
        <f>VLOOKUP(Quintile_Data[[#This Row],[Deaths_Q2]],Mapping!$A$2:$B$8,2,FALSE)</f>
        <v>50</v>
      </c>
      <c r="AC873" s="8">
        <f>VLOOKUP(Quintile_Data[[#This Row],[Deaths_Q3]],Mapping!$A$2:$B$8,2,FALSE)</f>
        <v>25</v>
      </c>
      <c r="AD873" s="8">
        <f>VLOOKUP(Quintile_Data[[#This Row],[Deaths_Q4]],Mapping!$A$2:$B$8,2,FALSE)</f>
        <v>25</v>
      </c>
      <c r="AE873" s="8">
        <f>VLOOKUP(Quintile_Data[[#This Row],[Deaths_Q5]],Mapping!$A$2:$B$8,2,FALSE)</f>
        <v>25</v>
      </c>
      <c r="AF873" s="8">
        <f>VLOOKUP(Quintile_Data[[#This Row],[Deaths_Overall]],Mapping!$A$2:$B$8,2,FALSE)</f>
        <v>50</v>
      </c>
    </row>
    <row r="874" spans="1:32" x14ac:dyDescent="0.25">
      <c r="A874" t="s">
        <v>13</v>
      </c>
      <c r="B874" t="s">
        <v>15</v>
      </c>
      <c r="C874" t="s">
        <v>9</v>
      </c>
      <c r="D874" t="s">
        <v>29</v>
      </c>
      <c r="E874" t="s">
        <v>11</v>
      </c>
      <c r="F874" t="s">
        <v>7</v>
      </c>
      <c r="G874" s="10">
        <v>1.2126303577364499</v>
      </c>
      <c r="H874" s="5">
        <v>0.84833118246759598</v>
      </c>
      <c r="I874" s="5">
        <v>0.74419348032663202</v>
      </c>
      <c r="J874" s="5">
        <v>0.64386296272910004</v>
      </c>
      <c r="K874" s="5">
        <v>0.502265634811497</v>
      </c>
      <c r="L874" s="5">
        <v>0.761055762122401</v>
      </c>
      <c r="M874" s="10">
        <v>1.8453701799917299</v>
      </c>
      <c r="N874" s="5">
        <v>0.90273562899391802</v>
      </c>
      <c r="O874" s="5">
        <v>0.79703990013049597</v>
      </c>
      <c r="P874" s="5">
        <v>0.69233985751677996</v>
      </c>
      <c r="Q874" s="5">
        <v>0.59488146341713299</v>
      </c>
      <c r="R874" s="5">
        <v>0.902532528022017</v>
      </c>
      <c r="S874" s="11" t="s">
        <v>48</v>
      </c>
      <c r="T874" t="s">
        <v>48</v>
      </c>
      <c r="U874" t="s">
        <v>48</v>
      </c>
      <c r="V874" t="s">
        <v>48</v>
      </c>
      <c r="W874" t="s">
        <v>48</v>
      </c>
      <c r="X874" t="s">
        <v>50</v>
      </c>
      <c r="Y874" s="7">
        <f>ABS(Quintile_Data[[#This Row],[AE_Amt_Overall]]-MAX(Quintile_Data[[#This Row],[AE_Amt_Q1]:[AE_Amt_Q5]]))</f>
        <v>0.45157459561404889</v>
      </c>
      <c r="Z874" s="6">
        <f>ABS(MIN(Quintile_Data[[#This Row],[AE_Amt_Q1]:[AE_Amt_Q5]])-Quintile_Data[[#This Row],[AE_Amt_Overall]])</f>
        <v>0.25879012731090401</v>
      </c>
      <c r="AA874" s="19">
        <f>VLOOKUP(Quintile_Data[[#This Row],[Deaths_Q1]],Mapping!$A$2:$B$8,2,FALSE)</f>
        <v>50</v>
      </c>
      <c r="AB874" s="8">
        <f>VLOOKUP(Quintile_Data[[#This Row],[Deaths_Q2]],Mapping!$A$2:$B$8,2,FALSE)</f>
        <v>50</v>
      </c>
      <c r="AC874" s="8">
        <f>VLOOKUP(Quintile_Data[[#This Row],[Deaths_Q3]],Mapping!$A$2:$B$8,2,FALSE)</f>
        <v>50</v>
      </c>
      <c r="AD874" s="8">
        <f>VLOOKUP(Quintile_Data[[#This Row],[Deaths_Q4]],Mapping!$A$2:$B$8,2,FALSE)</f>
        <v>50</v>
      </c>
      <c r="AE874" s="8">
        <f>VLOOKUP(Quintile_Data[[#This Row],[Deaths_Q5]],Mapping!$A$2:$B$8,2,FALSE)</f>
        <v>50</v>
      </c>
      <c r="AF874" s="8">
        <f>VLOOKUP(Quintile_Data[[#This Row],[Deaths_Overall]],Mapping!$A$2:$B$8,2,FALSE)</f>
        <v>100</v>
      </c>
    </row>
    <row r="875" spans="1:32" x14ac:dyDescent="0.25">
      <c r="A875" t="s">
        <v>13</v>
      </c>
      <c r="B875" t="s">
        <v>15</v>
      </c>
      <c r="C875" t="s">
        <v>9</v>
      </c>
      <c r="D875" t="s">
        <v>29</v>
      </c>
      <c r="E875" t="s">
        <v>11</v>
      </c>
      <c r="F875" t="s">
        <v>57</v>
      </c>
      <c r="G875" s="10">
        <v>1.31284200757064</v>
      </c>
      <c r="H875" s="5">
        <v>0.85857974542222304</v>
      </c>
      <c r="I875" s="5">
        <v>0.74842623497175897</v>
      </c>
      <c r="J875" s="5">
        <v>0.65063825122865004</v>
      </c>
      <c r="K875" s="5">
        <v>0.50230559231035998</v>
      </c>
      <c r="L875" s="5">
        <v>0.77574343786944999</v>
      </c>
      <c r="M875" s="10">
        <v>2.2609246444404598</v>
      </c>
      <c r="N875" s="5">
        <v>0.948808035370309</v>
      </c>
      <c r="O875" s="5">
        <v>0.81742553292161702</v>
      </c>
      <c r="P875" s="5">
        <v>0.70741898250837998</v>
      </c>
      <c r="Q875" s="5">
        <v>0.59493810264379499</v>
      </c>
      <c r="R875" s="5">
        <v>1.05510876344056</v>
      </c>
      <c r="S875" s="11" t="s">
        <v>48</v>
      </c>
      <c r="T875" t="s">
        <v>48</v>
      </c>
      <c r="U875" t="s">
        <v>48</v>
      </c>
      <c r="V875" t="s">
        <v>48</v>
      </c>
      <c r="W875" t="s">
        <v>48</v>
      </c>
      <c r="X875" t="s">
        <v>50</v>
      </c>
      <c r="Y875" s="7">
        <f>ABS(Quintile_Data[[#This Row],[AE_Amt_Overall]]-MAX(Quintile_Data[[#This Row],[AE_Amt_Q1]:[AE_Amt_Q5]]))</f>
        <v>0.53709856970118997</v>
      </c>
      <c r="Z875" s="6">
        <f>ABS(MIN(Quintile_Data[[#This Row],[AE_Amt_Q1]:[AE_Amt_Q5]])-Quintile_Data[[#This Row],[AE_Amt_Overall]])</f>
        <v>0.27343784555909001</v>
      </c>
      <c r="AA875" s="19">
        <f>VLOOKUP(Quintile_Data[[#This Row],[Deaths_Q1]],Mapping!$A$2:$B$8,2,FALSE)</f>
        <v>50</v>
      </c>
      <c r="AB875" s="8">
        <f>VLOOKUP(Quintile_Data[[#This Row],[Deaths_Q2]],Mapping!$A$2:$B$8,2,FALSE)</f>
        <v>50</v>
      </c>
      <c r="AC875" s="8">
        <f>VLOOKUP(Quintile_Data[[#This Row],[Deaths_Q3]],Mapping!$A$2:$B$8,2,FALSE)</f>
        <v>50</v>
      </c>
      <c r="AD875" s="8">
        <f>VLOOKUP(Quintile_Data[[#This Row],[Deaths_Q4]],Mapping!$A$2:$B$8,2,FALSE)</f>
        <v>50</v>
      </c>
      <c r="AE875" s="8">
        <f>VLOOKUP(Quintile_Data[[#This Row],[Deaths_Q5]],Mapping!$A$2:$B$8,2,FALSE)</f>
        <v>50</v>
      </c>
      <c r="AF875" s="8">
        <f>VLOOKUP(Quintile_Data[[#This Row],[Deaths_Overall]],Mapping!$A$2:$B$8,2,FALSE)</f>
        <v>100</v>
      </c>
    </row>
    <row r="876" spans="1:32" x14ac:dyDescent="0.25">
      <c r="A876" t="s">
        <v>13</v>
      </c>
      <c r="B876" t="s">
        <v>15</v>
      </c>
      <c r="C876" t="s">
        <v>9</v>
      </c>
      <c r="D876" t="s">
        <v>29</v>
      </c>
      <c r="E876" t="s">
        <v>58</v>
      </c>
      <c r="F876" t="s">
        <v>16</v>
      </c>
      <c r="G876" s="10" t="s">
        <v>54</v>
      </c>
      <c r="H876" s="5">
        <v>2.0277404090019999</v>
      </c>
      <c r="I876" s="5">
        <v>1.60713007957093</v>
      </c>
      <c r="J876" s="5">
        <v>1.1071908252340601</v>
      </c>
      <c r="K876" s="5">
        <v>0.86203783880569396</v>
      </c>
      <c r="L876" s="5">
        <v>1.48811154025583</v>
      </c>
      <c r="M876" s="10" t="s">
        <v>54</v>
      </c>
      <c r="N876" s="5">
        <v>2.79880107448091</v>
      </c>
      <c r="O876" s="5">
        <v>1.71941097918319</v>
      </c>
      <c r="P876" s="5">
        <v>1.1413367269025601</v>
      </c>
      <c r="Q876" s="5">
        <v>0.86962008512575295</v>
      </c>
      <c r="R876" s="5">
        <v>1.9350664286764201</v>
      </c>
      <c r="S876" s="11" t="s">
        <v>55</v>
      </c>
      <c r="T876" t="s">
        <v>50</v>
      </c>
      <c r="U876" t="s">
        <v>48</v>
      </c>
      <c r="V876" t="s">
        <v>48</v>
      </c>
      <c r="W876" t="s">
        <v>48</v>
      </c>
      <c r="X876" t="s">
        <v>50</v>
      </c>
      <c r="Y876" s="7">
        <f>ABS(Quintile_Data[[#This Row],[AE_Amt_Overall]]-MAX(Quintile_Data[[#This Row],[AE_Amt_Q1]:[AE_Amt_Q5]]))</f>
        <v>0.53962886874616989</v>
      </c>
      <c r="Z876" s="6">
        <f>ABS(MIN(Quintile_Data[[#This Row],[AE_Amt_Q1]:[AE_Amt_Q5]])-Quintile_Data[[#This Row],[AE_Amt_Overall]])</f>
        <v>0.62607370145013608</v>
      </c>
      <c r="AA876" s="19" t="str">
        <f>VLOOKUP(Quintile_Data[[#This Row],[Deaths_Q1]],Mapping!$A$2:$B$8,2,FALSE)</f>
        <v>N/A</v>
      </c>
      <c r="AB876" s="8">
        <f>VLOOKUP(Quintile_Data[[#This Row],[Deaths_Q2]],Mapping!$A$2:$B$8,2,FALSE)</f>
        <v>100</v>
      </c>
      <c r="AC876" s="8">
        <f>VLOOKUP(Quintile_Data[[#This Row],[Deaths_Q3]],Mapping!$A$2:$B$8,2,FALSE)</f>
        <v>50</v>
      </c>
      <c r="AD876" s="8">
        <f>VLOOKUP(Quintile_Data[[#This Row],[Deaths_Q4]],Mapping!$A$2:$B$8,2,FALSE)</f>
        <v>50</v>
      </c>
      <c r="AE876" s="8">
        <f>VLOOKUP(Quintile_Data[[#This Row],[Deaths_Q5]],Mapping!$A$2:$B$8,2,FALSE)</f>
        <v>50</v>
      </c>
      <c r="AF876" s="8">
        <f>VLOOKUP(Quintile_Data[[#This Row],[Deaths_Overall]],Mapping!$A$2:$B$8,2,FALSE)</f>
        <v>100</v>
      </c>
    </row>
    <row r="877" spans="1:32" x14ac:dyDescent="0.25">
      <c r="A877" t="s">
        <v>13</v>
      </c>
      <c r="B877" t="s">
        <v>15</v>
      </c>
      <c r="C877" t="s">
        <v>9</v>
      </c>
      <c r="D877" t="s">
        <v>29</v>
      </c>
      <c r="E877" t="s">
        <v>58</v>
      </c>
      <c r="F877" t="s">
        <v>7</v>
      </c>
      <c r="G877" s="10">
        <v>1.1643120125122599</v>
      </c>
      <c r="H877" s="5">
        <v>0.84542457736385801</v>
      </c>
      <c r="I877" s="5">
        <v>0.77281919650948805</v>
      </c>
      <c r="J877" s="5">
        <v>0.66461692008475903</v>
      </c>
      <c r="K877" s="5">
        <v>0.56377075607649796</v>
      </c>
      <c r="L877" s="5">
        <v>0.76444810974748301</v>
      </c>
      <c r="M877" s="10">
        <v>1.8827471768278401</v>
      </c>
      <c r="N877" s="5">
        <v>0.88033366330088103</v>
      </c>
      <c r="O877" s="5">
        <v>0.81598154821482505</v>
      </c>
      <c r="P877" s="5">
        <v>0.70813369791098402</v>
      </c>
      <c r="Q877" s="5">
        <v>0.62677230739920498</v>
      </c>
      <c r="R877" s="5">
        <v>0.884150615174218</v>
      </c>
      <c r="S877" s="11" t="s">
        <v>48</v>
      </c>
      <c r="T877" t="s">
        <v>50</v>
      </c>
      <c r="U877" t="s">
        <v>50</v>
      </c>
      <c r="V877" t="s">
        <v>50</v>
      </c>
      <c r="W877" t="s">
        <v>48</v>
      </c>
      <c r="X877" t="s">
        <v>50</v>
      </c>
      <c r="Y877" s="7">
        <f>ABS(Quintile_Data[[#This Row],[AE_Amt_Overall]]-MAX(Quintile_Data[[#This Row],[AE_Amt_Q1]:[AE_Amt_Q5]]))</f>
        <v>0.3998639027647769</v>
      </c>
      <c r="Z877" s="6">
        <f>ABS(MIN(Quintile_Data[[#This Row],[AE_Amt_Q1]:[AE_Amt_Q5]])-Quintile_Data[[#This Row],[AE_Amt_Overall]])</f>
        <v>0.20067735367098505</v>
      </c>
      <c r="AA877" s="19">
        <f>VLOOKUP(Quintile_Data[[#This Row],[Deaths_Q1]],Mapping!$A$2:$B$8,2,FALSE)</f>
        <v>50</v>
      </c>
      <c r="AB877" s="8">
        <f>VLOOKUP(Quintile_Data[[#This Row],[Deaths_Q2]],Mapping!$A$2:$B$8,2,FALSE)</f>
        <v>100</v>
      </c>
      <c r="AC877" s="8">
        <f>VLOOKUP(Quintile_Data[[#This Row],[Deaths_Q3]],Mapping!$A$2:$B$8,2,FALSE)</f>
        <v>100</v>
      </c>
      <c r="AD877" s="8">
        <f>VLOOKUP(Quintile_Data[[#This Row],[Deaths_Q4]],Mapping!$A$2:$B$8,2,FALSE)</f>
        <v>100</v>
      </c>
      <c r="AE877" s="8">
        <f>VLOOKUP(Quintile_Data[[#This Row],[Deaths_Q5]],Mapping!$A$2:$B$8,2,FALSE)</f>
        <v>50</v>
      </c>
      <c r="AF877" s="8">
        <f>VLOOKUP(Quintile_Data[[#This Row],[Deaths_Overall]],Mapping!$A$2:$B$8,2,FALSE)</f>
        <v>100</v>
      </c>
    </row>
    <row r="878" spans="1:32" x14ac:dyDescent="0.25">
      <c r="A878" t="s">
        <v>13</v>
      </c>
      <c r="B878" t="s">
        <v>15</v>
      </c>
      <c r="C878" t="s">
        <v>9</v>
      </c>
      <c r="D878" t="s">
        <v>29</v>
      </c>
      <c r="E878" t="s">
        <v>58</v>
      </c>
      <c r="F878" t="s">
        <v>57</v>
      </c>
      <c r="G878" s="10">
        <v>1.2576409114634499</v>
      </c>
      <c r="H878" s="5">
        <v>0.85475303808375802</v>
      </c>
      <c r="I878" s="5">
        <v>0.77767276539432495</v>
      </c>
      <c r="J878" s="5">
        <v>0.66789274847508096</v>
      </c>
      <c r="K878" s="5">
        <v>0.56435825370029402</v>
      </c>
      <c r="L878" s="5">
        <v>0.77987275586670801</v>
      </c>
      <c r="M878" s="10">
        <v>2.28709852182407</v>
      </c>
      <c r="N878" s="5">
        <v>0.91907245109251201</v>
      </c>
      <c r="O878" s="5">
        <v>0.85056830691729202</v>
      </c>
      <c r="P878" s="5">
        <v>0.72385282664357398</v>
      </c>
      <c r="Q878" s="5">
        <v>0.63077135121236205</v>
      </c>
      <c r="R878" s="5">
        <v>1.0226164743644599</v>
      </c>
      <c r="S878" s="11" t="s">
        <v>50</v>
      </c>
      <c r="T878" t="s">
        <v>50</v>
      </c>
      <c r="U878" t="s">
        <v>50</v>
      </c>
      <c r="V878" t="s">
        <v>50</v>
      </c>
      <c r="W878" t="s">
        <v>48</v>
      </c>
      <c r="X878" t="s">
        <v>50</v>
      </c>
      <c r="Y878" s="7">
        <f>ABS(Quintile_Data[[#This Row],[AE_Amt_Overall]]-MAX(Quintile_Data[[#This Row],[AE_Amt_Q1]:[AE_Amt_Q5]]))</f>
        <v>0.47776815559674191</v>
      </c>
      <c r="Z878" s="6">
        <f>ABS(MIN(Quintile_Data[[#This Row],[AE_Amt_Q1]:[AE_Amt_Q5]])-Quintile_Data[[#This Row],[AE_Amt_Overall]])</f>
        <v>0.21551450216641399</v>
      </c>
      <c r="AA878" s="19">
        <f>VLOOKUP(Quintile_Data[[#This Row],[Deaths_Q1]],Mapping!$A$2:$B$8,2,FALSE)</f>
        <v>100</v>
      </c>
      <c r="AB878" s="8">
        <f>VLOOKUP(Quintile_Data[[#This Row],[Deaths_Q2]],Mapping!$A$2:$B$8,2,FALSE)</f>
        <v>100</v>
      </c>
      <c r="AC878" s="8">
        <f>VLOOKUP(Quintile_Data[[#This Row],[Deaths_Q3]],Mapping!$A$2:$B$8,2,FALSE)</f>
        <v>100</v>
      </c>
      <c r="AD878" s="8">
        <f>VLOOKUP(Quintile_Data[[#This Row],[Deaths_Q4]],Mapping!$A$2:$B$8,2,FALSE)</f>
        <v>100</v>
      </c>
      <c r="AE878" s="8">
        <f>VLOOKUP(Quintile_Data[[#This Row],[Deaths_Q5]],Mapping!$A$2:$B$8,2,FALSE)</f>
        <v>50</v>
      </c>
      <c r="AF878" s="8">
        <f>VLOOKUP(Quintile_Data[[#This Row],[Deaths_Overall]],Mapping!$A$2:$B$8,2,FALSE)</f>
        <v>100</v>
      </c>
    </row>
    <row r="879" spans="1:32" x14ac:dyDescent="0.25">
      <c r="A879" t="s">
        <v>13</v>
      </c>
      <c r="B879" t="s">
        <v>8</v>
      </c>
      <c r="C879" t="s">
        <v>28</v>
      </c>
      <c r="D879" t="s">
        <v>10</v>
      </c>
      <c r="E879" t="s">
        <v>60</v>
      </c>
      <c r="F879" t="s">
        <v>16</v>
      </c>
      <c r="G879" s="10" t="s">
        <v>54</v>
      </c>
      <c r="H879" s="5">
        <v>1.82998307753683</v>
      </c>
      <c r="I879" s="5">
        <v>1.45801930050686</v>
      </c>
      <c r="J879" s="5">
        <v>0.89170734297421095</v>
      </c>
      <c r="K879" s="5">
        <v>0.79448144883122696</v>
      </c>
      <c r="L879" s="5">
        <v>1.1230955880659299</v>
      </c>
      <c r="M879" s="10" t="s">
        <v>54</v>
      </c>
      <c r="N879" s="5">
        <v>1.9455670647066501</v>
      </c>
      <c r="O879" s="5">
        <v>1.59247909663803</v>
      </c>
      <c r="P879" s="5">
        <v>0.923229079023552</v>
      </c>
      <c r="Q879" s="5">
        <v>0.88605666109419401</v>
      </c>
      <c r="R879" s="5">
        <v>1.2306526590170701</v>
      </c>
      <c r="S879" s="11" t="s">
        <v>55</v>
      </c>
      <c r="T879" t="s">
        <v>51</v>
      </c>
      <c r="U879" t="s">
        <v>49</v>
      </c>
      <c r="V879" t="s">
        <v>53</v>
      </c>
      <c r="W879" t="s">
        <v>53</v>
      </c>
      <c r="X879" t="s">
        <v>49</v>
      </c>
      <c r="Y879" s="7">
        <f>ABS(Quintile_Data[[#This Row],[AE_Amt_Overall]]-MAX(Quintile_Data[[#This Row],[AE_Amt_Q1]:[AE_Amt_Q5]]))</f>
        <v>0.70688748947090008</v>
      </c>
      <c r="Z879" s="6">
        <f>ABS(MIN(Quintile_Data[[#This Row],[AE_Amt_Q1]:[AE_Amt_Q5]])-Quintile_Data[[#This Row],[AE_Amt_Overall]])</f>
        <v>0.32861413923470295</v>
      </c>
      <c r="AA879" s="19" t="str">
        <f>VLOOKUP(Quintile_Data[[#This Row],[Deaths_Q1]],Mapping!$A$2:$B$8,2,FALSE)</f>
        <v>N/A</v>
      </c>
      <c r="AB879" s="8">
        <f>VLOOKUP(Quintile_Data[[#This Row],[Deaths_Q2]],Mapping!$A$2:$B$8,2,FALSE)</f>
        <v>6</v>
      </c>
      <c r="AC879" s="8">
        <f>VLOOKUP(Quintile_Data[[#This Row],[Deaths_Q3]],Mapping!$A$2:$B$8,2,FALSE)</f>
        <v>25</v>
      </c>
      <c r="AD879" s="8">
        <f>VLOOKUP(Quintile_Data[[#This Row],[Deaths_Q4]],Mapping!$A$2:$B$8,2,FALSE)</f>
        <v>12</v>
      </c>
      <c r="AE879" s="8">
        <f>VLOOKUP(Quintile_Data[[#This Row],[Deaths_Q5]],Mapping!$A$2:$B$8,2,FALSE)</f>
        <v>12</v>
      </c>
      <c r="AF879" s="8">
        <f>VLOOKUP(Quintile_Data[[#This Row],[Deaths_Overall]],Mapping!$A$2:$B$8,2,FALSE)</f>
        <v>25</v>
      </c>
    </row>
    <row r="880" spans="1:32" x14ac:dyDescent="0.25">
      <c r="A880" t="s">
        <v>13</v>
      </c>
      <c r="B880" t="s">
        <v>8</v>
      </c>
      <c r="C880" t="s">
        <v>28</v>
      </c>
      <c r="D880" t="s">
        <v>10</v>
      </c>
      <c r="E880" t="s">
        <v>60</v>
      </c>
      <c r="F880" t="s">
        <v>7</v>
      </c>
      <c r="G880" s="10" t="s">
        <v>54</v>
      </c>
      <c r="H880" s="5" t="s">
        <v>54</v>
      </c>
      <c r="I880" s="5">
        <v>1.7387089849328501</v>
      </c>
      <c r="J880" s="5" t="s">
        <v>54</v>
      </c>
      <c r="K880" s="5" t="s">
        <v>54</v>
      </c>
      <c r="L880" s="5">
        <v>1.4818715407783101</v>
      </c>
      <c r="M880" s="10" t="s">
        <v>54</v>
      </c>
      <c r="N880" s="5" t="s">
        <v>54</v>
      </c>
      <c r="O880" s="5">
        <v>1.0701268780558999</v>
      </c>
      <c r="P880" s="5" t="s">
        <v>54</v>
      </c>
      <c r="Q880" s="5" t="s">
        <v>54</v>
      </c>
      <c r="R880" s="5">
        <v>1.1028942088776399</v>
      </c>
      <c r="S880" s="11" t="s">
        <v>55</v>
      </c>
      <c r="T880" t="s">
        <v>55</v>
      </c>
      <c r="U880" t="s">
        <v>51</v>
      </c>
      <c r="V880" t="s">
        <v>55</v>
      </c>
      <c r="W880" t="s">
        <v>55</v>
      </c>
      <c r="X880" t="s">
        <v>51</v>
      </c>
      <c r="Y880" s="7">
        <f>ABS(Quintile_Data[[#This Row],[AE_Amt_Overall]]-MAX(Quintile_Data[[#This Row],[AE_Amt_Q1]:[AE_Amt_Q5]]))</f>
        <v>0.25683744415454002</v>
      </c>
      <c r="Z880" s="6">
        <f>ABS(MIN(Quintile_Data[[#This Row],[AE_Amt_Q1]:[AE_Amt_Q5]])-Quintile_Data[[#This Row],[AE_Amt_Overall]])</f>
        <v>0.25683744415454002</v>
      </c>
      <c r="AA880" s="19" t="str">
        <f>VLOOKUP(Quintile_Data[[#This Row],[Deaths_Q1]],Mapping!$A$2:$B$8,2,FALSE)</f>
        <v>N/A</v>
      </c>
      <c r="AB880" s="8" t="str">
        <f>VLOOKUP(Quintile_Data[[#This Row],[Deaths_Q2]],Mapping!$A$2:$B$8,2,FALSE)</f>
        <v>N/A</v>
      </c>
      <c r="AC880" s="8">
        <f>VLOOKUP(Quintile_Data[[#This Row],[Deaths_Q3]],Mapping!$A$2:$B$8,2,FALSE)</f>
        <v>6</v>
      </c>
      <c r="AD880" s="8" t="str">
        <f>VLOOKUP(Quintile_Data[[#This Row],[Deaths_Q4]],Mapping!$A$2:$B$8,2,FALSE)</f>
        <v>N/A</v>
      </c>
      <c r="AE880" s="8" t="str">
        <f>VLOOKUP(Quintile_Data[[#This Row],[Deaths_Q5]],Mapping!$A$2:$B$8,2,FALSE)</f>
        <v>N/A</v>
      </c>
      <c r="AF880" s="8">
        <f>VLOOKUP(Quintile_Data[[#This Row],[Deaths_Overall]],Mapping!$A$2:$B$8,2,FALSE)</f>
        <v>6</v>
      </c>
    </row>
    <row r="881" spans="1:32" x14ac:dyDescent="0.25">
      <c r="A881" t="s">
        <v>13</v>
      </c>
      <c r="B881" t="s">
        <v>8</v>
      </c>
      <c r="C881" t="s">
        <v>28</v>
      </c>
      <c r="D881" t="s">
        <v>10</v>
      </c>
      <c r="E881" t="s">
        <v>60</v>
      </c>
      <c r="F881" t="s">
        <v>57</v>
      </c>
      <c r="G881" s="10" t="s">
        <v>54</v>
      </c>
      <c r="H881" s="5">
        <v>2.2016685717907301</v>
      </c>
      <c r="I881" s="5">
        <v>1.38445206374021</v>
      </c>
      <c r="J881" s="5">
        <v>1.0971138960534399</v>
      </c>
      <c r="K881" s="5">
        <v>0.813614898975074</v>
      </c>
      <c r="L881" s="5">
        <v>1.2634496705562499</v>
      </c>
      <c r="M881" s="10" t="s">
        <v>54</v>
      </c>
      <c r="N881" s="5">
        <v>1.7171265628008201</v>
      </c>
      <c r="O881" s="5">
        <v>1.2998368495616399</v>
      </c>
      <c r="P881" s="5">
        <v>1.5526666078483999</v>
      </c>
      <c r="Q881" s="5">
        <v>0.86630536723236296</v>
      </c>
      <c r="R881" s="5">
        <v>1.21947676602599</v>
      </c>
      <c r="S881" s="11" t="s">
        <v>55</v>
      </c>
      <c r="T881" t="s">
        <v>51</v>
      </c>
      <c r="U881" t="s">
        <v>49</v>
      </c>
      <c r="V881" t="s">
        <v>51</v>
      </c>
      <c r="W881" t="s">
        <v>53</v>
      </c>
      <c r="X881" t="s">
        <v>49</v>
      </c>
      <c r="Y881" s="7">
        <f>ABS(Quintile_Data[[#This Row],[AE_Amt_Overall]]-MAX(Quintile_Data[[#This Row],[AE_Amt_Q1]:[AE_Amt_Q5]]))</f>
        <v>0.93821890123448015</v>
      </c>
      <c r="Z881" s="6">
        <f>ABS(MIN(Quintile_Data[[#This Row],[AE_Amt_Q1]:[AE_Amt_Q5]])-Quintile_Data[[#This Row],[AE_Amt_Overall]])</f>
        <v>0.44983477158117591</v>
      </c>
      <c r="AA881" s="19" t="str">
        <f>VLOOKUP(Quintile_Data[[#This Row],[Deaths_Q1]],Mapping!$A$2:$B$8,2,FALSE)</f>
        <v>N/A</v>
      </c>
      <c r="AB881" s="8">
        <f>VLOOKUP(Quintile_Data[[#This Row],[Deaths_Q2]],Mapping!$A$2:$B$8,2,FALSE)</f>
        <v>6</v>
      </c>
      <c r="AC881" s="8">
        <f>VLOOKUP(Quintile_Data[[#This Row],[Deaths_Q3]],Mapping!$A$2:$B$8,2,FALSE)</f>
        <v>25</v>
      </c>
      <c r="AD881" s="8">
        <f>VLOOKUP(Quintile_Data[[#This Row],[Deaths_Q4]],Mapping!$A$2:$B$8,2,FALSE)</f>
        <v>6</v>
      </c>
      <c r="AE881" s="8">
        <f>VLOOKUP(Quintile_Data[[#This Row],[Deaths_Q5]],Mapping!$A$2:$B$8,2,FALSE)</f>
        <v>12</v>
      </c>
      <c r="AF881" s="8">
        <f>VLOOKUP(Quintile_Data[[#This Row],[Deaths_Overall]],Mapping!$A$2:$B$8,2,FALSE)</f>
        <v>25</v>
      </c>
    </row>
    <row r="882" spans="1:32" x14ac:dyDescent="0.25">
      <c r="A882" t="s">
        <v>13</v>
      </c>
      <c r="B882" t="s">
        <v>8</v>
      </c>
      <c r="C882" t="s">
        <v>28</v>
      </c>
      <c r="D882" t="s">
        <v>10</v>
      </c>
      <c r="E882" t="s">
        <v>61</v>
      </c>
      <c r="F882" t="s">
        <v>16</v>
      </c>
      <c r="G882" s="10">
        <v>2.8022461642938401</v>
      </c>
      <c r="H882" s="5">
        <v>1.7215881610861301</v>
      </c>
      <c r="I882" s="5">
        <v>1.4112720833068</v>
      </c>
      <c r="J882" s="5">
        <v>1.0760178518730401</v>
      </c>
      <c r="K882" s="5">
        <v>0.88660729927085702</v>
      </c>
      <c r="L882" s="5">
        <v>1.2165840855796199</v>
      </c>
      <c r="M882" s="10">
        <v>2.7807098160944301</v>
      </c>
      <c r="N882" s="5">
        <v>1.79535086259822</v>
      </c>
      <c r="O882" s="5">
        <v>1.5324003375634301</v>
      </c>
      <c r="P882" s="5">
        <v>1.11466478583168</v>
      </c>
      <c r="Q882" s="5">
        <v>0.904416257471785</v>
      </c>
      <c r="R882" s="5">
        <v>1.24901425580852</v>
      </c>
      <c r="S882" s="11" t="s">
        <v>53</v>
      </c>
      <c r="T882" t="s">
        <v>49</v>
      </c>
      <c r="U882" t="s">
        <v>48</v>
      </c>
      <c r="V882" t="s">
        <v>49</v>
      </c>
      <c r="W882" t="s">
        <v>48</v>
      </c>
      <c r="X882" t="s">
        <v>48</v>
      </c>
      <c r="Y882" s="7">
        <f>ABS(Quintile_Data[[#This Row],[AE_Amt_Overall]]-MAX(Quintile_Data[[#This Row],[AE_Amt_Q1]:[AE_Amt_Q5]]))</f>
        <v>1.5856620787142202</v>
      </c>
      <c r="Z882" s="6">
        <f>ABS(MIN(Quintile_Data[[#This Row],[AE_Amt_Q1]:[AE_Amt_Q5]])-Quintile_Data[[#This Row],[AE_Amt_Overall]])</f>
        <v>0.32997678630876293</v>
      </c>
      <c r="AA882" s="19">
        <f>VLOOKUP(Quintile_Data[[#This Row],[Deaths_Q1]],Mapping!$A$2:$B$8,2,FALSE)</f>
        <v>12</v>
      </c>
      <c r="AB882" s="8">
        <f>VLOOKUP(Quintile_Data[[#This Row],[Deaths_Q2]],Mapping!$A$2:$B$8,2,FALSE)</f>
        <v>25</v>
      </c>
      <c r="AC882" s="8">
        <f>VLOOKUP(Quintile_Data[[#This Row],[Deaths_Q3]],Mapping!$A$2:$B$8,2,FALSE)</f>
        <v>50</v>
      </c>
      <c r="AD882" s="8">
        <f>VLOOKUP(Quintile_Data[[#This Row],[Deaths_Q4]],Mapping!$A$2:$B$8,2,FALSE)</f>
        <v>25</v>
      </c>
      <c r="AE882" s="8">
        <f>VLOOKUP(Quintile_Data[[#This Row],[Deaths_Q5]],Mapping!$A$2:$B$8,2,FALSE)</f>
        <v>50</v>
      </c>
      <c r="AF882" s="8">
        <f>VLOOKUP(Quintile_Data[[#This Row],[Deaths_Overall]],Mapping!$A$2:$B$8,2,FALSE)</f>
        <v>50</v>
      </c>
    </row>
    <row r="883" spans="1:32" x14ac:dyDescent="0.25">
      <c r="A883" t="s">
        <v>13</v>
      </c>
      <c r="B883" t="s">
        <v>8</v>
      </c>
      <c r="C883" t="s">
        <v>28</v>
      </c>
      <c r="D883" t="s">
        <v>10</v>
      </c>
      <c r="E883" t="s">
        <v>61</v>
      </c>
      <c r="F883" t="s">
        <v>7</v>
      </c>
      <c r="G883" s="10">
        <v>3.5410365239743702</v>
      </c>
      <c r="H883" s="5">
        <v>1.5237364229989401</v>
      </c>
      <c r="I883" s="5">
        <v>1.12328216188555</v>
      </c>
      <c r="J883" s="5">
        <v>0.86619809340667797</v>
      </c>
      <c r="K883" s="5">
        <v>0.60044546531888099</v>
      </c>
      <c r="L883" s="5">
        <v>1.0938541535958299</v>
      </c>
      <c r="M883" s="10">
        <v>2.2763473699977701</v>
      </c>
      <c r="N883" s="5">
        <v>1.3943423924038401</v>
      </c>
      <c r="O883" s="5">
        <v>1.1676990170705099</v>
      </c>
      <c r="P883" s="5">
        <v>0.998586813317621</v>
      </c>
      <c r="Q883" s="5">
        <v>0.80043578304760199</v>
      </c>
      <c r="R883" s="5">
        <v>1.13176389724801</v>
      </c>
      <c r="S883" s="11" t="s">
        <v>51</v>
      </c>
      <c r="T883" t="s">
        <v>53</v>
      </c>
      <c r="U883" t="s">
        <v>49</v>
      </c>
      <c r="V883" t="s">
        <v>53</v>
      </c>
      <c r="W883" t="s">
        <v>51</v>
      </c>
      <c r="X883" t="s">
        <v>49</v>
      </c>
      <c r="Y883" s="7">
        <f>ABS(Quintile_Data[[#This Row],[AE_Amt_Overall]]-MAX(Quintile_Data[[#This Row],[AE_Amt_Q1]:[AE_Amt_Q5]]))</f>
        <v>2.44718237037854</v>
      </c>
      <c r="Z883" s="6">
        <f>ABS(MIN(Quintile_Data[[#This Row],[AE_Amt_Q1]:[AE_Amt_Q5]])-Quintile_Data[[#This Row],[AE_Amt_Overall]])</f>
        <v>0.49340868827694895</v>
      </c>
      <c r="AA883" s="19">
        <f>VLOOKUP(Quintile_Data[[#This Row],[Deaths_Q1]],Mapping!$A$2:$B$8,2,FALSE)</f>
        <v>6</v>
      </c>
      <c r="AB883" s="8">
        <f>VLOOKUP(Quintile_Data[[#This Row],[Deaths_Q2]],Mapping!$A$2:$B$8,2,FALSE)</f>
        <v>12</v>
      </c>
      <c r="AC883" s="8">
        <f>VLOOKUP(Quintile_Data[[#This Row],[Deaths_Q3]],Mapping!$A$2:$B$8,2,FALSE)</f>
        <v>25</v>
      </c>
      <c r="AD883" s="8">
        <f>VLOOKUP(Quintile_Data[[#This Row],[Deaths_Q4]],Mapping!$A$2:$B$8,2,FALSE)</f>
        <v>12</v>
      </c>
      <c r="AE883" s="8">
        <f>VLOOKUP(Quintile_Data[[#This Row],[Deaths_Q5]],Mapping!$A$2:$B$8,2,FALSE)</f>
        <v>6</v>
      </c>
      <c r="AF883" s="8">
        <f>VLOOKUP(Quintile_Data[[#This Row],[Deaths_Overall]],Mapping!$A$2:$B$8,2,FALSE)</f>
        <v>25</v>
      </c>
    </row>
    <row r="884" spans="1:32" x14ac:dyDescent="0.25">
      <c r="A884" t="s">
        <v>13</v>
      </c>
      <c r="B884" t="s">
        <v>8</v>
      </c>
      <c r="C884" t="s">
        <v>28</v>
      </c>
      <c r="D884" t="s">
        <v>10</v>
      </c>
      <c r="E884" t="s">
        <v>61</v>
      </c>
      <c r="F884" t="s">
        <v>57</v>
      </c>
      <c r="G884" s="10">
        <v>3.2446737962918699</v>
      </c>
      <c r="H884" s="5">
        <v>1.5359866273176901</v>
      </c>
      <c r="I884" s="5">
        <v>1.2614779832824301</v>
      </c>
      <c r="J884" s="5">
        <v>0.91675406698371098</v>
      </c>
      <c r="K884" s="5">
        <v>0.77118705088829897</v>
      </c>
      <c r="L884" s="5">
        <v>1.14820841868157</v>
      </c>
      <c r="M884" s="10">
        <v>2.3641869362436698</v>
      </c>
      <c r="N884" s="5">
        <v>1.6094490787781099</v>
      </c>
      <c r="O884" s="5">
        <v>1.41663891598404</v>
      </c>
      <c r="P884" s="5">
        <v>0.96570550659103804</v>
      </c>
      <c r="Q884" s="5">
        <v>1.2536150014248</v>
      </c>
      <c r="R884" s="5">
        <v>1.2278435047051399</v>
      </c>
      <c r="S884" s="11" t="s">
        <v>53</v>
      </c>
      <c r="T884" t="s">
        <v>49</v>
      </c>
      <c r="U884" t="s">
        <v>48</v>
      </c>
      <c r="V884" t="s">
        <v>48</v>
      </c>
      <c r="W884" t="s">
        <v>53</v>
      </c>
      <c r="X884" t="s">
        <v>48</v>
      </c>
      <c r="Y884" s="7">
        <f>ABS(Quintile_Data[[#This Row],[AE_Amt_Overall]]-MAX(Quintile_Data[[#This Row],[AE_Amt_Q1]:[AE_Amt_Q5]]))</f>
        <v>2.0964653776102997</v>
      </c>
      <c r="Z884" s="6">
        <f>ABS(MIN(Quintile_Data[[#This Row],[AE_Amt_Q1]:[AE_Amt_Q5]])-Quintile_Data[[#This Row],[AE_Amt_Overall]])</f>
        <v>0.377021367793271</v>
      </c>
      <c r="AA884" s="19">
        <f>VLOOKUP(Quintile_Data[[#This Row],[Deaths_Q1]],Mapping!$A$2:$B$8,2,FALSE)</f>
        <v>12</v>
      </c>
      <c r="AB884" s="8">
        <f>VLOOKUP(Quintile_Data[[#This Row],[Deaths_Q2]],Mapping!$A$2:$B$8,2,FALSE)</f>
        <v>25</v>
      </c>
      <c r="AC884" s="8">
        <f>VLOOKUP(Quintile_Data[[#This Row],[Deaths_Q3]],Mapping!$A$2:$B$8,2,FALSE)</f>
        <v>50</v>
      </c>
      <c r="AD884" s="8">
        <f>VLOOKUP(Quintile_Data[[#This Row],[Deaths_Q4]],Mapping!$A$2:$B$8,2,FALSE)</f>
        <v>50</v>
      </c>
      <c r="AE884" s="8">
        <f>VLOOKUP(Quintile_Data[[#This Row],[Deaths_Q5]],Mapping!$A$2:$B$8,2,FALSE)</f>
        <v>12</v>
      </c>
      <c r="AF884" s="8">
        <f>VLOOKUP(Quintile_Data[[#This Row],[Deaths_Overall]],Mapping!$A$2:$B$8,2,FALSE)</f>
        <v>50</v>
      </c>
    </row>
    <row r="885" spans="1:32" x14ac:dyDescent="0.25">
      <c r="A885" t="s">
        <v>13</v>
      </c>
      <c r="B885" t="s">
        <v>8</v>
      </c>
      <c r="C885" t="s">
        <v>28</v>
      </c>
      <c r="D885" t="s">
        <v>10</v>
      </c>
      <c r="E885" t="s">
        <v>62</v>
      </c>
      <c r="F885" t="s">
        <v>16</v>
      </c>
      <c r="G885" s="10">
        <v>4.2392176764287104</v>
      </c>
      <c r="H885" s="5">
        <v>2.3296512934717502</v>
      </c>
      <c r="I885" s="5">
        <v>1.7959839254733001</v>
      </c>
      <c r="J885" s="5">
        <v>1.51196134119684</v>
      </c>
      <c r="K885" s="5">
        <v>1.0284202602261501</v>
      </c>
      <c r="L885" s="5">
        <v>1.6626294579802801</v>
      </c>
      <c r="M885" s="10">
        <v>4.3178752374539204</v>
      </c>
      <c r="N885" s="5">
        <v>2.5344816385031899</v>
      </c>
      <c r="O885" s="5">
        <v>2.05815769798058</v>
      </c>
      <c r="P885" s="5">
        <v>1.5851280515064601</v>
      </c>
      <c r="Q885" s="5">
        <v>1.0670948284142501</v>
      </c>
      <c r="R885" s="5">
        <v>1.7153186587923299</v>
      </c>
      <c r="S885" s="11" t="s">
        <v>49</v>
      </c>
      <c r="T885" t="s">
        <v>53</v>
      </c>
      <c r="U885" t="s">
        <v>53</v>
      </c>
      <c r="V885" t="s">
        <v>49</v>
      </c>
      <c r="W885" t="s">
        <v>49</v>
      </c>
      <c r="X885" t="s">
        <v>48</v>
      </c>
      <c r="Y885" s="7">
        <f>ABS(Quintile_Data[[#This Row],[AE_Amt_Overall]]-MAX(Quintile_Data[[#This Row],[AE_Amt_Q1]:[AE_Amt_Q5]]))</f>
        <v>2.5765882184484301</v>
      </c>
      <c r="Z885" s="6">
        <f>ABS(MIN(Quintile_Data[[#This Row],[AE_Amt_Q1]:[AE_Amt_Q5]])-Quintile_Data[[#This Row],[AE_Amt_Overall]])</f>
        <v>0.63420919775412998</v>
      </c>
      <c r="AA885" s="19">
        <f>VLOOKUP(Quintile_Data[[#This Row],[Deaths_Q1]],Mapping!$A$2:$B$8,2,FALSE)</f>
        <v>25</v>
      </c>
      <c r="AB885" s="8">
        <f>VLOOKUP(Quintile_Data[[#This Row],[Deaths_Q2]],Mapping!$A$2:$B$8,2,FALSE)</f>
        <v>12</v>
      </c>
      <c r="AC885" s="8">
        <f>VLOOKUP(Quintile_Data[[#This Row],[Deaths_Q3]],Mapping!$A$2:$B$8,2,FALSE)</f>
        <v>12</v>
      </c>
      <c r="AD885" s="8">
        <f>VLOOKUP(Quintile_Data[[#This Row],[Deaths_Q4]],Mapping!$A$2:$B$8,2,FALSE)</f>
        <v>25</v>
      </c>
      <c r="AE885" s="8">
        <f>VLOOKUP(Quintile_Data[[#This Row],[Deaths_Q5]],Mapping!$A$2:$B$8,2,FALSE)</f>
        <v>25</v>
      </c>
      <c r="AF885" s="8">
        <f>VLOOKUP(Quintile_Data[[#This Row],[Deaths_Overall]],Mapping!$A$2:$B$8,2,FALSE)</f>
        <v>50</v>
      </c>
    </row>
    <row r="886" spans="1:32" x14ac:dyDescent="0.25">
      <c r="A886" t="s">
        <v>13</v>
      </c>
      <c r="B886" t="s">
        <v>8</v>
      </c>
      <c r="C886" t="s">
        <v>28</v>
      </c>
      <c r="D886" t="s">
        <v>10</v>
      </c>
      <c r="E886" t="s">
        <v>62</v>
      </c>
      <c r="F886" t="s">
        <v>7</v>
      </c>
      <c r="G886" s="10">
        <v>2.5734669759987199</v>
      </c>
      <c r="H886" s="5">
        <v>1.4044014404971299</v>
      </c>
      <c r="I886" s="5">
        <v>1.0420037323562099</v>
      </c>
      <c r="J886" s="5">
        <v>0.78084016511905097</v>
      </c>
      <c r="K886" s="5">
        <v>0.59826863064979097</v>
      </c>
      <c r="L886" s="5">
        <v>1.05693187293237</v>
      </c>
      <c r="M886" s="10">
        <v>1.9882290272212</v>
      </c>
      <c r="N886" s="5">
        <v>1.220657840309</v>
      </c>
      <c r="O886" s="5">
        <v>1.2456681164980199</v>
      </c>
      <c r="P886" s="5">
        <v>0.99952725202856796</v>
      </c>
      <c r="Q886" s="5">
        <v>0.815940510485898</v>
      </c>
      <c r="R886" s="5">
        <v>1.13761260498102</v>
      </c>
      <c r="S886" s="11" t="s">
        <v>51</v>
      </c>
      <c r="T886" t="s">
        <v>49</v>
      </c>
      <c r="U886" t="s">
        <v>49</v>
      </c>
      <c r="V886" t="s">
        <v>49</v>
      </c>
      <c r="W886" t="s">
        <v>53</v>
      </c>
      <c r="X886" t="s">
        <v>48</v>
      </c>
      <c r="Y886" s="7">
        <f>ABS(Quintile_Data[[#This Row],[AE_Amt_Overall]]-MAX(Quintile_Data[[#This Row],[AE_Amt_Q1]:[AE_Amt_Q5]]))</f>
        <v>1.5165351030663499</v>
      </c>
      <c r="Z886" s="6">
        <f>ABS(MIN(Quintile_Data[[#This Row],[AE_Amt_Q1]:[AE_Amt_Q5]])-Quintile_Data[[#This Row],[AE_Amt_Overall]])</f>
        <v>0.45866324228257904</v>
      </c>
      <c r="AA886" s="19">
        <f>VLOOKUP(Quintile_Data[[#This Row],[Deaths_Q1]],Mapping!$A$2:$B$8,2,FALSE)</f>
        <v>6</v>
      </c>
      <c r="AB886" s="8">
        <f>VLOOKUP(Quintile_Data[[#This Row],[Deaths_Q2]],Mapping!$A$2:$B$8,2,FALSE)</f>
        <v>25</v>
      </c>
      <c r="AC886" s="8">
        <f>VLOOKUP(Quintile_Data[[#This Row],[Deaths_Q3]],Mapping!$A$2:$B$8,2,FALSE)</f>
        <v>25</v>
      </c>
      <c r="AD886" s="8">
        <f>VLOOKUP(Quintile_Data[[#This Row],[Deaths_Q4]],Mapping!$A$2:$B$8,2,FALSE)</f>
        <v>25</v>
      </c>
      <c r="AE886" s="8">
        <f>VLOOKUP(Quintile_Data[[#This Row],[Deaths_Q5]],Mapping!$A$2:$B$8,2,FALSE)</f>
        <v>12</v>
      </c>
      <c r="AF886" s="8">
        <f>VLOOKUP(Quintile_Data[[#This Row],[Deaths_Overall]],Mapping!$A$2:$B$8,2,FALSE)</f>
        <v>50</v>
      </c>
    </row>
    <row r="887" spans="1:32" x14ac:dyDescent="0.25">
      <c r="A887" t="s">
        <v>13</v>
      </c>
      <c r="B887" t="s">
        <v>8</v>
      </c>
      <c r="C887" t="s">
        <v>28</v>
      </c>
      <c r="D887" t="s">
        <v>10</v>
      </c>
      <c r="E887" t="s">
        <v>62</v>
      </c>
      <c r="F887" t="s">
        <v>57</v>
      </c>
      <c r="G887" s="10">
        <v>2.9018328003432199</v>
      </c>
      <c r="H887" s="5">
        <v>1.6254431573761701</v>
      </c>
      <c r="I887" s="5">
        <v>1.1769693372237899</v>
      </c>
      <c r="J887" s="5">
        <v>0.89582623375459403</v>
      </c>
      <c r="K887" s="5">
        <v>0.65941123233698296</v>
      </c>
      <c r="L887" s="5">
        <v>1.09612158909609</v>
      </c>
      <c r="M887" s="10">
        <v>2.41295573729957</v>
      </c>
      <c r="N887" s="5">
        <v>1.4956055701276301</v>
      </c>
      <c r="O887" s="5">
        <v>1.46725647458034</v>
      </c>
      <c r="P887" s="5">
        <v>1.38064151098485</v>
      </c>
      <c r="Q887" s="5">
        <v>1.01029386214796</v>
      </c>
      <c r="R887" s="5">
        <v>1.35448511531128</v>
      </c>
      <c r="S887" s="11" t="s">
        <v>51</v>
      </c>
      <c r="T887" t="s">
        <v>49</v>
      </c>
      <c r="U887" t="s">
        <v>48</v>
      </c>
      <c r="V887" t="s">
        <v>49</v>
      </c>
      <c r="W887" t="s">
        <v>49</v>
      </c>
      <c r="X887" t="s">
        <v>48</v>
      </c>
      <c r="Y887" s="7">
        <f>ABS(Quintile_Data[[#This Row],[AE_Amt_Overall]]-MAX(Quintile_Data[[#This Row],[AE_Amt_Q1]:[AE_Amt_Q5]]))</f>
        <v>1.8057112112471299</v>
      </c>
      <c r="Z887" s="6">
        <f>ABS(MIN(Quintile_Data[[#This Row],[AE_Amt_Q1]:[AE_Amt_Q5]])-Quintile_Data[[#This Row],[AE_Amt_Overall]])</f>
        <v>0.43671035675910708</v>
      </c>
      <c r="AA887" s="19">
        <f>VLOOKUP(Quintile_Data[[#This Row],[Deaths_Q1]],Mapping!$A$2:$B$8,2,FALSE)</f>
        <v>6</v>
      </c>
      <c r="AB887" s="8">
        <f>VLOOKUP(Quintile_Data[[#This Row],[Deaths_Q2]],Mapping!$A$2:$B$8,2,FALSE)</f>
        <v>25</v>
      </c>
      <c r="AC887" s="8">
        <f>VLOOKUP(Quintile_Data[[#This Row],[Deaths_Q3]],Mapping!$A$2:$B$8,2,FALSE)</f>
        <v>50</v>
      </c>
      <c r="AD887" s="8">
        <f>VLOOKUP(Quintile_Data[[#This Row],[Deaths_Q4]],Mapping!$A$2:$B$8,2,FALSE)</f>
        <v>25</v>
      </c>
      <c r="AE887" s="8">
        <f>VLOOKUP(Quintile_Data[[#This Row],[Deaths_Q5]],Mapping!$A$2:$B$8,2,FALSE)</f>
        <v>25</v>
      </c>
      <c r="AF887" s="8">
        <f>VLOOKUP(Quintile_Data[[#This Row],[Deaths_Overall]],Mapping!$A$2:$B$8,2,FALSE)</f>
        <v>50</v>
      </c>
    </row>
    <row r="888" spans="1:32" x14ac:dyDescent="0.25">
      <c r="A888" t="s">
        <v>13</v>
      </c>
      <c r="B888" t="s">
        <v>8</v>
      </c>
      <c r="C888" t="s">
        <v>28</v>
      </c>
      <c r="D888" t="s">
        <v>10</v>
      </c>
      <c r="E888" t="s">
        <v>11</v>
      </c>
      <c r="F888" t="s">
        <v>16</v>
      </c>
      <c r="G888" s="10">
        <v>4.8847873649506202</v>
      </c>
      <c r="H888" s="5">
        <v>3.2990072910853199</v>
      </c>
      <c r="I888" s="5">
        <v>2.2495861346887298</v>
      </c>
      <c r="J888" s="5">
        <v>1.43122723701872</v>
      </c>
      <c r="K888" s="5">
        <v>0.97468154942352103</v>
      </c>
      <c r="L888" s="5">
        <v>2.0663488156764598</v>
      </c>
      <c r="M888" s="10">
        <v>4.7929200985344602</v>
      </c>
      <c r="N888" s="5">
        <v>3.50031871835137</v>
      </c>
      <c r="O888" s="5">
        <v>2.4410385009182298</v>
      </c>
      <c r="P888" s="5">
        <v>1.56424998285337</v>
      </c>
      <c r="Q888" s="5">
        <v>1.0271321967184299</v>
      </c>
      <c r="R888" s="5">
        <v>2.2286606409638199</v>
      </c>
      <c r="S888" s="11" t="s">
        <v>49</v>
      </c>
      <c r="T888" t="s">
        <v>49</v>
      </c>
      <c r="U888" t="s">
        <v>48</v>
      </c>
      <c r="V888" t="s">
        <v>53</v>
      </c>
      <c r="W888" t="s">
        <v>49</v>
      </c>
      <c r="X888" t="s">
        <v>48</v>
      </c>
      <c r="Y888" s="7">
        <f>ABS(Quintile_Data[[#This Row],[AE_Amt_Overall]]-MAX(Quintile_Data[[#This Row],[AE_Amt_Q1]:[AE_Amt_Q5]]))</f>
        <v>2.8184385492741604</v>
      </c>
      <c r="Z888" s="6">
        <f>ABS(MIN(Quintile_Data[[#This Row],[AE_Amt_Q1]:[AE_Amt_Q5]])-Quintile_Data[[#This Row],[AE_Amt_Overall]])</f>
        <v>1.0916672662529388</v>
      </c>
      <c r="AA888" s="19">
        <f>VLOOKUP(Quintile_Data[[#This Row],[Deaths_Q1]],Mapping!$A$2:$B$8,2,FALSE)</f>
        <v>25</v>
      </c>
      <c r="AB888" s="8">
        <f>VLOOKUP(Quintile_Data[[#This Row],[Deaths_Q2]],Mapping!$A$2:$B$8,2,FALSE)</f>
        <v>25</v>
      </c>
      <c r="AC888" s="8">
        <f>VLOOKUP(Quintile_Data[[#This Row],[Deaths_Q3]],Mapping!$A$2:$B$8,2,FALSE)</f>
        <v>50</v>
      </c>
      <c r="AD888" s="8">
        <f>VLOOKUP(Quintile_Data[[#This Row],[Deaths_Q4]],Mapping!$A$2:$B$8,2,FALSE)</f>
        <v>12</v>
      </c>
      <c r="AE888" s="8">
        <f>VLOOKUP(Quintile_Data[[#This Row],[Deaths_Q5]],Mapping!$A$2:$B$8,2,FALSE)</f>
        <v>25</v>
      </c>
      <c r="AF888" s="8">
        <f>VLOOKUP(Quintile_Data[[#This Row],[Deaths_Overall]],Mapping!$A$2:$B$8,2,FALSE)</f>
        <v>50</v>
      </c>
    </row>
    <row r="889" spans="1:32" x14ac:dyDescent="0.25">
      <c r="A889" t="s">
        <v>13</v>
      </c>
      <c r="B889" t="s">
        <v>8</v>
      </c>
      <c r="C889" t="s">
        <v>28</v>
      </c>
      <c r="D889" t="s">
        <v>10</v>
      </c>
      <c r="E889" t="s">
        <v>11</v>
      </c>
      <c r="F889" t="s">
        <v>7</v>
      </c>
      <c r="G889" s="10">
        <v>2.1171704531361701</v>
      </c>
      <c r="H889" s="5">
        <v>1.2370674015199701</v>
      </c>
      <c r="I889" s="5">
        <v>1.03211345653155</v>
      </c>
      <c r="J889" s="5">
        <v>0.81892036497777598</v>
      </c>
      <c r="K889" s="5">
        <v>0.62890197212088295</v>
      </c>
      <c r="L889" s="5">
        <v>1.0205975112427099</v>
      </c>
      <c r="M889" s="10">
        <v>1.67684852829959</v>
      </c>
      <c r="N889" s="5">
        <v>1.3785155674649801</v>
      </c>
      <c r="O889" s="5">
        <v>1.10782013148672</v>
      </c>
      <c r="P889" s="5">
        <v>0.92801853643332</v>
      </c>
      <c r="Q889" s="5">
        <v>0.821567637830663</v>
      </c>
      <c r="R889" s="5">
        <v>1.1525739174671601</v>
      </c>
      <c r="S889" s="11" t="s">
        <v>49</v>
      </c>
      <c r="T889" t="s">
        <v>48</v>
      </c>
      <c r="U889" t="s">
        <v>48</v>
      </c>
      <c r="V889" t="s">
        <v>48</v>
      </c>
      <c r="W889" t="s">
        <v>49</v>
      </c>
      <c r="X889" t="s">
        <v>48</v>
      </c>
      <c r="Y889" s="7">
        <f>ABS(Quintile_Data[[#This Row],[AE_Amt_Overall]]-MAX(Quintile_Data[[#This Row],[AE_Amt_Q1]:[AE_Amt_Q5]]))</f>
        <v>1.0965729418934602</v>
      </c>
      <c r="Z889" s="6">
        <f>ABS(MIN(Quintile_Data[[#This Row],[AE_Amt_Q1]:[AE_Amt_Q5]])-Quintile_Data[[#This Row],[AE_Amt_Overall]])</f>
        <v>0.39169553912182697</v>
      </c>
      <c r="AA889" s="19">
        <f>VLOOKUP(Quintile_Data[[#This Row],[Deaths_Q1]],Mapping!$A$2:$B$8,2,FALSE)</f>
        <v>25</v>
      </c>
      <c r="AB889" s="8">
        <f>VLOOKUP(Quintile_Data[[#This Row],[Deaths_Q2]],Mapping!$A$2:$B$8,2,FALSE)</f>
        <v>50</v>
      </c>
      <c r="AC889" s="8">
        <f>VLOOKUP(Quintile_Data[[#This Row],[Deaths_Q3]],Mapping!$A$2:$B$8,2,FALSE)</f>
        <v>50</v>
      </c>
      <c r="AD889" s="8">
        <f>VLOOKUP(Quintile_Data[[#This Row],[Deaths_Q4]],Mapping!$A$2:$B$8,2,FALSE)</f>
        <v>50</v>
      </c>
      <c r="AE889" s="8">
        <f>VLOOKUP(Quintile_Data[[#This Row],[Deaths_Q5]],Mapping!$A$2:$B$8,2,FALSE)</f>
        <v>25</v>
      </c>
      <c r="AF889" s="8">
        <f>VLOOKUP(Quintile_Data[[#This Row],[Deaths_Overall]],Mapping!$A$2:$B$8,2,FALSE)</f>
        <v>50</v>
      </c>
    </row>
    <row r="890" spans="1:32" x14ac:dyDescent="0.25">
      <c r="A890" t="s">
        <v>13</v>
      </c>
      <c r="B890" t="s">
        <v>8</v>
      </c>
      <c r="C890" t="s">
        <v>28</v>
      </c>
      <c r="D890" t="s">
        <v>10</v>
      </c>
      <c r="E890" t="s">
        <v>11</v>
      </c>
      <c r="F890" t="s">
        <v>57</v>
      </c>
      <c r="G890" s="10">
        <v>2.1950777955972698</v>
      </c>
      <c r="H890" s="5">
        <v>1.2817885328440399</v>
      </c>
      <c r="I890" s="5">
        <v>1.0582012819672599</v>
      </c>
      <c r="J890" s="5">
        <v>0.83459139783495595</v>
      </c>
      <c r="K890" s="5">
        <v>0.662390621039877</v>
      </c>
      <c r="L890" s="5">
        <v>1.0401752248521601</v>
      </c>
      <c r="M890" s="10">
        <v>2.2453683729673601</v>
      </c>
      <c r="N890" s="5">
        <v>1.6835015022919899</v>
      </c>
      <c r="O890" s="5">
        <v>1.2830434398883199</v>
      </c>
      <c r="P890" s="5">
        <v>1.0328591326005001</v>
      </c>
      <c r="Q890" s="5">
        <v>0.93440542656805703</v>
      </c>
      <c r="R890" s="5">
        <v>1.3572406588741901</v>
      </c>
      <c r="S890" s="11" t="s">
        <v>49</v>
      </c>
      <c r="T890" t="s">
        <v>48</v>
      </c>
      <c r="U890" t="s">
        <v>48</v>
      </c>
      <c r="V890" t="s">
        <v>48</v>
      </c>
      <c r="W890" t="s">
        <v>49</v>
      </c>
      <c r="X890" t="s">
        <v>48</v>
      </c>
      <c r="Y890" s="7">
        <f>ABS(Quintile_Data[[#This Row],[AE_Amt_Overall]]-MAX(Quintile_Data[[#This Row],[AE_Amt_Q1]:[AE_Amt_Q5]]))</f>
        <v>1.1549025707451097</v>
      </c>
      <c r="Z890" s="6">
        <f>ABS(MIN(Quintile_Data[[#This Row],[AE_Amt_Q1]:[AE_Amt_Q5]])-Quintile_Data[[#This Row],[AE_Amt_Overall]])</f>
        <v>0.37778460381228307</v>
      </c>
      <c r="AA890" s="19">
        <f>VLOOKUP(Quintile_Data[[#This Row],[Deaths_Q1]],Mapping!$A$2:$B$8,2,FALSE)</f>
        <v>25</v>
      </c>
      <c r="AB890" s="8">
        <f>VLOOKUP(Quintile_Data[[#This Row],[Deaths_Q2]],Mapping!$A$2:$B$8,2,FALSE)</f>
        <v>50</v>
      </c>
      <c r="AC890" s="8">
        <f>VLOOKUP(Quintile_Data[[#This Row],[Deaths_Q3]],Mapping!$A$2:$B$8,2,FALSE)</f>
        <v>50</v>
      </c>
      <c r="AD890" s="8">
        <f>VLOOKUP(Quintile_Data[[#This Row],[Deaths_Q4]],Mapping!$A$2:$B$8,2,FALSE)</f>
        <v>50</v>
      </c>
      <c r="AE890" s="8">
        <f>VLOOKUP(Quintile_Data[[#This Row],[Deaths_Q5]],Mapping!$A$2:$B$8,2,FALSE)</f>
        <v>25</v>
      </c>
      <c r="AF890" s="8">
        <f>VLOOKUP(Quintile_Data[[#This Row],[Deaths_Overall]],Mapping!$A$2:$B$8,2,FALSE)</f>
        <v>50</v>
      </c>
    </row>
    <row r="891" spans="1:32" x14ac:dyDescent="0.25">
      <c r="A891" t="s">
        <v>13</v>
      </c>
      <c r="B891" t="s">
        <v>8</v>
      </c>
      <c r="C891" t="s">
        <v>28</v>
      </c>
      <c r="D891" t="s">
        <v>10</v>
      </c>
      <c r="E891" t="s">
        <v>58</v>
      </c>
      <c r="F891" t="s">
        <v>16</v>
      </c>
      <c r="G891" s="10">
        <v>3.8960910645733602</v>
      </c>
      <c r="H891" s="5">
        <v>2.2802847727868301</v>
      </c>
      <c r="I891" s="5">
        <v>1.8970570623487399</v>
      </c>
      <c r="J891" s="5">
        <v>1.4329837106461201</v>
      </c>
      <c r="K891" s="5">
        <v>0.95155932270769195</v>
      </c>
      <c r="L891" s="5">
        <v>1.4801583692090701</v>
      </c>
      <c r="M891" s="10">
        <v>3.86397112696962</v>
      </c>
      <c r="N891" s="5">
        <v>2.43043450482695</v>
      </c>
      <c r="O891" s="5">
        <v>2.0370031343152699</v>
      </c>
      <c r="P891" s="5">
        <v>1.5568746893088501</v>
      </c>
      <c r="Q891" s="5">
        <v>0.97619451632710297</v>
      </c>
      <c r="R891" s="5">
        <v>1.5197747511258299</v>
      </c>
      <c r="S891" s="11" t="s">
        <v>49</v>
      </c>
      <c r="T891" t="s">
        <v>48</v>
      </c>
      <c r="U891" t="s">
        <v>48</v>
      </c>
      <c r="V891" t="s">
        <v>48</v>
      </c>
      <c r="W891" t="s">
        <v>48</v>
      </c>
      <c r="X891" t="s">
        <v>48</v>
      </c>
      <c r="Y891" s="7">
        <f>ABS(Quintile_Data[[#This Row],[AE_Amt_Overall]]-MAX(Quintile_Data[[#This Row],[AE_Amt_Q1]:[AE_Amt_Q5]]))</f>
        <v>2.4159326953642903</v>
      </c>
      <c r="Z891" s="6">
        <f>ABS(MIN(Quintile_Data[[#This Row],[AE_Amt_Q1]:[AE_Amt_Q5]])-Quintile_Data[[#This Row],[AE_Amt_Overall]])</f>
        <v>0.52859904650137812</v>
      </c>
      <c r="AA891" s="19">
        <f>VLOOKUP(Quintile_Data[[#This Row],[Deaths_Q1]],Mapping!$A$2:$B$8,2,FALSE)</f>
        <v>25</v>
      </c>
      <c r="AB891" s="8">
        <f>VLOOKUP(Quintile_Data[[#This Row],[Deaths_Q2]],Mapping!$A$2:$B$8,2,FALSE)</f>
        <v>50</v>
      </c>
      <c r="AC891" s="8">
        <f>VLOOKUP(Quintile_Data[[#This Row],[Deaths_Q3]],Mapping!$A$2:$B$8,2,FALSE)</f>
        <v>50</v>
      </c>
      <c r="AD891" s="8">
        <f>VLOOKUP(Quintile_Data[[#This Row],[Deaths_Q4]],Mapping!$A$2:$B$8,2,FALSE)</f>
        <v>50</v>
      </c>
      <c r="AE891" s="8">
        <f>VLOOKUP(Quintile_Data[[#This Row],[Deaths_Q5]],Mapping!$A$2:$B$8,2,FALSE)</f>
        <v>50</v>
      </c>
      <c r="AF891" s="8">
        <f>VLOOKUP(Quintile_Data[[#This Row],[Deaths_Overall]],Mapping!$A$2:$B$8,2,FALSE)</f>
        <v>50</v>
      </c>
    </row>
    <row r="892" spans="1:32" x14ac:dyDescent="0.25">
      <c r="A892" t="s">
        <v>13</v>
      </c>
      <c r="B892" t="s">
        <v>8</v>
      </c>
      <c r="C892" t="s">
        <v>28</v>
      </c>
      <c r="D892" t="s">
        <v>10</v>
      </c>
      <c r="E892" t="s">
        <v>58</v>
      </c>
      <c r="F892" t="s">
        <v>7</v>
      </c>
      <c r="G892" s="10">
        <v>2.2810917327298399</v>
      </c>
      <c r="H892" s="5">
        <v>1.3048559866373399</v>
      </c>
      <c r="I892" s="5">
        <v>1.07971441828139</v>
      </c>
      <c r="J892" s="5">
        <v>0.942222578048309</v>
      </c>
      <c r="K892" s="5">
        <v>0.77722978440439605</v>
      </c>
      <c r="L892" s="5">
        <v>1.0306129530531101</v>
      </c>
      <c r="M892" s="10">
        <v>1.9650840394583</v>
      </c>
      <c r="N892" s="5">
        <v>1.3709023559887299</v>
      </c>
      <c r="O892" s="5">
        <v>1.19637005688214</v>
      </c>
      <c r="P892" s="5">
        <v>1.0623901142235801</v>
      </c>
      <c r="Q892" s="5">
        <v>0.91150934567125996</v>
      </c>
      <c r="R892" s="5">
        <v>1.1474063010137101</v>
      </c>
      <c r="S892" s="11" t="s">
        <v>49</v>
      </c>
      <c r="T892" t="s">
        <v>48</v>
      </c>
      <c r="U892" t="s">
        <v>48</v>
      </c>
      <c r="V892" t="s">
        <v>48</v>
      </c>
      <c r="W892" t="s">
        <v>48</v>
      </c>
      <c r="X892" t="s">
        <v>48</v>
      </c>
      <c r="Y892" s="7">
        <f>ABS(Quintile_Data[[#This Row],[AE_Amt_Overall]]-MAX(Quintile_Data[[#This Row],[AE_Amt_Q1]:[AE_Amt_Q5]]))</f>
        <v>1.2504787796767298</v>
      </c>
      <c r="Z892" s="6">
        <f>ABS(MIN(Quintile_Data[[#This Row],[AE_Amt_Q1]:[AE_Amt_Q5]])-Quintile_Data[[#This Row],[AE_Amt_Overall]])</f>
        <v>0.25338316864871402</v>
      </c>
      <c r="AA892" s="19">
        <f>VLOOKUP(Quintile_Data[[#This Row],[Deaths_Q1]],Mapping!$A$2:$B$8,2,FALSE)</f>
        <v>25</v>
      </c>
      <c r="AB892" s="8">
        <f>VLOOKUP(Quintile_Data[[#This Row],[Deaths_Q2]],Mapping!$A$2:$B$8,2,FALSE)</f>
        <v>50</v>
      </c>
      <c r="AC892" s="8">
        <f>VLOOKUP(Quintile_Data[[#This Row],[Deaths_Q3]],Mapping!$A$2:$B$8,2,FALSE)</f>
        <v>50</v>
      </c>
      <c r="AD892" s="8">
        <f>VLOOKUP(Quintile_Data[[#This Row],[Deaths_Q4]],Mapping!$A$2:$B$8,2,FALSE)</f>
        <v>50</v>
      </c>
      <c r="AE892" s="8">
        <f>VLOOKUP(Quintile_Data[[#This Row],[Deaths_Q5]],Mapping!$A$2:$B$8,2,FALSE)</f>
        <v>50</v>
      </c>
      <c r="AF892" s="8">
        <f>VLOOKUP(Quintile_Data[[#This Row],[Deaths_Overall]],Mapping!$A$2:$B$8,2,FALSE)</f>
        <v>50</v>
      </c>
    </row>
    <row r="893" spans="1:32" x14ac:dyDescent="0.25">
      <c r="A893" t="s">
        <v>13</v>
      </c>
      <c r="B893" t="s">
        <v>8</v>
      </c>
      <c r="C893" t="s">
        <v>28</v>
      </c>
      <c r="D893" t="s">
        <v>10</v>
      </c>
      <c r="E893" t="s">
        <v>58</v>
      </c>
      <c r="F893" t="s">
        <v>57</v>
      </c>
      <c r="G893" s="10">
        <v>2.34551755885514</v>
      </c>
      <c r="H893" s="5">
        <v>1.3245576095870399</v>
      </c>
      <c r="I893" s="5">
        <v>1.1074463505044201</v>
      </c>
      <c r="J893" s="5">
        <v>0.96490049135758804</v>
      </c>
      <c r="K893" s="5">
        <v>0.79938937528311405</v>
      </c>
      <c r="L893" s="5">
        <v>1.0576526737941601</v>
      </c>
      <c r="M893" s="10">
        <v>2.2622158787233899</v>
      </c>
      <c r="N893" s="5">
        <v>1.6087994765918801</v>
      </c>
      <c r="O893" s="5">
        <v>1.3777700926490699</v>
      </c>
      <c r="P893" s="5">
        <v>1.18565200288188</v>
      </c>
      <c r="Q893" s="5">
        <v>0.99538555377701299</v>
      </c>
      <c r="R893" s="5">
        <v>1.3120235488462799</v>
      </c>
      <c r="S893" s="11" t="s">
        <v>49</v>
      </c>
      <c r="T893" t="s">
        <v>48</v>
      </c>
      <c r="U893" t="s">
        <v>48</v>
      </c>
      <c r="V893" t="s">
        <v>48</v>
      </c>
      <c r="W893" t="s">
        <v>48</v>
      </c>
      <c r="X893" t="s">
        <v>50</v>
      </c>
      <c r="Y893" s="7">
        <f>ABS(Quintile_Data[[#This Row],[AE_Amt_Overall]]-MAX(Quintile_Data[[#This Row],[AE_Amt_Q1]:[AE_Amt_Q5]]))</f>
        <v>1.28786488506098</v>
      </c>
      <c r="Z893" s="6">
        <f>ABS(MIN(Quintile_Data[[#This Row],[AE_Amt_Q1]:[AE_Amt_Q5]])-Quintile_Data[[#This Row],[AE_Amt_Overall]])</f>
        <v>0.25826329851104601</v>
      </c>
      <c r="AA893" s="19">
        <f>VLOOKUP(Quintile_Data[[#This Row],[Deaths_Q1]],Mapping!$A$2:$B$8,2,FALSE)</f>
        <v>25</v>
      </c>
      <c r="AB893" s="8">
        <f>VLOOKUP(Quintile_Data[[#This Row],[Deaths_Q2]],Mapping!$A$2:$B$8,2,FALSE)</f>
        <v>50</v>
      </c>
      <c r="AC893" s="8">
        <f>VLOOKUP(Quintile_Data[[#This Row],[Deaths_Q3]],Mapping!$A$2:$B$8,2,FALSE)</f>
        <v>50</v>
      </c>
      <c r="AD893" s="8">
        <f>VLOOKUP(Quintile_Data[[#This Row],[Deaths_Q4]],Mapping!$A$2:$B$8,2,FALSE)</f>
        <v>50</v>
      </c>
      <c r="AE893" s="8">
        <f>VLOOKUP(Quintile_Data[[#This Row],[Deaths_Q5]],Mapping!$A$2:$B$8,2,FALSE)</f>
        <v>50</v>
      </c>
      <c r="AF893" s="8">
        <f>VLOOKUP(Quintile_Data[[#This Row],[Deaths_Overall]],Mapping!$A$2:$B$8,2,FALSE)</f>
        <v>100</v>
      </c>
    </row>
    <row r="894" spans="1:32" x14ac:dyDescent="0.25">
      <c r="A894" t="s">
        <v>13</v>
      </c>
      <c r="B894" t="s">
        <v>8</v>
      </c>
      <c r="C894" t="s">
        <v>28</v>
      </c>
      <c r="D894" t="s">
        <v>14</v>
      </c>
      <c r="E894" t="s">
        <v>60</v>
      </c>
      <c r="F894" t="s">
        <v>16</v>
      </c>
      <c r="G894" s="10">
        <v>1.9902821781904301</v>
      </c>
      <c r="H894" s="5">
        <v>1.61494927116192</v>
      </c>
      <c r="I894" s="5">
        <v>1.34203576900632</v>
      </c>
      <c r="J894" s="5">
        <v>1.1896682836452901</v>
      </c>
      <c r="K894" s="5">
        <v>1.00531703776193</v>
      </c>
      <c r="L894" s="5">
        <v>1.2795640587892601</v>
      </c>
      <c r="M894" s="10">
        <v>2.0450171930991901</v>
      </c>
      <c r="N894" s="5">
        <v>1.6461896504307501</v>
      </c>
      <c r="O894" s="5">
        <v>1.4173745151199899</v>
      </c>
      <c r="P894" s="5">
        <v>1.21961995035532</v>
      </c>
      <c r="Q894" s="5">
        <v>1.08752714554499</v>
      </c>
      <c r="R894" s="5">
        <v>1.3519689049660699</v>
      </c>
      <c r="S894" s="11" t="s">
        <v>48</v>
      </c>
      <c r="T894" t="s">
        <v>48</v>
      </c>
      <c r="U894" t="s">
        <v>48</v>
      </c>
      <c r="V894" t="s">
        <v>48</v>
      </c>
      <c r="W894" t="s">
        <v>48</v>
      </c>
      <c r="X894" t="s">
        <v>50</v>
      </c>
      <c r="Y894" s="7">
        <f>ABS(Quintile_Data[[#This Row],[AE_Amt_Overall]]-MAX(Quintile_Data[[#This Row],[AE_Amt_Q1]:[AE_Amt_Q5]]))</f>
        <v>0.71071811940117002</v>
      </c>
      <c r="Z894" s="6">
        <f>ABS(MIN(Quintile_Data[[#This Row],[AE_Amt_Q1]:[AE_Amt_Q5]])-Quintile_Data[[#This Row],[AE_Amt_Overall]])</f>
        <v>0.27424702102733001</v>
      </c>
      <c r="AA894" s="19">
        <f>VLOOKUP(Quintile_Data[[#This Row],[Deaths_Q1]],Mapping!$A$2:$B$8,2,FALSE)</f>
        <v>50</v>
      </c>
      <c r="AB894" s="8">
        <f>VLOOKUP(Quintile_Data[[#This Row],[Deaths_Q2]],Mapping!$A$2:$B$8,2,FALSE)</f>
        <v>50</v>
      </c>
      <c r="AC894" s="8">
        <f>VLOOKUP(Quintile_Data[[#This Row],[Deaths_Q3]],Mapping!$A$2:$B$8,2,FALSE)</f>
        <v>50</v>
      </c>
      <c r="AD894" s="8">
        <f>VLOOKUP(Quintile_Data[[#This Row],[Deaths_Q4]],Mapping!$A$2:$B$8,2,FALSE)</f>
        <v>50</v>
      </c>
      <c r="AE894" s="8">
        <f>VLOOKUP(Quintile_Data[[#This Row],[Deaths_Q5]],Mapping!$A$2:$B$8,2,FALSE)</f>
        <v>50</v>
      </c>
      <c r="AF894" s="8">
        <f>VLOOKUP(Quintile_Data[[#This Row],[Deaths_Overall]],Mapping!$A$2:$B$8,2,FALSE)</f>
        <v>100</v>
      </c>
    </row>
    <row r="895" spans="1:32" x14ac:dyDescent="0.25">
      <c r="A895" t="s">
        <v>13</v>
      </c>
      <c r="B895" t="s">
        <v>8</v>
      </c>
      <c r="C895" t="s">
        <v>28</v>
      </c>
      <c r="D895" t="s">
        <v>14</v>
      </c>
      <c r="E895" t="s">
        <v>60</v>
      </c>
      <c r="F895" t="s">
        <v>7</v>
      </c>
      <c r="G895" s="10">
        <v>1.6636706759056099</v>
      </c>
      <c r="H895" s="5">
        <v>1.27797240635995</v>
      </c>
      <c r="I895" s="5">
        <v>1.1010375767306</v>
      </c>
      <c r="J895" s="5">
        <v>0.93359475914603796</v>
      </c>
      <c r="K895" s="5">
        <v>0.68215570796443803</v>
      </c>
      <c r="L895" s="5">
        <v>0.98320746612779097</v>
      </c>
      <c r="M895" s="10">
        <v>1.3955128917377999</v>
      </c>
      <c r="N895" s="5">
        <v>1.23999787731781</v>
      </c>
      <c r="O895" s="5">
        <v>1.0584311188067399</v>
      </c>
      <c r="P895" s="5">
        <v>0.96480134777353199</v>
      </c>
      <c r="Q895" s="5">
        <v>0.768154858896404</v>
      </c>
      <c r="R895" s="5">
        <v>1.0088795418920999</v>
      </c>
      <c r="S895" s="11" t="s">
        <v>49</v>
      </c>
      <c r="T895" t="s">
        <v>48</v>
      </c>
      <c r="U895" t="s">
        <v>49</v>
      </c>
      <c r="V895" t="s">
        <v>48</v>
      </c>
      <c r="W895" t="s">
        <v>48</v>
      </c>
      <c r="X895" t="s">
        <v>48</v>
      </c>
      <c r="Y895" s="7">
        <f>ABS(Quintile_Data[[#This Row],[AE_Amt_Overall]]-MAX(Quintile_Data[[#This Row],[AE_Amt_Q1]:[AE_Amt_Q5]]))</f>
        <v>0.68046320977781893</v>
      </c>
      <c r="Z895" s="6">
        <f>ABS(MIN(Quintile_Data[[#This Row],[AE_Amt_Q1]:[AE_Amt_Q5]])-Quintile_Data[[#This Row],[AE_Amt_Overall]])</f>
        <v>0.30105175816335294</v>
      </c>
      <c r="AA895" s="19">
        <f>VLOOKUP(Quintile_Data[[#This Row],[Deaths_Q1]],Mapping!$A$2:$B$8,2,FALSE)</f>
        <v>25</v>
      </c>
      <c r="AB895" s="8">
        <f>VLOOKUP(Quintile_Data[[#This Row],[Deaths_Q2]],Mapping!$A$2:$B$8,2,FALSE)</f>
        <v>50</v>
      </c>
      <c r="AC895" s="8">
        <f>VLOOKUP(Quintile_Data[[#This Row],[Deaths_Q3]],Mapping!$A$2:$B$8,2,FALSE)</f>
        <v>25</v>
      </c>
      <c r="AD895" s="8">
        <f>VLOOKUP(Quintile_Data[[#This Row],[Deaths_Q4]],Mapping!$A$2:$B$8,2,FALSE)</f>
        <v>50</v>
      </c>
      <c r="AE895" s="8">
        <f>VLOOKUP(Quintile_Data[[#This Row],[Deaths_Q5]],Mapping!$A$2:$B$8,2,FALSE)</f>
        <v>50</v>
      </c>
      <c r="AF895" s="8">
        <f>VLOOKUP(Quintile_Data[[#This Row],[Deaths_Overall]],Mapping!$A$2:$B$8,2,FALSE)</f>
        <v>50</v>
      </c>
    </row>
    <row r="896" spans="1:32" x14ac:dyDescent="0.25">
      <c r="A896" t="s">
        <v>13</v>
      </c>
      <c r="B896" t="s">
        <v>8</v>
      </c>
      <c r="C896" t="s">
        <v>28</v>
      </c>
      <c r="D896" t="s">
        <v>14</v>
      </c>
      <c r="E896" t="s">
        <v>60</v>
      </c>
      <c r="F896" t="s">
        <v>57</v>
      </c>
      <c r="G896" s="10">
        <v>1.73215178747343</v>
      </c>
      <c r="H896" s="5">
        <v>1.3345326742569401</v>
      </c>
      <c r="I896" s="5">
        <v>1.16124087537507</v>
      </c>
      <c r="J896" s="5">
        <v>0.98847839010884997</v>
      </c>
      <c r="K896" s="5">
        <v>0.74921994870922204</v>
      </c>
      <c r="L896" s="5">
        <v>1.0557798670040901</v>
      </c>
      <c r="M896" s="10">
        <v>1.70413349077434</v>
      </c>
      <c r="N896" s="5">
        <v>1.4083846504645801</v>
      </c>
      <c r="O896" s="5">
        <v>1.2803240480098399</v>
      </c>
      <c r="P896" s="5">
        <v>1.1248295597325499</v>
      </c>
      <c r="Q896" s="5">
        <v>0.92853676636980298</v>
      </c>
      <c r="R896" s="5">
        <v>1.21166661450631</v>
      </c>
      <c r="S896" s="11" t="s">
        <v>48</v>
      </c>
      <c r="T896" t="s">
        <v>48</v>
      </c>
      <c r="U896" t="s">
        <v>48</v>
      </c>
      <c r="V896" t="s">
        <v>48</v>
      </c>
      <c r="W896" t="s">
        <v>48</v>
      </c>
      <c r="X896" t="s">
        <v>50</v>
      </c>
      <c r="Y896" s="7">
        <f>ABS(Quintile_Data[[#This Row],[AE_Amt_Overall]]-MAX(Quintile_Data[[#This Row],[AE_Amt_Q1]:[AE_Amt_Q5]]))</f>
        <v>0.67637192046933992</v>
      </c>
      <c r="Z896" s="6">
        <f>ABS(MIN(Quintile_Data[[#This Row],[AE_Amt_Q1]:[AE_Amt_Q5]])-Quintile_Data[[#This Row],[AE_Amt_Overall]])</f>
        <v>0.30655991829486806</v>
      </c>
      <c r="AA896" s="19">
        <f>VLOOKUP(Quintile_Data[[#This Row],[Deaths_Q1]],Mapping!$A$2:$B$8,2,FALSE)</f>
        <v>50</v>
      </c>
      <c r="AB896" s="8">
        <f>VLOOKUP(Quintile_Data[[#This Row],[Deaths_Q2]],Mapping!$A$2:$B$8,2,FALSE)</f>
        <v>50</v>
      </c>
      <c r="AC896" s="8">
        <f>VLOOKUP(Quintile_Data[[#This Row],[Deaths_Q3]],Mapping!$A$2:$B$8,2,FALSE)</f>
        <v>50</v>
      </c>
      <c r="AD896" s="8">
        <f>VLOOKUP(Quintile_Data[[#This Row],[Deaths_Q4]],Mapping!$A$2:$B$8,2,FALSE)</f>
        <v>50</v>
      </c>
      <c r="AE896" s="8">
        <f>VLOOKUP(Quintile_Data[[#This Row],[Deaths_Q5]],Mapping!$A$2:$B$8,2,FALSE)</f>
        <v>50</v>
      </c>
      <c r="AF896" s="8">
        <f>VLOOKUP(Quintile_Data[[#This Row],[Deaths_Overall]],Mapping!$A$2:$B$8,2,FALSE)</f>
        <v>100</v>
      </c>
    </row>
    <row r="897" spans="1:32" x14ac:dyDescent="0.25">
      <c r="A897" t="s">
        <v>13</v>
      </c>
      <c r="B897" t="s">
        <v>8</v>
      </c>
      <c r="C897" t="s">
        <v>28</v>
      </c>
      <c r="D897" t="s">
        <v>14</v>
      </c>
      <c r="E897" t="s">
        <v>61</v>
      </c>
      <c r="F897" t="s">
        <v>16</v>
      </c>
      <c r="G897" s="10">
        <v>1.92297525602856</v>
      </c>
      <c r="H897" s="5">
        <v>1.54167844632461</v>
      </c>
      <c r="I897" s="5">
        <v>1.33859416831</v>
      </c>
      <c r="J897" s="5">
        <v>1.1790478360527299</v>
      </c>
      <c r="K897" s="5">
        <v>0.93324930084987101</v>
      </c>
      <c r="L897" s="5">
        <v>1.35258337499776</v>
      </c>
      <c r="M897" s="10">
        <v>2.0976203621109701</v>
      </c>
      <c r="N897" s="5">
        <v>1.6249854081575099</v>
      </c>
      <c r="O897" s="5">
        <v>1.4592788146648501</v>
      </c>
      <c r="P897" s="5">
        <v>1.28529423579239</v>
      </c>
      <c r="Q897" s="5">
        <v>1.0050955973084601</v>
      </c>
      <c r="R897" s="5">
        <v>1.46834342572069</v>
      </c>
      <c r="S897" s="11" t="s">
        <v>48</v>
      </c>
      <c r="T897" t="s">
        <v>48</v>
      </c>
      <c r="U897" t="s">
        <v>50</v>
      </c>
      <c r="V897" t="s">
        <v>48</v>
      </c>
      <c r="W897" t="s">
        <v>48</v>
      </c>
      <c r="X897" t="s">
        <v>50</v>
      </c>
      <c r="Y897" s="7">
        <f>ABS(Quintile_Data[[#This Row],[AE_Amt_Overall]]-MAX(Quintile_Data[[#This Row],[AE_Amt_Q1]:[AE_Amt_Q5]]))</f>
        <v>0.57039188103079996</v>
      </c>
      <c r="Z897" s="6">
        <f>ABS(MIN(Quintile_Data[[#This Row],[AE_Amt_Q1]:[AE_Amt_Q5]])-Quintile_Data[[#This Row],[AE_Amt_Overall]])</f>
        <v>0.41933407414788904</v>
      </c>
      <c r="AA897" s="19">
        <f>VLOOKUP(Quintile_Data[[#This Row],[Deaths_Q1]],Mapping!$A$2:$B$8,2,FALSE)</f>
        <v>50</v>
      </c>
      <c r="AB897" s="8">
        <f>VLOOKUP(Quintile_Data[[#This Row],[Deaths_Q2]],Mapping!$A$2:$B$8,2,FALSE)</f>
        <v>50</v>
      </c>
      <c r="AC897" s="8">
        <f>VLOOKUP(Quintile_Data[[#This Row],[Deaths_Q3]],Mapping!$A$2:$B$8,2,FALSE)</f>
        <v>100</v>
      </c>
      <c r="AD897" s="8">
        <f>VLOOKUP(Quintile_Data[[#This Row],[Deaths_Q4]],Mapping!$A$2:$B$8,2,FALSE)</f>
        <v>50</v>
      </c>
      <c r="AE897" s="8">
        <f>VLOOKUP(Quintile_Data[[#This Row],[Deaths_Q5]],Mapping!$A$2:$B$8,2,FALSE)</f>
        <v>50</v>
      </c>
      <c r="AF897" s="8">
        <f>VLOOKUP(Quintile_Data[[#This Row],[Deaths_Overall]],Mapping!$A$2:$B$8,2,FALSE)</f>
        <v>100</v>
      </c>
    </row>
    <row r="898" spans="1:32" x14ac:dyDescent="0.25">
      <c r="A898" t="s">
        <v>13</v>
      </c>
      <c r="B898" t="s">
        <v>8</v>
      </c>
      <c r="C898" t="s">
        <v>28</v>
      </c>
      <c r="D898" t="s">
        <v>14</v>
      </c>
      <c r="E898" t="s">
        <v>61</v>
      </c>
      <c r="F898" t="s">
        <v>7</v>
      </c>
      <c r="G898" s="10">
        <v>1.35991807449262</v>
      </c>
      <c r="H898" s="5">
        <v>1.0207233447746</v>
      </c>
      <c r="I898" s="5">
        <v>0.88988695558675301</v>
      </c>
      <c r="J898" s="5">
        <v>0.79750126306039404</v>
      </c>
      <c r="K898" s="5">
        <v>0.68970720206469804</v>
      </c>
      <c r="L898" s="5">
        <v>0.86036145842874401</v>
      </c>
      <c r="M898" s="10">
        <v>1.4050804815673601</v>
      </c>
      <c r="N898" s="5">
        <v>1.02060781961047</v>
      </c>
      <c r="O898" s="5">
        <v>0.93857899328277705</v>
      </c>
      <c r="P898" s="5">
        <v>0.85903849393736897</v>
      </c>
      <c r="Q898" s="5">
        <v>0.74450198636832499</v>
      </c>
      <c r="R898" s="5">
        <v>0.92243096668854396</v>
      </c>
      <c r="S898" s="11" t="s">
        <v>48</v>
      </c>
      <c r="T898" t="s">
        <v>50</v>
      </c>
      <c r="U898" t="s">
        <v>48</v>
      </c>
      <c r="V898" t="s">
        <v>48</v>
      </c>
      <c r="W898" t="s">
        <v>48</v>
      </c>
      <c r="X898" t="s">
        <v>50</v>
      </c>
      <c r="Y898" s="7">
        <f>ABS(Quintile_Data[[#This Row],[AE_Amt_Overall]]-MAX(Quintile_Data[[#This Row],[AE_Amt_Q1]:[AE_Amt_Q5]]))</f>
        <v>0.49955661606387602</v>
      </c>
      <c r="Z898" s="6">
        <f>ABS(MIN(Quintile_Data[[#This Row],[AE_Amt_Q1]:[AE_Amt_Q5]])-Quintile_Data[[#This Row],[AE_Amt_Overall]])</f>
        <v>0.17065425636404596</v>
      </c>
      <c r="AA898" s="19">
        <f>VLOOKUP(Quintile_Data[[#This Row],[Deaths_Q1]],Mapping!$A$2:$B$8,2,FALSE)</f>
        <v>50</v>
      </c>
      <c r="AB898" s="8">
        <f>VLOOKUP(Quintile_Data[[#This Row],[Deaths_Q2]],Mapping!$A$2:$B$8,2,FALSE)</f>
        <v>100</v>
      </c>
      <c r="AC898" s="8">
        <f>VLOOKUP(Quintile_Data[[#This Row],[Deaths_Q3]],Mapping!$A$2:$B$8,2,FALSE)</f>
        <v>50</v>
      </c>
      <c r="AD898" s="8">
        <f>VLOOKUP(Quintile_Data[[#This Row],[Deaths_Q4]],Mapping!$A$2:$B$8,2,FALSE)</f>
        <v>50</v>
      </c>
      <c r="AE898" s="8">
        <f>VLOOKUP(Quintile_Data[[#This Row],[Deaths_Q5]],Mapping!$A$2:$B$8,2,FALSE)</f>
        <v>50</v>
      </c>
      <c r="AF898" s="8">
        <f>VLOOKUP(Quintile_Data[[#This Row],[Deaths_Overall]],Mapping!$A$2:$B$8,2,FALSE)</f>
        <v>100</v>
      </c>
    </row>
    <row r="899" spans="1:32" x14ac:dyDescent="0.25">
      <c r="A899" t="s">
        <v>13</v>
      </c>
      <c r="B899" t="s">
        <v>8</v>
      </c>
      <c r="C899" t="s">
        <v>28</v>
      </c>
      <c r="D899" t="s">
        <v>14</v>
      </c>
      <c r="E899" t="s">
        <v>61</v>
      </c>
      <c r="F899" t="s">
        <v>57</v>
      </c>
      <c r="G899" s="10">
        <v>1.4431607996997</v>
      </c>
      <c r="H899" s="5">
        <v>1.0820917831058401</v>
      </c>
      <c r="I899" s="5">
        <v>0.94613029631731005</v>
      </c>
      <c r="J899" s="5">
        <v>0.85423974077118803</v>
      </c>
      <c r="K899" s="5">
        <v>0.71549522816483302</v>
      </c>
      <c r="L899" s="5">
        <v>0.898657505415006</v>
      </c>
      <c r="M899" s="10">
        <v>1.69255106639925</v>
      </c>
      <c r="N899" s="5">
        <v>1.2509783269861501</v>
      </c>
      <c r="O899" s="5">
        <v>1.1667111122324101</v>
      </c>
      <c r="P899" s="5">
        <v>0.99647353681100304</v>
      </c>
      <c r="Q899" s="5">
        <v>0.84849464984645695</v>
      </c>
      <c r="R899" s="5">
        <v>1.1186711063164601</v>
      </c>
      <c r="S899" s="11" t="s">
        <v>48</v>
      </c>
      <c r="T899" t="s">
        <v>50</v>
      </c>
      <c r="U899" t="s">
        <v>50</v>
      </c>
      <c r="V899" t="s">
        <v>50</v>
      </c>
      <c r="W899" t="s">
        <v>50</v>
      </c>
      <c r="X899" t="s">
        <v>50</v>
      </c>
      <c r="Y899" s="7">
        <f>ABS(Quintile_Data[[#This Row],[AE_Amt_Overall]]-MAX(Quintile_Data[[#This Row],[AE_Amt_Q1]:[AE_Amt_Q5]]))</f>
        <v>0.54450329428469402</v>
      </c>
      <c r="Z899" s="6">
        <f>ABS(MIN(Quintile_Data[[#This Row],[AE_Amt_Q1]:[AE_Amt_Q5]])-Quintile_Data[[#This Row],[AE_Amt_Overall]])</f>
        <v>0.18316227725017298</v>
      </c>
      <c r="AA899" s="19">
        <f>VLOOKUP(Quintile_Data[[#This Row],[Deaths_Q1]],Mapping!$A$2:$B$8,2,FALSE)</f>
        <v>50</v>
      </c>
      <c r="AB899" s="8">
        <f>VLOOKUP(Quintile_Data[[#This Row],[Deaths_Q2]],Mapping!$A$2:$B$8,2,FALSE)</f>
        <v>100</v>
      </c>
      <c r="AC899" s="8">
        <f>VLOOKUP(Quintile_Data[[#This Row],[Deaths_Q3]],Mapping!$A$2:$B$8,2,FALSE)</f>
        <v>100</v>
      </c>
      <c r="AD899" s="8">
        <f>VLOOKUP(Quintile_Data[[#This Row],[Deaths_Q4]],Mapping!$A$2:$B$8,2,FALSE)</f>
        <v>100</v>
      </c>
      <c r="AE899" s="8">
        <f>VLOOKUP(Quintile_Data[[#This Row],[Deaths_Q5]],Mapping!$A$2:$B$8,2,FALSE)</f>
        <v>100</v>
      </c>
      <c r="AF899" s="8">
        <f>VLOOKUP(Quintile_Data[[#This Row],[Deaths_Overall]],Mapping!$A$2:$B$8,2,FALSE)</f>
        <v>100</v>
      </c>
    </row>
    <row r="900" spans="1:32" x14ac:dyDescent="0.25">
      <c r="A900" t="s">
        <v>13</v>
      </c>
      <c r="B900" t="s">
        <v>8</v>
      </c>
      <c r="C900" t="s">
        <v>28</v>
      </c>
      <c r="D900" t="s">
        <v>14</v>
      </c>
      <c r="E900" t="s">
        <v>62</v>
      </c>
      <c r="F900" t="s">
        <v>16</v>
      </c>
      <c r="G900" s="10">
        <v>2.2897886595322099</v>
      </c>
      <c r="H900" s="5">
        <v>1.7921417809337301</v>
      </c>
      <c r="I900" s="5">
        <v>1.40162110948267</v>
      </c>
      <c r="J900" s="5">
        <v>1.1563649932260101</v>
      </c>
      <c r="K900" s="5">
        <v>0.90135780013164901</v>
      </c>
      <c r="L900" s="5">
        <v>1.4928017197905401</v>
      </c>
      <c r="M900" s="10">
        <v>2.4619957157502999</v>
      </c>
      <c r="N900" s="5">
        <v>1.9843567085362099</v>
      </c>
      <c r="O900" s="5">
        <v>1.55503775266092</v>
      </c>
      <c r="P900" s="5">
        <v>1.2263518130279301</v>
      </c>
      <c r="Q900" s="5">
        <v>0.96119251059106703</v>
      </c>
      <c r="R900" s="5">
        <v>1.63494153826268</v>
      </c>
      <c r="S900" s="11" t="s">
        <v>48</v>
      </c>
      <c r="T900" t="s">
        <v>48</v>
      </c>
      <c r="U900" t="s">
        <v>48</v>
      </c>
      <c r="V900" t="s">
        <v>48</v>
      </c>
      <c r="W900" t="s">
        <v>49</v>
      </c>
      <c r="X900" t="s">
        <v>48</v>
      </c>
      <c r="Y900" s="7">
        <f>ABS(Quintile_Data[[#This Row],[AE_Amt_Overall]]-MAX(Quintile_Data[[#This Row],[AE_Amt_Q1]:[AE_Amt_Q5]]))</f>
        <v>0.79698693974166979</v>
      </c>
      <c r="Z900" s="6">
        <f>ABS(MIN(Quintile_Data[[#This Row],[AE_Amt_Q1]:[AE_Amt_Q5]])-Quintile_Data[[#This Row],[AE_Amt_Overall]])</f>
        <v>0.59144391965889109</v>
      </c>
      <c r="AA900" s="19">
        <f>VLOOKUP(Quintile_Data[[#This Row],[Deaths_Q1]],Mapping!$A$2:$B$8,2,FALSE)</f>
        <v>50</v>
      </c>
      <c r="AB900" s="8">
        <f>VLOOKUP(Quintile_Data[[#This Row],[Deaths_Q2]],Mapping!$A$2:$B$8,2,FALSE)</f>
        <v>50</v>
      </c>
      <c r="AC900" s="8">
        <f>VLOOKUP(Quintile_Data[[#This Row],[Deaths_Q3]],Mapping!$A$2:$B$8,2,FALSE)</f>
        <v>50</v>
      </c>
      <c r="AD900" s="8">
        <f>VLOOKUP(Quintile_Data[[#This Row],[Deaths_Q4]],Mapping!$A$2:$B$8,2,FALSE)</f>
        <v>50</v>
      </c>
      <c r="AE900" s="8">
        <f>VLOOKUP(Quintile_Data[[#This Row],[Deaths_Q5]],Mapping!$A$2:$B$8,2,FALSE)</f>
        <v>25</v>
      </c>
      <c r="AF900" s="8">
        <f>VLOOKUP(Quintile_Data[[#This Row],[Deaths_Overall]],Mapping!$A$2:$B$8,2,FALSE)</f>
        <v>50</v>
      </c>
    </row>
    <row r="901" spans="1:32" x14ac:dyDescent="0.25">
      <c r="A901" t="s">
        <v>13</v>
      </c>
      <c r="B901" t="s">
        <v>8</v>
      </c>
      <c r="C901" t="s">
        <v>28</v>
      </c>
      <c r="D901" t="s">
        <v>14</v>
      </c>
      <c r="E901" t="s">
        <v>62</v>
      </c>
      <c r="F901" t="s">
        <v>7</v>
      </c>
      <c r="G901" s="10">
        <v>1.1478606111774201</v>
      </c>
      <c r="H901" s="5">
        <v>0.93096370432946096</v>
      </c>
      <c r="I901" s="5">
        <v>0.82618723064588295</v>
      </c>
      <c r="J901" s="5">
        <v>0.71885400747119899</v>
      </c>
      <c r="K901" s="5">
        <v>0.536901438088357</v>
      </c>
      <c r="L901" s="5">
        <v>0.82168422244280603</v>
      </c>
      <c r="M901" s="10">
        <v>1.1706555798184599</v>
      </c>
      <c r="N901" s="5">
        <v>0.97302969606351497</v>
      </c>
      <c r="O901" s="5">
        <v>0.88396606173089198</v>
      </c>
      <c r="P901" s="5">
        <v>0.77963788900458297</v>
      </c>
      <c r="Q901" s="5">
        <v>0.64374561705494004</v>
      </c>
      <c r="R901" s="5">
        <v>0.88802559091455802</v>
      </c>
      <c r="S901" s="11" t="s">
        <v>48</v>
      </c>
      <c r="T901" t="s">
        <v>48</v>
      </c>
      <c r="U901" t="s">
        <v>50</v>
      </c>
      <c r="V901" t="s">
        <v>50</v>
      </c>
      <c r="W901" t="s">
        <v>49</v>
      </c>
      <c r="X901" t="s">
        <v>50</v>
      </c>
      <c r="Y901" s="7">
        <f>ABS(Quintile_Data[[#This Row],[AE_Amt_Overall]]-MAX(Quintile_Data[[#This Row],[AE_Amt_Q1]:[AE_Amt_Q5]]))</f>
        <v>0.32617638873461408</v>
      </c>
      <c r="Z901" s="6">
        <f>ABS(MIN(Quintile_Data[[#This Row],[AE_Amt_Q1]:[AE_Amt_Q5]])-Quintile_Data[[#This Row],[AE_Amt_Overall]])</f>
        <v>0.28478278435444904</v>
      </c>
      <c r="AA901" s="19">
        <f>VLOOKUP(Quintile_Data[[#This Row],[Deaths_Q1]],Mapping!$A$2:$B$8,2,FALSE)</f>
        <v>50</v>
      </c>
      <c r="AB901" s="8">
        <f>VLOOKUP(Quintile_Data[[#This Row],[Deaths_Q2]],Mapping!$A$2:$B$8,2,FALSE)</f>
        <v>50</v>
      </c>
      <c r="AC901" s="8">
        <f>VLOOKUP(Quintile_Data[[#This Row],[Deaths_Q3]],Mapping!$A$2:$B$8,2,FALSE)</f>
        <v>100</v>
      </c>
      <c r="AD901" s="8">
        <f>VLOOKUP(Quintile_Data[[#This Row],[Deaths_Q4]],Mapping!$A$2:$B$8,2,FALSE)</f>
        <v>100</v>
      </c>
      <c r="AE901" s="8">
        <f>VLOOKUP(Quintile_Data[[#This Row],[Deaths_Q5]],Mapping!$A$2:$B$8,2,FALSE)</f>
        <v>25</v>
      </c>
      <c r="AF901" s="8">
        <f>VLOOKUP(Quintile_Data[[#This Row],[Deaths_Overall]],Mapping!$A$2:$B$8,2,FALSE)</f>
        <v>100</v>
      </c>
    </row>
    <row r="902" spans="1:32" x14ac:dyDescent="0.25">
      <c r="A902" t="s">
        <v>13</v>
      </c>
      <c r="B902" t="s">
        <v>8</v>
      </c>
      <c r="C902" t="s">
        <v>28</v>
      </c>
      <c r="D902" t="s">
        <v>14</v>
      </c>
      <c r="E902" t="s">
        <v>62</v>
      </c>
      <c r="F902" t="s">
        <v>57</v>
      </c>
      <c r="G902" s="10">
        <v>1.1982911024323899</v>
      </c>
      <c r="H902" s="5">
        <v>0.97827617659199695</v>
      </c>
      <c r="I902" s="5">
        <v>0.83906995773443205</v>
      </c>
      <c r="J902" s="5">
        <v>0.72355045383301597</v>
      </c>
      <c r="K902" s="5">
        <v>0.55340965848795698</v>
      </c>
      <c r="L902" s="5">
        <v>0.82926915805900703</v>
      </c>
      <c r="M902" s="10">
        <v>1.3609270548657999</v>
      </c>
      <c r="N902" s="5">
        <v>1.0831798468076601</v>
      </c>
      <c r="O902" s="5">
        <v>0.96466180712552896</v>
      </c>
      <c r="P902" s="5">
        <v>0.80643217643581899</v>
      </c>
      <c r="Q902" s="5">
        <v>0.67423509222697198</v>
      </c>
      <c r="R902" s="5">
        <v>0.96421423062588096</v>
      </c>
      <c r="S902" s="11" t="s">
        <v>48</v>
      </c>
      <c r="T902" t="s">
        <v>48</v>
      </c>
      <c r="U902" t="s">
        <v>50</v>
      </c>
      <c r="V902" t="s">
        <v>50</v>
      </c>
      <c r="W902" t="s">
        <v>49</v>
      </c>
      <c r="X902" t="s">
        <v>50</v>
      </c>
      <c r="Y902" s="7">
        <f>ABS(Quintile_Data[[#This Row],[AE_Amt_Overall]]-MAX(Quintile_Data[[#This Row],[AE_Amt_Q1]:[AE_Amt_Q5]]))</f>
        <v>0.36902194437338287</v>
      </c>
      <c r="Z902" s="6">
        <f>ABS(MIN(Quintile_Data[[#This Row],[AE_Amt_Q1]:[AE_Amt_Q5]])-Quintile_Data[[#This Row],[AE_Amt_Overall]])</f>
        <v>0.27585949957105005</v>
      </c>
      <c r="AA902" s="19">
        <f>VLOOKUP(Quintile_Data[[#This Row],[Deaths_Q1]],Mapping!$A$2:$B$8,2,FALSE)</f>
        <v>50</v>
      </c>
      <c r="AB902" s="8">
        <f>VLOOKUP(Quintile_Data[[#This Row],[Deaths_Q2]],Mapping!$A$2:$B$8,2,FALSE)</f>
        <v>50</v>
      </c>
      <c r="AC902" s="8">
        <f>VLOOKUP(Quintile_Data[[#This Row],[Deaths_Q3]],Mapping!$A$2:$B$8,2,FALSE)</f>
        <v>100</v>
      </c>
      <c r="AD902" s="8">
        <f>VLOOKUP(Quintile_Data[[#This Row],[Deaths_Q4]],Mapping!$A$2:$B$8,2,FALSE)</f>
        <v>100</v>
      </c>
      <c r="AE902" s="8">
        <f>VLOOKUP(Quintile_Data[[#This Row],[Deaths_Q5]],Mapping!$A$2:$B$8,2,FALSE)</f>
        <v>25</v>
      </c>
      <c r="AF902" s="8">
        <f>VLOOKUP(Quintile_Data[[#This Row],[Deaths_Overall]],Mapping!$A$2:$B$8,2,FALSE)</f>
        <v>100</v>
      </c>
    </row>
    <row r="903" spans="1:32" x14ac:dyDescent="0.25">
      <c r="A903" t="s">
        <v>13</v>
      </c>
      <c r="B903" t="s">
        <v>8</v>
      </c>
      <c r="C903" t="s">
        <v>28</v>
      </c>
      <c r="D903" t="s">
        <v>14</v>
      </c>
      <c r="E903" t="s">
        <v>11</v>
      </c>
      <c r="F903" t="s">
        <v>16</v>
      </c>
      <c r="G903" s="10">
        <v>2.85213070972488</v>
      </c>
      <c r="H903" s="5">
        <v>2.0942505196114798</v>
      </c>
      <c r="I903" s="5">
        <v>1.7450493134091201</v>
      </c>
      <c r="J903" s="5">
        <v>1.2612329530011299</v>
      </c>
      <c r="K903" s="5">
        <v>0.88677364668776804</v>
      </c>
      <c r="L903" s="5">
        <v>1.8543722665787901</v>
      </c>
      <c r="M903" s="10">
        <v>3.3333944714432602</v>
      </c>
      <c r="N903" s="5">
        <v>2.2379837668009701</v>
      </c>
      <c r="O903" s="5">
        <v>1.99028469586137</v>
      </c>
      <c r="P903" s="5">
        <v>1.3549510770474</v>
      </c>
      <c r="Q903" s="5">
        <v>0.93714588628675299</v>
      </c>
      <c r="R903" s="5">
        <v>2.10222673512156</v>
      </c>
      <c r="S903" s="11" t="s">
        <v>48</v>
      </c>
      <c r="T903" t="s">
        <v>48</v>
      </c>
      <c r="U903" t="s">
        <v>48</v>
      </c>
      <c r="V903" t="s">
        <v>48</v>
      </c>
      <c r="W903" t="s">
        <v>49</v>
      </c>
      <c r="X903" t="s">
        <v>50</v>
      </c>
      <c r="Y903" s="7">
        <f>ABS(Quintile_Data[[#This Row],[AE_Amt_Overall]]-MAX(Quintile_Data[[#This Row],[AE_Amt_Q1]:[AE_Amt_Q5]]))</f>
        <v>0.99775844314608997</v>
      </c>
      <c r="Z903" s="6">
        <f>ABS(MIN(Quintile_Data[[#This Row],[AE_Amt_Q1]:[AE_Amt_Q5]])-Quintile_Data[[#This Row],[AE_Amt_Overall]])</f>
        <v>0.96759861989102203</v>
      </c>
      <c r="AA903" s="19">
        <f>VLOOKUP(Quintile_Data[[#This Row],[Deaths_Q1]],Mapping!$A$2:$B$8,2,FALSE)</f>
        <v>50</v>
      </c>
      <c r="AB903" s="8">
        <f>VLOOKUP(Quintile_Data[[#This Row],[Deaths_Q2]],Mapping!$A$2:$B$8,2,FALSE)</f>
        <v>50</v>
      </c>
      <c r="AC903" s="8">
        <f>VLOOKUP(Quintile_Data[[#This Row],[Deaths_Q3]],Mapping!$A$2:$B$8,2,FALSE)</f>
        <v>50</v>
      </c>
      <c r="AD903" s="8">
        <f>VLOOKUP(Quintile_Data[[#This Row],[Deaths_Q4]],Mapping!$A$2:$B$8,2,FALSE)</f>
        <v>50</v>
      </c>
      <c r="AE903" s="8">
        <f>VLOOKUP(Quintile_Data[[#This Row],[Deaths_Q5]],Mapping!$A$2:$B$8,2,FALSE)</f>
        <v>25</v>
      </c>
      <c r="AF903" s="8">
        <f>VLOOKUP(Quintile_Data[[#This Row],[Deaths_Overall]],Mapping!$A$2:$B$8,2,FALSE)</f>
        <v>100</v>
      </c>
    </row>
    <row r="904" spans="1:32" x14ac:dyDescent="0.25">
      <c r="A904" t="s">
        <v>13</v>
      </c>
      <c r="B904" t="s">
        <v>8</v>
      </c>
      <c r="C904" t="s">
        <v>28</v>
      </c>
      <c r="D904" t="s">
        <v>14</v>
      </c>
      <c r="E904" t="s">
        <v>11</v>
      </c>
      <c r="F904" t="s">
        <v>7</v>
      </c>
      <c r="G904" s="10">
        <v>1.22914743827009</v>
      </c>
      <c r="H904" s="5">
        <v>0.93390574610305699</v>
      </c>
      <c r="I904" s="5">
        <v>0.84100030788783697</v>
      </c>
      <c r="J904" s="5">
        <v>0.76086513906542796</v>
      </c>
      <c r="K904" s="5">
        <v>0.63644870959197597</v>
      </c>
      <c r="L904" s="5">
        <v>0.83945567052979897</v>
      </c>
      <c r="M904" s="10">
        <v>1.40594662742457</v>
      </c>
      <c r="N904" s="5">
        <v>1.00201176301088</v>
      </c>
      <c r="O904" s="5">
        <v>0.90649303933702197</v>
      </c>
      <c r="P904" s="5">
        <v>0.80453323464661497</v>
      </c>
      <c r="Q904" s="5">
        <v>0.77769414314071195</v>
      </c>
      <c r="R904" s="5">
        <v>0.92978312908211802</v>
      </c>
      <c r="S904" s="11" t="s">
        <v>48</v>
      </c>
      <c r="T904" t="s">
        <v>48</v>
      </c>
      <c r="U904" t="s">
        <v>50</v>
      </c>
      <c r="V904" t="s">
        <v>50</v>
      </c>
      <c r="W904" t="s">
        <v>48</v>
      </c>
      <c r="X904" t="s">
        <v>50</v>
      </c>
      <c r="Y904" s="7">
        <f>ABS(Quintile_Data[[#This Row],[AE_Amt_Overall]]-MAX(Quintile_Data[[#This Row],[AE_Amt_Q1]:[AE_Amt_Q5]]))</f>
        <v>0.38969176774029102</v>
      </c>
      <c r="Z904" s="6">
        <f>ABS(MIN(Quintile_Data[[#This Row],[AE_Amt_Q1]:[AE_Amt_Q5]])-Quintile_Data[[#This Row],[AE_Amt_Overall]])</f>
        <v>0.203006960937823</v>
      </c>
      <c r="AA904" s="19">
        <f>VLOOKUP(Quintile_Data[[#This Row],[Deaths_Q1]],Mapping!$A$2:$B$8,2,FALSE)</f>
        <v>50</v>
      </c>
      <c r="AB904" s="8">
        <f>VLOOKUP(Quintile_Data[[#This Row],[Deaths_Q2]],Mapping!$A$2:$B$8,2,FALSE)</f>
        <v>50</v>
      </c>
      <c r="AC904" s="8">
        <f>VLOOKUP(Quintile_Data[[#This Row],[Deaths_Q3]],Mapping!$A$2:$B$8,2,FALSE)</f>
        <v>100</v>
      </c>
      <c r="AD904" s="8">
        <f>VLOOKUP(Quintile_Data[[#This Row],[Deaths_Q4]],Mapping!$A$2:$B$8,2,FALSE)</f>
        <v>100</v>
      </c>
      <c r="AE904" s="8">
        <f>VLOOKUP(Quintile_Data[[#This Row],[Deaths_Q5]],Mapping!$A$2:$B$8,2,FALSE)</f>
        <v>50</v>
      </c>
      <c r="AF904" s="8">
        <f>VLOOKUP(Quintile_Data[[#This Row],[Deaths_Overall]],Mapping!$A$2:$B$8,2,FALSE)</f>
        <v>100</v>
      </c>
    </row>
    <row r="905" spans="1:32" x14ac:dyDescent="0.25">
      <c r="A905" t="s">
        <v>13</v>
      </c>
      <c r="B905" t="s">
        <v>8</v>
      </c>
      <c r="C905" t="s">
        <v>28</v>
      </c>
      <c r="D905" t="s">
        <v>14</v>
      </c>
      <c r="E905" t="s">
        <v>11</v>
      </c>
      <c r="F905" t="s">
        <v>57</v>
      </c>
      <c r="G905" s="10">
        <v>1.33998755221278</v>
      </c>
      <c r="H905" s="5">
        <v>1.0167200576770501</v>
      </c>
      <c r="I905" s="5">
        <v>0.85921249017357604</v>
      </c>
      <c r="J905" s="5">
        <v>0.78032293294120703</v>
      </c>
      <c r="K905" s="5">
        <v>0.67373559508798198</v>
      </c>
      <c r="L905" s="5">
        <v>0.84833770512681095</v>
      </c>
      <c r="M905" s="10">
        <v>1.8757599742739199</v>
      </c>
      <c r="N905" s="5">
        <v>1.2794486530614</v>
      </c>
      <c r="O905" s="5">
        <v>0.96788590437267696</v>
      </c>
      <c r="P905" s="5">
        <v>0.89744112418301702</v>
      </c>
      <c r="Q905" s="5">
        <v>0.76093198736488699</v>
      </c>
      <c r="R905" s="5">
        <v>1.0494599855889699</v>
      </c>
      <c r="S905" s="11" t="s">
        <v>48</v>
      </c>
      <c r="T905" t="s">
        <v>50</v>
      </c>
      <c r="U905" t="s">
        <v>50</v>
      </c>
      <c r="V905" t="s">
        <v>50</v>
      </c>
      <c r="W905" t="s">
        <v>48</v>
      </c>
      <c r="X905" t="s">
        <v>50</v>
      </c>
      <c r="Y905" s="7">
        <f>ABS(Quintile_Data[[#This Row],[AE_Amt_Overall]]-MAX(Quintile_Data[[#This Row],[AE_Amt_Q1]:[AE_Amt_Q5]]))</f>
        <v>0.49164984708596904</v>
      </c>
      <c r="Z905" s="6">
        <f>ABS(MIN(Quintile_Data[[#This Row],[AE_Amt_Q1]:[AE_Amt_Q5]])-Quintile_Data[[#This Row],[AE_Amt_Overall]])</f>
        <v>0.17460211003882897</v>
      </c>
      <c r="AA905" s="19">
        <f>VLOOKUP(Quintile_Data[[#This Row],[Deaths_Q1]],Mapping!$A$2:$B$8,2,FALSE)</f>
        <v>50</v>
      </c>
      <c r="AB905" s="8">
        <f>VLOOKUP(Quintile_Data[[#This Row],[Deaths_Q2]],Mapping!$A$2:$B$8,2,FALSE)</f>
        <v>100</v>
      </c>
      <c r="AC905" s="8">
        <f>VLOOKUP(Quintile_Data[[#This Row],[Deaths_Q3]],Mapping!$A$2:$B$8,2,FALSE)</f>
        <v>100</v>
      </c>
      <c r="AD905" s="8">
        <f>VLOOKUP(Quintile_Data[[#This Row],[Deaths_Q4]],Mapping!$A$2:$B$8,2,FALSE)</f>
        <v>100</v>
      </c>
      <c r="AE905" s="8">
        <f>VLOOKUP(Quintile_Data[[#This Row],[Deaths_Q5]],Mapping!$A$2:$B$8,2,FALSE)</f>
        <v>50</v>
      </c>
      <c r="AF905" s="8">
        <f>VLOOKUP(Quintile_Data[[#This Row],[Deaths_Overall]],Mapping!$A$2:$B$8,2,FALSE)</f>
        <v>100</v>
      </c>
    </row>
    <row r="906" spans="1:32" x14ac:dyDescent="0.25">
      <c r="A906" t="s">
        <v>13</v>
      </c>
      <c r="B906" t="s">
        <v>8</v>
      </c>
      <c r="C906" t="s">
        <v>28</v>
      </c>
      <c r="D906" t="s">
        <v>14</v>
      </c>
      <c r="E906" t="s">
        <v>58</v>
      </c>
      <c r="F906" t="s">
        <v>16</v>
      </c>
      <c r="G906" s="10">
        <v>2.20185734001512</v>
      </c>
      <c r="H906" s="5">
        <v>1.6685284769227999</v>
      </c>
      <c r="I906" s="5">
        <v>1.41175845461492</v>
      </c>
      <c r="J906" s="5">
        <v>1.2794734984092699</v>
      </c>
      <c r="K906" s="5">
        <v>1.0198268753520201</v>
      </c>
      <c r="L906" s="5">
        <v>1.41947528939218</v>
      </c>
      <c r="M906" s="10">
        <v>2.4605652545216401</v>
      </c>
      <c r="N906" s="5">
        <v>1.8035475379310899</v>
      </c>
      <c r="O906" s="5">
        <v>1.53414833501869</v>
      </c>
      <c r="P906" s="5">
        <v>1.39000945602866</v>
      </c>
      <c r="Q906" s="5">
        <v>1.0976311643911001</v>
      </c>
      <c r="R906" s="5">
        <v>1.5504275190366501</v>
      </c>
      <c r="S906" s="11" t="s">
        <v>50</v>
      </c>
      <c r="T906" t="s">
        <v>50</v>
      </c>
      <c r="U906" t="s">
        <v>50</v>
      </c>
      <c r="V906" t="s">
        <v>50</v>
      </c>
      <c r="W906" t="s">
        <v>50</v>
      </c>
      <c r="X906" t="s">
        <v>50</v>
      </c>
      <c r="Y906" s="7">
        <f>ABS(Quintile_Data[[#This Row],[AE_Amt_Overall]]-MAX(Quintile_Data[[#This Row],[AE_Amt_Q1]:[AE_Amt_Q5]]))</f>
        <v>0.78238205062293997</v>
      </c>
      <c r="Z906" s="6">
        <f>ABS(MIN(Quintile_Data[[#This Row],[AE_Amt_Q1]:[AE_Amt_Q5]])-Quintile_Data[[#This Row],[AE_Amt_Overall]])</f>
        <v>0.39964841404015994</v>
      </c>
      <c r="AA906" s="19">
        <f>VLOOKUP(Quintile_Data[[#This Row],[Deaths_Q1]],Mapping!$A$2:$B$8,2,FALSE)</f>
        <v>100</v>
      </c>
      <c r="AB906" s="8">
        <f>VLOOKUP(Quintile_Data[[#This Row],[Deaths_Q2]],Mapping!$A$2:$B$8,2,FALSE)</f>
        <v>100</v>
      </c>
      <c r="AC906" s="8">
        <f>VLOOKUP(Quintile_Data[[#This Row],[Deaths_Q3]],Mapping!$A$2:$B$8,2,FALSE)</f>
        <v>100</v>
      </c>
      <c r="AD906" s="8">
        <f>VLOOKUP(Quintile_Data[[#This Row],[Deaths_Q4]],Mapping!$A$2:$B$8,2,FALSE)</f>
        <v>100</v>
      </c>
      <c r="AE906" s="8">
        <f>VLOOKUP(Quintile_Data[[#This Row],[Deaths_Q5]],Mapping!$A$2:$B$8,2,FALSE)</f>
        <v>100</v>
      </c>
      <c r="AF906" s="8">
        <f>VLOOKUP(Quintile_Data[[#This Row],[Deaths_Overall]],Mapping!$A$2:$B$8,2,FALSE)</f>
        <v>100</v>
      </c>
    </row>
    <row r="907" spans="1:32" x14ac:dyDescent="0.25">
      <c r="A907" t="s">
        <v>13</v>
      </c>
      <c r="B907" t="s">
        <v>8</v>
      </c>
      <c r="C907" t="s">
        <v>28</v>
      </c>
      <c r="D907" t="s">
        <v>14</v>
      </c>
      <c r="E907" t="s">
        <v>58</v>
      </c>
      <c r="F907" t="s">
        <v>7</v>
      </c>
      <c r="G907" s="10">
        <v>1.20182482071132</v>
      </c>
      <c r="H907" s="5">
        <v>0.98000878758705201</v>
      </c>
      <c r="I907" s="5">
        <v>0.88084955533647102</v>
      </c>
      <c r="J907" s="5">
        <v>0.82064872790098797</v>
      </c>
      <c r="K907" s="5">
        <v>0.70403450000302903</v>
      </c>
      <c r="L907" s="5">
        <v>0.84118281117087002</v>
      </c>
      <c r="M907" s="10">
        <v>1.3300420570273901</v>
      </c>
      <c r="N907" s="5">
        <v>1.0238396350877299</v>
      </c>
      <c r="O907" s="5">
        <v>0.93638023479510202</v>
      </c>
      <c r="P907" s="5">
        <v>0.88693055519636399</v>
      </c>
      <c r="Q907" s="5">
        <v>0.75043751544876003</v>
      </c>
      <c r="R907" s="5">
        <v>0.91846045137724897</v>
      </c>
      <c r="S907" s="11" t="s">
        <v>50</v>
      </c>
      <c r="T907" t="s">
        <v>50</v>
      </c>
      <c r="U907" t="s">
        <v>50</v>
      </c>
      <c r="V907" t="s">
        <v>50</v>
      </c>
      <c r="W907" t="s">
        <v>50</v>
      </c>
      <c r="X907" t="s">
        <v>52</v>
      </c>
      <c r="Y907" s="7">
        <f>ABS(Quintile_Data[[#This Row],[AE_Amt_Overall]]-MAX(Quintile_Data[[#This Row],[AE_Amt_Q1]:[AE_Amt_Q5]]))</f>
        <v>0.36064200954045</v>
      </c>
      <c r="Z907" s="6">
        <f>ABS(MIN(Quintile_Data[[#This Row],[AE_Amt_Q1]:[AE_Amt_Q5]])-Quintile_Data[[#This Row],[AE_Amt_Overall]])</f>
        <v>0.13714831116784099</v>
      </c>
      <c r="AA907" s="19">
        <f>VLOOKUP(Quintile_Data[[#This Row],[Deaths_Q1]],Mapping!$A$2:$B$8,2,FALSE)</f>
        <v>100</v>
      </c>
      <c r="AB907" s="8">
        <f>VLOOKUP(Quintile_Data[[#This Row],[Deaths_Q2]],Mapping!$A$2:$B$8,2,FALSE)</f>
        <v>100</v>
      </c>
      <c r="AC907" s="8">
        <f>VLOOKUP(Quintile_Data[[#This Row],[Deaths_Q3]],Mapping!$A$2:$B$8,2,FALSE)</f>
        <v>100</v>
      </c>
      <c r="AD907" s="8">
        <f>VLOOKUP(Quintile_Data[[#This Row],[Deaths_Q4]],Mapping!$A$2:$B$8,2,FALSE)</f>
        <v>100</v>
      </c>
      <c r="AE907" s="8">
        <f>VLOOKUP(Quintile_Data[[#This Row],[Deaths_Q5]],Mapping!$A$2:$B$8,2,FALSE)</f>
        <v>100</v>
      </c>
      <c r="AF907" s="8">
        <f>VLOOKUP(Quintile_Data[[#This Row],[Deaths_Overall]],Mapping!$A$2:$B$8,2,FALSE)</f>
        <v>200</v>
      </c>
    </row>
    <row r="908" spans="1:32" x14ac:dyDescent="0.25">
      <c r="A908" t="s">
        <v>13</v>
      </c>
      <c r="B908" t="s">
        <v>8</v>
      </c>
      <c r="C908" t="s">
        <v>28</v>
      </c>
      <c r="D908" t="s">
        <v>14</v>
      </c>
      <c r="E908" t="s">
        <v>58</v>
      </c>
      <c r="F908" t="s">
        <v>57</v>
      </c>
      <c r="G908" s="10">
        <v>1.2877701387506399</v>
      </c>
      <c r="H908" s="5">
        <v>1.04028597082626</v>
      </c>
      <c r="I908" s="5">
        <v>0.91468608033460097</v>
      </c>
      <c r="J908" s="5">
        <v>0.83334349516133999</v>
      </c>
      <c r="K908" s="5">
        <v>0.70872070099100104</v>
      </c>
      <c r="L908" s="5">
        <v>0.85880574966432899</v>
      </c>
      <c r="M908" s="10">
        <v>1.6698206778614699</v>
      </c>
      <c r="N908" s="5">
        <v>1.2488327764907301</v>
      </c>
      <c r="O908" s="5">
        <v>1.09805166000601</v>
      </c>
      <c r="P908" s="5">
        <v>0.99400865383904102</v>
      </c>
      <c r="Q908" s="5">
        <v>0.78525215002178606</v>
      </c>
      <c r="R908" s="5">
        <v>1.0651238977585999</v>
      </c>
      <c r="S908" s="11" t="s">
        <v>50</v>
      </c>
      <c r="T908" t="s">
        <v>50</v>
      </c>
      <c r="U908" t="s">
        <v>50</v>
      </c>
      <c r="V908" t="s">
        <v>50</v>
      </c>
      <c r="W908" t="s">
        <v>50</v>
      </c>
      <c r="X908" t="s">
        <v>52</v>
      </c>
      <c r="Y908" s="7">
        <f>ABS(Quintile_Data[[#This Row],[AE_Amt_Overall]]-MAX(Quintile_Data[[#This Row],[AE_Amt_Q1]:[AE_Amt_Q5]]))</f>
        <v>0.42896438908631096</v>
      </c>
      <c r="Z908" s="6">
        <f>ABS(MIN(Quintile_Data[[#This Row],[AE_Amt_Q1]:[AE_Amt_Q5]])-Quintile_Data[[#This Row],[AE_Amt_Overall]])</f>
        <v>0.15008504867332795</v>
      </c>
      <c r="AA908" s="19">
        <f>VLOOKUP(Quintile_Data[[#This Row],[Deaths_Q1]],Mapping!$A$2:$B$8,2,FALSE)</f>
        <v>100</v>
      </c>
      <c r="AB908" s="8">
        <f>VLOOKUP(Quintile_Data[[#This Row],[Deaths_Q2]],Mapping!$A$2:$B$8,2,FALSE)</f>
        <v>100</v>
      </c>
      <c r="AC908" s="8">
        <f>VLOOKUP(Quintile_Data[[#This Row],[Deaths_Q3]],Mapping!$A$2:$B$8,2,FALSE)</f>
        <v>100</v>
      </c>
      <c r="AD908" s="8">
        <f>VLOOKUP(Quintile_Data[[#This Row],[Deaths_Q4]],Mapping!$A$2:$B$8,2,FALSE)</f>
        <v>100</v>
      </c>
      <c r="AE908" s="8">
        <f>VLOOKUP(Quintile_Data[[#This Row],[Deaths_Q5]],Mapping!$A$2:$B$8,2,FALSE)</f>
        <v>100</v>
      </c>
      <c r="AF908" s="8">
        <f>VLOOKUP(Quintile_Data[[#This Row],[Deaths_Overall]],Mapping!$A$2:$B$8,2,FALSE)</f>
        <v>200</v>
      </c>
    </row>
    <row r="909" spans="1:32" x14ac:dyDescent="0.25">
      <c r="A909" t="s">
        <v>13</v>
      </c>
      <c r="B909" t="s">
        <v>8</v>
      </c>
      <c r="C909" t="s">
        <v>28</v>
      </c>
      <c r="D909" t="s">
        <v>17</v>
      </c>
      <c r="E909" t="s">
        <v>60</v>
      </c>
      <c r="F909" t="s">
        <v>16</v>
      </c>
      <c r="G909" s="10">
        <v>1.6444588015133199</v>
      </c>
      <c r="H909" s="5">
        <v>1.4244684996749899</v>
      </c>
      <c r="I909" s="5">
        <v>1.25243109750794</v>
      </c>
      <c r="J909" s="5">
        <v>1.09005507838722</v>
      </c>
      <c r="K909" s="5">
        <v>0.85954879213632296</v>
      </c>
      <c r="L909" s="5">
        <v>1.17544089754907</v>
      </c>
      <c r="M909" s="10">
        <v>1.6668949029269</v>
      </c>
      <c r="N909" s="5">
        <v>1.4048493256776999</v>
      </c>
      <c r="O909" s="5">
        <v>1.23964132260896</v>
      </c>
      <c r="P909" s="5">
        <v>1.1484935256412101</v>
      </c>
      <c r="Q909" s="5">
        <v>0.89461362373695696</v>
      </c>
      <c r="R909" s="5">
        <v>1.2145643848343399</v>
      </c>
      <c r="S909" s="11" t="s">
        <v>48</v>
      </c>
      <c r="T909" t="s">
        <v>48</v>
      </c>
      <c r="U909" t="s">
        <v>48</v>
      </c>
      <c r="V909" t="s">
        <v>48</v>
      </c>
      <c r="W909" t="s">
        <v>49</v>
      </c>
      <c r="X909" t="s">
        <v>50</v>
      </c>
      <c r="Y909" s="7">
        <f>ABS(Quintile_Data[[#This Row],[AE_Amt_Overall]]-MAX(Quintile_Data[[#This Row],[AE_Amt_Q1]:[AE_Amt_Q5]]))</f>
        <v>0.46901790396424992</v>
      </c>
      <c r="Z909" s="6">
        <f>ABS(MIN(Quintile_Data[[#This Row],[AE_Amt_Q1]:[AE_Amt_Q5]])-Quintile_Data[[#This Row],[AE_Amt_Overall]])</f>
        <v>0.31589210541274704</v>
      </c>
      <c r="AA909" s="19">
        <f>VLOOKUP(Quintile_Data[[#This Row],[Deaths_Q1]],Mapping!$A$2:$B$8,2,FALSE)</f>
        <v>50</v>
      </c>
      <c r="AB909" s="8">
        <f>VLOOKUP(Quintile_Data[[#This Row],[Deaths_Q2]],Mapping!$A$2:$B$8,2,FALSE)</f>
        <v>50</v>
      </c>
      <c r="AC909" s="8">
        <f>VLOOKUP(Quintile_Data[[#This Row],[Deaths_Q3]],Mapping!$A$2:$B$8,2,FALSE)</f>
        <v>50</v>
      </c>
      <c r="AD909" s="8">
        <f>VLOOKUP(Quintile_Data[[#This Row],[Deaths_Q4]],Mapping!$A$2:$B$8,2,FALSE)</f>
        <v>50</v>
      </c>
      <c r="AE909" s="8">
        <f>VLOOKUP(Quintile_Data[[#This Row],[Deaths_Q5]],Mapping!$A$2:$B$8,2,FALSE)</f>
        <v>25</v>
      </c>
      <c r="AF909" s="8">
        <f>VLOOKUP(Quintile_Data[[#This Row],[Deaths_Overall]],Mapping!$A$2:$B$8,2,FALSE)</f>
        <v>100</v>
      </c>
    </row>
    <row r="910" spans="1:32" x14ac:dyDescent="0.25">
      <c r="A910" t="s">
        <v>13</v>
      </c>
      <c r="B910" t="s">
        <v>8</v>
      </c>
      <c r="C910" t="s">
        <v>28</v>
      </c>
      <c r="D910" t="s">
        <v>17</v>
      </c>
      <c r="E910" t="s">
        <v>60</v>
      </c>
      <c r="F910" t="s">
        <v>7</v>
      </c>
      <c r="G910" s="10">
        <v>1.7126418618074399</v>
      </c>
      <c r="H910" s="5">
        <v>1.2375277710816499</v>
      </c>
      <c r="I910" s="5">
        <v>0.97557951930314302</v>
      </c>
      <c r="J910" s="5">
        <v>0.81138969603664801</v>
      </c>
      <c r="K910" s="5">
        <v>0.57663961236750505</v>
      </c>
      <c r="L910" s="5">
        <v>0.94774379550318</v>
      </c>
      <c r="M910" s="10">
        <v>1.40467141805689</v>
      </c>
      <c r="N910" s="5">
        <v>1.20248043691271</v>
      </c>
      <c r="O910" s="5">
        <v>1.0333094241563301</v>
      </c>
      <c r="P910" s="5">
        <v>0.90272546330937398</v>
      </c>
      <c r="Q910" s="5">
        <v>0.718656632534038</v>
      </c>
      <c r="R910" s="5">
        <v>1.0016704344566001</v>
      </c>
      <c r="S910" s="11" t="s">
        <v>49</v>
      </c>
      <c r="T910" t="s">
        <v>49</v>
      </c>
      <c r="U910" t="s">
        <v>49</v>
      </c>
      <c r="V910" t="s">
        <v>48</v>
      </c>
      <c r="W910" t="s">
        <v>49</v>
      </c>
      <c r="X910" t="s">
        <v>48</v>
      </c>
      <c r="Y910" s="7">
        <f>ABS(Quintile_Data[[#This Row],[AE_Amt_Overall]]-MAX(Quintile_Data[[#This Row],[AE_Amt_Q1]:[AE_Amt_Q5]]))</f>
        <v>0.76489806630425994</v>
      </c>
      <c r="Z910" s="6">
        <f>ABS(MIN(Quintile_Data[[#This Row],[AE_Amt_Q1]:[AE_Amt_Q5]])-Quintile_Data[[#This Row],[AE_Amt_Overall]])</f>
        <v>0.37110418313567495</v>
      </c>
      <c r="AA910" s="19">
        <f>VLOOKUP(Quintile_Data[[#This Row],[Deaths_Q1]],Mapping!$A$2:$B$8,2,FALSE)</f>
        <v>25</v>
      </c>
      <c r="AB910" s="8">
        <f>VLOOKUP(Quintile_Data[[#This Row],[Deaths_Q2]],Mapping!$A$2:$B$8,2,FALSE)</f>
        <v>25</v>
      </c>
      <c r="AC910" s="8">
        <f>VLOOKUP(Quintile_Data[[#This Row],[Deaths_Q3]],Mapping!$A$2:$B$8,2,FALSE)</f>
        <v>25</v>
      </c>
      <c r="AD910" s="8">
        <f>VLOOKUP(Quintile_Data[[#This Row],[Deaths_Q4]],Mapping!$A$2:$B$8,2,FALSE)</f>
        <v>50</v>
      </c>
      <c r="AE910" s="8">
        <f>VLOOKUP(Quintile_Data[[#This Row],[Deaths_Q5]],Mapping!$A$2:$B$8,2,FALSE)</f>
        <v>25</v>
      </c>
      <c r="AF910" s="8">
        <f>VLOOKUP(Quintile_Data[[#This Row],[Deaths_Overall]],Mapping!$A$2:$B$8,2,FALSE)</f>
        <v>50</v>
      </c>
    </row>
    <row r="911" spans="1:32" x14ac:dyDescent="0.25">
      <c r="A911" t="s">
        <v>13</v>
      </c>
      <c r="B911" t="s">
        <v>8</v>
      </c>
      <c r="C911" t="s">
        <v>28</v>
      </c>
      <c r="D911" t="s">
        <v>17</v>
      </c>
      <c r="E911" t="s">
        <v>60</v>
      </c>
      <c r="F911" t="s">
        <v>57</v>
      </c>
      <c r="G911" s="10">
        <v>1.6405475759825101</v>
      </c>
      <c r="H911" s="5">
        <v>1.2972171198629801</v>
      </c>
      <c r="I911" s="5">
        <v>1.09454517992905</v>
      </c>
      <c r="J911" s="5">
        <v>0.941328182651885</v>
      </c>
      <c r="K911" s="5">
        <v>0.70100638180668295</v>
      </c>
      <c r="L911" s="5">
        <v>1.01907620728548</v>
      </c>
      <c r="M911" s="10">
        <v>1.5046910955989301</v>
      </c>
      <c r="N911" s="5">
        <v>1.2947510270092799</v>
      </c>
      <c r="O911" s="5">
        <v>1.1903942304286601</v>
      </c>
      <c r="P911" s="5">
        <v>1.0987157071959901</v>
      </c>
      <c r="Q911" s="5">
        <v>0.91379048869521096</v>
      </c>
      <c r="R911" s="5">
        <v>1.1584552610935299</v>
      </c>
      <c r="S911" s="11" t="s">
        <v>48</v>
      </c>
      <c r="T911" t="s">
        <v>48</v>
      </c>
      <c r="U911" t="s">
        <v>48</v>
      </c>
      <c r="V911" t="s">
        <v>48</v>
      </c>
      <c r="W911" t="s">
        <v>48</v>
      </c>
      <c r="X911" t="s">
        <v>50</v>
      </c>
      <c r="Y911" s="7">
        <f>ABS(Quintile_Data[[#This Row],[AE_Amt_Overall]]-MAX(Quintile_Data[[#This Row],[AE_Amt_Q1]:[AE_Amt_Q5]]))</f>
        <v>0.62147136869703012</v>
      </c>
      <c r="Z911" s="6">
        <f>ABS(MIN(Quintile_Data[[#This Row],[AE_Amt_Q1]:[AE_Amt_Q5]])-Quintile_Data[[#This Row],[AE_Amt_Overall]])</f>
        <v>0.31806982547879703</v>
      </c>
      <c r="AA911" s="19">
        <f>VLOOKUP(Quintile_Data[[#This Row],[Deaths_Q1]],Mapping!$A$2:$B$8,2,FALSE)</f>
        <v>50</v>
      </c>
      <c r="AB911" s="8">
        <f>VLOOKUP(Quintile_Data[[#This Row],[Deaths_Q2]],Mapping!$A$2:$B$8,2,FALSE)</f>
        <v>50</v>
      </c>
      <c r="AC911" s="8">
        <f>VLOOKUP(Quintile_Data[[#This Row],[Deaths_Q3]],Mapping!$A$2:$B$8,2,FALSE)</f>
        <v>50</v>
      </c>
      <c r="AD911" s="8">
        <f>VLOOKUP(Quintile_Data[[#This Row],[Deaths_Q4]],Mapping!$A$2:$B$8,2,FALSE)</f>
        <v>50</v>
      </c>
      <c r="AE911" s="8">
        <f>VLOOKUP(Quintile_Data[[#This Row],[Deaths_Q5]],Mapping!$A$2:$B$8,2,FALSE)</f>
        <v>50</v>
      </c>
      <c r="AF911" s="8">
        <f>VLOOKUP(Quintile_Data[[#This Row],[Deaths_Overall]],Mapping!$A$2:$B$8,2,FALSE)</f>
        <v>100</v>
      </c>
    </row>
    <row r="912" spans="1:32" x14ac:dyDescent="0.25">
      <c r="A912" t="s">
        <v>13</v>
      </c>
      <c r="B912" t="s">
        <v>8</v>
      </c>
      <c r="C912" t="s">
        <v>28</v>
      </c>
      <c r="D912" t="s">
        <v>17</v>
      </c>
      <c r="E912" t="s">
        <v>61</v>
      </c>
      <c r="F912" t="s">
        <v>16</v>
      </c>
      <c r="G912" s="10">
        <v>1.46909929277996</v>
      </c>
      <c r="H912" s="5">
        <v>1.2701362580620801</v>
      </c>
      <c r="I912" s="5">
        <v>1.1607847498203101</v>
      </c>
      <c r="J912" s="5">
        <v>1.0645069741809601</v>
      </c>
      <c r="K912" s="5">
        <v>0.87276337455326602</v>
      </c>
      <c r="L912" s="5">
        <v>1.158451312453</v>
      </c>
      <c r="M912" s="10">
        <v>1.6441079741767399</v>
      </c>
      <c r="N912" s="5">
        <v>1.3220760734424699</v>
      </c>
      <c r="O912" s="5">
        <v>1.2115193592915701</v>
      </c>
      <c r="P912" s="5">
        <v>1.1407700148590501</v>
      </c>
      <c r="Q912" s="5">
        <v>0.92488310650662098</v>
      </c>
      <c r="R912" s="5">
        <v>1.2373918229829599</v>
      </c>
      <c r="S912" s="11" t="s">
        <v>48</v>
      </c>
      <c r="T912" t="s">
        <v>50</v>
      </c>
      <c r="U912" t="s">
        <v>50</v>
      </c>
      <c r="V912" t="s">
        <v>50</v>
      </c>
      <c r="W912" t="s">
        <v>48</v>
      </c>
      <c r="X912" t="s">
        <v>50</v>
      </c>
      <c r="Y912" s="7">
        <f>ABS(Quintile_Data[[#This Row],[AE_Amt_Overall]]-MAX(Quintile_Data[[#This Row],[AE_Amt_Q1]:[AE_Amt_Q5]]))</f>
        <v>0.31064798032695995</v>
      </c>
      <c r="Z912" s="6">
        <f>ABS(MIN(Quintile_Data[[#This Row],[AE_Amt_Q1]:[AE_Amt_Q5]])-Quintile_Data[[#This Row],[AE_Amt_Overall]])</f>
        <v>0.28568793789973401</v>
      </c>
      <c r="AA912" s="19">
        <f>VLOOKUP(Quintile_Data[[#This Row],[Deaths_Q1]],Mapping!$A$2:$B$8,2,FALSE)</f>
        <v>50</v>
      </c>
      <c r="AB912" s="8">
        <f>VLOOKUP(Quintile_Data[[#This Row],[Deaths_Q2]],Mapping!$A$2:$B$8,2,FALSE)</f>
        <v>100</v>
      </c>
      <c r="AC912" s="8">
        <f>VLOOKUP(Quintile_Data[[#This Row],[Deaths_Q3]],Mapping!$A$2:$B$8,2,FALSE)</f>
        <v>100</v>
      </c>
      <c r="AD912" s="8">
        <f>VLOOKUP(Quintile_Data[[#This Row],[Deaths_Q4]],Mapping!$A$2:$B$8,2,FALSE)</f>
        <v>100</v>
      </c>
      <c r="AE912" s="8">
        <f>VLOOKUP(Quintile_Data[[#This Row],[Deaths_Q5]],Mapping!$A$2:$B$8,2,FALSE)</f>
        <v>50</v>
      </c>
      <c r="AF912" s="8">
        <f>VLOOKUP(Quintile_Data[[#This Row],[Deaths_Overall]],Mapping!$A$2:$B$8,2,FALSE)</f>
        <v>100</v>
      </c>
    </row>
    <row r="913" spans="1:32" x14ac:dyDescent="0.25">
      <c r="A913" t="s">
        <v>13</v>
      </c>
      <c r="B913" t="s">
        <v>8</v>
      </c>
      <c r="C913" t="s">
        <v>28</v>
      </c>
      <c r="D913" t="s">
        <v>17</v>
      </c>
      <c r="E913" t="s">
        <v>61</v>
      </c>
      <c r="F913" t="s">
        <v>7</v>
      </c>
      <c r="G913" s="10">
        <v>1.3152504946547301</v>
      </c>
      <c r="H913" s="5">
        <v>1.1369838479333401</v>
      </c>
      <c r="I913" s="5">
        <v>0.95275652871580097</v>
      </c>
      <c r="J913" s="5">
        <v>0.85497691651004804</v>
      </c>
      <c r="K913" s="5">
        <v>0.67541588118054996</v>
      </c>
      <c r="L913" s="5">
        <v>0.95066519877925604</v>
      </c>
      <c r="M913" s="10">
        <v>1.1971046223686601</v>
      </c>
      <c r="N913" s="5">
        <v>1.0978746317567001</v>
      </c>
      <c r="O913" s="5">
        <v>0.95691851338546297</v>
      </c>
      <c r="P913" s="5">
        <v>0.94953128258288599</v>
      </c>
      <c r="Q913" s="5">
        <v>0.77605246925941795</v>
      </c>
      <c r="R913" s="5">
        <v>0.97957640017226699</v>
      </c>
      <c r="S913" s="11" t="s">
        <v>48</v>
      </c>
      <c r="T913" t="s">
        <v>48</v>
      </c>
      <c r="U913" t="s">
        <v>48</v>
      </c>
      <c r="V913" t="s">
        <v>48</v>
      </c>
      <c r="W913" t="s">
        <v>48</v>
      </c>
      <c r="X913" t="s">
        <v>50</v>
      </c>
      <c r="Y913" s="7">
        <f>ABS(Quintile_Data[[#This Row],[AE_Amt_Overall]]-MAX(Quintile_Data[[#This Row],[AE_Amt_Q1]:[AE_Amt_Q5]]))</f>
        <v>0.36458529587547406</v>
      </c>
      <c r="Z913" s="6">
        <f>ABS(MIN(Quintile_Data[[#This Row],[AE_Amt_Q1]:[AE_Amt_Q5]])-Quintile_Data[[#This Row],[AE_Amt_Overall]])</f>
        <v>0.27524931759870608</v>
      </c>
      <c r="AA913" s="19">
        <f>VLOOKUP(Quintile_Data[[#This Row],[Deaths_Q1]],Mapping!$A$2:$B$8,2,FALSE)</f>
        <v>50</v>
      </c>
      <c r="AB913" s="8">
        <f>VLOOKUP(Quintile_Data[[#This Row],[Deaths_Q2]],Mapping!$A$2:$B$8,2,FALSE)</f>
        <v>50</v>
      </c>
      <c r="AC913" s="8">
        <f>VLOOKUP(Quintile_Data[[#This Row],[Deaths_Q3]],Mapping!$A$2:$B$8,2,FALSE)</f>
        <v>50</v>
      </c>
      <c r="AD913" s="8">
        <f>VLOOKUP(Quintile_Data[[#This Row],[Deaths_Q4]],Mapping!$A$2:$B$8,2,FALSE)</f>
        <v>50</v>
      </c>
      <c r="AE913" s="8">
        <f>VLOOKUP(Quintile_Data[[#This Row],[Deaths_Q5]],Mapping!$A$2:$B$8,2,FALSE)</f>
        <v>50</v>
      </c>
      <c r="AF913" s="8">
        <f>VLOOKUP(Quintile_Data[[#This Row],[Deaths_Overall]],Mapping!$A$2:$B$8,2,FALSE)</f>
        <v>100</v>
      </c>
    </row>
    <row r="914" spans="1:32" x14ac:dyDescent="0.25">
      <c r="A914" t="s">
        <v>13</v>
      </c>
      <c r="B914" t="s">
        <v>8</v>
      </c>
      <c r="C914" t="s">
        <v>28</v>
      </c>
      <c r="D914" t="s">
        <v>17</v>
      </c>
      <c r="E914" t="s">
        <v>61</v>
      </c>
      <c r="F914" t="s">
        <v>57</v>
      </c>
      <c r="G914" s="10">
        <v>1.3535309239590401</v>
      </c>
      <c r="H914" s="5">
        <v>1.16089805326609</v>
      </c>
      <c r="I914" s="5">
        <v>0.99174162884644701</v>
      </c>
      <c r="J914" s="5">
        <v>0.91883826304176597</v>
      </c>
      <c r="K914" s="5">
        <v>0.73144231592091502</v>
      </c>
      <c r="L914" s="5">
        <v>0.98139638361461201</v>
      </c>
      <c r="M914" s="10">
        <v>1.3664459028834199</v>
      </c>
      <c r="N914" s="5">
        <v>1.21633166746217</v>
      </c>
      <c r="O914" s="5">
        <v>1.0910330959246799</v>
      </c>
      <c r="P914" s="5">
        <v>1.13891769828777</v>
      </c>
      <c r="Q914" s="5">
        <v>0.89205816779625502</v>
      </c>
      <c r="R914" s="5">
        <v>1.1363503534394901</v>
      </c>
      <c r="S914" s="11" t="s">
        <v>48</v>
      </c>
      <c r="T914" t="s">
        <v>50</v>
      </c>
      <c r="U914" t="s">
        <v>50</v>
      </c>
      <c r="V914" t="s">
        <v>50</v>
      </c>
      <c r="W914" t="s">
        <v>48</v>
      </c>
      <c r="X914" t="s">
        <v>50</v>
      </c>
      <c r="Y914" s="7">
        <f>ABS(Quintile_Data[[#This Row],[AE_Amt_Overall]]-MAX(Quintile_Data[[#This Row],[AE_Amt_Q1]:[AE_Amt_Q5]]))</f>
        <v>0.37213454034442806</v>
      </c>
      <c r="Z914" s="6">
        <f>ABS(MIN(Quintile_Data[[#This Row],[AE_Amt_Q1]:[AE_Amt_Q5]])-Quintile_Data[[#This Row],[AE_Amt_Overall]])</f>
        <v>0.24995406769369699</v>
      </c>
      <c r="AA914" s="19">
        <f>VLOOKUP(Quintile_Data[[#This Row],[Deaths_Q1]],Mapping!$A$2:$B$8,2,FALSE)</f>
        <v>50</v>
      </c>
      <c r="AB914" s="8">
        <f>VLOOKUP(Quintile_Data[[#This Row],[Deaths_Q2]],Mapping!$A$2:$B$8,2,FALSE)</f>
        <v>100</v>
      </c>
      <c r="AC914" s="8">
        <f>VLOOKUP(Quintile_Data[[#This Row],[Deaths_Q3]],Mapping!$A$2:$B$8,2,FALSE)</f>
        <v>100</v>
      </c>
      <c r="AD914" s="8">
        <f>VLOOKUP(Quintile_Data[[#This Row],[Deaths_Q4]],Mapping!$A$2:$B$8,2,FALSE)</f>
        <v>100</v>
      </c>
      <c r="AE914" s="8">
        <f>VLOOKUP(Quintile_Data[[#This Row],[Deaths_Q5]],Mapping!$A$2:$B$8,2,FALSE)</f>
        <v>50</v>
      </c>
      <c r="AF914" s="8">
        <f>VLOOKUP(Quintile_Data[[#This Row],[Deaths_Overall]],Mapping!$A$2:$B$8,2,FALSE)</f>
        <v>100</v>
      </c>
    </row>
    <row r="915" spans="1:32" x14ac:dyDescent="0.25">
      <c r="A915" t="s">
        <v>13</v>
      </c>
      <c r="B915" t="s">
        <v>8</v>
      </c>
      <c r="C915" t="s">
        <v>28</v>
      </c>
      <c r="D915" t="s">
        <v>17</v>
      </c>
      <c r="E915" t="s">
        <v>62</v>
      </c>
      <c r="F915" t="s">
        <v>16</v>
      </c>
      <c r="G915" s="10">
        <v>1.70903879466784</v>
      </c>
      <c r="H915" s="5">
        <v>1.2998630099308099</v>
      </c>
      <c r="I915" s="5">
        <v>1.1866017979733401</v>
      </c>
      <c r="J915" s="5">
        <v>1.01239350744931</v>
      </c>
      <c r="K915" s="5">
        <v>0.84107429666840605</v>
      </c>
      <c r="L915" s="5">
        <v>1.1945631715262</v>
      </c>
      <c r="M915" s="10">
        <v>1.8044084911860501</v>
      </c>
      <c r="N915" s="5">
        <v>1.33522175410303</v>
      </c>
      <c r="O915" s="5">
        <v>1.2821063238241801</v>
      </c>
      <c r="P915" s="5">
        <v>1.0755865668242499</v>
      </c>
      <c r="Q915" s="5">
        <v>0.91830223779197895</v>
      </c>
      <c r="R915" s="5">
        <v>1.28486313746773</v>
      </c>
      <c r="S915" s="11" t="s">
        <v>48</v>
      </c>
      <c r="T915" t="s">
        <v>48</v>
      </c>
      <c r="U915" t="s">
        <v>48</v>
      </c>
      <c r="V915" t="s">
        <v>48</v>
      </c>
      <c r="W915" t="s">
        <v>49</v>
      </c>
      <c r="X915" t="s">
        <v>50</v>
      </c>
      <c r="Y915" s="7">
        <f>ABS(Quintile_Data[[#This Row],[AE_Amt_Overall]]-MAX(Quintile_Data[[#This Row],[AE_Amt_Q1]:[AE_Amt_Q5]]))</f>
        <v>0.51447562314164008</v>
      </c>
      <c r="Z915" s="6">
        <f>ABS(MIN(Quintile_Data[[#This Row],[AE_Amt_Q1]:[AE_Amt_Q5]])-Quintile_Data[[#This Row],[AE_Amt_Overall]])</f>
        <v>0.3534888748577939</v>
      </c>
      <c r="AA915" s="19">
        <f>VLOOKUP(Quintile_Data[[#This Row],[Deaths_Q1]],Mapping!$A$2:$B$8,2,FALSE)</f>
        <v>50</v>
      </c>
      <c r="AB915" s="8">
        <f>VLOOKUP(Quintile_Data[[#This Row],[Deaths_Q2]],Mapping!$A$2:$B$8,2,FALSE)</f>
        <v>50</v>
      </c>
      <c r="AC915" s="8">
        <f>VLOOKUP(Quintile_Data[[#This Row],[Deaths_Q3]],Mapping!$A$2:$B$8,2,FALSE)</f>
        <v>50</v>
      </c>
      <c r="AD915" s="8">
        <f>VLOOKUP(Quintile_Data[[#This Row],[Deaths_Q4]],Mapping!$A$2:$B$8,2,FALSE)</f>
        <v>50</v>
      </c>
      <c r="AE915" s="8">
        <f>VLOOKUP(Quintile_Data[[#This Row],[Deaths_Q5]],Mapping!$A$2:$B$8,2,FALSE)</f>
        <v>25</v>
      </c>
      <c r="AF915" s="8">
        <f>VLOOKUP(Quintile_Data[[#This Row],[Deaths_Overall]],Mapping!$A$2:$B$8,2,FALSE)</f>
        <v>100</v>
      </c>
    </row>
    <row r="916" spans="1:32" x14ac:dyDescent="0.25">
      <c r="A916" t="s">
        <v>13</v>
      </c>
      <c r="B916" t="s">
        <v>8</v>
      </c>
      <c r="C916" t="s">
        <v>28</v>
      </c>
      <c r="D916" t="s">
        <v>17</v>
      </c>
      <c r="E916" t="s">
        <v>62</v>
      </c>
      <c r="F916" t="s">
        <v>7</v>
      </c>
      <c r="G916" s="10">
        <v>1.36509548313192</v>
      </c>
      <c r="H916" s="5">
        <v>1.0070106538902801</v>
      </c>
      <c r="I916" s="5">
        <v>0.88463525982574298</v>
      </c>
      <c r="J916" s="5">
        <v>0.79423750265425197</v>
      </c>
      <c r="K916" s="5">
        <v>0.69039852767292498</v>
      </c>
      <c r="L916" s="5">
        <v>0.88798428609857305</v>
      </c>
      <c r="M916" s="10">
        <v>1.1800420699677201</v>
      </c>
      <c r="N916" s="5">
        <v>1.0173867876059399</v>
      </c>
      <c r="O916" s="5">
        <v>0.92621806187497002</v>
      </c>
      <c r="P916" s="5">
        <v>0.90687194463862097</v>
      </c>
      <c r="Q916" s="5">
        <v>0.822378033202807</v>
      </c>
      <c r="R916" s="5">
        <v>0.95022853922832295</v>
      </c>
      <c r="S916" s="11" t="s">
        <v>48</v>
      </c>
      <c r="T916" t="s">
        <v>48</v>
      </c>
      <c r="U916" t="s">
        <v>48</v>
      </c>
      <c r="V916" t="s">
        <v>48</v>
      </c>
      <c r="W916" t="s">
        <v>48</v>
      </c>
      <c r="X916" t="s">
        <v>50</v>
      </c>
      <c r="Y916" s="7">
        <f>ABS(Quintile_Data[[#This Row],[AE_Amt_Overall]]-MAX(Quintile_Data[[#This Row],[AE_Amt_Q1]:[AE_Amt_Q5]]))</f>
        <v>0.47711119703334692</v>
      </c>
      <c r="Z916" s="6">
        <f>ABS(MIN(Quintile_Data[[#This Row],[AE_Amt_Q1]:[AE_Amt_Q5]])-Quintile_Data[[#This Row],[AE_Amt_Overall]])</f>
        <v>0.19758575842564807</v>
      </c>
      <c r="AA916" s="19">
        <f>VLOOKUP(Quintile_Data[[#This Row],[Deaths_Q1]],Mapping!$A$2:$B$8,2,FALSE)</f>
        <v>50</v>
      </c>
      <c r="AB916" s="8">
        <f>VLOOKUP(Quintile_Data[[#This Row],[Deaths_Q2]],Mapping!$A$2:$B$8,2,FALSE)</f>
        <v>50</v>
      </c>
      <c r="AC916" s="8">
        <f>VLOOKUP(Quintile_Data[[#This Row],[Deaths_Q3]],Mapping!$A$2:$B$8,2,FALSE)</f>
        <v>50</v>
      </c>
      <c r="AD916" s="8">
        <f>VLOOKUP(Quintile_Data[[#This Row],[Deaths_Q4]],Mapping!$A$2:$B$8,2,FALSE)</f>
        <v>50</v>
      </c>
      <c r="AE916" s="8">
        <f>VLOOKUP(Quintile_Data[[#This Row],[Deaths_Q5]],Mapping!$A$2:$B$8,2,FALSE)</f>
        <v>50</v>
      </c>
      <c r="AF916" s="8">
        <f>VLOOKUP(Quintile_Data[[#This Row],[Deaths_Overall]],Mapping!$A$2:$B$8,2,FALSE)</f>
        <v>100</v>
      </c>
    </row>
    <row r="917" spans="1:32" x14ac:dyDescent="0.25">
      <c r="A917" t="s">
        <v>13</v>
      </c>
      <c r="B917" t="s">
        <v>8</v>
      </c>
      <c r="C917" t="s">
        <v>28</v>
      </c>
      <c r="D917" t="s">
        <v>17</v>
      </c>
      <c r="E917" t="s">
        <v>62</v>
      </c>
      <c r="F917" t="s">
        <v>57</v>
      </c>
      <c r="G917" s="10">
        <v>1.3897662425961299</v>
      </c>
      <c r="H917" s="5">
        <v>1.04991760220756</v>
      </c>
      <c r="I917" s="5">
        <v>0.91781507859525202</v>
      </c>
      <c r="J917" s="5">
        <v>0.82786234982035301</v>
      </c>
      <c r="K917" s="5">
        <v>0.70670689476491799</v>
      </c>
      <c r="L917" s="5">
        <v>0.90049758985710304</v>
      </c>
      <c r="M917" s="10">
        <v>1.3963727645564099</v>
      </c>
      <c r="N917" s="5">
        <v>1.1631681356907799</v>
      </c>
      <c r="O917" s="5">
        <v>1.0185240422197801</v>
      </c>
      <c r="P917" s="5">
        <v>1.0254135907045601</v>
      </c>
      <c r="Q917" s="5">
        <v>0.90852000208760797</v>
      </c>
      <c r="R917" s="5">
        <v>1.0667932300494101</v>
      </c>
      <c r="S917" s="11" t="s">
        <v>48</v>
      </c>
      <c r="T917" t="s">
        <v>48</v>
      </c>
      <c r="U917" t="s">
        <v>50</v>
      </c>
      <c r="V917" t="s">
        <v>48</v>
      </c>
      <c r="W917" t="s">
        <v>48</v>
      </c>
      <c r="X917" t="s">
        <v>50</v>
      </c>
      <c r="Y917" s="7">
        <f>ABS(Quintile_Data[[#This Row],[AE_Amt_Overall]]-MAX(Quintile_Data[[#This Row],[AE_Amt_Q1]:[AE_Amt_Q5]]))</f>
        <v>0.48926865273902687</v>
      </c>
      <c r="Z917" s="6">
        <f>ABS(MIN(Quintile_Data[[#This Row],[AE_Amt_Q1]:[AE_Amt_Q5]])-Quintile_Data[[#This Row],[AE_Amt_Overall]])</f>
        <v>0.19379069509218505</v>
      </c>
      <c r="AA917" s="19">
        <f>VLOOKUP(Quintile_Data[[#This Row],[Deaths_Q1]],Mapping!$A$2:$B$8,2,FALSE)</f>
        <v>50</v>
      </c>
      <c r="AB917" s="8">
        <f>VLOOKUP(Quintile_Data[[#This Row],[Deaths_Q2]],Mapping!$A$2:$B$8,2,FALSE)</f>
        <v>50</v>
      </c>
      <c r="AC917" s="8">
        <f>VLOOKUP(Quintile_Data[[#This Row],[Deaths_Q3]],Mapping!$A$2:$B$8,2,FALSE)</f>
        <v>100</v>
      </c>
      <c r="AD917" s="8">
        <f>VLOOKUP(Quintile_Data[[#This Row],[Deaths_Q4]],Mapping!$A$2:$B$8,2,FALSE)</f>
        <v>50</v>
      </c>
      <c r="AE917" s="8">
        <f>VLOOKUP(Quintile_Data[[#This Row],[Deaths_Q5]],Mapping!$A$2:$B$8,2,FALSE)</f>
        <v>50</v>
      </c>
      <c r="AF917" s="8">
        <f>VLOOKUP(Quintile_Data[[#This Row],[Deaths_Overall]],Mapping!$A$2:$B$8,2,FALSE)</f>
        <v>100</v>
      </c>
    </row>
    <row r="918" spans="1:32" x14ac:dyDescent="0.25">
      <c r="A918" t="s">
        <v>13</v>
      </c>
      <c r="B918" t="s">
        <v>8</v>
      </c>
      <c r="C918" t="s">
        <v>28</v>
      </c>
      <c r="D918" t="s">
        <v>17</v>
      </c>
      <c r="E918" t="s">
        <v>11</v>
      </c>
      <c r="F918" t="s">
        <v>16</v>
      </c>
      <c r="G918" s="10">
        <v>2.3496330896269599</v>
      </c>
      <c r="H918" s="5">
        <v>1.66689636194269</v>
      </c>
      <c r="I918" s="5">
        <v>1.3733006338852201</v>
      </c>
      <c r="J918" s="5">
        <v>1.09208338970777</v>
      </c>
      <c r="K918" s="5">
        <v>0.85261912955032304</v>
      </c>
      <c r="L918" s="5">
        <v>1.3668503669888501</v>
      </c>
      <c r="M918" s="10">
        <v>2.5811397197766301</v>
      </c>
      <c r="N918" s="5">
        <v>1.6983265459430701</v>
      </c>
      <c r="O918" s="5">
        <v>1.49920742244917</v>
      </c>
      <c r="P918" s="5">
        <v>1.1547998500913299</v>
      </c>
      <c r="Q918" s="5">
        <v>0.92313713629327898</v>
      </c>
      <c r="R918" s="5">
        <v>1.5036945770899299</v>
      </c>
      <c r="S918" s="11" t="s">
        <v>48</v>
      </c>
      <c r="T918" t="s">
        <v>48</v>
      </c>
      <c r="U918" t="s">
        <v>48</v>
      </c>
      <c r="V918" t="s">
        <v>48</v>
      </c>
      <c r="W918" t="s">
        <v>49</v>
      </c>
      <c r="X918" t="s">
        <v>50</v>
      </c>
      <c r="Y918" s="7">
        <f>ABS(Quintile_Data[[#This Row],[AE_Amt_Overall]]-MAX(Quintile_Data[[#This Row],[AE_Amt_Q1]:[AE_Amt_Q5]]))</f>
        <v>0.98278272263810984</v>
      </c>
      <c r="Z918" s="6">
        <f>ABS(MIN(Quintile_Data[[#This Row],[AE_Amt_Q1]:[AE_Amt_Q5]])-Quintile_Data[[#This Row],[AE_Amt_Overall]])</f>
        <v>0.51423123743852706</v>
      </c>
      <c r="AA918" s="19">
        <f>VLOOKUP(Quintile_Data[[#This Row],[Deaths_Q1]],Mapping!$A$2:$B$8,2,FALSE)</f>
        <v>50</v>
      </c>
      <c r="AB918" s="8">
        <f>VLOOKUP(Quintile_Data[[#This Row],[Deaths_Q2]],Mapping!$A$2:$B$8,2,FALSE)</f>
        <v>50</v>
      </c>
      <c r="AC918" s="8">
        <f>VLOOKUP(Quintile_Data[[#This Row],[Deaths_Q3]],Mapping!$A$2:$B$8,2,FALSE)</f>
        <v>50</v>
      </c>
      <c r="AD918" s="8">
        <f>VLOOKUP(Quintile_Data[[#This Row],[Deaths_Q4]],Mapping!$A$2:$B$8,2,FALSE)</f>
        <v>50</v>
      </c>
      <c r="AE918" s="8">
        <f>VLOOKUP(Quintile_Data[[#This Row],[Deaths_Q5]],Mapping!$A$2:$B$8,2,FALSE)</f>
        <v>25</v>
      </c>
      <c r="AF918" s="8">
        <f>VLOOKUP(Quintile_Data[[#This Row],[Deaths_Overall]],Mapping!$A$2:$B$8,2,FALSE)</f>
        <v>100</v>
      </c>
    </row>
    <row r="919" spans="1:32" x14ac:dyDescent="0.25">
      <c r="A919" t="s">
        <v>13</v>
      </c>
      <c r="B919" t="s">
        <v>8</v>
      </c>
      <c r="C919" t="s">
        <v>28</v>
      </c>
      <c r="D919" t="s">
        <v>17</v>
      </c>
      <c r="E919" t="s">
        <v>11</v>
      </c>
      <c r="F919" t="s">
        <v>7</v>
      </c>
      <c r="G919" s="10">
        <v>1.35989194335589</v>
      </c>
      <c r="H919" s="5">
        <v>0.92960917439728297</v>
      </c>
      <c r="I919" s="5">
        <v>0.82700774424569301</v>
      </c>
      <c r="J919" s="5">
        <v>0.71180111230574294</v>
      </c>
      <c r="K919" s="5">
        <v>0.413235226839339</v>
      </c>
      <c r="L919" s="5">
        <v>0.78501231225492896</v>
      </c>
      <c r="M919" s="10">
        <v>1.4876070097871401</v>
      </c>
      <c r="N919" s="5">
        <v>1.06787260509666</v>
      </c>
      <c r="O919" s="5">
        <v>0.87372664794436505</v>
      </c>
      <c r="P919" s="5">
        <v>0.86799593548725196</v>
      </c>
      <c r="Q919" s="5">
        <v>0.69965577243927801</v>
      </c>
      <c r="R919" s="5">
        <v>0.927195445469299</v>
      </c>
      <c r="S919" s="11" t="s">
        <v>49</v>
      </c>
      <c r="T919" t="s">
        <v>48</v>
      </c>
      <c r="U919" t="s">
        <v>48</v>
      </c>
      <c r="V919" t="s">
        <v>48</v>
      </c>
      <c r="W919" t="s">
        <v>49</v>
      </c>
      <c r="X919" t="s">
        <v>50</v>
      </c>
      <c r="Y919" s="7">
        <f>ABS(Quintile_Data[[#This Row],[AE_Amt_Overall]]-MAX(Quintile_Data[[#This Row],[AE_Amt_Q1]:[AE_Amt_Q5]]))</f>
        <v>0.57487963110096107</v>
      </c>
      <c r="Z919" s="6">
        <f>ABS(MIN(Quintile_Data[[#This Row],[AE_Amt_Q1]:[AE_Amt_Q5]])-Quintile_Data[[#This Row],[AE_Amt_Overall]])</f>
        <v>0.37177708541558996</v>
      </c>
      <c r="AA919" s="19">
        <f>VLOOKUP(Quintile_Data[[#This Row],[Deaths_Q1]],Mapping!$A$2:$B$8,2,FALSE)</f>
        <v>25</v>
      </c>
      <c r="AB919" s="8">
        <f>VLOOKUP(Quintile_Data[[#This Row],[Deaths_Q2]],Mapping!$A$2:$B$8,2,FALSE)</f>
        <v>50</v>
      </c>
      <c r="AC919" s="8">
        <f>VLOOKUP(Quintile_Data[[#This Row],[Deaths_Q3]],Mapping!$A$2:$B$8,2,FALSE)</f>
        <v>50</v>
      </c>
      <c r="AD919" s="8">
        <f>VLOOKUP(Quintile_Data[[#This Row],[Deaths_Q4]],Mapping!$A$2:$B$8,2,FALSE)</f>
        <v>50</v>
      </c>
      <c r="AE919" s="8">
        <f>VLOOKUP(Quintile_Data[[#This Row],[Deaths_Q5]],Mapping!$A$2:$B$8,2,FALSE)</f>
        <v>25</v>
      </c>
      <c r="AF919" s="8">
        <f>VLOOKUP(Quintile_Data[[#This Row],[Deaths_Overall]],Mapping!$A$2:$B$8,2,FALSE)</f>
        <v>100</v>
      </c>
    </row>
    <row r="920" spans="1:32" x14ac:dyDescent="0.25">
      <c r="A920" t="s">
        <v>13</v>
      </c>
      <c r="B920" t="s">
        <v>8</v>
      </c>
      <c r="C920" t="s">
        <v>28</v>
      </c>
      <c r="D920" t="s">
        <v>17</v>
      </c>
      <c r="E920" t="s">
        <v>11</v>
      </c>
      <c r="F920" t="s">
        <v>57</v>
      </c>
      <c r="G920" s="10">
        <v>1.64651453793352</v>
      </c>
      <c r="H920" s="5">
        <v>1.0594373052605099</v>
      </c>
      <c r="I920" s="5">
        <v>0.86958211164379196</v>
      </c>
      <c r="J920" s="5">
        <v>0.73694106125834902</v>
      </c>
      <c r="K920" s="5">
        <v>0.53247281621323095</v>
      </c>
      <c r="L920" s="5">
        <v>0.79684314246757904</v>
      </c>
      <c r="M920" s="10">
        <v>1.8561175617450201</v>
      </c>
      <c r="N920" s="5">
        <v>1.3704126105849599</v>
      </c>
      <c r="O920" s="5">
        <v>1.0593333242256999</v>
      </c>
      <c r="P920" s="5">
        <v>0.94378737810128099</v>
      </c>
      <c r="Q920" s="5">
        <v>0.89350404458313504</v>
      </c>
      <c r="R920" s="5">
        <v>1.11306800658252</v>
      </c>
      <c r="S920" s="11" t="s">
        <v>48</v>
      </c>
      <c r="T920" t="s">
        <v>48</v>
      </c>
      <c r="U920" t="s">
        <v>50</v>
      </c>
      <c r="V920" t="s">
        <v>48</v>
      </c>
      <c r="W920" t="s">
        <v>48</v>
      </c>
      <c r="X920" t="s">
        <v>50</v>
      </c>
      <c r="Y920" s="7">
        <f>ABS(Quintile_Data[[#This Row],[AE_Amt_Overall]]-MAX(Quintile_Data[[#This Row],[AE_Amt_Q1]:[AE_Amt_Q5]]))</f>
        <v>0.84967139546594095</v>
      </c>
      <c r="Z920" s="6">
        <f>ABS(MIN(Quintile_Data[[#This Row],[AE_Amt_Q1]:[AE_Amt_Q5]])-Quintile_Data[[#This Row],[AE_Amt_Overall]])</f>
        <v>0.26437032625434809</v>
      </c>
      <c r="AA920" s="19">
        <f>VLOOKUP(Quintile_Data[[#This Row],[Deaths_Q1]],Mapping!$A$2:$B$8,2,FALSE)</f>
        <v>50</v>
      </c>
      <c r="AB920" s="8">
        <f>VLOOKUP(Quintile_Data[[#This Row],[Deaths_Q2]],Mapping!$A$2:$B$8,2,FALSE)</f>
        <v>50</v>
      </c>
      <c r="AC920" s="8">
        <f>VLOOKUP(Quintile_Data[[#This Row],[Deaths_Q3]],Mapping!$A$2:$B$8,2,FALSE)</f>
        <v>100</v>
      </c>
      <c r="AD920" s="8">
        <f>VLOOKUP(Quintile_Data[[#This Row],[Deaths_Q4]],Mapping!$A$2:$B$8,2,FALSE)</f>
        <v>50</v>
      </c>
      <c r="AE920" s="8">
        <f>VLOOKUP(Quintile_Data[[#This Row],[Deaths_Q5]],Mapping!$A$2:$B$8,2,FALSE)</f>
        <v>50</v>
      </c>
      <c r="AF920" s="8">
        <f>VLOOKUP(Quintile_Data[[#This Row],[Deaths_Overall]],Mapping!$A$2:$B$8,2,FALSE)</f>
        <v>100</v>
      </c>
    </row>
    <row r="921" spans="1:32" x14ac:dyDescent="0.25">
      <c r="A921" t="s">
        <v>13</v>
      </c>
      <c r="B921" t="s">
        <v>8</v>
      </c>
      <c r="C921" t="s">
        <v>28</v>
      </c>
      <c r="D921" t="s">
        <v>17</v>
      </c>
      <c r="E921" t="s">
        <v>58</v>
      </c>
      <c r="F921" t="s">
        <v>16</v>
      </c>
      <c r="G921" s="10">
        <v>1.6410102706520799</v>
      </c>
      <c r="H921" s="5">
        <v>1.3094058553553101</v>
      </c>
      <c r="I921" s="5">
        <v>1.1825062297428299</v>
      </c>
      <c r="J921" s="5">
        <v>1.1071364700159501</v>
      </c>
      <c r="K921" s="5">
        <v>0.99828910388158199</v>
      </c>
      <c r="L921" s="5">
        <v>1.1939582726246101</v>
      </c>
      <c r="M921" s="10">
        <v>1.6932801033559299</v>
      </c>
      <c r="N921" s="5">
        <v>1.4290300011309001</v>
      </c>
      <c r="O921" s="5">
        <v>1.23349435645761</v>
      </c>
      <c r="P921" s="5">
        <v>1.1763388907382</v>
      </c>
      <c r="Q921" s="5">
        <v>1.0673729290814</v>
      </c>
      <c r="R921" s="5">
        <v>1.27297118084246</v>
      </c>
      <c r="S921" s="11" t="s">
        <v>50</v>
      </c>
      <c r="T921" t="s">
        <v>50</v>
      </c>
      <c r="U921" t="s">
        <v>50</v>
      </c>
      <c r="V921" t="s">
        <v>50</v>
      </c>
      <c r="W921" t="s">
        <v>50</v>
      </c>
      <c r="X921" t="s">
        <v>50</v>
      </c>
      <c r="Y921" s="7">
        <f>ABS(Quintile_Data[[#This Row],[AE_Amt_Overall]]-MAX(Quintile_Data[[#This Row],[AE_Amt_Q1]:[AE_Amt_Q5]]))</f>
        <v>0.44705199802746987</v>
      </c>
      <c r="Z921" s="6">
        <f>ABS(MIN(Quintile_Data[[#This Row],[AE_Amt_Q1]:[AE_Amt_Q5]])-Quintile_Data[[#This Row],[AE_Amt_Overall]])</f>
        <v>0.19566916874302809</v>
      </c>
      <c r="AA921" s="19">
        <f>VLOOKUP(Quintile_Data[[#This Row],[Deaths_Q1]],Mapping!$A$2:$B$8,2,FALSE)</f>
        <v>100</v>
      </c>
      <c r="AB921" s="8">
        <f>VLOOKUP(Quintile_Data[[#This Row],[Deaths_Q2]],Mapping!$A$2:$B$8,2,FALSE)</f>
        <v>100</v>
      </c>
      <c r="AC921" s="8">
        <f>VLOOKUP(Quintile_Data[[#This Row],[Deaths_Q3]],Mapping!$A$2:$B$8,2,FALSE)</f>
        <v>100</v>
      </c>
      <c r="AD921" s="8">
        <f>VLOOKUP(Quintile_Data[[#This Row],[Deaths_Q4]],Mapping!$A$2:$B$8,2,FALSE)</f>
        <v>100</v>
      </c>
      <c r="AE921" s="8">
        <f>VLOOKUP(Quintile_Data[[#This Row],[Deaths_Q5]],Mapping!$A$2:$B$8,2,FALSE)</f>
        <v>100</v>
      </c>
      <c r="AF921" s="8">
        <f>VLOOKUP(Quintile_Data[[#This Row],[Deaths_Overall]],Mapping!$A$2:$B$8,2,FALSE)</f>
        <v>100</v>
      </c>
    </row>
    <row r="922" spans="1:32" x14ac:dyDescent="0.25">
      <c r="A922" t="s">
        <v>13</v>
      </c>
      <c r="B922" t="s">
        <v>8</v>
      </c>
      <c r="C922" t="s">
        <v>28</v>
      </c>
      <c r="D922" t="s">
        <v>17</v>
      </c>
      <c r="E922" t="s">
        <v>58</v>
      </c>
      <c r="F922" t="s">
        <v>7</v>
      </c>
      <c r="G922" s="10">
        <v>1.2159011609251</v>
      </c>
      <c r="H922" s="5">
        <v>0.98487382177909499</v>
      </c>
      <c r="I922" s="5">
        <v>0.87798329798781605</v>
      </c>
      <c r="J922" s="5">
        <v>0.80052844620189001</v>
      </c>
      <c r="K922" s="5">
        <v>0.70404826649764596</v>
      </c>
      <c r="L922" s="5">
        <v>0.85730954812076798</v>
      </c>
      <c r="M922" s="10">
        <v>1.2210087321976999</v>
      </c>
      <c r="N922" s="5">
        <v>1.03505251410803</v>
      </c>
      <c r="O922" s="5">
        <v>0.93745064664468702</v>
      </c>
      <c r="P922" s="5">
        <v>0.93984203404504096</v>
      </c>
      <c r="Q922" s="5">
        <v>0.84723966323519895</v>
      </c>
      <c r="R922" s="5">
        <v>0.95840789935010395</v>
      </c>
      <c r="S922" s="11" t="s">
        <v>48</v>
      </c>
      <c r="T922" t="s">
        <v>50</v>
      </c>
      <c r="U922" t="s">
        <v>50</v>
      </c>
      <c r="V922" t="s">
        <v>50</v>
      </c>
      <c r="W922" t="s">
        <v>50</v>
      </c>
      <c r="X922" t="s">
        <v>50</v>
      </c>
      <c r="Y922" s="7">
        <f>ABS(Quintile_Data[[#This Row],[AE_Amt_Overall]]-MAX(Quintile_Data[[#This Row],[AE_Amt_Q1]:[AE_Amt_Q5]]))</f>
        <v>0.35859161280433205</v>
      </c>
      <c r="Z922" s="6">
        <f>ABS(MIN(Quintile_Data[[#This Row],[AE_Amt_Q1]:[AE_Amt_Q5]])-Quintile_Data[[#This Row],[AE_Amt_Overall]])</f>
        <v>0.15326128162312203</v>
      </c>
      <c r="AA922" s="19">
        <f>VLOOKUP(Quintile_Data[[#This Row],[Deaths_Q1]],Mapping!$A$2:$B$8,2,FALSE)</f>
        <v>50</v>
      </c>
      <c r="AB922" s="8">
        <f>VLOOKUP(Quintile_Data[[#This Row],[Deaths_Q2]],Mapping!$A$2:$B$8,2,FALSE)</f>
        <v>100</v>
      </c>
      <c r="AC922" s="8">
        <f>VLOOKUP(Quintile_Data[[#This Row],[Deaths_Q3]],Mapping!$A$2:$B$8,2,FALSE)</f>
        <v>100</v>
      </c>
      <c r="AD922" s="8">
        <f>VLOOKUP(Quintile_Data[[#This Row],[Deaths_Q4]],Mapping!$A$2:$B$8,2,FALSE)</f>
        <v>100</v>
      </c>
      <c r="AE922" s="8">
        <f>VLOOKUP(Quintile_Data[[#This Row],[Deaths_Q5]],Mapping!$A$2:$B$8,2,FALSE)</f>
        <v>100</v>
      </c>
      <c r="AF922" s="8">
        <f>VLOOKUP(Quintile_Data[[#This Row],[Deaths_Overall]],Mapping!$A$2:$B$8,2,FALSE)</f>
        <v>100</v>
      </c>
    </row>
    <row r="923" spans="1:32" x14ac:dyDescent="0.25">
      <c r="A923" t="s">
        <v>13</v>
      </c>
      <c r="B923" t="s">
        <v>8</v>
      </c>
      <c r="C923" t="s">
        <v>28</v>
      </c>
      <c r="D923" t="s">
        <v>17</v>
      </c>
      <c r="E923" t="s">
        <v>58</v>
      </c>
      <c r="F923" t="s">
        <v>57</v>
      </c>
      <c r="G923" s="10">
        <v>1.2886137676146801</v>
      </c>
      <c r="H923" s="5">
        <v>1.0256518802552499</v>
      </c>
      <c r="I923" s="5">
        <v>0.93273060302646305</v>
      </c>
      <c r="J923" s="5">
        <v>0.84307963877746595</v>
      </c>
      <c r="K923" s="5">
        <v>0.72183138154360604</v>
      </c>
      <c r="L923" s="5">
        <v>0.88020027403311696</v>
      </c>
      <c r="M923" s="10">
        <v>1.4758684849218</v>
      </c>
      <c r="N923" s="5">
        <v>1.1727690958519801</v>
      </c>
      <c r="O923" s="5">
        <v>1.08516626154636</v>
      </c>
      <c r="P923" s="5">
        <v>1.0392648923232699</v>
      </c>
      <c r="Q923" s="5">
        <v>0.983659754754872</v>
      </c>
      <c r="R923" s="5">
        <v>1.1182262108332399</v>
      </c>
      <c r="S923" s="11" t="s">
        <v>50</v>
      </c>
      <c r="T923" t="s">
        <v>50</v>
      </c>
      <c r="U923" t="s">
        <v>50</v>
      </c>
      <c r="V923" t="s">
        <v>50</v>
      </c>
      <c r="W923" t="s">
        <v>50</v>
      </c>
      <c r="X923" t="s">
        <v>52</v>
      </c>
      <c r="Y923" s="7">
        <f>ABS(Quintile_Data[[#This Row],[AE_Amt_Overall]]-MAX(Quintile_Data[[#This Row],[AE_Amt_Q1]:[AE_Amt_Q5]]))</f>
        <v>0.40841349358156309</v>
      </c>
      <c r="Z923" s="6">
        <f>ABS(MIN(Quintile_Data[[#This Row],[AE_Amt_Q1]:[AE_Amt_Q5]])-Quintile_Data[[#This Row],[AE_Amt_Overall]])</f>
        <v>0.15836889248951092</v>
      </c>
      <c r="AA923" s="19">
        <f>VLOOKUP(Quintile_Data[[#This Row],[Deaths_Q1]],Mapping!$A$2:$B$8,2,FALSE)</f>
        <v>100</v>
      </c>
      <c r="AB923" s="8">
        <f>VLOOKUP(Quintile_Data[[#This Row],[Deaths_Q2]],Mapping!$A$2:$B$8,2,FALSE)</f>
        <v>100</v>
      </c>
      <c r="AC923" s="8">
        <f>VLOOKUP(Quintile_Data[[#This Row],[Deaths_Q3]],Mapping!$A$2:$B$8,2,FALSE)</f>
        <v>100</v>
      </c>
      <c r="AD923" s="8">
        <f>VLOOKUP(Quintile_Data[[#This Row],[Deaths_Q4]],Mapping!$A$2:$B$8,2,FALSE)</f>
        <v>100</v>
      </c>
      <c r="AE923" s="8">
        <f>VLOOKUP(Quintile_Data[[#This Row],[Deaths_Q5]],Mapping!$A$2:$B$8,2,FALSE)</f>
        <v>100</v>
      </c>
      <c r="AF923" s="8">
        <f>VLOOKUP(Quintile_Data[[#This Row],[Deaths_Overall]],Mapping!$A$2:$B$8,2,FALSE)</f>
        <v>200</v>
      </c>
    </row>
    <row r="924" spans="1:32" x14ac:dyDescent="0.25">
      <c r="A924" t="s">
        <v>13</v>
      </c>
      <c r="B924" t="s">
        <v>8</v>
      </c>
      <c r="C924" t="s">
        <v>28</v>
      </c>
      <c r="D924" t="s">
        <v>29</v>
      </c>
      <c r="E924" t="s">
        <v>60</v>
      </c>
      <c r="F924" t="s">
        <v>16</v>
      </c>
      <c r="G924" s="10">
        <v>1.8497182762873701</v>
      </c>
      <c r="H924" s="5">
        <v>1.55980275716072</v>
      </c>
      <c r="I924" s="5">
        <v>1.30206204983852</v>
      </c>
      <c r="J924" s="5">
        <v>1.1970044276451599</v>
      </c>
      <c r="K924" s="5">
        <v>1.03311819064773</v>
      </c>
      <c r="L924" s="5">
        <v>1.2254219066119101</v>
      </c>
      <c r="M924" s="10">
        <v>1.89939641490638</v>
      </c>
      <c r="N924" s="5">
        <v>1.5671689636459101</v>
      </c>
      <c r="O924" s="5">
        <v>1.3025317331266699</v>
      </c>
      <c r="P924" s="5">
        <v>1.2595367051442501</v>
      </c>
      <c r="Q924" s="5">
        <v>1.0963468789442901</v>
      </c>
      <c r="R924" s="5">
        <v>1.2749874199550999</v>
      </c>
      <c r="S924" s="11" t="s">
        <v>48</v>
      </c>
      <c r="T924" t="s">
        <v>48</v>
      </c>
      <c r="U924" t="s">
        <v>48</v>
      </c>
      <c r="V924" t="s">
        <v>48</v>
      </c>
      <c r="W924" t="s">
        <v>48</v>
      </c>
      <c r="X924" t="s">
        <v>50</v>
      </c>
      <c r="Y924" s="7">
        <f>ABS(Quintile_Data[[#This Row],[AE_Amt_Overall]]-MAX(Quintile_Data[[#This Row],[AE_Amt_Q1]:[AE_Amt_Q5]]))</f>
        <v>0.62429636967545998</v>
      </c>
      <c r="Z924" s="6">
        <f>ABS(MIN(Quintile_Data[[#This Row],[AE_Amt_Q1]:[AE_Amt_Q5]])-Quintile_Data[[#This Row],[AE_Amt_Overall]])</f>
        <v>0.19230371596418006</v>
      </c>
      <c r="AA924" s="19">
        <f>VLOOKUP(Quintile_Data[[#This Row],[Deaths_Q1]],Mapping!$A$2:$B$8,2,FALSE)</f>
        <v>50</v>
      </c>
      <c r="AB924" s="8">
        <f>VLOOKUP(Quintile_Data[[#This Row],[Deaths_Q2]],Mapping!$A$2:$B$8,2,FALSE)</f>
        <v>50</v>
      </c>
      <c r="AC924" s="8">
        <f>VLOOKUP(Quintile_Data[[#This Row],[Deaths_Q3]],Mapping!$A$2:$B$8,2,FALSE)</f>
        <v>50</v>
      </c>
      <c r="AD924" s="8">
        <f>VLOOKUP(Quintile_Data[[#This Row],[Deaths_Q4]],Mapping!$A$2:$B$8,2,FALSE)</f>
        <v>50</v>
      </c>
      <c r="AE924" s="8">
        <f>VLOOKUP(Quintile_Data[[#This Row],[Deaths_Q5]],Mapping!$A$2:$B$8,2,FALSE)</f>
        <v>50</v>
      </c>
      <c r="AF924" s="8">
        <f>VLOOKUP(Quintile_Data[[#This Row],[Deaths_Overall]],Mapping!$A$2:$B$8,2,FALSE)</f>
        <v>100</v>
      </c>
    </row>
    <row r="925" spans="1:32" x14ac:dyDescent="0.25">
      <c r="A925" t="s">
        <v>13</v>
      </c>
      <c r="B925" t="s">
        <v>8</v>
      </c>
      <c r="C925" t="s">
        <v>28</v>
      </c>
      <c r="D925" t="s">
        <v>29</v>
      </c>
      <c r="E925" t="s">
        <v>60</v>
      </c>
      <c r="F925" t="s">
        <v>7</v>
      </c>
      <c r="G925" s="10">
        <v>1.5986100487035</v>
      </c>
      <c r="H925" s="5">
        <v>1.3033153261703501</v>
      </c>
      <c r="I925" s="5">
        <v>1.1547206491206401</v>
      </c>
      <c r="J925" s="5">
        <v>0.92734840894228998</v>
      </c>
      <c r="K925" s="5">
        <v>0.72026525459990198</v>
      </c>
      <c r="L925" s="5">
        <v>0.97197274867789096</v>
      </c>
      <c r="M925" s="10">
        <v>1.3842918292622</v>
      </c>
      <c r="N925" s="5">
        <v>1.2494362560437</v>
      </c>
      <c r="O925" s="5">
        <v>1.1432746043636199</v>
      </c>
      <c r="P925" s="5">
        <v>0.96010867219446105</v>
      </c>
      <c r="Q925" s="5">
        <v>0.80156135313962795</v>
      </c>
      <c r="R925" s="5">
        <v>1.00674308195124</v>
      </c>
      <c r="S925" s="11" t="s">
        <v>49</v>
      </c>
      <c r="T925" t="s">
        <v>48</v>
      </c>
      <c r="U925" t="s">
        <v>48</v>
      </c>
      <c r="V925" t="s">
        <v>48</v>
      </c>
      <c r="W925" t="s">
        <v>48</v>
      </c>
      <c r="X925" t="s">
        <v>50</v>
      </c>
      <c r="Y925" s="7">
        <f>ABS(Quintile_Data[[#This Row],[AE_Amt_Overall]]-MAX(Quintile_Data[[#This Row],[AE_Amt_Q1]:[AE_Amt_Q5]]))</f>
        <v>0.62663730002560902</v>
      </c>
      <c r="Z925" s="6">
        <f>ABS(MIN(Quintile_Data[[#This Row],[AE_Amt_Q1]:[AE_Amt_Q5]])-Quintile_Data[[#This Row],[AE_Amt_Overall]])</f>
        <v>0.25170749407798898</v>
      </c>
      <c r="AA925" s="19">
        <f>VLOOKUP(Quintile_Data[[#This Row],[Deaths_Q1]],Mapping!$A$2:$B$8,2,FALSE)</f>
        <v>25</v>
      </c>
      <c r="AB925" s="8">
        <f>VLOOKUP(Quintile_Data[[#This Row],[Deaths_Q2]],Mapping!$A$2:$B$8,2,FALSE)</f>
        <v>50</v>
      </c>
      <c r="AC925" s="8">
        <f>VLOOKUP(Quintile_Data[[#This Row],[Deaths_Q3]],Mapping!$A$2:$B$8,2,FALSE)</f>
        <v>50</v>
      </c>
      <c r="AD925" s="8">
        <f>VLOOKUP(Quintile_Data[[#This Row],[Deaths_Q4]],Mapping!$A$2:$B$8,2,FALSE)</f>
        <v>50</v>
      </c>
      <c r="AE925" s="8">
        <f>VLOOKUP(Quintile_Data[[#This Row],[Deaths_Q5]],Mapping!$A$2:$B$8,2,FALSE)</f>
        <v>50</v>
      </c>
      <c r="AF925" s="8">
        <f>VLOOKUP(Quintile_Data[[#This Row],[Deaths_Overall]],Mapping!$A$2:$B$8,2,FALSE)</f>
        <v>100</v>
      </c>
    </row>
    <row r="926" spans="1:32" x14ac:dyDescent="0.25">
      <c r="A926" t="s">
        <v>13</v>
      </c>
      <c r="B926" t="s">
        <v>8</v>
      </c>
      <c r="C926" t="s">
        <v>28</v>
      </c>
      <c r="D926" t="s">
        <v>29</v>
      </c>
      <c r="E926" t="s">
        <v>60</v>
      </c>
      <c r="F926" t="s">
        <v>57</v>
      </c>
      <c r="G926" s="10">
        <v>1.6388869824844601</v>
      </c>
      <c r="H926" s="5">
        <v>1.3632244913431</v>
      </c>
      <c r="I926" s="5">
        <v>1.2062412326784699</v>
      </c>
      <c r="J926" s="5">
        <v>1.0383552574588</v>
      </c>
      <c r="K926" s="5">
        <v>0.83074512671316503</v>
      </c>
      <c r="L926" s="5">
        <v>1.04254124211194</v>
      </c>
      <c r="M926" s="10">
        <v>1.6453378248055699</v>
      </c>
      <c r="N926" s="5">
        <v>1.4328014539381</v>
      </c>
      <c r="O926" s="5">
        <v>1.20174196563404</v>
      </c>
      <c r="P926" s="5">
        <v>1.1706386730129199</v>
      </c>
      <c r="Q926" s="5">
        <v>1.01531530341077</v>
      </c>
      <c r="R926" s="5">
        <v>1.18624686379515</v>
      </c>
      <c r="S926" s="11" t="s">
        <v>48</v>
      </c>
      <c r="T926" t="s">
        <v>48</v>
      </c>
      <c r="U926" t="s">
        <v>48</v>
      </c>
      <c r="V926" t="s">
        <v>50</v>
      </c>
      <c r="W926" t="s">
        <v>50</v>
      </c>
      <c r="X926" t="s">
        <v>50</v>
      </c>
      <c r="Y926" s="7">
        <f>ABS(Quintile_Data[[#This Row],[AE_Amt_Overall]]-MAX(Quintile_Data[[#This Row],[AE_Amt_Q1]:[AE_Amt_Q5]]))</f>
        <v>0.59634574037252008</v>
      </c>
      <c r="Z926" s="6">
        <f>ABS(MIN(Quintile_Data[[#This Row],[AE_Amt_Q1]:[AE_Amt_Q5]])-Quintile_Data[[#This Row],[AE_Amt_Overall]])</f>
        <v>0.21179611539877496</v>
      </c>
      <c r="AA926" s="19">
        <f>VLOOKUP(Quintile_Data[[#This Row],[Deaths_Q1]],Mapping!$A$2:$B$8,2,FALSE)</f>
        <v>50</v>
      </c>
      <c r="AB926" s="8">
        <f>VLOOKUP(Quintile_Data[[#This Row],[Deaths_Q2]],Mapping!$A$2:$B$8,2,FALSE)</f>
        <v>50</v>
      </c>
      <c r="AC926" s="8">
        <f>VLOOKUP(Quintile_Data[[#This Row],[Deaths_Q3]],Mapping!$A$2:$B$8,2,FALSE)</f>
        <v>50</v>
      </c>
      <c r="AD926" s="8">
        <f>VLOOKUP(Quintile_Data[[#This Row],[Deaths_Q4]],Mapping!$A$2:$B$8,2,FALSE)</f>
        <v>100</v>
      </c>
      <c r="AE926" s="8">
        <f>VLOOKUP(Quintile_Data[[#This Row],[Deaths_Q5]],Mapping!$A$2:$B$8,2,FALSE)</f>
        <v>100</v>
      </c>
      <c r="AF926" s="8">
        <f>VLOOKUP(Quintile_Data[[#This Row],[Deaths_Overall]],Mapping!$A$2:$B$8,2,FALSE)</f>
        <v>100</v>
      </c>
    </row>
    <row r="927" spans="1:32" x14ac:dyDescent="0.25">
      <c r="A927" t="s">
        <v>13</v>
      </c>
      <c r="B927" t="s">
        <v>8</v>
      </c>
      <c r="C927" t="s">
        <v>28</v>
      </c>
      <c r="D927" t="s">
        <v>29</v>
      </c>
      <c r="E927" t="s">
        <v>61</v>
      </c>
      <c r="F927" t="s">
        <v>16</v>
      </c>
      <c r="G927" s="10">
        <v>1.7067563201964899</v>
      </c>
      <c r="H927" s="5">
        <v>1.3808396107221801</v>
      </c>
      <c r="I927" s="5">
        <v>1.2357909141299901</v>
      </c>
      <c r="J927" s="5">
        <v>1.1059125153276499</v>
      </c>
      <c r="K927" s="5">
        <v>0.86869559127327201</v>
      </c>
      <c r="L927" s="5">
        <v>1.24119158562914</v>
      </c>
      <c r="M927" s="10">
        <v>1.81896020484049</v>
      </c>
      <c r="N927" s="5">
        <v>1.44524193076333</v>
      </c>
      <c r="O927" s="5">
        <v>1.3041868802243599</v>
      </c>
      <c r="P927" s="5">
        <v>1.1698697298409899</v>
      </c>
      <c r="Q927" s="5">
        <v>0.90650403162011906</v>
      </c>
      <c r="R927" s="5">
        <v>1.3184274534413101</v>
      </c>
      <c r="S927" s="11" t="s">
        <v>50</v>
      </c>
      <c r="T927" t="s">
        <v>50</v>
      </c>
      <c r="U927" t="s">
        <v>50</v>
      </c>
      <c r="V927" t="s">
        <v>50</v>
      </c>
      <c r="W927" t="s">
        <v>48</v>
      </c>
      <c r="X927" t="s">
        <v>50</v>
      </c>
      <c r="Y927" s="7">
        <f>ABS(Quintile_Data[[#This Row],[AE_Amt_Overall]]-MAX(Quintile_Data[[#This Row],[AE_Amt_Q1]:[AE_Amt_Q5]]))</f>
        <v>0.46556473456734992</v>
      </c>
      <c r="Z927" s="6">
        <f>ABS(MIN(Quintile_Data[[#This Row],[AE_Amt_Q1]:[AE_Amt_Q5]])-Quintile_Data[[#This Row],[AE_Amt_Overall]])</f>
        <v>0.372495994355868</v>
      </c>
      <c r="AA927" s="19">
        <f>VLOOKUP(Quintile_Data[[#This Row],[Deaths_Q1]],Mapping!$A$2:$B$8,2,FALSE)</f>
        <v>100</v>
      </c>
      <c r="AB927" s="8">
        <f>VLOOKUP(Quintile_Data[[#This Row],[Deaths_Q2]],Mapping!$A$2:$B$8,2,FALSE)</f>
        <v>100</v>
      </c>
      <c r="AC927" s="8">
        <f>VLOOKUP(Quintile_Data[[#This Row],[Deaths_Q3]],Mapping!$A$2:$B$8,2,FALSE)</f>
        <v>100</v>
      </c>
      <c r="AD927" s="8">
        <f>VLOOKUP(Quintile_Data[[#This Row],[Deaths_Q4]],Mapping!$A$2:$B$8,2,FALSE)</f>
        <v>100</v>
      </c>
      <c r="AE927" s="8">
        <f>VLOOKUP(Quintile_Data[[#This Row],[Deaths_Q5]],Mapping!$A$2:$B$8,2,FALSE)</f>
        <v>50</v>
      </c>
      <c r="AF927" s="8">
        <f>VLOOKUP(Quintile_Data[[#This Row],[Deaths_Overall]],Mapping!$A$2:$B$8,2,FALSE)</f>
        <v>100</v>
      </c>
    </row>
    <row r="928" spans="1:32" x14ac:dyDescent="0.25">
      <c r="A928" t="s">
        <v>13</v>
      </c>
      <c r="B928" t="s">
        <v>8</v>
      </c>
      <c r="C928" t="s">
        <v>28</v>
      </c>
      <c r="D928" t="s">
        <v>29</v>
      </c>
      <c r="E928" t="s">
        <v>61</v>
      </c>
      <c r="F928" t="s">
        <v>7</v>
      </c>
      <c r="G928" s="10">
        <v>1.2443604098743499</v>
      </c>
      <c r="H928" s="5">
        <v>1.0263518848209801</v>
      </c>
      <c r="I928" s="5">
        <v>0.91963129037250002</v>
      </c>
      <c r="J928" s="5">
        <v>0.83661662844474105</v>
      </c>
      <c r="K928" s="5">
        <v>0.72433510641473797</v>
      </c>
      <c r="L928" s="5">
        <v>0.89677749931140505</v>
      </c>
      <c r="M928" s="10">
        <v>1.24666620852057</v>
      </c>
      <c r="N928" s="5">
        <v>1.02671093795822</v>
      </c>
      <c r="O928" s="5">
        <v>0.94556794628291496</v>
      </c>
      <c r="P928" s="5">
        <v>0.90339430588453296</v>
      </c>
      <c r="Q928" s="5">
        <v>0.78771331005982004</v>
      </c>
      <c r="R928" s="5">
        <v>0.94620125379967301</v>
      </c>
      <c r="S928" s="11" t="s">
        <v>48</v>
      </c>
      <c r="T928" t="s">
        <v>50</v>
      </c>
      <c r="U928" t="s">
        <v>50</v>
      </c>
      <c r="V928" t="s">
        <v>50</v>
      </c>
      <c r="W928" t="s">
        <v>50</v>
      </c>
      <c r="X928" t="s">
        <v>50</v>
      </c>
      <c r="Y928" s="7">
        <f>ABS(Quintile_Data[[#This Row],[AE_Amt_Overall]]-MAX(Quintile_Data[[#This Row],[AE_Amt_Q1]:[AE_Amt_Q5]]))</f>
        <v>0.34758291056294488</v>
      </c>
      <c r="Z928" s="6">
        <f>ABS(MIN(Quintile_Data[[#This Row],[AE_Amt_Q1]:[AE_Amt_Q5]])-Quintile_Data[[#This Row],[AE_Amt_Overall]])</f>
        <v>0.17244239289666707</v>
      </c>
      <c r="AA928" s="19">
        <f>VLOOKUP(Quintile_Data[[#This Row],[Deaths_Q1]],Mapping!$A$2:$B$8,2,FALSE)</f>
        <v>50</v>
      </c>
      <c r="AB928" s="8">
        <f>VLOOKUP(Quintile_Data[[#This Row],[Deaths_Q2]],Mapping!$A$2:$B$8,2,FALSE)</f>
        <v>100</v>
      </c>
      <c r="AC928" s="8">
        <f>VLOOKUP(Quintile_Data[[#This Row],[Deaths_Q3]],Mapping!$A$2:$B$8,2,FALSE)</f>
        <v>100</v>
      </c>
      <c r="AD928" s="8">
        <f>VLOOKUP(Quintile_Data[[#This Row],[Deaths_Q4]],Mapping!$A$2:$B$8,2,FALSE)</f>
        <v>100</v>
      </c>
      <c r="AE928" s="8">
        <f>VLOOKUP(Quintile_Data[[#This Row],[Deaths_Q5]],Mapping!$A$2:$B$8,2,FALSE)</f>
        <v>100</v>
      </c>
      <c r="AF928" s="8">
        <f>VLOOKUP(Quintile_Data[[#This Row],[Deaths_Overall]],Mapping!$A$2:$B$8,2,FALSE)</f>
        <v>100</v>
      </c>
    </row>
    <row r="929" spans="1:32" x14ac:dyDescent="0.25">
      <c r="A929" t="s">
        <v>13</v>
      </c>
      <c r="B929" t="s">
        <v>8</v>
      </c>
      <c r="C929" t="s">
        <v>28</v>
      </c>
      <c r="D929" t="s">
        <v>29</v>
      </c>
      <c r="E929" t="s">
        <v>61</v>
      </c>
      <c r="F929" t="s">
        <v>57</v>
      </c>
      <c r="G929" s="10">
        <v>1.3207347947000301</v>
      </c>
      <c r="H929" s="5">
        <v>1.1081529238529699</v>
      </c>
      <c r="I929" s="5">
        <v>0.99250059385035305</v>
      </c>
      <c r="J929" s="5">
        <v>0.89242004146730602</v>
      </c>
      <c r="K929" s="5">
        <v>0.75893780510873798</v>
      </c>
      <c r="L929" s="5">
        <v>0.93451346027465199</v>
      </c>
      <c r="M929" s="10">
        <v>1.4654334790469199</v>
      </c>
      <c r="N929" s="5">
        <v>1.24676128653302</v>
      </c>
      <c r="O929" s="5">
        <v>1.1488377540144401</v>
      </c>
      <c r="P929" s="5">
        <v>1.09557789446044</v>
      </c>
      <c r="Q929" s="5">
        <v>0.88766163505412699</v>
      </c>
      <c r="R929" s="5">
        <v>1.13006858706719</v>
      </c>
      <c r="S929" s="11" t="s">
        <v>50</v>
      </c>
      <c r="T929" t="s">
        <v>50</v>
      </c>
      <c r="U929" t="s">
        <v>50</v>
      </c>
      <c r="V929" t="s">
        <v>50</v>
      </c>
      <c r="W929" t="s">
        <v>50</v>
      </c>
      <c r="X929" t="s">
        <v>52</v>
      </c>
      <c r="Y929" s="7">
        <f>ABS(Quintile_Data[[#This Row],[AE_Amt_Overall]]-MAX(Quintile_Data[[#This Row],[AE_Amt_Q1]:[AE_Amt_Q5]]))</f>
        <v>0.38622133442537809</v>
      </c>
      <c r="Z929" s="6">
        <f>ABS(MIN(Quintile_Data[[#This Row],[AE_Amt_Q1]:[AE_Amt_Q5]])-Quintile_Data[[#This Row],[AE_Amt_Overall]])</f>
        <v>0.175575655165914</v>
      </c>
      <c r="AA929" s="19">
        <f>VLOOKUP(Quintile_Data[[#This Row],[Deaths_Q1]],Mapping!$A$2:$B$8,2,FALSE)</f>
        <v>100</v>
      </c>
      <c r="AB929" s="8">
        <f>VLOOKUP(Quintile_Data[[#This Row],[Deaths_Q2]],Mapping!$A$2:$B$8,2,FALSE)</f>
        <v>100</v>
      </c>
      <c r="AC929" s="8">
        <f>VLOOKUP(Quintile_Data[[#This Row],[Deaths_Q3]],Mapping!$A$2:$B$8,2,FALSE)</f>
        <v>100</v>
      </c>
      <c r="AD929" s="8">
        <f>VLOOKUP(Quintile_Data[[#This Row],[Deaths_Q4]],Mapping!$A$2:$B$8,2,FALSE)</f>
        <v>100</v>
      </c>
      <c r="AE929" s="8">
        <f>VLOOKUP(Quintile_Data[[#This Row],[Deaths_Q5]],Mapping!$A$2:$B$8,2,FALSE)</f>
        <v>100</v>
      </c>
      <c r="AF929" s="8">
        <f>VLOOKUP(Quintile_Data[[#This Row],[Deaths_Overall]],Mapping!$A$2:$B$8,2,FALSE)</f>
        <v>200</v>
      </c>
    </row>
    <row r="930" spans="1:32" x14ac:dyDescent="0.25">
      <c r="A930" t="s">
        <v>13</v>
      </c>
      <c r="B930" t="s">
        <v>8</v>
      </c>
      <c r="C930" t="s">
        <v>28</v>
      </c>
      <c r="D930" t="s">
        <v>29</v>
      </c>
      <c r="E930" t="s">
        <v>62</v>
      </c>
      <c r="F930" t="s">
        <v>16</v>
      </c>
      <c r="G930" s="10">
        <v>2.06869721794286</v>
      </c>
      <c r="H930" s="5">
        <v>1.5324092318333</v>
      </c>
      <c r="I930" s="5">
        <v>1.28313452885251</v>
      </c>
      <c r="J930" s="5">
        <v>1.09728079202726</v>
      </c>
      <c r="K930" s="5">
        <v>0.92750710489674704</v>
      </c>
      <c r="L930" s="5">
        <v>1.3084785143837301</v>
      </c>
      <c r="M930" s="10">
        <v>2.0475245152711499</v>
      </c>
      <c r="N930" s="5">
        <v>1.665120722575</v>
      </c>
      <c r="O930" s="5">
        <v>1.39613672150144</v>
      </c>
      <c r="P930" s="5">
        <v>1.1480501734958699</v>
      </c>
      <c r="Q930" s="5">
        <v>0.98589727901782198</v>
      </c>
      <c r="R930" s="5">
        <v>1.4035134915794301</v>
      </c>
      <c r="S930" s="11" t="s">
        <v>48</v>
      </c>
      <c r="T930" t="s">
        <v>48</v>
      </c>
      <c r="U930" t="s">
        <v>48</v>
      </c>
      <c r="V930" t="s">
        <v>48</v>
      </c>
      <c r="W930" t="s">
        <v>48</v>
      </c>
      <c r="X930" t="s">
        <v>50</v>
      </c>
      <c r="Y930" s="7">
        <f>ABS(Quintile_Data[[#This Row],[AE_Amt_Overall]]-MAX(Quintile_Data[[#This Row],[AE_Amt_Q1]:[AE_Amt_Q5]]))</f>
        <v>0.7602187035591299</v>
      </c>
      <c r="Z930" s="6">
        <f>ABS(MIN(Quintile_Data[[#This Row],[AE_Amt_Q1]:[AE_Amt_Q5]])-Quintile_Data[[#This Row],[AE_Amt_Overall]])</f>
        <v>0.38097140948698305</v>
      </c>
      <c r="AA930" s="19">
        <f>VLOOKUP(Quintile_Data[[#This Row],[Deaths_Q1]],Mapping!$A$2:$B$8,2,FALSE)</f>
        <v>50</v>
      </c>
      <c r="AB930" s="8">
        <f>VLOOKUP(Quintile_Data[[#This Row],[Deaths_Q2]],Mapping!$A$2:$B$8,2,FALSE)</f>
        <v>50</v>
      </c>
      <c r="AC930" s="8">
        <f>VLOOKUP(Quintile_Data[[#This Row],[Deaths_Q3]],Mapping!$A$2:$B$8,2,FALSE)</f>
        <v>50</v>
      </c>
      <c r="AD930" s="8">
        <f>VLOOKUP(Quintile_Data[[#This Row],[Deaths_Q4]],Mapping!$A$2:$B$8,2,FALSE)</f>
        <v>50</v>
      </c>
      <c r="AE930" s="8">
        <f>VLOOKUP(Quintile_Data[[#This Row],[Deaths_Q5]],Mapping!$A$2:$B$8,2,FALSE)</f>
        <v>50</v>
      </c>
      <c r="AF930" s="8">
        <f>VLOOKUP(Quintile_Data[[#This Row],[Deaths_Overall]],Mapping!$A$2:$B$8,2,FALSE)</f>
        <v>100</v>
      </c>
    </row>
    <row r="931" spans="1:32" x14ac:dyDescent="0.25">
      <c r="A931" t="s">
        <v>13</v>
      </c>
      <c r="B931" t="s">
        <v>8</v>
      </c>
      <c r="C931" t="s">
        <v>28</v>
      </c>
      <c r="D931" t="s">
        <v>29</v>
      </c>
      <c r="E931" t="s">
        <v>62</v>
      </c>
      <c r="F931" t="s">
        <v>7</v>
      </c>
      <c r="G931" s="10">
        <v>1.1658286520277901</v>
      </c>
      <c r="H931" s="5">
        <v>0.93432864040257702</v>
      </c>
      <c r="I931" s="5">
        <v>0.86871331171953703</v>
      </c>
      <c r="J931" s="5">
        <v>0.78078667187994399</v>
      </c>
      <c r="K931" s="5">
        <v>0.695424583531836</v>
      </c>
      <c r="L931" s="5">
        <v>0.84802477295021705</v>
      </c>
      <c r="M931" s="10">
        <v>1.1734311874740899</v>
      </c>
      <c r="N931" s="5">
        <v>0.98904920830776</v>
      </c>
      <c r="O931" s="5">
        <v>0.91028400502954998</v>
      </c>
      <c r="P931" s="5">
        <v>0.88559216279040698</v>
      </c>
      <c r="Q931" s="5">
        <v>0.74416908360300504</v>
      </c>
      <c r="R931" s="5">
        <v>0.913144502955062</v>
      </c>
      <c r="S931" s="11" t="s">
        <v>48</v>
      </c>
      <c r="T931" t="s">
        <v>50</v>
      </c>
      <c r="U931" t="s">
        <v>50</v>
      </c>
      <c r="V931" t="s">
        <v>50</v>
      </c>
      <c r="W931" t="s">
        <v>48</v>
      </c>
      <c r="X931" t="s">
        <v>50</v>
      </c>
      <c r="Y931" s="7">
        <f>ABS(Quintile_Data[[#This Row],[AE_Amt_Overall]]-MAX(Quintile_Data[[#This Row],[AE_Amt_Q1]:[AE_Amt_Q5]]))</f>
        <v>0.31780387907757301</v>
      </c>
      <c r="Z931" s="6">
        <f>ABS(MIN(Quintile_Data[[#This Row],[AE_Amt_Q1]:[AE_Amt_Q5]])-Quintile_Data[[#This Row],[AE_Amt_Overall]])</f>
        <v>0.15260018941838105</v>
      </c>
      <c r="AA931" s="19">
        <f>VLOOKUP(Quintile_Data[[#This Row],[Deaths_Q1]],Mapping!$A$2:$B$8,2,FALSE)</f>
        <v>50</v>
      </c>
      <c r="AB931" s="8">
        <f>VLOOKUP(Quintile_Data[[#This Row],[Deaths_Q2]],Mapping!$A$2:$B$8,2,FALSE)</f>
        <v>100</v>
      </c>
      <c r="AC931" s="8">
        <f>VLOOKUP(Quintile_Data[[#This Row],[Deaths_Q3]],Mapping!$A$2:$B$8,2,FALSE)</f>
        <v>100</v>
      </c>
      <c r="AD931" s="8">
        <f>VLOOKUP(Quintile_Data[[#This Row],[Deaths_Q4]],Mapping!$A$2:$B$8,2,FALSE)</f>
        <v>100</v>
      </c>
      <c r="AE931" s="8">
        <f>VLOOKUP(Quintile_Data[[#This Row],[Deaths_Q5]],Mapping!$A$2:$B$8,2,FALSE)</f>
        <v>50</v>
      </c>
      <c r="AF931" s="8">
        <f>VLOOKUP(Quintile_Data[[#This Row],[Deaths_Overall]],Mapping!$A$2:$B$8,2,FALSE)</f>
        <v>100</v>
      </c>
    </row>
    <row r="932" spans="1:32" x14ac:dyDescent="0.25">
      <c r="A932" t="s">
        <v>13</v>
      </c>
      <c r="B932" t="s">
        <v>8</v>
      </c>
      <c r="C932" t="s">
        <v>28</v>
      </c>
      <c r="D932" t="s">
        <v>29</v>
      </c>
      <c r="E932" t="s">
        <v>62</v>
      </c>
      <c r="F932" t="s">
        <v>57</v>
      </c>
      <c r="G932" s="10">
        <v>1.18738274978506</v>
      </c>
      <c r="H932" s="5">
        <v>0.96964055419098105</v>
      </c>
      <c r="I932" s="5">
        <v>0.88950561928401695</v>
      </c>
      <c r="J932" s="5">
        <v>0.79047950297863001</v>
      </c>
      <c r="K932" s="5">
        <v>0.69894894566176502</v>
      </c>
      <c r="L932" s="5">
        <v>0.85840412645346198</v>
      </c>
      <c r="M932" s="10">
        <v>1.3387008196643</v>
      </c>
      <c r="N932" s="5">
        <v>1.1131470922069</v>
      </c>
      <c r="O932" s="5">
        <v>1.00512895063982</v>
      </c>
      <c r="P932" s="5">
        <v>0.989183071335347</v>
      </c>
      <c r="Q932" s="5">
        <v>0.77537207147869502</v>
      </c>
      <c r="R932" s="5">
        <v>1.01453458411805</v>
      </c>
      <c r="S932" s="11" t="s">
        <v>50</v>
      </c>
      <c r="T932" t="s">
        <v>50</v>
      </c>
      <c r="U932" t="s">
        <v>50</v>
      </c>
      <c r="V932" t="s">
        <v>50</v>
      </c>
      <c r="W932" t="s">
        <v>50</v>
      </c>
      <c r="X932" t="s">
        <v>50</v>
      </c>
      <c r="Y932" s="7">
        <f>ABS(Quintile_Data[[#This Row],[AE_Amt_Overall]]-MAX(Quintile_Data[[#This Row],[AE_Amt_Q1]:[AE_Amt_Q5]]))</f>
        <v>0.328978623331598</v>
      </c>
      <c r="Z932" s="6">
        <f>ABS(MIN(Quintile_Data[[#This Row],[AE_Amt_Q1]:[AE_Amt_Q5]])-Quintile_Data[[#This Row],[AE_Amt_Overall]])</f>
        <v>0.15945518079169696</v>
      </c>
      <c r="AA932" s="19">
        <f>VLOOKUP(Quintile_Data[[#This Row],[Deaths_Q1]],Mapping!$A$2:$B$8,2,FALSE)</f>
        <v>100</v>
      </c>
      <c r="AB932" s="8">
        <f>VLOOKUP(Quintile_Data[[#This Row],[Deaths_Q2]],Mapping!$A$2:$B$8,2,FALSE)</f>
        <v>100</v>
      </c>
      <c r="AC932" s="8">
        <f>VLOOKUP(Quintile_Data[[#This Row],[Deaths_Q3]],Mapping!$A$2:$B$8,2,FALSE)</f>
        <v>100</v>
      </c>
      <c r="AD932" s="8">
        <f>VLOOKUP(Quintile_Data[[#This Row],[Deaths_Q4]],Mapping!$A$2:$B$8,2,FALSE)</f>
        <v>100</v>
      </c>
      <c r="AE932" s="8">
        <f>VLOOKUP(Quintile_Data[[#This Row],[Deaths_Q5]],Mapping!$A$2:$B$8,2,FALSE)</f>
        <v>100</v>
      </c>
      <c r="AF932" s="8">
        <f>VLOOKUP(Quintile_Data[[#This Row],[Deaths_Overall]],Mapping!$A$2:$B$8,2,FALSE)</f>
        <v>100</v>
      </c>
    </row>
    <row r="933" spans="1:32" x14ac:dyDescent="0.25">
      <c r="A933" t="s">
        <v>13</v>
      </c>
      <c r="B933" t="s">
        <v>8</v>
      </c>
      <c r="C933" t="s">
        <v>28</v>
      </c>
      <c r="D933" t="s">
        <v>29</v>
      </c>
      <c r="E933" t="s">
        <v>11</v>
      </c>
      <c r="F933" t="s">
        <v>16</v>
      </c>
      <c r="G933" s="10">
        <v>2.67486950637534</v>
      </c>
      <c r="H933" s="5">
        <v>1.84035620480022</v>
      </c>
      <c r="I933" s="5">
        <v>1.5290902703134801</v>
      </c>
      <c r="J933" s="5">
        <v>1.2345578986011201</v>
      </c>
      <c r="K933" s="5">
        <v>0.93472448430220001</v>
      </c>
      <c r="L933" s="5">
        <v>1.6144875142964601</v>
      </c>
      <c r="M933" s="10">
        <v>2.9534676457887898</v>
      </c>
      <c r="N933" s="5">
        <v>1.93053293190191</v>
      </c>
      <c r="O933" s="5">
        <v>1.6785839510398299</v>
      </c>
      <c r="P933" s="5">
        <v>1.3112923287649201</v>
      </c>
      <c r="Q933" s="5">
        <v>0.96696789414300499</v>
      </c>
      <c r="R933" s="5">
        <v>1.7831901939046499</v>
      </c>
      <c r="S933" s="11" t="s">
        <v>48</v>
      </c>
      <c r="T933" t="s">
        <v>48</v>
      </c>
      <c r="U933" t="s">
        <v>48</v>
      </c>
      <c r="V933" t="s">
        <v>48</v>
      </c>
      <c r="W933" t="s">
        <v>48</v>
      </c>
      <c r="X933" t="s">
        <v>50</v>
      </c>
      <c r="Y933" s="7">
        <f>ABS(Quintile_Data[[#This Row],[AE_Amt_Overall]]-MAX(Quintile_Data[[#This Row],[AE_Amt_Q1]:[AE_Amt_Q5]]))</f>
        <v>1.06038199207888</v>
      </c>
      <c r="Z933" s="6">
        <f>ABS(MIN(Quintile_Data[[#This Row],[AE_Amt_Q1]:[AE_Amt_Q5]])-Quintile_Data[[#This Row],[AE_Amt_Overall]])</f>
        <v>0.67976302999426008</v>
      </c>
      <c r="AA933" s="19">
        <f>VLOOKUP(Quintile_Data[[#This Row],[Deaths_Q1]],Mapping!$A$2:$B$8,2,FALSE)</f>
        <v>50</v>
      </c>
      <c r="AB933" s="8">
        <f>VLOOKUP(Quintile_Data[[#This Row],[Deaths_Q2]],Mapping!$A$2:$B$8,2,FALSE)</f>
        <v>50</v>
      </c>
      <c r="AC933" s="8">
        <f>VLOOKUP(Quintile_Data[[#This Row],[Deaths_Q3]],Mapping!$A$2:$B$8,2,FALSE)</f>
        <v>50</v>
      </c>
      <c r="AD933" s="8">
        <f>VLOOKUP(Quintile_Data[[#This Row],[Deaths_Q4]],Mapping!$A$2:$B$8,2,FALSE)</f>
        <v>50</v>
      </c>
      <c r="AE933" s="8">
        <f>VLOOKUP(Quintile_Data[[#This Row],[Deaths_Q5]],Mapping!$A$2:$B$8,2,FALSE)</f>
        <v>50</v>
      </c>
      <c r="AF933" s="8">
        <f>VLOOKUP(Quintile_Data[[#This Row],[Deaths_Overall]],Mapping!$A$2:$B$8,2,FALSE)</f>
        <v>100</v>
      </c>
    </row>
    <row r="934" spans="1:32" x14ac:dyDescent="0.25">
      <c r="A934" t="s">
        <v>13</v>
      </c>
      <c r="B934" t="s">
        <v>8</v>
      </c>
      <c r="C934" t="s">
        <v>28</v>
      </c>
      <c r="D934" t="s">
        <v>29</v>
      </c>
      <c r="E934" t="s">
        <v>11</v>
      </c>
      <c r="F934" t="s">
        <v>7</v>
      </c>
      <c r="G934" s="10">
        <v>1.1857683588515899</v>
      </c>
      <c r="H934" s="5">
        <v>0.95039609788030999</v>
      </c>
      <c r="I934" s="5">
        <v>0.84584967785977405</v>
      </c>
      <c r="J934" s="5">
        <v>0.76215791756842399</v>
      </c>
      <c r="K934" s="5">
        <v>0.663854804659742</v>
      </c>
      <c r="L934" s="5">
        <v>0.83034613657138001</v>
      </c>
      <c r="M934" s="10">
        <v>1.34933772124805</v>
      </c>
      <c r="N934" s="5">
        <v>1.0755688630728999</v>
      </c>
      <c r="O934" s="5">
        <v>0.90992283744880198</v>
      </c>
      <c r="P934" s="5">
        <v>0.84786781642061204</v>
      </c>
      <c r="Q934" s="5">
        <v>0.75186566707897295</v>
      </c>
      <c r="R934" s="5">
        <v>0.94329842594892399</v>
      </c>
      <c r="S934" s="11" t="s">
        <v>48</v>
      </c>
      <c r="T934" t="s">
        <v>50</v>
      </c>
      <c r="U934" t="s">
        <v>50</v>
      </c>
      <c r="V934" t="s">
        <v>50</v>
      </c>
      <c r="W934" t="s">
        <v>48</v>
      </c>
      <c r="X934" t="s">
        <v>50</v>
      </c>
      <c r="Y934" s="7">
        <f>ABS(Quintile_Data[[#This Row],[AE_Amt_Overall]]-MAX(Quintile_Data[[#This Row],[AE_Amt_Q1]:[AE_Amt_Q5]]))</f>
        <v>0.35542222228020992</v>
      </c>
      <c r="Z934" s="6">
        <f>ABS(MIN(Quintile_Data[[#This Row],[AE_Amt_Q1]:[AE_Amt_Q5]])-Quintile_Data[[#This Row],[AE_Amt_Overall]])</f>
        <v>0.16649133191163801</v>
      </c>
      <c r="AA934" s="19">
        <f>VLOOKUP(Quintile_Data[[#This Row],[Deaths_Q1]],Mapping!$A$2:$B$8,2,FALSE)</f>
        <v>50</v>
      </c>
      <c r="AB934" s="8">
        <f>VLOOKUP(Quintile_Data[[#This Row],[Deaths_Q2]],Mapping!$A$2:$B$8,2,FALSE)</f>
        <v>100</v>
      </c>
      <c r="AC934" s="8">
        <f>VLOOKUP(Quintile_Data[[#This Row],[Deaths_Q3]],Mapping!$A$2:$B$8,2,FALSE)</f>
        <v>100</v>
      </c>
      <c r="AD934" s="8">
        <f>VLOOKUP(Quintile_Data[[#This Row],[Deaths_Q4]],Mapping!$A$2:$B$8,2,FALSE)</f>
        <v>100</v>
      </c>
      <c r="AE934" s="8">
        <f>VLOOKUP(Quintile_Data[[#This Row],[Deaths_Q5]],Mapping!$A$2:$B$8,2,FALSE)</f>
        <v>50</v>
      </c>
      <c r="AF934" s="8">
        <f>VLOOKUP(Quintile_Data[[#This Row],[Deaths_Overall]],Mapping!$A$2:$B$8,2,FALSE)</f>
        <v>100</v>
      </c>
    </row>
    <row r="935" spans="1:32" x14ac:dyDescent="0.25">
      <c r="A935" t="s">
        <v>13</v>
      </c>
      <c r="B935" t="s">
        <v>8</v>
      </c>
      <c r="C935" t="s">
        <v>28</v>
      </c>
      <c r="D935" t="s">
        <v>29</v>
      </c>
      <c r="E935" t="s">
        <v>11</v>
      </c>
      <c r="F935" t="s">
        <v>57</v>
      </c>
      <c r="G935" s="10">
        <v>1.3243650639672599</v>
      </c>
      <c r="H935" s="5">
        <v>1.0143600621793001</v>
      </c>
      <c r="I935" s="5">
        <v>0.865547761478351</v>
      </c>
      <c r="J935" s="5">
        <v>0.77932324303843004</v>
      </c>
      <c r="K935" s="5">
        <v>0.67398581768782395</v>
      </c>
      <c r="L935" s="5">
        <v>0.84070031276147195</v>
      </c>
      <c r="M935" s="10">
        <v>1.8290853309531401</v>
      </c>
      <c r="N935" s="5">
        <v>1.34004505616957</v>
      </c>
      <c r="O935" s="5">
        <v>0.998175680659112</v>
      </c>
      <c r="P935" s="5">
        <v>0.923514621376194</v>
      </c>
      <c r="Q935" s="5">
        <v>0.80629529127839605</v>
      </c>
      <c r="R935" s="5">
        <v>1.08805761258159</v>
      </c>
      <c r="S935" s="11" t="s">
        <v>50</v>
      </c>
      <c r="T935" t="s">
        <v>50</v>
      </c>
      <c r="U935" t="s">
        <v>50</v>
      </c>
      <c r="V935" t="s">
        <v>50</v>
      </c>
      <c r="W935" t="s">
        <v>48</v>
      </c>
      <c r="X935" t="s">
        <v>52</v>
      </c>
      <c r="Y935" s="7">
        <f>ABS(Quintile_Data[[#This Row],[AE_Amt_Overall]]-MAX(Quintile_Data[[#This Row],[AE_Amt_Q1]:[AE_Amt_Q5]]))</f>
        <v>0.483664751205788</v>
      </c>
      <c r="Z935" s="6">
        <f>ABS(MIN(Quintile_Data[[#This Row],[AE_Amt_Q1]:[AE_Amt_Q5]])-Quintile_Data[[#This Row],[AE_Amt_Overall]])</f>
        <v>0.16671449507364799</v>
      </c>
      <c r="AA935" s="19">
        <f>VLOOKUP(Quintile_Data[[#This Row],[Deaths_Q1]],Mapping!$A$2:$B$8,2,FALSE)</f>
        <v>100</v>
      </c>
      <c r="AB935" s="8">
        <f>VLOOKUP(Quintile_Data[[#This Row],[Deaths_Q2]],Mapping!$A$2:$B$8,2,FALSE)</f>
        <v>100</v>
      </c>
      <c r="AC935" s="8">
        <f>VLOOKUP(Quintile_Data[[#This Row],[Deaths_Q3]],Mapping!$A$2:$B$8,2,FALSE)</f>
        <v>100</v>
      </c>
      <c r="AD935" s="8">
        <f>VLOOKUP(Quintile_Data[[#This Row],[Deaths_Q4]],Mapping!$A$2:$B$8,2,FALSE)</f>
        <v>100</v>
      </c>
      <c r="AE935" s="8">
        <f>VLOOKUP(Quintile_Data[[#This Row],[Deaths_Q5]],Mapping!$A$2:$B$8,2,FALSE)</f>
        <v>50</v>
      </c>
      <c r="AF935" s="8">
        <f>VLOOKUP(Quintile_Data[[#This Row],[Deaths_Overall]],Mapping!$A$2:$B$8,2,FALSE)</f>
        <v>200</v>
      </c>
    </row>
    <row r="936" spans="1:32" x14ac:dyDescent="0.25">
      <c r="A936" t="s">
        <v>13</v>
      </c>
      <c r="B936" t="s">
        <v>8</v>
      </c>
      <c r="C936" t="s">
        <v>28</v>
      </c>
      <c r="D936" t="s">
        <v>29</v>
      </c>
      <c r="E936" t="s">
        <v>58</v>
      </c>
      <c r="F936" t="s">
        <v>16</v>
      </c>
      <c r="G936" s="10">
        <v>1.86590740092151</v>
      </c>
      <c r="H936" s="5">
        <v>1.43270623077721</v>
      </c>
      <c r="I936" s="5">
        <v>1.2675630795143</v>
      </c>
      <c r="J936" s="5">
        <v>1.1777221591025</v>
      </c>
      <c r="K936" s="5">
        <v>1.0065508150023299</v>
      </c>
      <c r="L936" s="5">
        <v>1.29853287738339</v>
      </c>
      <c r="M936" s="10">
        <v>1.9983724734221699</v>
      </c>
      <c r="N936" s="5">
        <v>1.5102946076960899</v>
      </c>
      <c r="O936" s="5">
        <v>1.3434394393672799</v>
      </c>
      <c r="P936" s="5">
        <v>1.2344805482591701</v>
      </c>
      <c r="Q936" s="5">
        <v>1.0726859753353399</v>
      </c>
      <c r="R936" s="5">
        <v>1.38309334573982</v>
      </c>
      <c r="S936" s="11" t="s">
        <v>50</v>
      </c>
      <c r="T936" t="s">
        <v>50</v>
      </c>
      <c r="U936" t="s">
        <v>50</v>
      </c>
      <c r="V936" t="s">
        <v>50</v>
      </c>
      <c r="W936" t="s">
        <v>50</v>
      </c>
      <c r="X936" t="s">
        <v>52</v>
      </c>
      <c r="Y936" s="7">
        <f>ABS(Quintile_Data[[#This Row],[AE_Amt_Overall]]-MAX(Quintile_Data[[#This Row],[AE_Amt_Q1]:[AE_Amt_Q5]]))</f>
        <v>0.56737452353812001</v>
      </c>
      <c r="Z936" s="6">
        <f>ABS(MIN(Quintile_Data[[#This Row],[AE_Amt_Q1]:[AE_Amt_Q5]])-Quintile_Data[[#This Row],[AE_Amt_Overall]])</f>
        <v>0.29198206238106006</v>
      </c>
      <c r="AA936" s="19">
        <f>VLOOKUP(Quintile_Data[[#This Row],[Deaths_Q1]],Mapping!$A$2:$B$8,2,FALSE)</f>
        <v>100</v>
      </c>
      <c r="AB936" s="8">
        <f>VLOOKUP(Quintile_Data[[#This Row],[Deaths_Q2]],Mapping!$A$2:$B$8,2,FALSE)</f>
        <v>100</v>
      </c>
      <c r="AC936" s="8">
        <f>VLOOKUP(Quintile_Data[[#This Row],[Deaths_Q3]],Mapping!$A$2:$B$8,2,FALSE)</f>
        <v>100</v>
      </c>
      <c r="AD936" s="8">
        <f>VLOOKUP(Quintile_Data[[#This Row],[Deaths_Q4]],Mapping!$A$2:$B$8,2,FALSE)</f>
        <v>100</v>
      </c>
      <c r="AE936" s="8">
        <f>VLOOKUP(Quintile_Data[[#This Row],[Deaths_Q5]],Mapping!$A$2:$B$8,2,FALSE)</f>
        <v>100</v>
      </c>
      <c r="AF936" s="8">
        <f>VLOOKUP(Quintile_Data[[#This Row],[Deaths_Overall]],Mapping!$A$2:$B$8,2,FALSE)</f>
        <v>200</v>
      </c>
    </row>
    <row r="937" spans="1:32" x14ac:dyDescent="0.25">
      <c r="A937" t="s">
        <v>13</v>
      </c>
      <c r="B937" t="s">
        <v>8</v>
      </c>
      <c r="C937" t="s">
        <v>28</v>
      </c>
      <c r="D937" t="s">
        <v>29</v>
      </c>
      <c r="E937" t="s">
        <v>58</v>
      </c>
      <c r="F937" t="s">
        <v>7</v>
      </c>
      <c r="G937" s="10">
        <v>1.1725904581724</v>
      </c>
      <c r="H937" s="5">
        <v>0.96349851892799498</v>
      </c>
      <c r="I937" s="5">
        <v>0.88806131729313997</v>
      </c>
      <c r="J937" s="5">
        <v>0.81908529051948198</v>
      </c>
      <c r="K937" s="5">
        <v>0.724785537489257</v>
      </c>
      <c r="L937" s="5">
        <v>0.85249628420874901</v>
      </c>
      <c r="M937" s="10">
        <v>1.2924074555255201</v>
      </c>
      <c r="N937" s="5">
        <v>1.0135916514608301</v>
      </c>
      <c r="O937" s="5">
        <v>0.946951002776661</v>
      </c>
      <c r="P937" s="5">
        <v>0.90599471314478397</v>
      </c>
      <c r="Q937" s="5">
        <v>0.781279211651845</v>
      </c>
      <c r="R937" s="5">
        <v>0.93810286264212195</v>
      </c>
      <c r="S937" s="11" t="s">
        <v>50</v>
      </c>
      <c r="T937" t="s">
        <v>50</v>
      </c>
      <c r="U937" t="s">
        <v>50</v>
      </c>
      <c r="V937" t="s">
        <v>50</v>
      </c>
      <c r="W937" t="s">
        <v>50</v>
      </c>
      <c r="X937" t="s">
        <v>52</v>
      </c>
      <c r="Y937" s="7">
        <f>ABS(Quintile_Data[[#This Row],[AE_Amt_Overall]]-MAX(Quintile_Data[[#This Row],[AE_Amt_Q1]:[AE_Amt_Q5]]))</f>
        <v>0.32009417396365103</v>
      </c>
      <c r="Z937" s="6">
        <f>ABS(MIN(Quintile_Data[[#This Row],[AE_Amt_Q1]:[AE_Amt_Q5]])-Quintile_Data[[#This Row],[AE_Amt_Overall]])</f>
        <v>0.12771074671949201</v>
      </c>
      <c r="AA937" s="19">
        <f>VLOOKUP(Quintile_Data[[#This Row],[Deaths_Q1]],Mapping!$A$2:$B$8,2,FALSE)</f>
        <v>100</v>
      </c>
      <c r="AB937" s="8">
        <f>VLOOKUP(Quintile_Data[[#This Row],[Deaths_Q2]],Mapping!$A$2:$B$8,2,FALSE)</f>
        <v>100</v>
      </c>
      <c r="AC937" s="8">
        <f>VLOOKUP(Quintile_Data[[#This Row],[Deaths_Q3]],Mapping!$A$2:$B$8,2,FALSE)</f>
        <v>100</v>
      </c>
      <c r="AD937" s="8">
        <f>VLOOKUP(Quintile_Data[[#This Row],[Deaths_Q4]],Mapping!$A$2:$B$8,2,FALSE)</f>
        <v>100</v>
      </c>
      <c r="AE937" s="8">
        <f>VLOOKUP(Quintile_Data[[#This Row],[Deaths_Q5]],Mapping!$A$2:$B$8,2,FALSE)</f>
        <v>100</v>
      </c>
      <c r="AF937" s="8">
        <f>VLOOKUP(Quintile_Data[[#This Row],[Deaths_Overall]],Mapping!$A$2:$B$8,2,FALSE)</f>
        <v>200</v>
      </c>
    </row>
    <row r="938" spans="1:32" x14ac:dyDescent="0.25">
      <c r="A938" t="s">
        <v>13</v>
      </c>
      <c r="B938" t="s">
        <v>8</v>
      </c>
      <c r="C938" t="s">
        <v>28</v>
      </c>
      <c r="D938" t="s">
        <v>29</v>
      </c>
      <c r="E938" t="s">
        <v>58</v>
      </c>
      <c r="F938" t="s">
        <v>57</v>
      </c>
      <c r="G938" s="10">
        <v>1.25322030481375</v>
      </c>
      <c r="H938" s="5">
        <v>1.0075171356233299</v>
      </c>
      <c r="I938" s="5">
        <v>0.91468487965241996</v>
      </c>
      <c r="J938" s="5">
        <v>0.83911915451241004</v>
      </c>
      <c r="K938" s="5">
        <v>0.73150891715882305</v>
      </c>
      <c r="L938" s="5">
        <v>0.87253991098858297</v>
      </c>
      <c r="M938" s="10">
        <v>1.5711846822193301</v>
      </c>
      <c r="N938" s="5">
        <v>1.20548390805498</v>
      </c>
      <c r="O938" s="5">
        <v>1.06481183417043</v>
      </c>
      <c r="P938" s="5">
        <v>1.0304174673066</v>
      </c>
      <c r="Q938" s="5">
        <v>0.83837901357394995</v>
      </c>
      <c r="R938" s="5">
        <v>1.0959386375968101</v>
      </c>
      <c r="S938" s="11" t="s">
        <v>50</v>
      </c>
      <c r="T938" t="s">
        <v>52</v>
      </c>
      <c r="U938" t="s">
        <v>50</v>
      </c>
      <c r="V938" t="s">
        <v>50</v>
      </c>
      <c r="W938" t="s">
        <v>50</v>
      </c>
      <c r="X938" t="s">
        <v>52</v>
      </c>
      <c r="Y938" s="7">
        <f>ABS(Quintile_Data[[#This Row],[AE_Amt_Overall]]-MAX(Quintile_Data[[#This Row],[AE_Amt_Q1]:[AE_Amt_Q5]]))</f>
        <v>0.38068039382516705</v>
      </c>
      <c r="Z938" s="6">
        <f>ABS(MIN(Quintile_Data[[#This Row],[AE_Amt_Q1]:[AE_Amt_Q5]])-Quintile_Data[[#This Row],[AE_Amt_Overall]])</f>
        <v>0.14103099382975992</v>
      </c>
      <c r="AA938" s="19">
        <f>VLOOKUP(Quintile_Data[[#This Row],[Deaths_Q1]],Mapping!$A$2:$B$8,2,FALSE)</f>
        <v>100</v>
      </c>
      <c r="AB938" s="8">
        <f>VLOOKUP(Quintile_Data[[#This Row],[Deaths_Q2]],Mapping!$A$2:$B$8,2,FALSE)</f>
        <v>200</v>
      </c>
      <c r="AC938" s="8">
        <f>VLOOKUP(Quintile_Data[[#This Row],[Deaths_Q3]],Mapping!$A$2:$B$8,2,FALSE)</f>
        <v>100</v>
      </c>
      <c r="AD938" s="8">
        <f>VLOOKUP(Quintile_Data[[#This Row],[Deaths_Q4]],Mapping!$A$2:$B$8,2,FALSE)</f>
        <v>100</v>
      </c>
      <c r="AE938" s="8">
        <f>VLOOKUP(Quintile_Data[[#This Row],[Deaths_Q5]],Mapping!$A$2:$B$8,2,FALSE)</f>
        <v>100</v>
      </c>
      <c r="AF938" s="8">
        <f>VLOOKUP(Quintile_Data[[#This Row],[Deaths_Overall]],Mapping!$A$2:$B$8,2,FALSE)</f>
        <v>200</v>
      </c>
    </row>
    <row r="939" spans="1:32" x14ac:dyDescent="0.25">
      <c r="A939" t="s">
        <v>13</v>
      </c>
      <c r="B939" t="s">
        <v>8</v>
      </c>
      <c r="C939" t="s">
        <v>6</v>
      </c>
      <c r="D939" t="s">
        <v>10</v>
      </c>
      <c r="E939" t="s">
        <v>60</v>
      </c>
      <c r="F939" t="s">
        <v>16</v>
      </c>
      <c r="G939" s="10" t="s">
        <v>54</v>
      </c>
      <c r="H939" s="5">
        <v>1.82998307753683</v>
      </c>
      <c r="I939" s="5">
        <v>1.45801930050686</v>
      </c>
      <c r="J939" s="5">
        <v>0.89170734297421095</v>
      </c>
      <c r="K939" s="5">
        <v>0.79448144883122696</v>
      </c>
      <c r="L939" s="5">
        <v>1.1230955880659299</v>
      </c>
      <c r="M939" s="10" t="s">
        <v>54</v>
      </c>
      <c r="N939" s="5">
        <v>1.9455670647066501</v>
      </c>
      <c r="O939" s="5">
        <v>1.59247909663803</v>
      </c>
      <c r="P939" s="5">
        <v>0.923229079023552</v>
      </c>
      <c r="Q939" s="5">
        <v>0.88605666109419401</v>
      </c>
      <c r="R939" s="5">
        <v>1.2306526590170701</v>
      </c>
      <c r="S939" s="11" t="s">
        <v>55</v>
      </c>
      <c r="T939" t="s">
        <v>51</v>
      </c>
      <c r="U939" t="s">
        <v>49</v>
      </c>
      <c r="V939" t="s">
        <v>53</v>
      </c>
      <c r="W939" t="s">
        <v>53</v>
      </c>
      <c r="X939" t="s">
        <v>49</v>
      </c>
      <c r="Y939" s="7">
        <f>ABS(Quintile_Data[[#This Row],[AE_Amt_Overall]]-MAX(Quintile_Data[[#This Row],[AE_Amt_Q1]:[AE_Amt_Q5]]))</f>
        <v>0.70688748947090008</v>
      </c>
      <c r="Z939" s="6">
        <f>ABS(MIN(Quintile_Data[[#This Row],[AE_Amt_Q1]:[AE_Amt_Q5]])-Quintile_Data[[#This Row],[AE_Amt_Overall]])</f>
        <v>0.32861413923470295</v>
      </c>
      <c r="AA939" s="19" t="str">
        <f>VLOOKUP(Quintile_Data[[#This Row],[Deaths_Q1]],Mapping!$A$2:$B$8,2,FALSE)</f>
        <v>N/A</v>
      </c>
      <c r="AB939" s="8">
        <f>VLOOKUP(Quintile_Data[[#This Row],[Deaths_Q2]],Mapping!$A$2:$B$8,2,FALSE)</f>
        <v>6</v>
      </c>
      <c r="AC939" s="8">
        <f>VLOOKUP(Quintile_Data[[#This Row],[Deaths_Q3]],Mapping!$A$2:$B$8,2,FALSE)</f>
        <v>25</v>
      </c>
      <c r="AD939" s="8">
        <f>VLOOKUP(Quintile_Data[[#This Row],[Deaths_Q4]],Mapping!$A$2:$B$8,2,FALSE)</f>
        <v>12</v>
      </c>
      <c r="AE939" s="8">
        <f>VLOOKUP(Quintile_Data[[#This Row],[Deaths_Q5]],Mapping!$A$2:$B$8,2,FALSE)</f>
        <v>12</v>
      </c>
      <c r="AF939" s="8">
        <f>VLOOKUP(Quintile_Data[[#This Row],[Deaths_Overall]],Mapping!$A$2:$B$8,2,FALSE)</f>
        <v>25</v>
      </c>
    </row>
    <row r="940" spans="1:32" x14ac:dyDescent="0.25">
      <c r="A940" t="s">
        <v>13</v>
      </c>
      <c r="B940" t="s">
        <v>8</v>
      </c>
      <c r="C940" t="s">
        <v>6</v>
      </c>
      <c r="D940" t="s">
        <v>10</v>
      </c>
      <c r="E940" t="s">
        <v>60</v>
      </c>
      <c r="F940" t="s">
        <v>7</v>
      </c>
      <c r="G940" s="10" t="s">
        <v>54</v>
      </c>
      <c r="H940" s="5" t="s">
        <v>54</v>
      </c>
      <c r="I940" s="5">
        <v>1.7387089849328501</v>
      </c>
      <c r="J940" s="5" t="s">
        <v>54</v>
      </c>
      <c r="K940" s="5" t="s">
        <v>54</v>
      </c>
      <c r="L940" s="5">
        <v>1.47466546832111</v>
      </c>
      <c r="M940" s="10" t="s">
        <v>54</v>
      </c>
      <c r="N940" s="5" t="s">
        <v>54</v>
      </c>
      <c r="O940" s="5">
        <v>1.0701268780558999</v>
      </c>
      <c r="P940" s="5" t="s">
        <v>54</v>
      </c>
      <c r="Q940" s="5" t="s">
        <v>54</v>
      </c>
      <c r="R940" s="5">
        <v>1.0882362705962101</v>
      </c>
      <c r="S940" s="11" t="s">
        <v>55</v>
      </c>
      <c r="T940" t="s">
        <v>55</v>
      </c>
      <c r="U940" t="s">
        <v>51</v>
      </c>
      <c r="V940" t="s">
        <v>55</v>
      </c>
      <c r="W940" t="s">
        <v>55</v>
      </c>
      <c r="X940" t="s">
        <v>51</v>
      </c>
      <c r="Y940" s="7">
        <f>ABS(Quintile_Data[[#This Row],[AE_Amt_Overall]]-MAX(Quintile_Data[[#This Row],[AE_Amt_Q1]:[AE_Amt_Q5]]))</f>
        <v>0.26404351661174008</v>
      </c>
      <c r="Z940" s="6">
        <f>ABS(MIN(Quintile_Data[[#This Row],[AE_Amt_Q1]:[AE_Amt_Q5]])-Quintile_Data[[#This Row],[AE_Amt_Overall]])</f>
        <v>0.26404351661174008</v>
      </c>
      <c r="AA940" s="19" t="str">
        <f>VLOOKUP(Quintile_Data[[#This Row],[Deaths_Q1]],Mapping!$A$2:$B$8,2,FALSE)</f>
        <v>N/A</v>
      </c>
      <c r="AB940" s="8" t="str">
        <f>VLOOKUP(Quintile_Data[[#This Row],[Deaths_Q2]],Mapping!$A$2:$B$8,2,FALSE)</f>
        <v>N/A</v>
      </c>
      <c r="AC940" s="8">
        <f>VLOOKUP(Quintile_Data[[#This Row],[Deaths_Q3]],Mapping!$A$2:$B$8,2,FALSE)</f>
        <v>6</v>
      </c>
      <c r="AD940" s="8" t="str">
        <f>VLOOKUP(Quintile_Data[[#This Row],[Deaths_Q4]],Mapping!$A$2:$B$8,2,FALSE)</f>
        <v>N/A</v>
      </c>
      <c r="AE940" s="8" t="str">
        <f>VLOOKUP(Quintile_Data[[#This Row],[Deaths_Q5]],Mapping!$A$2:$B$8,2,FALSE)</f>
        <v>N/A</v>
      </c>
      <c r="AF940" s="8">
        <f>VLOOKUP(Quintile_Data[[#This Row],[Deaths_Overall]],Mapping!$A$2:$B$8,2,FALSE)</f>
        <v>6</v>
      </c>
    </row>
    <row r="941" spans="1:32" x14ac:dyDescent="0.25">
      <c r="A941" t="s">
        <v>13</v>
      </c>
      <c r="B941" t="s">
        <v>8</v>
      </c>
      <c r="C941" t="s">
        <v>6</v>
      </c>
      <c r="D941" t="s">
        <v>10</v>
      </c>
      <c r="E941" t="s">
        <v>60</v>
      </c>
      <c r="F941" t="s">
        <v>57</v>
      </c>
      <c r="G941" s="10" t="s">
        <v>54</v>
      </c>
      <c r="H941" s="5">
        <v>2.2016685717907301</v>
      </c>
      <c r="I941" s="5">
        <v>1.38445206374021</v>
      </c>
      <c r="J941" s="5">
        <v>1.0971138960534399</v>
      </c>
      <c r="K941" s="5">
        <v>0.813614898975074</v>
      </c>
      <c r="L941" s="5">
        <v>1.26062884442948</v>
      </c>
      <c r="M941" s="10" t="s">
        <v>54</v>
      </c>
      <c r="N941" s="5">
        <v>1.7171265628008201</v>
      </c>
      <c r="O941" s="5">
        <v>1.2998368495616399</v>
      </c>
      <c r="P941" s="5">
        <v>1.5526666078483999</v>
      </c>
      <c r="Q941" s="5">
        <v>0.86630536723236296</v>
      </c>
      <c r="R941" s="5">
        <v>1.21819503165007</v>
      </c>
      <c r="S941" s="11" t="s">
        <v>55</v>
      </c>
      <c r="T941" t="s">
        <v>51</v>
      </c>
      <c r="U941" t="s">
        <v>49</v>
      </c>
      <c r="V941" t="s">
        <v>51</v>
      </c>
      <c r="W941" t="s">
        <v>53</v>
      </c>
      <c r="X941" t="s">
        <v>49</v>
      </c>
      <c r="Y941" s="7">
        <f>ABS(Quintile_Data[[#This Row],[AE_Amt_Overall]]-MAX(Quintile_Data[[#This Row],[AE_Amt_Q1]:[AE_Amt_Q5]]))</f>
        <v>0.94103972736125008</v>
      </c>
      <c r="Z941" s="6">
        <f>ABS(MIN(Quintile_Data[[#This Row],[AE_Amt_Q1]:[AE_Amt_Q5]])-Quintile_Data[[#This Row],[AE_Amt_Overall]])</f>
        <v>0.44701394545440598</v>
      </c>
      <c r="AA941" s="19" t="str">
        <f>VLOOKUP(Quintile_Data[[#This Row],[Deaths_Q1]],Mapping!$A$2:$B$8,2,FALSE)</f>
        <v>N/A</v>
      </c>
      <c r="AB941" s="8">
        <f>VLOOKUP(Quintile_Data[[#This Row],[Deaths_Q2]],Mapping!$A$2:$B$8,2,FALSE)</f>
        <v>6</v>
      </c>
      <c r="AC941" s="8">
        <f>VLOOKUP(Quintile_Data[[#This Row],[Deaths_Q3]],Mapping!$A$2:$B$8,2,FALSE)</f>
        <v>25</v>
      </c>
      <c r="AD941" s="8">
        <f>VLOOKUP(Quintile_Data[[#This Row],[Deaths_Q4]],Mapping!$A$2:$B$8,2,FALSE)</f>
        <v>6</v>
      </c>
      <c r="AE941" s="8">
        <f>VLOOKUP(Quintile_Data[[#This Row],[Deaths_Q5]],Mapping!$A$2:$B$8,2,FALSE)</f>
        <v>12</v>
      </c>
      <c r="AF941" s="8">
        <f>VLOOKUP(Quintile_Data[[#This Row],[Deaths_Overall]],Mapping!$A$2:$B$8,2,FALSE)</f>
        <v>25</v>
      </c>
    </row>
    <row r="942" spans="1:32" x14ac:dyDescent="0.25">
      <c r="A942" t="s">
        <v>13</v>
      </c>
      <c r="B942" t="s">
        <v>8</v>
      </c>
      <c r="C942" t="s">
        <v>6</v>
      </c>
      <c r="D942" t="s">
        <v>10</v>
      </c>
      <c r="E942" t="s">
        <v>61</v>
      </c>
      <c r="F942" t="s">
        <v>16</v>
      </c>
      <c r="G942" s="10">
        <v>2.66554524465371</v>
      </c>
      <c r="H942" s="5">
        <v>1.68302087069424</v>
      </c>
      <c r="I942" s="5">
        <v>1.38693482227167</v>
      </c>
      <c r="J942" s="5">
        <v>0.95404853391776101</v>
      </c>
      <c r="K942" s="5">
        <v>0.86045612175328801</v>
      </c>
      <c r="L942" s="5">
        <v>1.20424093039071</v>
      </c>
      <c r="M942" s="10">
        <v>2.6424963401574599</v>
      </c>
      <c r="N942" s="5">
        <v>1.7287880899380801</v>
      </c>
      <c r="O942" s="5">
        <v>1.5309240710957399</v>
      </c>
      <c r="P942" s="5">
        <v>0.96012488613133395</v>
      </c>
      <c r="Q942" s="5">
        <v>0.91587790778096501</v>
      </c>
      <c r="R942" s="5">
        <v>1.23952286407638</v>
      </c>
      <c r="S942" s="11" t="s">
        <v>53</v>
      </c>
      <c r="T942" t="s">
        <v>49</v>
      </c>
      <c r="U942" t="s">
        <v>48</v>
      </c>
      <c r="V942" t="s">
        <v>49</v>
      </c>
      <c r="W942" t="s">
        <v>49</v>
      </c>
      <c r="X942" t="s">
        <v>48</v>
      </c>
      <c r="Y942" s="7">
        <f>ABS(Quintile_Data[[#This Row],[AE_Amt_Overall]]-MAX(Quintile_Data[[#This Row],[AE_Amt_Q1]:[AE_Amt_Q5]]))</f>
        <v>1.461304314263</v>
      </c>
      <c r="Z942" s="6">
        <f>ABS(MIN(Quintile_Data[[#This Row],[AE_Amt_Q1]:[AE_Amt_Q5]])-Quintile_Data[[#This Row],[AE_Amt_Overall]])</f>
        <v>0.343784808637422</v>
      </c>
      <c r="AA942" s="19">
        <f>VLOOKUP(Quintile_Data[[#This Row],[Deaths_Q1]],Mapping!$A$2:$B$8,2,FALSE)</f>
        <v>12</v>
      </c>
      <c r="AB942" s="8">
        <f>VLOOKUP(Quintile_Data[[#This Row],[Deaths_Q2]],Mapping!$A$2:$B$8,2,FALSE)</f>
        <v>25</v>
      </c>
      <c r="AC942" s="8">
        <f>VLOOKUP(Quintile_Data[[#This Row],[Deaths_Q3]],Mapping!$A$2:$B$8,2,FALSE)</f>
        <v>50</v>
      </c>
      <c r="AD942" s="8">
        <f>VLOOKUP(Quintile_Data[[#This Row],[Deaths_Q4]],Mapping!$A$2:$B$8,2,FALSE)</f>
        <v>25</v>
      </c>
      <c r="AE942" s="8">
        <f>VLOOKUP(Quintile_Data[[#This Row],[Deaths_Q5]],Mapping!$A$2:$B$8,2,FALSE)</f>
        <v>25</v>
      </c>
      <c r="AF942" s="8">
        <f>VLOOKUP(Quintile_Data[[#This Row],[Deaths_Overall]],Mapping!$A$2:$B$8,2,FALSE)</f>
        <v>50</v>
      </c>
    </row>
    <row r="943" spans="1:32" x14ac:dyDescent="0.25">
      <c r="A943" t="s">
        <v>13</v>
      </c>
      <c r="B943" t="s">
        <v>8</v>
      </c>
      <c r="C943" t="s">
        <v>6</v>
      </c>
      <c r="D943" t="s">
        <v>10</v>
      </c>
      <c r="E943" t="s">
        <v>61</v>
      </c>
      <c r="F943" t="s">
        <v>7</v>
      </c>
      <c r="G943" s="10">
        <v>3.6729045128712898</v>
      </c>
      <c r="H943" s="5">
        <v>1.5503639291633899</v>
      </c>
      <c r="I943" s="5">
        <v>1.1476401097742299</v>
      </c>
      <c r="J943" s="5">
        <v>0.86720896069224496</v>
      </c>
      <c r="K943" s="5">
        <v>0.57978023237725795</v>
      </c>
      <c r="L943" s="5">
        <v>1.07290174522257</v>
      </c>
      <c r="M943" s="10">
        <v>2.3204595911927099</v>
      </c>
      <c r="N943" s="5">
        <v>1.64945375602032</v>
      </c>
      <c r="O943" s="5">
        <v>1.14893638195334</v>
      </c>
      <c r="P943" s="5">
        <v>1.0064172460868801</v>
      </c>
      <c r="Q943" s="5">
        <v>0.71287980483691604</v>
      </c>
      <c r="R943" s="5">
        <v>1.11157228823096</v>
      </c>
      <c r="S943" s="11" t="s">
        <v>51</v>
      </c>
      <c r="T943" t="s">
        <v>51</v>
      </c>
      <c r="U943" t="s">
        <v>53</v>
      </c>
      <c r="V943" t="s">
        <v>53</v>
      </c>
      <c r="W943" t="s">
        <v>51</v>
      </c>
      <c r="X943" t="s">
        <v>49</v>
      </c>
      <c r="Y943" s="7">
        <f>ABS(Quintile_Data[[#This Row],[AE_Amt_Overall]]-MAX(Quintile_Data[[#This Row],[AE_Amt_Q1]:[AE_Amt_Q5]]))</f>
        <v>2.6000027676487196</v>
      </c>
      <c r="Z943" s="6">
        <f>ABS(MIN(Quintile_Data[[#This Row],[AE_Amt_Q1]:[AE_Amt_Q5]])-Quintile_Data[[#This Row],[AE_Amt_Overall]])</f>
        <v>0.49312151284531203</v>
      </c>
      <c r="AA943" s="19">
        <f>VLOOKUP(Quintile_Data[[#This Row],[Deaths_Q1]],Mapping!$A$2:$B$8,2,FALSE)</f>
        <v>6</v>
      </c>
      <c r="AB943" s="8">
        <f>VLOOKUP(Quintile_Data[[#This Row],[Deaths_Q2]],Mapping!$A$2:$B$8,2,FALSE)</f>
        <v>6</v>
      </c>
      <c r="AC943" s="8">
        <f>VLOOKUP(Quintile_Data[[#This Row],[Deaths_Q3]],Mapping!$A$2:$B$8,2,FALSE)</f>
        <v>12</v>
      </c>
      <c r="AD943" s="8">
        <f>VLOOKUP(Quintile_Data[[#This Row],[Deaths_Q4]],Mapping!$A$2:$B$8,2,FALSE)</f>
        <v>12</v>
      </c>
      <c r="AE943" s="8">
        <f>VLOOKUP(Quintile_Data[[#This Row],[Deaths_Q5]],Mapping!$A$2:$B$8,2,FALSE)</f>
        <v>6</v>
      </c>
      <c r="AF943" s="8">
        <f>VLOOKUP(Quintile_Data[[#This Row],[Deaths_Overall]],Mapping!$A$2:$B$8,2,FALSE)</f>
        <v>25</v>
      </c>
    </row>
    <row r="944" spans="1:32" x14ac:dyDescent="0.25">
      <c r="A944" t="s">
        <v>13</v>
      </c>
      <c r="B944" t="s">
        <v>8</v>
      </c>
      <c r="C944" t="s">
        <v>6</v>
      </c>
      <c r="D944" t="s">
        <v>10</v>
      </c>
      <c r="E944" t="s">
        <v>61</v>
      </c>
      <c r="F944" t="s">
        <v>57</v>
      </c>
      <c r="G944" s="10">
        <v>3.4114405949822699</v>
      </c>
      <c r="H944" s="5">
        <v>1.54131288808117</v>
      </c>
      <c r="I944" s="5">
        <v>1.2511149537170201</v>
      </c>
      <c r="J944" s="5">
        <v>0.91142704468189295</v>
      </c>
      <c r="K944" s="5">
        <v>0.771063651344575</v>
      </c>
      <c r="L944" s="5">
        <v>1.1370905951741701</v>
      </c>
      <c r="M944" s="10">
        <v>2.2621322500683898</v>
      </c>
      <c r="N944" s="5">
        <v>1.6425014260094899</v>
      </c>
      <c r="O944" s="5">
        <v>1.41376040461232</v>
      </c>
      <c r="P944" s="5">
        <v>0.97181932012188599</v>
      </c>
      <c r="Q944" s="5">
        <v>1.23992831770001</v>
      </c>
      <c r="R944" s="5">
        <v>1.21906893417899</v>
      </c>
      <c r="S944" s="11" t="s">
        <v>51</v>
      </c>
      <c r="T944" t="s">
        <v>49</v>
      </c>
      <c r="U944" t="s">
        <v>48</v>
      </c>
      <c r="V944" t="s">
        <v>48</v>
      </c>
      <c r="W944" t="s">
        <v>53</v>
      </c>
      <c r="X944" t="s">
        <v>48</v>
      </c>
      <c r="Y944" s="7">
        <f>ABS(Quintile_Data[[#This Row],[AE_Amt_Overall]]-MAX(Quintile_Data[[#This Row],[AE_Amt_Q1]:[AE_Amt_Q5]]))</f>
        <v>2.2743499998080998</v>
      </c>
      <c r="Z944" s="6">
        <f>ABS(MIN(Quintile_Data[[#This Row],[AE_Amt_Q1]:[AE_Amt_Q5]])-Quintile_Data[[#This Row],[AE_Amt_Overall]])</f>
        <v>0.36602694382959511</v>
      </c>
      <c r="AA944" s="19">
        <f>VLOOKUP(Quintile_Data[[#This Row],[Deaths_Q1]],Mapping!$A$2:$B$8,2,FALSE)</f>
        <v>6</v>
      </c>
      <c r="AB944" s="8">
        <f>VLOOKUP(Quintile_Data[[#This Row],[Deaths_Q2]],Mapping!$A$2:$B$8,2,FALSE)</f>
        <v>25</v>
      </c>
      <c r="AC944" s="8">
        <f>VLOOKUP(Quintile_Data[[#This Row],[Deaths_Q3]],Mapping!$A$2:$B$8,2,FALSE)</f>
        <v>50</v>
      </c>
      <c r="AD944" s="8">
        <f>VLOOKUP(Quintile_Data[[#This Row],[Deaths_Q4]],Mapping!$A$2:$B$8,2,FALSE)</f>
        <v>50</v>
      </c>
      <c r="AE944" s="8">
        <f>VLOOKUP(Quintile_Data[[#This Row],[Deaths_Q5]],Mapping!$A$2:$B$8,2,FALSE)</f>
        <v>12</v>
      </c>
      <c r="AF944" s="8">
        <f>VLOOKUP(Quintile_Data[[#This Row],[Deaths_Overall]],Mapping!$A$2:$B$8,2,FALSE)</f>
        <v>50</v>
      </c>
    </row>
    <row r="945" spans="1:32" x14ac:dyDescent="0.25">
      <c r="A945" t="s">
        <v>13</v>
      </c>
      <c r="B945" t="s">
        <v>8</v>
      </c>
      <c r="C945" t="s">
        <v>6</v>
      </c>
      <c r="D945" t="s">
        <v>10</v>
      </c>
      <c r="E945" t="s">
        <v>62</v>
      </c>
      <c r="F945" t="s">
        <v>16</v>
      </c>
      <c r="G945" s="10">
        <v>3.67872619738616</v>
      </c>
      <c r="H945" s="5">
        <v>2.2701515004822901</v>
      </c>
      <c r="I945" s="5">
        <v>1.7620216958416499</v>
      </c>
      <c r="J945" s="5">
        <v>1.5406756380166899</v>
      </c>
      <c r="K945" s="5">
        <v>1.0200570936687801</v>
      </c>
      <c r="L945" s="5">
        <v>1.51778167930844</v>
      </c>
      <c r="M945" s="10">
        <v>3.82540346284501</v>
      </c>
      <c r="N945" s="5">
        <v>2.4750067756834402</v>
      </c>
      <c r="O945" s="5">
        <v>2.0242828417631298</v>
      </c>
      <c r="P945" s="5">
        <v>1.6073098702086599</v>
      </c>
      <c r="Q945" s="5">
        <v>1.06990942444447</v>
      </c>
      <c r="R945" s="5">
        <v>1.60255515000097</v>
      </c>
      <c r="S945" s="11" t="s">
        <v>53</v>
      </c>
      <c r="T945" t="s">
        <v>53</v>
      </c>
      <c r="U945" t="s">
        <v>53</v>
      </c>
      <c r="V945" t="s">
        <v>49</v>
      </c>
      <c r="W945" t="s">
        <v>49</v>
      </c>
      <c r="X945" t="s">
        <v>48</v>
      </c>
      <c r="Y945" s="7">
        <f>ABS(Quintile_Data[[#This Row],[AE_Amt_Overall]]-MAX(Quintile_Data[[#This Row],[AE_Amt_Q1]:[AE_Amt_Q5]]))</f>
        <v>2.16094451807772</v>
      </c>
      <c r="Z945" s="6">
        <f>ABS(MIN(Quintile_Data[[#This Row],[AE_Amt_Q1]:[AE_Amt_Q5]])-Quintile_Data[[#This Row],[AE_Amt_Overall]])</f>
        <v>0.49772458563965993</v>
      </c>
      <c r="AA945" s="19">
        <f>VLOOKUP(Quintile_Data[[#This Row],[Deaths_Q1]],Mapping!$A$2:$B$8,2,FALSE)</f>
        <v>12</v>
      </c>
      <c r="AB945" s="8">
        <f>VLOOKUP(Quintile_Data[[#This Row],[Deaths_Q2]],Mapping!$A$2:$B$8,2,FALSE)</f>
        <v>12</v>
      </c>
      <c r="AC945" s="8">
        <f>VLOOKUP(Quintile_Data[[#This Row],[Deaths_Q3]],Mapping!$A$2:$B$8,2,FALSE)</f>
        <v>12</v>
      </c>
      <c r="AD945" s="8">
        <f>VLOOKUP(Quintile_Data[[#This Row],[Deaths_Q4]],Mapping!$A$2:$B$8,2,FALSE)</f>
        <v>25</v>
      </c>
      <c r="AE945" s="8">
        <f>VLOOKUP(Quintile_Data[[#This Row],[Deaths_Q5]],Mapping!$A$2:$B$8,2,FALSE)</f>
        <v>25</v>
      </c>
      <c r="AF945" s="8">
        <f>VLOOKUP(Quintile_Data[[#This Row],[Deaths_Overall]],Mapping!$A$2:$B$8,2,FALSE)</f>
        <v>50</v>
      </c>
    </row>
    <row r="946" spans="1:32" x14ac:dyDescent="0.25">
      <c r="A946" t="s">
        <v>13</v>
      </c>
      <c r="B946" t="s">
        <v>8</v>
      </c>
      <c r="C946" t="s">
        <v>6</v>
      </c>
      <c r="D946" t="s">
        <v>10</v>
      </c>
      <c r="E946" t="s">
        <v>62</v>
      </c>
      <c r="F946" t="s">
        <v>7</v>
      </c>
      <c r="G946" s="10">
        <v>3.2503141863504701</v>
      </c>
      <c r="H946" s="5">
        <v>1.41549928289098</v>
      </c>
      <c r="I946" s="5">
        <v>1.0170935645183701</v>
      </c>
      <c r="J946" s="5">
        <v>0.67946232618972602</v>
      </c>
      <c r="K946" s="5">
        <v>0.476505041404573</v>
      </c>
      <c r="L946" s="5">
        <v>1.1005888197586</v>
      </c>
      <c r="M946" s="10">
        <v>1.6160743299681699</v>
      </c>
      <c r="N946" s="5">
        <v>1.4679350057856899</v>
      </c>
      <c r="O946" s="5">
        <v>1.30296698756314</v>
      </c>
      <c r="P946" s="5">
        <v>0.89222673842865097</v>
      </c>
      <c r="Q946" s="5">
        <v>0.84347234437379803</v>
      </c>
      <c r="R946" s="5">
        <v>1.1830705005938</v>
      </c>
      <c r="S946" s="11" t="s">
        <v>51</v>
      </c>
      <c r="T946" t="s">
        <v>53</v>
      </c>
      <c r="U946" t="s">
        <v>53</v>
      </c>
      <c r="V946" t="s">
        <v>53</v>
      </c>
      <c r="W946" t="s">
        <v>51</v>
      </c>
      <c r="X946" t="s">
        <v>49</v>
      </c>
      <c r="Y946" s="7">
        <f>ABS(Quintile_Data[[#This Row],[AE_Amt_Overall]]-MAX(Quintile_Data[[#This Row],[AE_Amt_Q1]:[AE_Amt_Q5]]))</f>
        <v>2.1497253665918699</v>
      </c>
      <c r="Z946" s="6">
        <f>ABS(MIN(Quintile_Data[[#This Row],[AE_Amt_Q1]:[AE_Amt_Q5]])-Quintile_Data[[#This Row],[AE_Amt_Overall]])</f>
        <v>0.62408377835402695</v>
      </c>
      <c r="AA946" s="19">
        <f>VLOOKUP(Quintile_Data[[#This Row],[Deaths_Q1]],Mapping!$A$2:$B$8,2,FALSE)</f>
        <v>6</v>
      </c>
      <c r="AB946" s="8">
        <f>VLOOKUP(Quintile_Data[[#This Row],[Deaths_Q2]],Mapping!$A$2:$B$8,2,FALSE)</f>
        <v>12</v>
      </c>
      <c r="AC946" s="8">
        <f>VLOOKUP(Quintile_Data[[#This Row],[Deaths_Q3]],Mapping!$A$2:$B$8,2,FALSE)</f>
        <v>12</v>
      </c>
      <c r="AD946" s="8">
        <f>VLOOKUP(Quintile_Data[[#This Row],[Deaths_Q4]],Mapping!$A$2:$B$8,2,FALSE)</f>
        <v>12</v>
      </c>
      <c r="AE946" s="8">
        <f>VLOOKUP(Quintile_Data[[#This Row],[Deaths_Q5]],Mapping!$A$2:$B$8,2,FALSE)</f>
        <v>6</v>
      </c>
      <c r="AF946" s="8">
        <f>VLOOKUP(Quintile_Data[[#This Row],[Deaths_Overall]],Mapping!$A$2:$B$8,2,FALSE)</f>
        <v>25</v>
      </c>
    </row>
    <row r="947" spans="1:32" x14ac:dyDescent="0.25">
      <c r="A947" t="s">
        <v>13</v>
      </c>
      <c r="B947" t="s">
        <v>8</v>
      </c>
      <c r="C947" t="s">
        <v>6</v>
      </c>
      <c r="D947" t="s">
        <v>10</v>
      </c>
      <c r="E947" t="s">
        <v>62</v>
      </c>
      <c r="F947" t="s">
        <v>57</v>
      </c>
      <c r="G947" s="10">
        <v>3.7881998625374802</v>
      </c>
      <c r="H947" s="5">
        <v>1.8001098698779201</v>
      </c>
      <c r="I947" s="5">
        <v>1.1253727280174299</v>
      </c>
      <c r="J947" s="5">
        <v>0.762592583534353</v>
      </c>
      <c r="K947" s="5">
        <v>0.53164495776363996</v>
      </c>
      <c r="L947" s="5">
        <v>1.1670478739692201</v>
      </c>
      <c r="M947" s="10">
        <v>2.4561861011830799</v>
      </c>
      <c r="N947" s="5">
        <v>1.64987917288186</v>
      </c>
      <c r="O947" s="5">
        <v>1.4828002584053599</v>
      </c>
      <c r="P947" s="5">
        <v>1.1090592541802999</v>
      </c>
      <c r="Q947" s="5">
        <v>1.06768221972227</v>
      </c>
      <c r="R947" s="5">
        <v>1.42237557295899</v>
      </c>
      <c r="S947" s="11" t="s">
        <v>53</v>
      </c>
      <c r="T947" t="s">
        <v>49</v>
      </c>
      <c r="U947" t="s">
        <v>49</v>
      </c>
      <c r="V947" t="s">
        <v>49</v>
      </c>
      <c r="W947" t="s">
        <v>51</v>
      </c>
      <c r="X947" t="s">
        <v>48</v>
      </c>
      <c r="Y947" s="7">
        <f>ABS(Quintile_Data[[#This Row],[AE_Amt_Overall]]-MAX(Quintile_Data[[#This Row],[AE_Amt_Q1]:[AE_Amt_Q5]]))</f>
        <v>2.6211519885682604</v>
      </c>
      <c r="Z947" s="6">
        <f>ABS(MIN(Quintile_Data[[#This Row],[AE_Amt_Q1]:[AE_Amt_Q5]])-Quintile_Data[[#This Row],[AE_Amt_Overall]])</f>
        <v>0.63540291620558009</v>
      </c>
      <c r="AA947" s="19">
        <f>VLOOKUP(Quintile_Data[[#This Row],[Deaths_Q1]],Mapping!$A$2:$B$8,2,FALSE)</f>
        <v>12</v>
      </c>
      <c r="AB947" s="8">
        <f>VLOOKUP(Quintile_Data[[#This Row],[Deaths_Q2]],Mapping!$A$2:$B$8,2,FALSE)</f>
        <v>25</v>
      </c>
      <c r="AC947" s="8">
        <f>VLOOKUP(Quintile_Data[[#This Row],[Deaths_Q3]],Mapping!$A$2:$B$8,2,FALSE)</f>
        <v>25</v>
      </c>
      <c r="AD947" s="8">
        <f>VLOOKUP(Quintile_Data[[#This Row],[Deaths_Q4]],Mapping!$A$2:$B$8,2,FALSE)</f>
        <v>25</v>
      </c>
      <c r="AE947" s="8">
        <f>VLOOKUP(Quintile_Data[[#This Row],[Deaths_Q5]],Mapping!$A$2:$B$8,2,FALSE)</f>
        <v>6</v>
      </c>
      <c r="AF947" s="8">
        <f>VLOOKUP(Quintile_Data[[#This Row],[Deaths_Overall]],Mapping!$A$2:$B$8,2,FALSE)</f>
        <v>50</v>
      </c>
    </row>
    <row r="948" spans="1:32" x14ac:dyDescent="0.25">
      <c r="A948" t="s">
        <v>13</v>
      </c>
      <c r="B948" t="s">
        <v>8</v>
      </c>
      <c r="C948" t="s">
        <v>6</v>
      </c>
      <c r="D948" t="s">
        <v>10</v>
      </c>
      <c r="E948" t="s">
        <v>11</v>
      </c>
      <c r="F948" t="s">
        <v>16</v>
      </c>
      <c r="G948" s="10">
        <v>5.3993659169181099</v>
      </c>
      <c r="H948" s="5">
        <v>3.12849188215626</v>
      </c>
      <c r="I948" s="5">
        <v>2.1386250378325702</v>
      </c>
      <c r="J948" s="5">
        <v>1.3410474906626799</v>
      </c>
      <c r="K948" s="5">
        <v>0.94714367569098601</v>
      </c>
      <c r="L948" s="5">
        <v>1.81915946061902</v>
      </c>
      <c r="M948" s="10">
        <v>4.6483561845762003</v>
      </c>
      <c r="N948" s="5">
        <v>3.3857527308176798</v>
      </c>
      <c r="O948" s="5">
        <v>2.3360247935440701</v>
      </c>
      <c r="P948" s="5">
        <v>1.41867165377857</v>
      </c>
      <c r="Q948" s="5">
        <v>1.0117283680759099</v>
      </c>
      <c r="R948" s="5">
        <v>2.0062879420835902</v>
      </c>
      <c r="S948" s="11" t="s">
        <v>49</v>
      </c>
      <c r="T948" t="s">
        <v>49</v>
      </c>
      <c r="U948" t="s">
        <v>49</v>
      </c>
      <c r="V948" t="s">
        <v>53</v>
      </c>
      <c r="W948" t="s">
        <v>49</v>
      </c>
      <c r="X948" t="s">
        <v>48</v>
      </c>
      <c r="Y948" s="7">
        <f>ABS(Quintile_Data[[#This Row],[AE_Amt_Overall]]-MAX(Quintile_Data[[#This Row],[AE_Amt_Q1]:[AE_Amt_Q5]]))</f>
        <v>3.5802064562990896</v>
      </c>
      <c r="Z948" s="6">
        <f>ABS(MIN(Quintile_Data[[#This Row],[AE_Amt_Q1]:[AE_Amt_Q5]])-Quintile_Data[[#This Row],[AE_Amt_Overall]])</f>
        <v>0.872015784928034</v>
      </c>
      <c r="AA948" s="19">
        <f>VLOOKUP(Quintile_Data[[#This Row],[Deaths_Q1]],Mapping!$A$2:$B$8,2,FALSE)</f>
        <v>25</v>
      </c>
      <c r="AB948" s="8">
        <f>VLOOKUP(Quintile_Data[[#This Row],[Deaths_Q2]],Mapping!$A$2:$B$8,2,FALSE)</f>
        <v>25</v>
      </c>
      <c r="AC948" s="8">
        <f>VLOOKUP(Quintile_Data[[#This Row],[Deaths_Q3]],Mapping!$A$2:$B$8,2,FALSE)</f>
        <v>25</v>
      </c>
      <c r="AD948" s="8">
        <f>VLOOKUP(Quintile_Data[[#This Row],[Deaths_Q4]],Mapping!$A$2:$B$8,2,FALSE)</f>
        <v>12</v>
      </c>
      <c r="AE948" s="8">
        <f>VLOOKUP(Quintile_Data[[#This Row],[Deaths_Q5]],Mapping!$A$2:$B$8,2,FALSE)</f>
        <v>25</v>
      </c>
      <c r="AF948" s="8">
        <f>VLOOKUP(Quintile_Data[[#This Row],[Deaths_Overall]],Mapping!$A$2:$B$8,2,FALSE)</f>
        <v>50</v>
      </c>
    </row>
    <row r="949" spans="1:32" x14ac:dyDescent="0.25">
      <c r="A949" t="s">
        <v>13</v>
      </c>
      <c r="B949" t="s">
        <v>8</v>
      </c>
      <c r="C949" t="s">
        <v>6</v>
      </c>
      <c r="D949" t="s">
        <v>10</v>
      </c>
      <c r="E949" t="s">
        <v>11</v>
      </c>
      <c r="F949" t="s">
        <v>7</v>
      </c>
      <c r="G949" s="10">
        <v>2.89462112140765</v>
      </c>
      <c r="H949" s="5">
        <v>1.62952546572755</v>
      </c>
      <c r="I949" s="5">
        <v>1.19334642709142</v>
      </c>
      <c r="J949" s="5">
        <v>0.84655055892903797</v>
      </c>
      <c r="K949" s="5">
        <v>0.54712423732517002</v>
      </c>
      <c r="L949" s="5">
        <v>1.11873524017855</v>
      </c>
      <c r="M949" s="10">
        <v>1.3206201418001999</v>
      </c>
      <c r="N949" s="5">
        <v>1.4789529659466301</v>
      </c>
      <c r="O949" s="5">
        <v>1.24956133112942</v>
      </c>
      <c r="P949" s="5">
        <v>0.96279224672194197</v>
      </c>
      <c r="Q949" s="5">
        <v>0.75676524091559405</v>
      </c>
      <c r="R949" s="5">
        <v>1.0968570799211299</v>
      </c>
      <c r="S949" s="11" t="s">
        <v>53</v>
      </c>
      <c r="T949" t="s">
        <v>53</v>
      </c>
      <c r="U949" t="s">
        <v>49</v>
      </c>
      <c r="V949" t="s">
        <v>49</v>
      </c>
      <c r="W949" t="s">
        <v>53</v>
      </c>
      <c r="X949" t="s">
        <v>48</v>
      </c>
      <c r="Y949" s="7">
        <f>ABS(Quintile_Data[[#This Row],[AE_Amt_Overall]]-MAX(Quintile_Data[[#This Row],[AE_Amt_Q1]:[AE_Amt_Q5]]))</f>
        <v>1.7758858812291001</v>
      </c>
      <c r="Z949" s="6">
        <f>ABS(MIN(Quintile_Data[[#This Row],[AE_Amt_Q1]:[AE_Amt_Q5]])-Quintile_Data[[#This Row],[AE_Amt_Overall]])</f>
        <v>0.57161100285337996</v>
      </c>
      <c r="AA949" s="19">
        <f>VLOOKUP(Quintile_Data[[#This Row],[Deaths_Q1]],Mapping!$A$2:$B$8,2,FALSE)</f>
        <v>12</v>
      </c>
      <c r="AB949" s="8">
        <f>VLOOKUP(Quintile_Data[[#This Row],[Deaths_Q2]],Mapping!$A$2:$B$8,2,FALSE)</f>
        <v>12</v>
      </c>
      <c r="AC949" s="8">
        <f>VLOOKUP(Quintile_Data[[#This Row],[Deaths_Q3]],Mapping!$A$2:$B$8,2,FALSE)</f>
        <v>25</v>
      </c>
      <c r="AD949" s="8">
        <f>VLOOKUP(Quintile_Data[[#This Row],[Deaths_Q4]],Mapping!$A$2:$B$8,2,FALSE)</f>
        <v>25</v>
      </c>
      <c r="AE949" s="8">
        <f>VLOOKUP(Quintile_Data[[#This Row],[Deaths_Q5]],Mapping!$A$2:$B$8,2,FALSE)</f>
        <v>12</v>
      </c>
      <c r="AF949" s="8">
        <f>VLOOKUP(Quintile_Data[[#This Row],[Deaths_Overall]],Mapping!$A$2:$B$8,2,FALSE)</f>
        <v>50</v>
      </c>
    </row>
    <row r="950" spans="1:32" x14ac:dyDescent="0.25">
      <c r="A950" t="s">
        <v>13</v>
      </c>
      <c r="B950" t="s">
        <v>8</v>
      </c>
      <c r="C950" t="s">
        <v>6</v>
      </c>
      <c r="D950" t="s">
        <v>10</v>
      </c>
      <c r="E950" t="s">
        <v>11</v>
      </c>
      <c r="F950" t="s">
        <v>57</v>
      </c>
      <c r="G950" s="10">
        <v>4.7054886472472601</v>
      </c>
      <c r="H950" s="5">
        <v>2.2102541037035999</v>
      </c>
      <c r="I950" s="5">
        <v>1.3927830205185401</v>
      </c>
      <c r="J950" s="5">
        <v>0.91674578960267705</v>
      </c>
      <c r="K950" s="5">
        <v>0.58979124816844097</v>
      </c>
      <c r="L950" s="5">
        <v>1.1698274561595201</v>
      </c>
      <c r="M950" s="10">
        <v>4.0216787782709504</v>
      </c>
      <c r="N950" s="5">
        <v>2.0300921566312602</v>
      </c>
      <c r="O950" s="5">
        <v>1.80811474544693</v>
      </c>
      <c r="P950" s="5">
        <v>1.0760394435304299</v>
      </c>
      <c r="Q950" s="5">
        <v>1.04850307726735</v>
      </c>
      <c r="R950" s="5">
        <v>1.47547331274857</v>
      </c>
      <c r="S950" s="11" t="s">
        <v>53</v>
      </c>
      <c r="T950" t="s">
        <v>49</v>
      </c>
      <c r="U950" t="s">
        <v>48</v>
      </c>
      <c r="V950" t="s">
        <v>48</v>
      </c>
      <c r="W950" t="s">
        <v>49</v>
      </c>
      <c r="X950" t="s">
        <v>48</v>
      </c>
      <c r="Y950" s="7">
        <f>ABS(Quintile_Data[[#This Row],[AE_Amt_Overall]]-MAX(Quintile_Data[[#This Row],[AE_Amt_Q1]:[AE_Amt_Q5]]))</f>
        <v>3.53566119108774</v>
      </c>
      <c r="Z950" s="6">
        <f>ABS(MIN(Quintile_Data[[#This Row],[AE_Amt_Q1]:[AE_Amt_Q5]])-Quintile_Data[[#This Row],[AE_Amt_Overall]])</f>
        <v>0.58003620799107913</v>
      </c>
      <c r="AA950" s="19">
        <f>VLOOKUP(Quintile_Data[[#This Row],[Deaths_Q1]],Mapping!$A$2:$B$8,2,FALSE)</f>
        <v>12</v>
      </c>
      <c r="AB950" s="8">
        <f>VLOOKUP(Quintile_Data[[#This Row],[Deaths_Q2]],Mapping!$A$2:$B$8,2,FALSE)</f>
        <v>25</v>
      </c>
      <c r="AC950" s="8">
        <f>VLOOKUP(Quintile_Data[[#This Row],[Deaths_Q3]],Mapping!$A$2:$B$8,2,FALSE)</f>
        <v>50</v>
      </c>
      <c r="AD950" s="8">
        <f>VLOOKUP(Quintile_Data[[#This Row],[Deaths_Q4]],Mapping!$A$2:$B$8,2,FALSE)</f>
        <v>50</v>
      </c>
      <c r="AE950" s="8">
        <f>VLOOKUP(Quintile_Data[[#This Row],[Deaths_Q5]],Mapping!$A$2:$B$8,2,FALSE)</f>
        <v>25</v>
      </c>
      <c r="AF950" s="8">
        <f>VLOOKUP(Quintile_Data[[#This Row],[Deaths_Overall]],Mapping!$A$2:$B$8,2,FALSE)</f>
        <v>50</v>
      </c>
    </row>
    <row r="951" spans="1:32" x14ac:dyDescent="0.25">
      <c r="A951" t="s">
        <v>13</v>
      </c>
      <c r="B951" t="s">
        <v>8</v>
      </c>
      <c r="C951" t="s">
        <v>6</v>
      </c>
      <c r="D951" t="s">
        <v>10</v>
      </c>
      <c r="E951" t="s">
        <v>58</v>
      </c>
      <c r="F951" t="s">
        <v>16</v>
      </c>
      <c r="G951" s="10">
        <v>3.2765454763317599</v>
      </c>
      <c r="H951" s="5">
        <v>2.21331779626798</v>
      </c>
      <c r="I951" s="5">
        <v>1.7831338740551099</v>
      </c>
      <c r="J951" s="5">
        <v>1.40658241495127</v>
      </c>
      <c r="K951" s="5">
        <v>0.94219009810477705</v>
      </c>
      <c r="L951" s="5">
        <v>1.37062613634227</v>
      </c>
      <c r="M951" s="10">
        <v>3.27233210040436</v>
      </c>
      <c r="N951" s="5">
        <v>2.3694938273925201</v>
      </c>
      <c r="O951" s="5">
        <v>1.9135151035147</v>
      </c>
      <c r="P951" s="5">
        <v>1.5342224860371401</v>
      </c>
      <c r="Q951" s="5">
        <v>0.96979187522452004</v>
      </c>
      <c r="R951" s="5">
        <v>1.4319533340815001</v>
      </c>
      <c r="S951" s="11" t="s">
        <v>49</v>
      </c>
      <c r="T951" t="s">
        <v>48</v>
      </c>
      <c r="U951" t="s">
        <v>48</v>
      </c>
      <c r="V951" t="s">
        <v>48</v>
      </c>
      <c r="W951" t="s">
        <v>48</v>
      </c>
      <c r="X951" t="s">
        <v>48</v>
      </c>
      <c r="Y951" s="7">
        <f>ABS(Quintile_Data[[#This Row],[AE_Amt_Overall]]-MAX(Quintile_Data[[#This Row],[AE_Amt_Q1]:[AE_Amt_Q5]]))</f>
        <v>1.9059193399894898</v>
      </c>
      <c r="Z951" s="6">
        <f>ABS(MIN(Quintile_Data[[#This Row],[AE_Amt_Q1]:[AE_Amt_Q5]])-Quintile_Data[[#This Row],[AE_Amt_Overall]])</f>
        <v>0.42843603823749299</v>
      </c>
      <c r="AA951" s="19">
        <f>VLOOKUP(Quintile_Data[[#This Row],[Deaths_Q1]],Mapping!$A$2:$B$8,2,FALSE)</f>
        <v>25</v>
      </c>
      <c r="AB951" s="8">
        <f>VLOOKUP(Quintile_Data[[#This Row],[Deaths_Q2]],Mapping!$A$2:$B$8,2,FALSE)</f>
        <v>50</v>
      </c>
      <c r="AC951" s="8">
        <f>VLOOKUP(Quintile_Data[[#This Row],[Deaths_Q3]],Mapping!$A$2:$B$8,2,FALSE)</f>
        <v>50</v>
      </c>
      <c r="AD951" s="8">
        <f>VLOOKUP(Quintile_Data[[#This Row],[Deaths_Q4]],Mapping!$A$2:$B$8,2,FALSE)</f>
        <v>50</v>
      </c>
      <c r="AE951" s="8">
        <f>VLOOKUP(Quintile_Data[[#This Row],[Deaths_Q5]],Mapping!$A$2:$B$8,2,FALSE)</f>
        <v>50</v>
      </c>
      <c r="AF951" s="8">
        <f>VLOOKUP(Quintile_Data[[#This Row],[Deaths_Overall]],Mapping!$A$2:$B$8,2,FALSE)</f>
        <v>50</v>
      </c>
    </row>
    <row r="952" spans="1:32" x14ac:dyDescent="0.25">
      <c r="A952" t="s">
        <v>13</v>
      </c>
      <c r="B952" t="s">
        <v>8</v>
      </c>
      <c r="C952" t="s">
        <v>6</v>
      </c>
      <c r="D952" t="s">
        <v>10</v>
      </c>
      <c r="E952" t="s">
        <v>58</v>
      </c>
      <c r="F952" t="s">
        <v>7</v>
      </c>
      <c r="G952" s="10">
        <v>3.4230488078550301</v>
      </c>
      <c r="H952" s="5">
        <v>1.7363036256458499</v>
      </c>
      <c r="I952" s="5">
        <v>1.24483261765109</v>
      </c>
      <c r="J952" s="5">
        <v>0.89780838384319495</v>
      </c>
      <c r="K952" s="5">
        <v>0.66038806075983503</v>
      </c>
      <c r="L952" s="5">
        <v>1.1155612699406201</v>
      </c>
      <c r="M952" s="10">
        <v>1.87147997650505</v>
      </c>
      <c r="N952" s="5">
        <v>1.3743601108043999</v>
      </c>
      <c r="O952" s="5">
        <v>1.2039770464698301</v>
      </c>
      <c r="P952" s="5">
        <v>1.0148817855185099</v>
      </c>
      <c r="Q952" s="5">
        <v>0.91384834951372895</v>
      </c>
      <c r="R952" s="5">
        <v>1.1184795945528401</v>
      </c>
      <c r="S952" s="11" t="s">
        <v>53</v>
      </c>
      <c r="T952" t="s">
        <v>49</v>
      </c>
      <c r="U952" t="s">
        <v>49</v>
      </c>
      <c r="V952" t="s">
        <v>48</v>
      </c>
      <c r="W952" t="s">
        <v>49</v>
      </c>
      <c r="X952" t="s">
        <v>48</v>
      </c>
      <c r="Y952" s="7">
        <f>ABS(Quintile_Data[[#This Row],[AE_Amt_Overall]]-MAX(Quintile_Data[[#This Row],[AE_Amt_Q1]:[AE_Amt_Q5]]))</f>
        <v>2.30748753791441</v>
      </c>
      <c r="Z952" s="6">
        <f>ABS(MIN(Quintile_Data[[#This Row],[AE_Amt_Q1]:[AE_Amt_Q5]])-Quintile_Data[[#This Row],[AE_Amt_Overall]])</f>
        <v>0.45517320918078508</v>
      </c>
      <c r="AA952" s="19">
        <f>VLOOKUP(Quintile_Data[[#This Row],[Deaths_Q1]],Mapping!$A$2:$B$8,2,FALSE)</f>
        <v>12</v>
      </c>
      <c r="AB952" s="8">
        <f>VLOOKUP(Quintile_Data[[#This Row],[Deaths_Q2]],Mapping!$A$2:$B$8,2,FALSE)</f>
        <v>25</v>
      </c>
      <c r="AC952" s="8">
        <f>VLOOKUP(Quintile_Data[[#This Row],[Deaths_Q3]],Mapping!$A$2:$B$8,2,FALSE)</f>
        <v>25</v>
      </c>
      <c r="AD952" s="8">
        <f>VLOOKUP(Quintile_Data[[#This Row],[Deaths_Q4]],Mapping!$A$2:$B$8,2,FALSE)</f>
        <v>50</v>
      </c>
      <c r="AE952" s="8">
        <f>VLOOKUP(Quintile_Data[[#This Row],[Deaths_Q5]],Mapping!$A$2:$B$8,2,FALSE)</f>
        <v>25</v>
      </c>
      <c r="AF952" s="8">
        <f>VLOOKUP(Quintile_Data[[#This Row],[Deaths_Overall]],Mapping!$A$2:$B$8,2,FALSE)</f>
        <v>50</v>
      </c>
    </row>
    <row r="953" spans="1:32" x14ac:dyDescent="0.25">
      <c r="A953" t="s">
        <v>13</v>
      </c>
      <c r="B953" t="s">
        <v>8</v>
      </c>
      <c r="C953" t="s">
        <v>6</v>
      </c>
      <c r="D953" t="s">
        <v>10</v>
      </c>
      <c r="E953" t="s">
        <v>58</v>
      </c>
      <c r="F953" t="s">
        <v>57</v>
      </c>
      <c r="G953" s="10">
        <v>3.0320107729400498</v>
      </c>
      <c r="H953" s="5">
        <v>1.75334526814931</v>
      </c>
      <c r="I953" s="5">
        <v>1.3376383770015701</v>
      </c>
      <c r="J953" s="5">
        <v>1.0002449290191899</v>
      </c>
      <c r="K953" s="5">
        <v>0.80431407100331598</v>
      </c>
      <c r="L953" s="5">
        <v>1.1657581805664501</v>
      </c>
      <c r="M953" s="10">
        <v>2.1041771625085599</v>
      </c>
      <c r="N953" s="5">
        <v>1.6618690618972001</v>
      </c>
      <c r="O953" s="5">
        <v>1.59889496131093</v>
      </c>
      <c r="P953" s="5">
        <v>1.1777052675380999</v>
      </c>
      <c r="Q953" s="5">
        <v>1.0097603185727799</v>
      </c>
      <c r="R953" s="5">
        <v>1.3300119381218201</v>
      </c>
      <c r="S953" s="11" t="s">
        <v>49</v>
      </c>
      <c r="T953" t="s">
        <v>48</v>
      </c>
      <c r="U953" t="s">
        <v>48</v>
      </c>
      <c r="V953" t="s">
        <v>48</v>
      </c>
      <c r="W953" t="s">
        <v>48</v>
      </c>
      <c r="X953" t="s">
        <v>50</v>
      </c>
      <c r="Y953" s="7">
        <f>ABS(Quintile_Data[[#This Row],[AE_Amt_Overall]]-MAX(Quintile_Data[[#This Row],[AE_Amt_Q1]:[AE_Amt_Q5]]))</f>
        <v>1.8662525923735998</v>
      </c>
      <c r="Z953" s="6">
        <f>ABS(MIN(Quintile_Data[[#This Row],[AE_Amt_Q1]:[AE_Amt_Q5]])-Quintile_Data[[#This Row],[AE_Amt_Overall]])</f>
        <v>0.36144410956313411</v>
      </c>
      <c r="AA953" s="19">
        <f>VLOOKUP(Quintile_Data[[#This Row],[Deaths_Q1]],Mapping!$A$2:$B$8,2,FALSE)</f>
        <v>25</v>
      </c>
      <c r="AB953" s="8">
        <f>VLOOKUP(Quintile_Data[[#This Row],[Deaths_Q2]],Mapping!$A$2:$B$8,2,FALSE)</f>
        <v>50</v>
      </c>
      <c r="AC953" s="8">
        <f>VLOOKUP(Quintile_Data[[#This Row],[Deaths_Q3]],Mapping!$A$2:$B$8,2,FALSE)</f>
        <v>50</v>
      </c>
      <c r="AD953" s="8">
        <f>VLOOKUP(Quintile_Data[[#This Row],[Deaths_Q4]],Mapping!$A$2:$B$8,2,FALSE)</f>
        <v>50</v>
      </c>
      <c r="AE953" s="8">
        <f>VLOOKUP(Quintile_Data[[#This Row],[Deaths_Q5]],Mapping!$A$2:$B$8,2,FALSE)</f>
        <v>50</v>
      </c>
      <c r="AF953" s="8">
        <f>VLOOKUP(Quintile_Data[[#This Row],[Deaths_Overall]],Mapping!$A$2:$B$8,2,FALSE)</f>
        <v>100</v>
      </c>
    </row>
    <row r="954" spans="1:32" x14ac:dyDescent="0.25">
      <c r="A954" t="s">
        <v>13</v>
      </c>
      <c r="B954" t="s">
        <v>8</v>
      </c>
      <c r="C954" t="s">
        <v>6</v>
      </c>
      <c r="D954" t="s">
        <v>14</v>
      </c>
      <c r="E954" t="s">
        <v>60</v>
      </c>
      <c r="F954" t="s">
        <v>16</v>
      </c>
      <c r="G954" s="10">
        <v>1.9916634347521101</v>
      </c>
      <c r="H954" s="5">
        <v>1.61502954946806</v>
      </c>
      <c r="I954" s="5">
        <v>1.34582982782417</v>
      </c>
      <c r="J954" s="5">
        <v>1.17898697175547</v>
      </c>
      <c r="K954" s="5">
        <v>0.96997175430540195</v>
      </c>
      <c r="L954" s="5">
        <v>1.28376061365432</v>
      </c>
      <c r="M954" s="10">
        <v>2.0455685529323802</v>
      </c>
      <c r="N954" s="5">
        <v>1.6489202675632499</v>
      </c>
      <c r="O954" s="5">
        <v>1.4240664361549999</v>
      </c>
      <c r="P954" s="5">
        <v>1.22778934352312</v>
      </c>
      <c r="Q954" s="5">
        <v>1.03478216305223</v>
      </c>
      <c r="R954" s="5">
        <v>1.35477261262328</v>
      </c>
      <c r="S954" s="11" t="s">
        <v>48</v>
      </c>
      <c r="T954" t="s">
        <v>48</v>
      </c>
      <c r="U954" t="s">
        <v>48</v>
      </c>
      <c r="V954" t="s">
        <v>48</v>
      </c>
      <c r="W954" t="s">
        <v>48</v>
      </c>
      <c r="X954" t="s">
        <v>50</v>
      </c>
      <c r="Y954" s="7">
        <f>ABS(Quintile_Data[[#This Row],[AE_Amt_Overall]]-MAX(Quintile_Data[[#This Row],[AE_Amt_Q1]:[AE_Amt_Q5]]))</f>
        <v>0.70790282109779001</v>
      </c>
      <c r="Z954" s="6">
        <f>ABS(MIN(Quintile_Data[[#This Row],[AE_Amt_Q1]:[AE_Amt_Q5]])-Quintile_Data[[#This Row],[AE_Amt_Overall]])</f>
        <v>0.31378885934891809</v>
      </c>
      <c r="AA954" s="19">
        <f>VLOOKUP(Quintile_Data[[#This Row],[Deaths_Q1]],Mapping!$A$2:$B$8,2,FALSE)</f>
        <v>50</v>
      </c>
      <c r="AB954" s="8">
        <f>VLOOKUP(Quintile_Data[[#This Row],[Deaths_Q2]],Mapping!$A$2:$B$8,2,FALSE)</f>
        <v>50</v>
      </c>
      <c r="AC954" s="8">
        <f>VLOOKUP(Quintile_Data[[#This Row],[Deaths_Q3]],Mapping!$A$2:$B$8,2,FALSE)</f>
        <v>50</v>
      </c>
      <c r="AD954" s="8">
        <f>VLOOKUP(Quintile_Data[[#This Row],[Deaths_Q4]],Mapping!$A$2:$B$8,2,FALSE)</f>
        <v>50</v>
      </c>
      <c r="AE954" s="8">
        <f>VLOOKUP(Quintile_Data[[#This Row],[Deaths_Q5]],Mapping!$A$2:$B$8,2,FALSE)</f>
        <v>50</v>
      </c>
      <c r="AF954" s="8">
        <f>VLOOKUP(Quintile_Data[[#This Row],[Deaths_Overall]],Mapping!$A$2:$B$8,2,FALSE)</f>
        <v>100</v>
      </c>
    </row>
    <row r="955" spans="1:32" x14ac:dyDescent="0.25">
      <c r="A955" t="s">
        <v>13</v>
      </c>
      <c r="B955" t="s">
        <v>8</v>
      </c>
      <c r="C955" t="s">
        <v>6</v>
      </c>
      <c r="D955" t="s">
        <v>14</v>
      </c>
      <c r="E955" t="s">
        <v>60</v>
      </c>
      <c r="F955" t="s">
        <v>7</v>
      </c>
      <c r="G955" s="10">
        <v>1.63836510230794</v>
      </c>
      <c r="H955" s="5">
        <v>1.2715983286619601</v>
      </c>
      <c r="I955" s="5">
        <v>1.0945329114465501</v>
      </c>
      <c r="J955" s="5">
        <v>0.93269597269211801</v>
      </c>
      <c r="K955" s="5">
        <v>0.68162623577917003</v>
      </c>
      <c r="L955" s="5">
        <v>0.98288058203822803</v>
      </c>
      <c r="M955" s="10">
        <v>1.36924729730393</v>
      </c>
      <c r="N955" s="5">
        <v>1.23659250054222</v>
      </c>
      <c r="O955" s="5">
        <v>1.05435085420664</v>
      </c>
      <c r="P955" s="5">
        <v>0.96630814608445603</v>
      </c>
      <c r="Q955" s="5">
        <v>0.76649143677491205</v>
      </c>
      <c r="R955" s="5">
        <v>1.00835330263802</v>
      </c>
      <c r="S955" s="11" t="s">
        <v>49</v>
      </c>
      <c r="T955" t="s">
        <v>48</v>
      </c>
      <c r="U955" t="s">
        <v>49</v>
      </c>
      <c r="V955" t="s">
        <v>48</v>
      </c>
      <c r="W955" t="s">
        <v>48</v>
      </c>
      <c r="X955" t="s">
        <v>48</v>
      </c>
      <c r="Y955" s="7">
        <f>ABS(Quintile_Data[[#This Row],[AE_Amt_Overall]]-MAX(Quintile_Data[[#This Row],[AE_Amt_Q1]:[AE_Amt_Q5]]))</f>
        <v>0.65548452026971193</v>
      </c>
      <c r="Z955" s="6">
        <f>ABS(MIN(Quintile_Data[[#This Row],[AE_Amt_Q1]:[AE_Amt_Q5]])-Quintile_Data[[#This Row],[AE_Amt_Overall]])</f>
        <v>0.301254346259058</v>
      </c>
      <c r="AA955" s="19">
        <f>VLOOKUP(Quintile_Data[[#This Row],[Deaths_Q1]],Mapping!$A$2:$B$8,2,FALSE)</f>
        <v>25</v>
      </c>
      <c r="AB955" s="8">
        <f>VLOOKUP(Quintile_Data[[#This Row],[Deaths_Q2]],Mapping!$A$2:$B$8,2,FALSE)</f>
        <v>50</v>
      </c>
      <c r="AC955" s="8">
        <f>VLOOKUP(Quintile_Data[[#This Row],[Deaths_Q3]],Mapping!$A$2:$B$8,2,FALSE)</f>
        <v>25</v>
      </c>
      <c r="AD955" s="8">
        <f>VLOOKUP(Quintile_Data[[#This Row],[Deaths_Q4]],Mapping!$A$2:$B$8,2,FALSE)</f>
        <v>50</v>
      </c>
      <c r="AE955" s="8">
        <f>VLOOKUP(Quintile_Data[[#This Row],[Deaths_Q5]],Mapping!$A$2:$B$8,2,FALSE)</f>
        <v>50</v>
      </c>
      <c r="AF955" s="8">
        <f>VLOOKUP(Quintile_Data[[#This Row],[Deaths_Overall]],Mapping!$A$2:$B$8,2,FALSE)</f>
        <v>50</v>
      </c>
    </row>
    <row r="956" spans="1:32" x14ac:dyDescent="0.25">
      <c r="A956" t="s">
        <v>13</v>
      </c>
      <c r="B956" t="s">
        <v>8</v>
      </c>
      <c r="C956" t="s">
        <v>6</v>
      </c>
      <c r="D956" t="s">
        <v>14</v>
      </c>
      <c r="E956" t="s">
        <v>60</v>
      </c>
      <c r="F956" t="s">
        <v>57</v>
      </c>
      <c r="G956" s="10">
        <v>1.7317860335495101</v>
      </c>
      <c r="H956" s="5">
        <v>1.3336655959100701</v>
      </c>
      <c r="I956" s="5">
        <v>1.16172434263048</v>
      </c>
      <c r="J956" s="5">
        <v>0.99121755685661195</v>
      </c>
      <c r="K956" s="5">
        <v>0.74581610137976295</v>
      </c>
      <c r="L956" s="5">
        <v>1.0558865657544501</v>
      </c>
      <c r="M956" s="10">
        <v>1.7030264281960299</v>
      </c>
      <c r="N956" s="5">
        <v>1.40794440400192</v>
      </c>
      <c r="O956" s="5">
        <v>1.28459153684674</v>
      </c>
      <c r="P956" s="5">
        <v>1.12538022492693</v>
      </c>
      <c r="Q956" s="5">
        <v>0.92372668371910305</v>
      </c>
      <c r="R956" s="5">
        <v>1.2118519322250501</v>
      </c>
      <c r="S956" s="11" t="s">
        <v>48</v>
      </c>
      <c r="T956" t="s">
        <v>48</v>
      </c>
      <c r="U956" t="s">
        <v>48</v>
      </c>
      <c r="V956" t="s">
        <v>48</v>
      </c>
      <c r="W956" t="s">
        <v>48</v>
      </c>
      <c r="X956" t="s">
        <v>50</v>
      </c>
      <c r="Y956" s="7">
        <f>ABS(Quintile_Data[[#This Row],[AE_Amt_Overall]]-MAX(Quintile_Data[[#This Row],[AE_Amt_Q1]:[AE_Amt_Q5]]))</f>
        <v>0.67589946779506005</v>
      </c>
      <c r="Z956" s="6">
        <f>ABS(MIN(Quintile_Data[[#This Row],[AE_Amt_Q1]:[AE_Amt_Q5]])-Quintile_Data[[#This Row],[AE_Amt_Overall]])</f>
        <v>0.3100704643746871</v>
      </c>
      <c r="AA956" s="19">
        <f>VLOOKUP(Quintile_Data[[#This Row],[Deaths_Q1]],Mapping!$A$2:$B$8,2,FALSE)</f>
        <v>50</v>
      </c>
      <c r="AB956" s="8">
        <f>VLOOKUP(Quintile_Data[[#This Row],[Deaths_Q2]],Mapping!$A$2:$B$8,2,FALSE)</f>
        <v>50</v>
      </c>
      <c r="AC956" s="8">
        <f>VLOOKUP(Quintile_Data[[#This Row],[Deaths_Q3]],Mapping!$A$2:$B$8,2,FALSE)</f>
        <v>50</v>
      </c>
      <c r="AD956" s="8">
        <f>VLOOKUP(Quintile_Data[[#This Row],[Deaths_Q4]],Mapping!$A$2:$B$8,2,FALSE)</f>
        <v>50</v>
      </c>
      <c r="AE956" s="8">
        <f>VLOOKUP(Quintile_Data[[#This Row],[Deaths_Q5]],Mapping!$A$2:$B$8,2,FALSE)</f>
        <v>50</v>
      </c>
      <c r="AF956" s="8">
        <f>VLOOKUP(Quintile_Data[[#This Row],[Deaths_Overall]],Mapping!$A$2:$B$8,2,FALSE)</f>
        <v>100</v>
      </c>
    </row>
    <row r="957" spans="1:32" x14ac:dyDescent="0.25">
      <c r="A957" t="s">
        <v>13</v>
      </c>
      <c r="B957" t="s">
        <v>8</v>
      </c>
      <c r="C957" t="s">
        <v>6</v>
      </c>
      <c r="D957" t="s">
        <v>14</v>
      </c>
      <c r="E957" t="s">
        <v>61</v>
      </c>
      <c r="F957" t="s">
        <v>16</v>
      </c>
      <c r="G957" s="10">
        <v>1.8365405876680201</v>
      </c>
      <c r="H957" s="5">
        <v>1.5602932874304001</v>
      </c>
      <c r="I957" s="5">
        <v>1.34087380840665</v>
      </c>
      <c r="J957" s="5">
        <v>1.19616678405761</v>
      </c>
      <c r="K957" s="5">
        <v>0.940667109799326</v>
      </c>
      <c r="L957" s="5">
        <v>1.3351721193497901</v>
      </c>
      <c r="M957" s="10">
        <v>2.0293035893409299</v>
      </c>
      <c r="N957" s="5">
        <v>1.66913869345232</v>
      </c>
      <c r="O957" s="5">
        <v>1.4562020921402401</v>
      </c>
      <c r="P957" s="5">
        <v>1.29270356042177</v>
      </c>
      <c r="Q957" s="5">
        <v>1.01374962844229</v>
      </c>
      <c r="R957" s="5">
        <v>1.45493974007265</v>
      </c>
      <c r="S957" s="11" t="s">
        <v>48</v>
      </c>
      <c r="T957" t="s">
        <v>48</v>
      </c>
      <c r="U957" t="s">
        <v>50</v>
      </c>
      <c r="V957" t="s">
        <v>48</v>
      </c>
      <c r="W957" t="s">
        <v>48</v>
      </c>
      <c r="X957" t="s">
        <v>50</v>
      </c>
      <c r="Y957" s="7">
        <f>ABS(Quintile_Data[[#This Row],[AE_Amt_Overall]]-MAX(Quintile_Data[[#This Row],[AE_Amt_Q1]:[AE_Amt_Q5]]))</f>
        <v>0.50136846831823001</v>
      </c>
      <c r="Z957" s="6">
        <f>ABS(MIN(Quintile_Data[[#This Row],[AE_Amt_Q1]:[AE_Amt_Q5]])-Quintile_Data[[#This Row],[AE_Amt_Overall]])</f>
        <v>0.39450500955046408</v>
      </c>
      <c r="AA957" s="19">
        <f>VLOOKUP(Quintile_Data[[#This Row],[Deaths_Q1]],Mapping!$A$2:$B$8,2,FALSE)</f>
        <v>50</v>
      </c>
      <c r="AB957" s="8">
        <f>VLOOKUP(Quintile_Data[[#This Row],[Deaths_Q2]],Mapping!$A$2:$B$8,2,FALSE)</f>
        <v>50</v>
      </c>
      <c r="AC957" s="8">
        <f>VLOOKUP(Quintile_Data[[#This Row],[Deaths_Q3]],Mapping!$A$2:$B$8,2,FALSE)</f>
        <v>100</v>
      </c>
      <c r="AD957" s="8">
        <f>VLOOKUP(Quintile_Data[[#This Row],[Deaths_Q4]],Mapping!$A$2:$B$8,2,FALSE)</f>
        <v>50</v>
      </c>
      <c r="AE957" s="8">
        <f>VLOOKUP(Quintile_Data[[#This Row],[Deaths_Q5]],Mapping!$A$2:$B$8,2,FALSE)</f>
        <v>50</v>
      </c>
      <c r="AF957" s="8">
        <f>VLOOKUP(Quintile_Data[[#This Row],[Deaths_Overall]],Mapping!$A$2:$B$8,2,FALSE)</f>
        <v>100</v>
      </c>
    </row>
    <row r="958" spans="1:32" x14ac:dyDescent="0.25">
      <c r="A958" t="s">
        <v>13</v>
      </c>
      <c r="B958" t="s">
        <v>8</v>
      </c>
      <c r="C958" t="s">
        <v>6</v>
      </c>
      <c r="D958" t="s">
        <v>14</v>
      </c>
      <c r="E958" t="s">
        <v>61</v>
      </c>
      <c r="F958" t="s">
        <v>7</v>
      </c>
      <c r="G958" s="10">
        <v>1.3377185366439599</v>
      </c>
      <c r="H958" s="5">
        <v>1.14743480852292</v>
      </c>
      <c r="I958" s="5">
        <v>0.99780488982669902</v>
      </c>
      <c r="J958" s="5">
        <v>0.84358643845048698</v>
      </c>
      <c r="K958" s="5">
        <v>0.68985236958738805</v>
      </c>
      <c r="L958" s="5">
        <v>0.93414070442877795</v>
      </c>
      <c r="M958" s="10">
        <v>1.2579758370840599</v>
      </c>
      <c r="N958" s="5">
        <v>1.1505612998155501</v>
      </c>
      <c r="O958" s="5">
        <v>0.98591568987864897</v>
      </c>
      <c r="P958" s="5">
        <v>0.88562485772126298</v>
      </c>
      <c r="Q958" s="5">
        <v>0.76727485732801304</v>
      </c>
      <c r="R958" s="5">
        <v>0.97021866975327697</v>
      </c>
      <c r="S958" s="11" t="s">
        <v>48</v>
      </c>
      <c r="T958" t="s">
        <v>48</v>
      </c>
      <c r="U958" t="s">
        <v>48</v>
      </c>
      <c r="V958" t="s">
        <v>48</v>
      </c>
      <c r="W958" t="s">
        <v>48</v>
      </c>
      <c r="X958" t="s">
        <v>50</v>
      </c>
      <c r="Y958" s="7">
        <f>ABS(Quintile_Data[[#This Row],[AE_Amt_Overall]]-MAX(Quintile_Data[[#This Row],[AE_Amt_Q1]:[AE_Amt_Q5]]))</f>
        <v>0.40357783221518195</v>
      </c>
      <c r="Z958" s="6">
        <f>ABS(MIN(Quintile_Data[[#This Row],[AE_Amt_Q1]:[AE_Amt_Q5]])-Quintile_Data[[#This Row],[AE_Amt_Overall]])</f>
        <v>0.2442883348413899</v>
      </c>
      <c r="AA958" s="19">
        <f>VLOOKUP(Quintile_Data[[#This Row],[Deaths_Q1]],Mapping!$A$2:$B$8,2,FALSE)</f>
        <v>50</v>
      </c>
      <c r="AB958" s="8">
        <f>VLOOKUP(Quintile_Data[[#This Row],[Deaths_Q2]],Mapping!$A$2:$B$8,2,FALSE)</f>
        <v>50</v>
      </c>
      <c r="AC958" s="8">
        <f>VLOOKUP(Quintile_Data[[#This Row],[Deaths_Q3]],Mapping!$A$2:$B$8,2,FALSE)</f>
        <v>50</v>
      </c>
      <c r="AD958" s="8">
        <f>VLOOKUP(Quintile_Data[[#This Row],[Deaths_Q4]],Mapping!$A$2:$B$8,2,FALSE)</f>
        <v>50</v>
      </c>
      <c r="AE958" s="8">
        <f>VLOOKUP(Quintile_Data[[#This Row],[Deaths_Q5]],Mapping!$A$2:$B$8,2,FALSE)</f>
        <v>50</v>
      </c>
      <c r="AF958" s="8">
        <f>VLOOKUP(Quintile_Data[[#This Row],[Deaths_Overall]],Mapping!$A$2:$B$8,2,FALSE)</f>
        <v>100</v>
      </c>
    </row>
    <row r="959" spans="1:32" x14ac:dyDescent="0.25">
      <c r="A959" t="s">
        <v>13</v>
      </c>
      <c r="B959" t="s">
        <v>8</v>
      </c>
      <c r="C959" t="s">
        <v>6</v>
      </c>
      <c r="D959" t="s">
        <v>14</v>
      </c>
      <c r="E959" t="s">
        <v>61</v>
      </c>
      <c r="F959" t="s">
        <v>57</v>
      </c>
      <c r="G959" s="10">
        <v>1.41478248723399</v>
      </c>
      <c r="H959" s="5">
        <v>1.1698554428950001</v>
      </c>
      <c r="I959" s="5">
        <v>1.0318550879823201</v>
      </c>
      <c r="J959" s="5">
        <v>0.90074107296407202</v>
      </c>
      <c r="K959" s="5">
        <v>0.73643696657831903</v>
      </c>
      <c r="L959" s="5">
        <v>0.986416229660803</v>
      </c>
      <c r="M959" s="10">
        <v>1.637283035684</v>
      </c>
      <c r="N959" s="5">
        <v>1.2954674030695501</v>
      </c>
      <c r="O959" s="5">
        <v>1.1835019639506901</v>
      </c>
      <c r="P959" s="5">
        <v>1.0898566846136799</v>
      </c>
      <c r="Q959" s="5">
        <v>0.887288583458827</v>
      </c>
      <c r="R959" s="5">
        <v>1.19506481464952</v>
      </c>
      <c r="S959" s="11" t="s">
        <v>50</v>
      </c>
      <c r="T959" t="s">
        <v>50</v>
      </c>
      <c r="U959" t="s">
        <v>50</v>
      </c>
      <c r="V959" t="s">
        <v>48</v>
      </c>
      <c r="W959" t="s">
        <v>50</v>
      </c>
      <c r="X959" t="s">
        <v>50</v>
      </c>
      <c r="Y959" s="7">
        <f>ABS(Quintile_Data[[#This Row],[AE_Amt_Overall]]-MAX(Quintile_Data[[#This Row],[AE_Amt_Q1]:[AE_Amt_Q5]]))</f>
        <v>0.42836625757318703</v>
      </c>
      <c r="Z959" s="6">
        <f>ABS(MIN(Quintile_Data[[#This Row],[AE_Amt_Q1]:[AE_Amt_Q5]])-Quintile_Data[[#This Row],[AE_Amt_Overall]])</f>
        <v>0.24997926308248397</v>
      </c>
      <c r="AA959" s="19">
        <f>VLOOKUP(Quintile_Data[[#This Row],[Deaths_Q1]],Mapping!$A$2:$B$8,2,FALSE)</f>
        <v>100</v>
      </c>
      <c r="AB959" s="8">
        <f>VLOOKUP(Quintile_Data[[#This Row],[Deaths_Q2]],Mapping!$A$2:$B$8,2,FALSE)</f>
        <v>100</v>
      </c>
      <c r="AC959" s="8">
        <f>VLOOKUP(Quintile_Data[[#This Row],[Deaths_Q3]],Mapping!$A$2:$B$8,2,FALSE)</f>
        <v>100</v>
      </c>
      <c r="AD959" s="8">
        <f>VLOOKUP(Quintile_Data[[#This Row],[Deaths_Q4]],Mapping!$A$2:$B$8,2,FALSE)</f>
        <v>50</v>
      </c>
      <c r="AE959" s="8">
        <f>VLOOKUP(Quintile_Data[[#This Row],[Deaths_Q5]],Mapping!$A$2:$B$8,2,FALSE)</f>
        <v>100</v>
      </c>
      <c r="AF959" s="8">
        <f>VLOOKUP(Quintile_Data[[#This Row],[Deaths_Overall]],Mapping!$A$2:$B$8,2,FALSE)</f>
        <v>100</v>
      </c>
    </row>
    <row r="960" spans="1:32" x14ac:dyDescent="0.25">
      <c r="A960" t="s">
        <v>13</v>
      </c>
      <c r="B960" t="s">
        <v>8</v>
      </c>
      <c r="C960" t="s">
        <v>6</v>
      </c>
      <c r="D960" t="s">
        <v>14</v>
      </c>
      <c r="E960" t="s">
        <v>62</v>
      </c>
      <c r="F960" t="s">
        <v>16</v>
      </c>
      <c r="G960" s="10">
        <v>2.3193530191254998</v>
      </c>
      <c r="H960" s="5">
        <v>1.7772756534252401</v>
      </c>
      <c r="I960" s="5">
        <v>1.4167372529406701</v>
      </c>
      <c r="J960" s="5">
        <v>1.15950399426926</v>
      </c>
      <c r="K960" s="5">
        <v>0.85915217458488702</v>
      </c>
      <c r="L960" s="5">
        <v>1.44854278836023</v>
      </c>
      <c r="M960" s="10">
        <v>2.5174600475425799</v>
      </c>
      <c r="N960" s="5">
        <v>1.99181230753203</v>
      </c>
      <c r="O960" s="5">
        <v>1.5841110915865899</v>
      </c>
      <c r="P960" s="5">
        <v>1.24339202967735</v>
      </c>
      <c r="Q960" s="5">
        <v>0.94605856191535198</v>
      </c>
      <c r="R960" s="5">
        <v>1.6085906059993</v>
      </c>
      <c r="S960" s="11" t="s">
        <v>49</v>
      </c>
      <c r="T960" t="s">
        <v>48</v>
      </c>
      <c r="U960" t="s">
        <v>48</v>
      </c>
      <c r="V960" t="s">
        <v>48</v>
      </c>
      <c r="W960" t="s">
        <v>49</v>
      </c>
      <c r="X960" t="s">
        <v>48</v>
      </c>
      <c r="Y960" s="7">
        <f>ABS(Quintile_Data[[#This Row],[AE_Amt_Overall]]-MAX(Quintile_Data[[#This Row],[AE_Amt_Q1]:[AE_Amt_Q5]]))</f>
        <v>0.87081023076526987</v>
      </c>
      <c r="Z960" s="6">
        <f>ABS(MIN(Quintile_Data[[#This Row],[AE_Amt_Q1]:[AE_Amt_Q5]])-Quintile_Data[[#This Row],[AE_Amt_Overall]])</f>
        <v>0.58939061377534296</v>
      </c>
      <c r="AA960" s="19">
        <f>VLOOKUP(Quintile_Data[[#This Row],[Deaths_Q1]],Mapping!$A$2:$B$8,2,FALSE)</f>
        <v>25</v>
      </c>
      <c r="AB960" s="8">
        <f>VLOOKUP(Quintile_Data[[#This Row],[Deaths_Q2]],Mapping!$A$2:$B$8,2,FALSE)</f>
        <v>50</v>
      </c>
      <c r="AC960" s="8">
        <f>VLOOKUP(Quintile_Data[[#This Row],[Deaths_Q3]],Mapping!$A$2:$B$8,2,FALSE)</f>
        <v>50</v>
      </c>
      <c r="AD960" s="8">
        <f>VLOOKUP(Quintile_Data[[#This Row],[Deaths_Q4]],Mapping!$A$2:$B$8,2,FALSE)</f>
        <v>50</v>
      </c>
      <c r="AE960" s="8">
        <f>VLOOKUP(Quintile_Data[[#This Row],[Deaths_Q5]],Mapping!$A$2:$B$8,2,FALSE)</f>
        <v>25</v>
      </c>
      <c r="AF960" s="8">
        <f>VLOOKUP(Quintile_Data[[#This Row],[Deaths_Overall]],Mapping!$A$2:$B$8,2,FALSE)</f>
        <v>50</v>
      </c>
    </row>
    <row r="961" spans="1:32" x14ac:dyDescent="0.25">
      <c r="A961" t="s">
        <v>13</v>
      </c>
      <c r="B961" t="s">
        <v>8</v>
      </c>
      <c r="C961" t="s">
        <v>6</v>
      </c>
      <c r="D961" t="s">
        <v>14</v>
      </c>
      <c r="E961" t="s">
        <v>62</v>
      </c>
      <c r="F961" t="s">
        <v>7</v>
      </c>
      <c r="G961" s="10">
        <v>1.4287929865629201</v>
      </c>
      <c r="H961" s="5">
        <v>1.07878315080062</v>
      </c>
      <c r="I961" s="5">
        <v>0.88837227312209499</v>
      </c>
      <c r="J961" s="5">
        <v>0.77677999337862902</v>
      </c>
      <c r="K961" s="5">
        <v>0.59545106857529995</v>
      </c>
      <c r="L961" s="5">
        <v>0.91961123980314197</v>
      </c>
      <c r="M961" s="10">
        <v>1.11596375680168</v>
      </c>
      <c r="N961" s="5">
        <v>1.0005748190610799</v>
      </c>
      <c r="O961" s="5">
        <v>1.0063945039795501</v>
      </c>
      <c r="P961" s="5">
        <v>0.88157841696773998</v>
      </c>
      <c r="Q961" s="5">
        <v>0.787443834103291</v>
      </c>
      <c r="R961" s="5">
        <v>0.96370942493371603</v>
      </c>
      <c r="S961" s="11" t="s">
        <v>48</v>
      </c>
      <c r="T961" t="s">
        <v>48</v>
      </c>
      <c r="U961" t="s">
        <v>48</v>
      </c>
      <c r="V961" t="s">
        <v>48</v>
      </c>
      <c r="W961" t="s">
        <v>49</v>
      </c>
      <c r="X961" t="s">
        <v>48</v>
      </c>
      <c r="Y961" s="7">
        <f>ABS(Quintile_Data[[#This Row],[AE_Amt_Overall]]-MAX(Quintile_Data[[#This Row],[AE_Amt_Q1]:[AE_Amt_Q5]]))</f>
        <v>0.50918174675977812</v>
      </c>
      <c r="Z961" s="6">
        <f>ABS(MIN(Quintile_Data[[#This Row],[AE_Amt_Q1]:[AE_Amt_Q5]])-Quintile_Data[[#This Row],[AE_Amt_Overall]])</f>
        <v>0.32416017122784202</v>
      </c>
      <c r="AA961" s="19">
        <f>VLOOKUP(Quintile_Data[[#This Row],[Deaths_Q1]],Mapping!$A$2:$B$8,2,FALSE)</f>
        <v>50</v>
      </c>
      <c r="AB961" s="8">
        <f>VLOOKUP(Quintile_Data[[#This Row],[Deaths_Q2]],Mapping!$A$2:$B$8,2,FALSE)</f>
        <v>50</v>
      </c>
      <c r="AC961" s="8">
        <f>VLOOKUP(Quintile_Data[[#This Row],[Deaths_Q3]],Mapping!$A$2:$B$8,2,FALSE)</f>
        <v>50</v>
      </c>
      <c r="AD961" s="8">
        <f>VLOOKUP(Quintile_Data[[#This Row],[Deaths_Q4]],Mapping!$A$2:$B$8,2,FALSE)</f>
        <v>50</v>
      </c>
      <c r="AE961" s="8">
        <f>VLOOKUP(Quintile_Data[[#This Row],[Deaths_Q5]],Mapping!$A$2:$B$8,2,FALSE)</f>
        <v>25</v>
      </c>
      <c r="AF961" s="8">
        <f>VLOOKUP(Quintile_Data[[#This Row],[Deaths_Overall]],Mapping!$A$2:$B$8,2,FALSE)</f>
        <v>50</v>
      </c>
    </row>
    <row r="962" spans="1:32" x14ac:dyDescent="0.25">
      <c r="A962" t="s">
        <v>13</v>
      </c>
      <c r="B962" t="s">
        <v>8</v>
      </c>
      <c r="C962" t="s">
        <v>6</v>
      </c>
      <c r="D962" t="s">
        <v>14</v>
      </c>
      <c r="E962" t="s">
        <v>62</v>
      </c>
      <c r="F962" t="s">
        <v>57</v>
      </c>
      <c r="G962" s="10">
        <v>1.4732900528961901</v>
      </c>
      <c r="H962" s="5">
        <v>1.1323850866715</v>
      </c>
      <c r="I962" s="5">
        <v>0.95972374541025995</v>
      </c>
      <c r="J962" s="5">
        <v>0.843122962893459</v>
      </c>
      <c r="K962" s="5">
        <v>0.70590179842286505</v>
      </c>
      <c r="L962" s="5">
        <v>0.94075111930285904</v>
      </c>
      <c r="M962" s="10">
        <v>1.3489042349817699</v>
      </c>
      <c r="N962" s="5">
        <v>1.2926577281242599</v>
      </c>
      <c r="O962" s="5">
        <v>1.21760687165161</v>
      </c>
      <c r="P962" s="5">
        <v>1.04416931491222</v>
      </c>
      <c r="Q962" s="5">
        <v>0.816096800462488</v>
      </c>
      <c r="R962" s="5">
        <v>1.1461125667252201</v>
      </c>
      <c r="S962" s="11" t="s">
        <v>48</v>
      </c>
      <c r="T962" t="s">
        <v>48</v>
      </c>
      <c r="U962" t="s">
        <v>48</v>
      </c>
      <c r="V962" t="s">
        <v>48</v>
      </c>
      <c r="W962" t="s">
        <v>48</v>
      </c>
      <c r="X962" t="s">
        <v>50</v>
      </c>
      <c r="Y962" s="7">
        <f>ABS(Quintile_Data[[#This Row],[AE_Amt_Overall]]-MAX(Quintile_Data[[#This Row],[AE_Amt_Q1]:[AE_Amt_Q5]]))</f>
        <v>0.53253893359333104</v>
      </c>
      <c r="Z962" s="6">
        <f>ABS(MIN(Quintile_Data[[#This Row],[AE_Amt_Q1]:[AE_Amt_Q5]])-Quintile_Data[[#This Row],[AE_Amt_Overall]])</f>
        <v>0.23484932087999399</v>
      </c>
      <c r="AA962" s="19">
        <f>VLOOKUP(Quintile_Data[[#This Row],[Deaths_Q1]],Mapping!$A$2:$B$8,2,FALSE)</f>
        <v>50</v>
      </c>
      <c r="AB962" s="8">
        <f>VLOOKUP(Quintile_Data[[#This Row],[Deaths_Q2]],Mapping!$A$2:$B$8,2,FALSE)</f>
        <v>50</v>
      </c>
      <c r="AC962" s="8">
        <f>VLOOKUP(Quintile_Data[[#This Row],[Deaths_Q3]],Mapping!$A$2:$B$8,2,FALSE)</f>
        <v>50</v>
      </c>
      <c r="AD962" s="8">
        <f>VLOOKUP(Quintile_Data[[#This Row],[Deaths_Q4]],Mapping!$A$2:$B$8,2,FALSE)</f>
        <v>50</v>
      </c>
      <c r="AE962" s="8">
        <f>VLOOKUP(Quintile_Data[[#This Row],[Deaths_Q5]],Mapping!$A$2:$B$8,2,FALSE)</f>
        <v>50</v>
      </c>
      <c r="AF962" s="8">
        <f>VLOOKUP(Quintile_Data[[#This Row],[Deaths_Overall]],Mapping!$A$2:$B$8,2,FALSE)</f>
        <v>100</v>
      </c>
    </row>
    <row r="963" spans="1:32" x14ac:dyDescent="0.25">
      <c r="A963" t="s">
        <v>13</v>
      </c>
      <c r="B963" t="s">
        <v>8</v>
      </c>
      <c r="C963" t="s">
        <v>6</v>
      </c>
      <c r="D963" t="s">
        <v>14</v>
      </c>
      <c r="E963" t="s">
        <v>11</v>
      </c>
      <c r="F963" t="s">
        <v>16</v>
      </c>
      <c r="G963" s="10">
        <v>3.1581288032794199</v>
      </c>
      <c r="H963" s="5">
        <v>1.9877971219389201</v>
      </c>
      <c r="I963" s="5">
        <v>1.66829932795675</v>
      </c>
      <c r="J963" s="5">
        <v>1.27165249123998</v>
      </c>
      <c r="K963" s="5">
        <v>0.88686980699240303</v>
      </c>
      <c r="L963" s="5">
        <v>1.693309891083</v>
      </c>
      <c r="M963" s="10">
        <v>3.84876258000974</v>
      </c>
      <c r="N963" s="5">
        <v>2.29089271181632</v>
      </c>
      <c r="O963" s="5">
        <v>1.7867595359401101</v>
      </c>
      <c r="P963" s="5">
        <v>1.3692662107136699</v>
      </c>
      <c r="Q963" s="5">
        <v>0.947480606633194</v>
      </c>
      <c r="R963" s="5">
        <v>1.96045169012058</v>
      </c>
      <c r="S963" s="11" t="s">
        <v>48</v>
      </c>
      <c r="T963" t="s">
        <v>48</v>
      </c>
      <c r="U963" t="s">
        <v>48</v>
      </c>
      <c r="V963" t="s">
        <v>48</v>
      </c>
      <c r="W963" t="s">
        <v>49</v>
      </c>
      <c r="X963" t="s">
        <v>48</v>
      </c>
      <c r="Y963" s="7">
        <f>ABS(Quintile_Data[[#This Row],[AE_Amt_Overall]]-MAX(Quintile_Data[[#This Row],[AE_Amt_Q1]:[AE_Amt_Q5]]))</f>
        <v>1.4648189121964199</v>
      </c>
      <c r="Z963" s="6">
        <f>ABS(MIN(Quintile_Data[[#This Row],[AE_Amt_Q1]:[AE_Amt_Q5]])-Quintile_Data[[#This Row],[AE_Amt_Overall]])</f>
        <v>0.80644008409059698</v>
      </c>
      <c r="AA963" s="19">
        <f>VLOOKUP(Quintile_Data[[#This Row],[Deaths_Q1]],Mapping!$A$2:$B$8,2,FALSE)</f>
        <v>50</v>
      </c>
      <c r="AB963" s="8">
        <f>VLOOKUP(Quintile_Data[[#This Row],[Deaths_Q2]],Mapping!$A$2:$B$8,2,FALSE)</f>
        <v>50</v>
      </c>
      <c r="AC963" s="8">
        <f>VLOOKUP(Quintile_Data[[#This Row],[Deaths_Q3]],Mapping!$A$2:$B$8,2,FALSE)</f>
        <v>50</v>
      </c>
      <c r="AD963" s="8">
        <f>VLOOKUP(Quintile_Data[[#This Row],[Deaths_Q4]],Mapping!$A$2:$B$8,2,FALSE)</f>
        <v>50</v>
      </c>
      <c r="AE963" s="8">
        <f>VLOOKUP(Quintile_Data[[#This Row],[Deaths_Q5]],Mapping!$A$2:$B$8,2,FALSE)</f>
        <v>25</v>
      </c>
      <c r="AF963" s="8">
        <f>VLOOKUP(Quintile_Data[[#This Row],[Deaths_Overall]],Mapping!$A$2:$B$8,2,FALSE)</f>
        <v>50</v>
      </c>
    </row>
    <row r="964" spans="1:32" x14ac:dyDescent="0.25">
      <c r="A964" t="s">
        <v>13</v>
      </c>
      <c r="B964" t="s">
        <v>8</v>
      </c>
      <c r="C964" t="s">
        <v>6</v>
      </c>
      <c r="D964" t="s">
        <v>14</v>
      </c>
      <c r="E964" t="s">
        <v>11</v>
      </c>
      <c r="F964" t="s">
        <v>7</v>
      </c>
      <c r="G964" s="10">
        <v>1.7765696223504099</v>
      </c>
      <c r="H964" s="5">
        <v>1.19755520921329</v>
      </c>
      <c r="I964" s="5">
        <v>0.93837089035941201</v>
      </c>
      <c r="J964" s="5">
        <v>0.79292578653184698</v>
      </c>
      <c r="K964" s="5">
        <v>0.64634278880792495</v>
      </c>
      <c r="L964" s="5">
        <v>0.90275905438130299</v>
      </c>
      <c r="M964" s="10">
        <v>1.6042958229022199</v>
      </c>
      <c r="N964" s="5">
        <v>1.07209870351704</v>
      </c>
      <c r="O964" s="5">
        <v>1.0011990138154201</v>
      </c>
      <c r="P964" s="5">
        <v>0.84771914929984205</v>
      </c>
      <c r="Q964" s="5">
        <v>0.76805475292358905</v>
      </c>
      <c r="R964" s="5">
        <v>0.97066548669145503</v>
      </c>
      <c r="S964" s="11" t="s">
        <v>48</v>
      </c>
      <c r="T964" t="s">
        <v>48</v>
      </c>
      <c r="U964" t="s">
        <v>48</v>
      </c>
      <c r="V964" t="s">
        <v>48</v>
      </c>
      <c r="W964" t="s">
        <v>48</v>
      </c>
      <c r="X964" t="s">
        <v>50</v>
      </c>
      <c r="Y964" s="7">
        <f>ABS(Quintile_Data[[#This Row],[AE_Amt_Overall]]-MAX(Quintile_Data[[#This Row],[AE_Amt_Q1]:[AE_Amt_Q5]]))</f>
        <v>0.87381056796910694</v>
      </c>
      <c r="Z964" s="6">
        <f>ABS(MIN(Quintile_Data[[#This Row],[AE_Amt_Q1]:[AE_Amt_Q5]])-Quintile_Data[[#This Row],[AE_Amt_Overall]])</f>
        <v>0.25641626557337804</v>
      </c>
      <c r="AA964" s="19">
        <f>VLOOKUP(Quintile_Data[[#This Row],[Deaths_Q1]],Mapping!$A$2:$B$8,2,FALSE)</f>
        <v>50</v>
      </c>
      <c r="AB964" s="8">
        <f>VLOOKUP(Quintile_Data[[#This Row],[Deaths_Q2]],Mapping!$A$2:$B$8,2,FALSE)</f>
        <v>50</v>
      </c>
      <c r="AC964" s="8">
        <f>VLOOKUP(Quintile_Data[[#This Row],[Deaths_Q3]],Mapping!$A$2:$B$8,2,FALSE)</f>
        <v>50</v>
      </c>
      <c r="AD964" s="8">
        <f>VLOOKUP(Quintile_Data[[#This Row],[Deaths_Q4]],Mapping!$A$2:$B$8,2,FALSE)</f>
        <v>50</v>
      </c>
      <c r="AE964" s="8">
        <f>VLOOKUP(Quintile_Data[[#This Row],[Deaths_Q5]],Mapping!$A$2:$B$8,2,FALSE)</f>
        <v>50</v>
      </c>
      <c r="AF964" s="8">
        <f>VLOOKUP(Quintile_Data[[#This Row],[Deaths_Overall]],Mapping!$A$2:$B$8,2,FALSE)</f>
        <v>100</v>
      </c>
    </row>
    <row r="965" spans="1:32" x14ac:dyDescent="0.25">
      <c r="A965" t="s">
        <v>13</v>
      </c>
      <c r="B965" t="s">
        <v>8</v>
      </c>
      <c r="C965" t="s">
        <v>6</v>
      </c>
      <c r="D965" t="s">
        <v>14</v>
      </c>
      <c r="E965" t="s">
        <v>11</v>
      </c>
      <c r="F965" t="s">
        <v>57</v>
      </c>
      <c r="G965" s="10">
        <v>2.0801489530956201</v>
      </c>
      <c r="H965" s="5">
        <v>1.41963428205596</v>
      </c>
      <c r="I965" s="5">
        <v>0.98963018553599402</v>
      </c>
      <c r="J965" s="5">
        <v>0.83828374044695297</v>
      </c>
      <c r="K965" s="5">
        <v>0.68489975501366396</v>
      </c>
      <c r="L965" s="5">
        <v>0.92540545054381596</v>
      </c>
      <c r="M965" s="10">
        <v>2.3300511875400698</v>
      </c>
      <c r="N965" s="5">
        <v>1.5214322540173699</v>
      </c>
      <c r="O965" s="5">
        <v>1.2955461030780999</v>
      </c>
      <c r="P965" s="5">
        <v>1.01886582787361</v>
      </c>
      <c r="Q965" s="5">
        <v>0.84706452745202598</v>
      </c>
      <c r="R965" s="5">
        <v>1.2291955723316601</v>
      </c>
      <c r="S965" s="11" t="s">
        <v>48</v>
      </c>
      <c r="T965" t="s">
        <v>48</v>
      </c>
      <c r="U965" t="s">
        <v>48</v>
      </c>
      <c r="V965" t="s">
        <v>48</v>
      </c>
      <c r="W965" t="s">
        <v>48</v>
      </c>
      <c r="X965" t="s">
        <v>50</v>
      </c>
      <c r="Y965" s="7">
        <f>ABS(Quintile_Data[[#This Row],[AE_Amt_Overall]]-MAX(Quintile_Data[[#This Row],[AE_Amt_Q1]:[AE_Amt_Q5]]))</f>
        <v>1.154743502551804</v>
      </c>
      <c r="Z965" s="6">
        <f>ABS(MIN(Quintile_Data[[#This Row],[AE_Amt_Q1]:[AE_Amt_Q5]])-Quintile_Data[[#This Row],[AE_Amt_Overall]])</f>
        <v>0.240505695530152</v>
      </c>
      <c r="AA965" s="19">
        <f>VLOOKUP(Quintile_Data[[#This Row],[Deaths_Q1]],Mapping!$A$2:$B$8,2,FALSE)</f>
        <v>50</v>
      </c>
      <c r="AB965" s="8">
        <f>VLOOKUP(Quintile_Data[[#This Row],[Deaths_Q2]],Mapping!$A$2:$B$8,2,FALSE)</f>
        <v>50</v>
      </c>
      <c r="AC965" s="8">
        <f>VLOOKUP(Quintile_Data[[#This Row],[Deaths_Q3]],Mapping!$A$2:$B$8,2,FALSE)</f>
        <v>50</v>
      </c>
      <c r="AD965" s="8">
        <f>VLOOKUP(Quintile_Data[[#This Row],[Deaths_Q4]],Mapping!$A$2:$B$8,2,FALSE)</f>
        <v>50</v>
      </c>
      <c r="AE965" s="8">
        <f>VLOOKUP(Quintile_Data[[#This Row],[Deaths_Q5]],Mapping!$A$2:$B$8,2,FALSE)</f>
        <v>50</v>
      </c>
      <c r="AF965" s="8">
        <f>VLOOKUP(Quintile_Data[[#This Row],[Deaths_Overall]],Mapping!$A$2:$B$8,2,FALSE)</f>
        <v>100</v>
      </c>
    </row>
    <row r="966" spans="1:32" x14ac:dyDescent="0.25">
      <c r="A966" t="s">
        <v>13</v>
      </c>
      <c r="B966" t="s">
        <v>8</v>
      </c>
      <c r="C966" t="s">
        <v>6</v>
      </c>
      <c r="D966" t="s">
        <v>14</v>
      </c>
      <c r="E966" t="s">
        <v>58</v>
      </c>
      <c r="F966" t="s">
        <v>16</v>
      </c>
      <c r="G966" s="10">
        <v>1.9775296809948399</v>
      </c>
      <c r="H966" s="5">
        <v>1.61160096657803</v>
      </c>
      <c r="I966" s="5">
        <v>1.38058168447809</v>
      </c>
      <c r="J966" s="5">
        <v>1.2738917231908899</v>
      </c>
      <c r="K966" s="5">
        <v>1.01953600042896</v>
      </c>
      <c r="L966" s="5">
        <v>1.3723931449284099</v>
      </c>
      <c r="M966" s="10">
        <v>2.2622172459106502</v>
      </c>
      <c r="N966" s="5">
        <v>1.7451431932619199</v>
      </c>
      <c r="O966" s="5">
        <v>1.51906807079108</v>
      </c>
      <c r="P966" s="5">
        <v>1.3757052859134</v>
      </c>
      <c r="Q966" s="5">
        <v>1.09684466929251</v>
      </c>
      <c r="R966" s="5">
        <v>1.50561852937444</v>
      </c>
      <c r="S966" s="11" t="s">
        <v>50</v>
      </c>
      <c r="T966" t="s">
        <v>50</v>
      </c>
      <c r="U966" t="s">
        <v>50</v>
      </c>
      <c r="V966" t="s">
        <v>50</v>
      </c>
      <c r="W966" t="s">
        <v>50</v>
      </c>
      <c r="X966" t="s">
        <v>50</v>
      </c>
      <c r="Y966" s="7">
        <f>ABS(Quintile_Data[[#This Row],[AE_Amt_Overall]]-MAX(Quintile_Data[[#This Row],[AE_Amt_Q1]:[AE_Amt_Q5]]))</f>
        <v>0.60513653606643003</v>
      </c>
      <c r="Z966" s="6">
        <f>ABS(MIN(Quintile_Data[[#This Row],[AE_Amt_Q1]:[AE_Amt_Q5]])-Quintile_Data[[#This Row],[AE_Amt_Overall]])</f>
        <v>0.35285714449944994</v>
      </c>
      <c r="AA966" s="19">
        <f>VLOOKUP(Quintile_Data[[#This Row],[Deaths_Q1]],Mapping!$A$2:$B$8,2,FALSE)</f>
        <v>100</v>
      </c>
      <c r="AB966" s="8">
        <f>VLOOKUP(Quintile_Data[[#This Row],[Deaths_Q2]],Mapping!$A$2:$B$8,2,FALSE)</f>
        <v>100</v>
      </c>
      <c r="AC966" s="8">
        <f>VLOOKUP(Quintile_Data[[#This Row],[Deaths_Q3]],Mapping!$A$2:$B$8,2,FALSE)</f>
        <v>100</v>
      </c>
      <c r="AD966" s="8">
        <f>VLOOKUP(Quintile_Data[[#This Row],[Deaths_Q4]],Mapping!$A$2:$B$8,2,FALSE)</f>
        <v>100</v>
      </c>
      <c r="AE966" s="8">
        <f>VLOOKUP(Quintile_Data[[#This Row],[Deaths_Q5]],Mapping!$A$2:$B$8,2,FALSE)</f>
        <v>100</v>
      </c>
      <c r="AF966" s="8">
        <f>VLOOKUP(Quintile_Data[[#This Row],[Deaths_Overall]],Mapping!$A$2:$B$8,2,FALSE)</f>
        <v>100</v>
      </c>
    </row>
    <row r="967" spans="1:32" x14ac:dyDescent="0.25">
      <c r="A967" t="s">
        <v>13</v>
      </c>
      <c r="B967" t="s">
        <v>8</v>
      </c>
      <c r="C967" t="s">
        <v>6</v>
      </c>
      <c r="D967" t="s">
        <v>14</v>
      </c>
      <c r="E967" t="s">
        <v>58</v>
      </c>
      <c r="F967" t="s">
        <v>7</v>
      </c>
      <c r="G967" s="10">
        <v>1.42251078533425</v>
      </c>
      <c r="H967" s="5">
        <v>1.1204712548889699</v>
      </c>
      <c r="I967" s="5">
        <v>0.98046134813816699</v>
      </c>
      <c r="J967" s="5">
        <v>0.88003232156569999</v>
      </c>
      <c r="K967" s="5">
        <v>0.74448706495541095</v>
      </c>
      <c r="L967" s="5">
        <v>0.92336435023640795</v>
      </c>
      <c r="M967" s="10">
        <v>1.2860601817237201</v>
      </c>
      <c r="N967" s="5">
        <v>1.13802315851331</v>
      </c>
      <c r="O967" s="5">
        <v>1.0161019627062799</v>
      </c>
      <c r="P967" s="5">
        <v>0.92430703648475498</v>
      </c>
      <c r="Q967" s="5">
        <v>0.79362263831801305</v>
      </c>
      <c r="R967" s="5">
        <v>0.97340905636526398</v>
      </c>
      <c r="S967" s="11" t="s">
        <v>48</v>
      </c>
      <c r="T967" t="s">
        <v>50</v>
      </c>
      <c r="U967" t="s">
        <v>50</v>
      </c>
      <c r="V967" t="s">
        <v>50</v>
      </c>
      <c r="W967" t="s">
        <v>50</v>
      </c>
      <c r="X967" t="s">
        <v>50</v>
      </c>
      <c r="Y967" s="7">
        <f>ABS(Quintile_Data[[#This Row],[AE_Amt_Overall]]-MAX(Quintile_Data[[#This Row],[AE_Amt_Q1]:[AE_Amt_Q5]]))</f>
        <v>0.49914643509784207</v>
      </c>
      <c r="Z967" s="6">
        <f>ABS(MIN(Quintile_Data[[#This Row],[AE_Amt_Q1]:[AE_Amt_Q5]])-Quintile_Data[[#This Row],[AE_Amt_Overall]])</f>
        <v>0.178877285280997</v>
      </c>
      <c r="AA967" s="19">
        <f>VLOOKUP(Quintile_Data[[#This Row],[Deaths_Q1]],Mapping!$A$2:$B$8,2,FALSE)</f>
        <v>50</v>
      </c>
      <c r="AB967" s="8">
        <f>VLOOKUP(Quintile_Data[[#This Row],[Deaths_Q2]],Mapping!$A$2:$B$8,2,FALSE)</f>
        <v>100</v>
      </c>
      <c r="AC967" s="8">
        <f>VLOOKUP(Quintile_Data[[#This Row],[Deaths_Q3]],Mapping!$A$2:$B$8,2,FALSE)</f>
        <v>100</v>
      </c>
      <c r="AD967" s="8">
        <f>VLOOKUP(Quintile_Data[[#This Row],[Deaths_Q4]],Mapping!$A$2:$B$8,2,FALSE)</f>
        <v>100</v>
      </c>
      <c r="AE967" s="8">
        <f>VLOOKUP(Quintile_Data[[#This Row],[Deaths_Q5]],Mapping!$A$2:$B$8,2,FALSE)</f>
        <v>100</v>
      </c>
      <c r="AF967" s="8">
        <f>VLOOKUP(Quintile_Data[[#This Row],[Deaths_Overall]],Mapping!$A$2:$B$8,2,FALSE)</f>
        <v>100</v>
      </c>
    </row>
    <row r="968" spans="1:32" x14ac:dyDescent="0.25">
      <c r="A968" t="s">
        <v>13</v>
      </c>
      <c r="B968" t="s">
        <v>8</v>
      </c>
      <c r="C968" t="s">
        <v>6</v>
      </c>
      <c r="D968" t="s">
        <v>14</v>
      </c>
      <c r="E968" t="s">
        <v>58</v>
      </c>
      <c r="F968" t="s">
        <v>57</v>
      </c>
      <c r="G968" s="10">
        <v>1.5227355744040101</v>
      </c>
      <c r="H968" s="5">
        <v>1.18889128503441</v>
      </c>
      <c r="I968" s="5">
        <v>1.0306984031879001</v>
      </c>
      <c r="J968" s="5">
        <v>0.91524443407946998</v>
      </c>
      <c r="K968" s="5">
        <v>0.77280004239833999</v>
      </c>
      <c r="L968" s="5">
        <v>0.96282839248751395</v>
      </c>
      <c r="M968" s="10">
        <v>1.6497507175335899</v>
      </c>
      <c r="N968" s="5">
        <v>1.41836672955143</v>
      </c>
      <c r="O968" s="5">
        <v>1.2541855499587999</v>
      </c>
      <c r="P968" s="5">
        <v>1.05712303461166</v>
      </c>
      <c r="Q968" s="5">
        <v>0.89568864823738104</v>
      </c>
      <c r="R968" s="5">
        <v>1.19698563188006</v>
      </c>
      <c r="S968" s="11" t="s">
        <v>48</v>
      </c>
      <c r="T968" t="s">
        <v>50</v>
      </c>
      <c r="U968" t="s">
        <v>50</v>
      </c>
      <c r="V968" t="s">
        <v>50</v>
      </c>
      <c r="W968" t="s">
        <v>50</v>
      </c>
      <c r="X968" t="s">
        <v>52</v>
      </c>
      <c r="Y968" s="7">
        <f>ABS(Quintile_Data[[#This Row],[AE_Amt_Overall]]-MAX(Quintile_Data[[#This Row],[AE_Amt_Q1]:[AE_Amt_Q5]]))</f>
        <v>0.55990718191649613</v>
      </c>
      <c r="Z968" s="6">
        <f>ABS(MIN(Quintile_Data[[#This Row],[AE_Amt_Q1]:[AE_Amt_Q5]])-Quintile_Data[[#This Row],[AE_Amt_Overall]])</f>
        <v>0.19002835008917396</v>
      </c>
      <c r="AA968" s="19">
        <f>VLOOKUP(Quintile_Data[[#This Row],[Deaths_Q1]],Mapping!$A$2:$B$8,2,FALSE)</f>
        <v>50</v>
      </c>
      <c r="AB968" s="8">
        <f>VLOOKUP(Quintile_Data[[#This Row],[Deaths_Q2]],Mapping!$A$2:$B$8,2,FALSE)</f>
        <v>100</v>
      </c>
      <c r="AC968" s="8">
        <f>VLOOKUP(Quintile_Data[[#This Row],[Deaths_Q3]],Mapping!$A$2:$B$8,2,FALSE)</f>
        <v>100</v>
      </c>
      <c r="AD968" s="8">
        <f>VLOOKUP(Quintile_Data[[#This Row],[Deaths_Q4]],Mapping!$A$2:$B$8,2,FALSE)</f>
        <v>100</v>
      </c>
      <c r="AE968" s="8">
        <f>VLOOKUP(Quintile_Data[[#This Row],[Deaths_Q5]],Mapping!$A$2:$B$8,2,FALSE)</f>
        <v>100</v>
      </c>
      <c r="AF968" s="8">
        <f>VLOOKUP(Quintile_Data[[#This Row],[Deaths_Overall]],Mapping!$A$2:$B$8,2,FALSE)</f>
        <v>200</v>
      </c>
    </row>
    <row r="969" spans="1:32" x14ac:dyDescent="0.25">
      <c r="A969" t="s">
        <v>13</v>
      </c>
      <c r="B969" t="s">
        <v>8</v>
      </c>
      <c r="C969" t="s">
        <v>6</v>
      </c>
      <c r="D969" t="s">
        <v>17</v>
      </c>
      <c r="E969" t="s">
        <v>60</v>
      </c>
      <c r="F969" t="s">
        <v>16</v>
      </c>
      <c r="G969" s="10">
        <v>1.64417596078126</v>
      </c>
      <c r="H969" s="5">
        <v>1.4230250954597099</v>
      </c>
      <c r="I969" s="5">
        <v>1.25285475645175</v>
      </c>
      <c r="J969" s="5">
        <v>1.0897349793486699</v>
      </c>
      <c r="K969" s="5">
        <v>0.86034901567555</v>
      </c>
      <c r="L969" s="5">
        <v>1.1754403476058499</v>
      </c>
      <c r="M969" s="10">
        <v>1.66458030262435</v>
      </c>
      <c r="N969" s="5">
        <v>1.40234672587971</v>
      </c>
      <c r="O969" s="5">
        <v>1.2403576598867301</v>
      </c>
      <c r="P969" s="5">
        <v>1.1477681945040901</v>
      </c>
      <c r="Q969" s="5">
        <v>0.89295075099424603</v>
      </c>
      <c r="R969" s="5">
        <v>1.21387929762403</v>
      </c>
      <c r="S969" s="11" t="s">
        <v>48</v>
      </c>
      <c r="T969" t="s">
        <v>48</v>
      </c>
      <c r="U969" t="s">
        <v>48</v>
      </c>
      <c r="V969" t="s">
        <v>48</v>
      </c>
      <c r="W969" t="s">
        <v>49</v>
      </c>
      <c r="X969" t="s">
        <v>50</v>
      </c>
      <c r="Y969" s="7">
        <f>ABS(Quintile_Data[[#This Row],[AE_Amt_Overall]]-MAX(Quintile_Data[[#This Row],[AE_Amt_Q1]:[AE_Amt_Q5]]))</f>
        <v>0.46873561317541013</v>
      </c>
      <c r="Z969" s="6">
        <f>ABS(MIN(Quintile_Data[[#This Row],[AE_Amt_Q1]:[AE_Amt_Q5]])-Quintile_Data[[#This Row],[AE_Amt_Overall]])</f>
        <v>0.31509133193029992</v>
      </c>
      <c r="AA969" s="19">
        <f>VLOOKUP(Quintile_Data[[#This Row],[Deaths_Q1]],Mapping!$A$2:$B$8,2,FALSE)</f>
        <v>50</v>
      </c>
      <c r="AB969" s="8">
        <f>VLOOKUP(Quintile_Data[[#This Row],[Deaths_Q2]],Mapping!$A$2:$B$8,2,FALSE)</f>
        <v>50</v>
      </c>
      <c r="AC969" s="8">
        <f>VLOOKUP(Quintile_Data[[#This Row],[Deaths_Q3]],Mapping!$A$2:$B$8,2,FALSE)</f>
        <v>50</v>
      </c>
      <c r="AD969" s="8">
        <f>VLOOKUP(Quintile_Data[[#This Row],[Deaths_Q4]],Mapping!$A$2:$B$8,2,FALSE)</f>
        <v>50</v>
      </c>
      <c r="AE969" s="8">
        <f>VLOOKUP(Quintile_Data[[#This Row],[Deaths_Q5]],Mapping!$A$2:$B$8,2,FALSE)</f>
        <v>25</v>
      </c>
      <c r="AF969" s="8">
        <f>VLOOKUP(Quintile_Data[[#This Row],[Deaths_Overall]],Mapping!$A$2:$B$8,2,FALSE)</f>
        <v>100</v>
      </c>
    </row>
    <row r="970" spans="1:32" x14ac:dyDescent="0.25">
      <c r="A970" t="s">
        <v>13</v>
      </c>
      <c r="B970" t="s">
        <v>8</v>
      </c>
      <c r="C970" t="s">
        <v>6</v>
      </c>
      <c r="D970" t="s">
        <v>17</v>
      </c>
      <c r="E970" t="s">
        <v>60</v>
      </c>
      <c r="F970" t="s">
        <v>7</v>
      </c>
      <c r="G970" s="10">
        <v>1.7126418618074399</v>
      </c>
      <c r="H970" s="5">
        <v>1.2375277710816499</v>
      </c>
      <c r="I970" s="5">
        <v>0.97557951930314302</v>
      </c>
      <c r="J970" s="5">
        <v>0.80966561453611796</v>
      </c>
      <c r="K970" s="5">
        <v>0.57663961236750505</v>
      </c>
      <c r="L970" s="5">
        <v>0.94731014686578696</v>
      </c>
      <c r="M970" s="10">
        <v>1.40467141805689</v>
      </c>
      <c r="N970" s="5">
        <v>1.20248043691271</v>
      </c>
      <c r="O970" s="5">
        <v>1.0333094241563301</v>
      </c>
      <c r="P970" s="5">
        <v>0.90194096169721605</v>
      </c>
      <c r="Q970" s="5">
        <v>0.718656632534038</v>
      </c>
      <c r="R970" s="5">
        <v>1.0014595663300001</v>
      </c>
      <c r="S970" s="11" t="s">
        <v>49</v>
      </c>
      <c r="T970" t="s">
        <v>49</v>
      </c>
      <c r="U970" t="s">
        <v>49</v>
      </c>
      <c r="V970" t="s">
        <v>48</v>
      </c>
      <c r="W970" t="s">
        <v>49</v>
      </c>
      <c r="X970" t="s">
        <v>48</v>
      </c>
      <c r="Y970" s="7">
        <f>ABS(Quintile_Data[[#This Row],[AE_Amt_Overall]]-MAX(Quintile_Data[[#This Row],[AE_Amt_Q1]:[AE_Amt_Q5]]))</f>
        <v>0.76533171494165297</v>
      </c>
      <c r="Z970" s="6">
        <f>ABS(MIN(Quintile_Data[[#This Row],[AE_Amt_Q1]:[AE_Amt_Q5]])-Quintile_Data[[#This Row],[AE_Amt_Overall]])</f>
        <v>0.37067053449828191</v>
      </c>
      <c r="AA970" s="19">
        <f>VLOOKUP(Quintile_Data[[#This Row],[Deaths_Q1]],Mapping!$A$2:$B$8,2,FALSE)</f>
        <v>25</v>
      </c>
      <c r="AB970" s="8">
        <f>VLOOKUP(Quintile_Data[[#This Row],[Deaths_Q2]],Mapping!$A$2:$B$8,2,FALSE)</f>
        <v>25</v>
      </c>
      <c r="AC970" s="8">
        <f>VLOOKUP(Quintile_Data[[#This Row],[Deaths_Q3]],Mapping!$A$2:$B$8,2,FALSE)</f>
        <v>25</v>
      </c>
      <c r="AD970" s="8">
        <f>VLOOKUP(Quintile_Data[[#This Row],[Deaths_Q4]],Mapping!$A$2:$B$8,2,FALSE)</f>
        <v>50</v>
      </c>
      <c r="AE970" s="8">
        <f>VLOOKUP(Quintile_Data[[#This Row],[Deaths_Q5]],Mapping!$A$2:$B$8,2,FALSE)</f>
        <v>25</v>
      </c>
      <c r="AF970" s="8">
        <f>VLOOKUP(Quintile_Data[[#This Row],[Deaths_Overall]],Mapping!$A$2:$B$8,2,FALSE)</f>
        <v>50</v>
      </c>
    </row>
    <row r="971" spans="1:32" x14ac:dyDescent="0.25">
      <c r="A971" t="s">
        <v>13</v>
      </c>
      <c r="B971" t="s">
        <v>8</v>
      </c>
      <c r="C971" t="s">
        <v>6</v>
      </c>
      <c r="D971" t="s">
        <v>17</v>
      </c>
      <c r="E971" t="s">
        <v>60</v>
      </c>
      <c r="F971" t="s">
        <v>57</v>
      </c>
      <c r="G971" s="10">
        <v>1.6404350368335801</v>
      </c>
      <c r="H971" s="5">
        <v>1.29726947850709</v>
      </c>
      <c r="I971" s="5">
        <v>1.09522866981338</v>
      </c>
      <c r="J971" s="5">
        <v>0.94090721997356896</v>
      </c>
      <c r="K971" s="5">
        <v>0.69826709101365203</v>
      </c>
      <c r="L971" s="5">
        <v>1.01878935685824</v>
      </c>
      <c r="M971" s="10">
        <v>1.50267949558583</v>
      </c>
      <c r="N971" s="5">
        <v>1.2943616625330601</v>
      </c>
      <c r="O971" s="5">
        <v>1.1906803430533801</v>
      </c>
      <c r="P971" s="5">
        <v>1.09789683146293</v>
      </c>
      <c r="Q971" s="5">
        <v>0.91300966562437502</v>
      </c>
      <c r="R971" s="5">
        <v>1.15785218840408</v>
      </c>
      <c r="S971" s="11" t="s">
        <v>48</v>
      </c>
      <c r="T971" t="s">
        <v>48</v>
      </c>
      <c r="U971" t="s">
        <v>48</v>
      </c>
      <c r="V971" t="s">
        <v>48</v>
      </c>
      <c r="W971" t="s">
        <v>48</v>
      </c>
      <c r="X971" t="s">
        <v>50</v>
      </c>
      <c r="Y971" s="7">
        <f>ABS(Quintile_Data[[#This Row],[AE_Amt_Overall]]-MAX(Quintile_Data[[#This Row],[AE_Amt_Q1]:[AE_Amt_Q5]]))</f>
        <v>0.62164567997534004</v>
      </c>
      <c r="Z971" s="6">
        <f>ABS(MIN(Quintile_Data[[#This Row],[AE_Amt_Q1]:[AE_Amt_Q5]])-Quintile_Data[[#This Row],[AE_Amt_Overall]])</f>
        <v>0.32052226584458798</v>
      </c>
      <c r="AA971" s="19">
        <f>VLOOKUP(Quintile_Data[[#This Row],[Deaths_Q1]],Mapping!$A$2:$B$8,2,FALSE)</f>
        <v>50</v>
      </c>
      <c r="AB971" s="8">
        <f>VLOOKUP(Quintile_Data[[#This Row],[Deaths_Q2]],Mapping!$A$2:$B$8,2,FALSE)</f>
        <v>50</v>
      </c>
      <c r="AC971" s="8">
        <f>VLOOKUP(Quintile_Data[[#This Row],[Deaths_Q3]],Mapping!$A$2:$B$8,2,FALSE)</f>
        <v>50</v>
      </c>
      <c r="AD971" s="8">
        <f>VLOOKUP(Quintile_Data[[#This Row],[Deaths_Q4]],Mapping!$A$2:$B$8,2,FALSE)</f>
        <v>50</v>
      </c>
      <c r="AE971" s="8">
        <f>VLOOKUP(Quintile_Data[[#This Row],[Deaths_Q5]],Mapping!$A$2:$B$8,2,FALSE)</f>
        <v>50</v>
      </c>
      <c r="AF971" s="8">
        <f>VLOOKUP(Quintile_Data[[#This Row],[Deaths_Overall]],Mapping!$A$2:$B$8,2,FALSE)</f>
        <v>100</v>
      </c>
    </row>
    <row r="972" spans="1:32" x14ac:dyDescent="0.25">
      <c r="A972" t="s">
        <v>13</v>
      </c>
      <c r="B972" t="s">
        <v>8</v>
      </c>
      <c r="C972" t="s">
        <v>6</v>
      </c>
      <c r="D972" t="s">
        <v>17</v>
      </c>
      <c r="E972" t="s">
        <v>61</v>
      </c>
      <c r="F972" t="s">
        <v>16</v>
      </c>
      <c r="G972" s="10">
        <v>1.4179695173269999</v>
      </c>
      <c r="H972" s="5">
        <v>1.2615984129198199</v>
      </c>
      <c r="I972" s="5">
        <v>1.1630802315672299</v>
      </c>
      <c r="J972" s="5">
        <v>1.06625122052646</v>
      </c>
      <c r="K972" s="5">
        <v>0.86355299043860401</v>
      </c>
      <c r="L972" s="5">
        <v>1.16205964608983</v>
      </c>
      <c r="M972" s="10">
        <v>1.56072384511949</v>
      </c>
      <c r="N972" s="5">
        <v>1.30825207731933</v>
      </c>
      <c r="O972" s="5">
        <v>1.21973393660436</v>
      </c>
      <c r="P972" s="5">
        <v>1.13544061712415</v>
      </c>
      <c r="Q972" s="5">
        <v>0.91826268553493595</v>
      </c>
      <c r="R972" s="5">
        <v>1.23964542398814</v>
      </c>
      <c r="S972" s="11" t="s">
        <v>48</v>
      </c>
      <c r="T972" t="s">
        <v>48</v>
      </c>
      <c r="U972" t="s">
        <v>50</v>
      </c>
      <c r="V972" t="s">
        <v>50</v>
      </c>
      <c r="W972" t="s">
        <v>48</v>
      </c>
      <c r="X972" t="s">
        <v>50</v>
      </c>
      <c r="Y972" s="7">
        <f>ABS(Quintile_Data[[#This Row],[AE_Amt_Overall]]-MAX(Quintile_Data[[#This Row],[AE_Amt_Q1]:[AE_Amt_Q5]]))</f>
        <v>0.25590987123716991</v>
      </c>
      <c r="Z972" s="6">
        <f>ABS(MIN(Quintile_Data[[#This Row],[AE_Amt_Q1]:[AE_Amt_Q5]])-Quintile_Data[[#This Row],[AE_Amt_Overall]])</f>
        <v>0.29850665565122603</v>
      </c>
      <c r="AA972" s="19">
        <f>VLOOKUP(Quintile_Data[[#This Row],[Deaths_Q1]],Mapping!$A$2:$B$8,2,FALSE)</f>
        <v>50</v>
      </c>
      <c r="AB972" s="8">
        <f>VLOOKUP(Quintile_Data[[#This Row],[Deaths_Q2]],Mapping!$A$2:$B$8,2,FALSE)</f>
        <v>50</v>
      </c>
      <c r="AC972" s="8">
        <f>VLOOKUP(Quintile_Data[[#This Row],[Deaths_Q3]],Mapping!$A$2:$B$8,2,FALSE)</f>
        <v>100</v>
      </c>
      <c r="AD972" s="8">
        <f>VLOOKUP(Quintile_Data[[#This Row],[Deaths_Q4]],Mapping!$A$2:$B$8,2,FALSE)</f>
        <v>100</v>
      </c>
      <c r="AE972" s="8">
        <f>VLOOKUP(Quintile_Data[[#This Row],[Deaths_Q5]],Mapping!$A$2:$B$8,2,FALSE)</f>
        <v>50</v>
      </c>
      <c r="AF972" s="8">
        <f>VLOOKUP(Quintile_Data[[#This Row],[Deaths_Overall]],Mapping!$A$2:$B$8,2,FALSE)</f>
        <v>100</v>
      </c>
    </row>
    <row r="973" spans="1:32" x14ac:dyDescent="0.25">
      <c r="A973" t="s">
        <v>13</v>
      </c>
      <c r="B973" t="s">
        <v>8</v>
      </c>
      <c r="C973" t="s">
        <v>6</v>
      </c>
      <c r="D973" t="s">
        <v>17</v>
      </c>
      <c r="E973" t="s">
        <v>61</v>
      </c>
      <c r="F973" t="s">
        <v>7</v>
      </c>
      <c r="G973" s="10">
        <v>1.3963919462538601</v>
      </c>
      <c r="H973" s="5">
        <v>1.17713514503232</v>
      </c>
      <c r="I973" s="5">
        <v>0.96139939168488897</v>
      </c>
      <c r="J973" s="5">
        <v>0.856003361891154</v>
      </c>
      <c r="K973" s="5">
        <v>0.66852002172129499</v>
      </c>
      <c r="L973" s="5">
        <v>0.97878953381956701</v>
      </c>
      <c r="M973" s="10">
        <v>1.2381281646401401</v>
      </c>
      <c r="N973" s="5">
        <v>1.12740822489879</v>
      </c>
      <c r="O973" s="5">
        <v>0.99241239446116702</v>
      </c>
      <c r="P973" s="5">
        <v>0.96025455613704203</v>
      </c>
      <c r="Q973" s="5">
        <v>0.76706844924468298</v>
      </c>
      <c r="R973" s="5">
        <v>1.01251163568291</v>
      </c>
      <c r="S973" s="11" t="s">
        <v>48</v>
      </c>
      <c r="T973" t="s">
        <v>48</v>
      </c>
      <c r="U973" t="s">
        <v>48</v>
      </c>
      <c r="V973" t="s">
        <v>48</v>
      </c>
      <c r="W973" t="s">
        <v>48</v>
      </c>
      <c r="X973" t="s">
        <v>50</v>
      </c>
      <c r="Y973" s="7">
        <f>ABS(Quintile_Data[[#This Row],[AE_Amt_Overall]]-MAX(Quintile_Data[[#This Row],[AE_Amt_Q1]:[AE_Amt_Q5]]))</f>
        <v>0.41760241243429308</v>
      </c>
      <c r="Z973" s="6">
        <f>ABS(MIN(Quintile_Data[[#This Row],[AE_Amt_Q1]:[AE_Amt_Q5]])-Quintile_Data[[#This Row],[AE_Amt_Overall]])</f>
        <v>0.31026951209827203</v>
      </c>
      <c r="AA973" s="19">
        <f>VLOOKUP(Quintile_Data[[#This Row],[Deaths_Q1]],Mapping!$A$2:$B$8,2,FALSE)</f>
        <v>50</v>
      </c>
      <c r="AB973" s="8">
        <f>VLOOKUP(Quintile_Data[[#This Row],[Deaths_Q2]],Mapping!$A$2:$B$8,2,FALSE)</f>
        <v>50</v>
      </c>
      <c r="AC973" s="8">
        <f>VLOOKUP(Quintile_Data[[#This Row],[Deaths_Q3]],Mapping!$A$2:$B$8,2,FALSE)</f>
        <v>50</v>
      </c>
      <c r="AD973" s="8">
        <f>VLOOKUP(Quintile_Data[[#This Row],[Deaths_Q4]],Mapping!$A$2:$B$8,2,FALSE)</f>
        <v>50</v>
      </c>
      <c r="AE973" s="8">
        <f>VLOOKUP(Quintile_Data[[#This Row],[Deaths_Q5]],Mapping!$A$2:$B$8,2,FALSE)</f>
        <v>50</v>
      </c>
      <c r="AF973" s="8">
        <f>VLOOKUP(Quintile_Data[[#This Row],[Deaths_Overall]],Mapping!$A$2:$B$8,2,FALSE)</f>
        <v>100</v>
      </c>
    </row>
    <row r="974" spans="1:32" x14ac:dyDescent="0.25">
      <c r="A974" t="s">
        <v>13</v>
      </c>
      <c r="B974" t="s">
        <v>8</v>
      </c>
      <c r="C974" t="s">
        <v>6</v>
      </c>
      <c r="D974" t="s">
        <v>17</v>
      </c>
      <c r="E974" t="s">
        <v>61</v>
      </c>
      <c r="F974" t="s">
        <v>57</v>
      </c>
      <c r="G974" s="10">
        <v>1.38425752608954</v>
      </c>
      <c r="H974" s="5">
        <v>1.1917775373695101</v>
      </c>
      <c r="I974" s="5">
        <v>1.03828928126277</v>
      </c>
      <c r="J974" s="5">
        <v>0.92567904749191998</v>
      </c>
      <c r="K974" s="5">
        <v>0.71003920108786001</v>
      </c>
      <c r="L974" s="5">
        <v>1.01079937085871</v>
      </c>
      <c r="M974" s="10">
        <v>1.3639308569826101</v>
      </c>
      <c r="N974" s="5">
        <v>1.23233839426511</v>
      </c>
      <c r="O974" s="5">
        <v>1.1843809985282301</v>
      </c>
      <c r="P974" s="5">
        <v>1.10505767194344</v>
      </c>
      <c r="Q974" s="5">
        <v>0.89299378932156404</v>
      </c>
      <c r="R974" s="5">
        <v>1.1625844402370999</v>
      </c>
      <c r="S974" s="11" t="s">
        <v>48</v>
      </c>
      <c r="T974" t="s">
        <v>50</v>
      </c>
      <c r="U974" t="s">
        <v>50</v>
      </c>
      <c r="V974" t="s">
        <v>50</v>
      </c>
      <c r="W974" t="s">
        <v>48</v>
      </c>
      <c r="X974" t="s">
        <v>50</v>
      </c>
      <c r="Y974" s="7">
        <f>ABS(Quintile_Data[[#This Row],[AE_Amt_Overall]]-MAX(Quintile_Data[[#This Row],[AE_Amt_Q1]:[AE_Amt_Q5]]))</f>
        <v>0.37345815523083004</v>
      </c>
      <c r="Z974" s="6">
        <f>ABS(MIN(Quintile_Data[[#This Row],[AE_Amt_Q1]:[AE_Amt_Q5]])-Quintile_Data[[#This Row],[AE_Amt_Overall]])</f>
        <v>0.30076016977084996</v>
      </c>
      <c r="AA974" s="19">
        <f>VLOOKUP(Quintile_Data[[#This Row],[Deaths_Q1]],Mapping!$A$2:$B$8,2,FALSE)</f>
        <v>50</v>
      </c>
      <c r="AB974" s="8">
        <f>VLOOKUP(Quintile_Data[[#This Row],[Deaths_Q2]],Mapping!$A$2:$B$8,2,FALSE)</f>
        <v>100</v>
      </c>
      <c r="AC974" s="8">
        <f>VLOOKUP(Quintile_Data[[#This Row],[Deaths_Q3]],Mapping!$A$2:$B$8,2,FALSE)</f>
        <v>100</v>
      </c>
      <c r="AD974" s="8">
        <f>VLOOKUP(Quintile_Data[[#This Row],[Deaths_Q4]],Mapping!$A$2:$B$8,2,FALSE)</f>
        <v>100</v>
      </c>
      <c r="AE974" s="8">
        <f>VLOOKUP(Quintile_Data[[#This Row],[Deaths_Q5]],Mapping!$A$2:$B$8,2,FALSE)</f>
        <v>50</v>
      </c>
      <c r="AF974" s="8">
        <f>VLOOKUP(Quintile_Data[[#This Row],[Deaths_Overall]],Mapping!$A$2:$B$8,2,FALSE)</f>
        <v>100</v>
      </c>
    </row>
    <row r="975" spans="1:32" x14ac:dyDescent="0.25">
      <c r="A975" t="s">
        <v>13</v>
      </c>
      <c r="B975" t="s">
        <v>8</v>
      </c>
      <c r="C975" t="s">
        <v>6</v>
      </c>
      <c r="D975" t="s">
        <v>17</v>
      </c>
      <c r="E975" t="s">
        <v>62</v>
      </c>
      <c r="F975" t="s">
        <v>16</v>
      </c>
      <c r="G975" s="10">
        <v>1.64889409951991</v>
      </c>
      <c r="H975" s="5">
        <v>1.29347072077838</v>
      </c>
      <c r="I975" s="5">
        <v>1.1904550384477799</v>
      </c>
      <c r="J975" s="5">
        <v>1.00871239089498</v>
      </c>
      <c r="K975" s="5">
        <v>0.84267190312582696</v>
      </c>
      <c r="L975" s="5">
        <v>1.1682631597306301</v>
      </c>
      <c r="M975" s="10">
        <v>1.57726514260388</v>
      </c>
      <c r="N975" s="5">
        <v>1.4175141027203499</v>
      </c>
      <c r="O975" s="5">
        <v>1.2827190794077401</v>
      </c>
      <c r="P975" s="5">
        <v>1.0803047144842499</v>
      </c>
      <c r="Q975" s="5">
        <v>0.91509740988248001</v>
      </c>
      <c r="R975" s="5">
        <v>1.25968801837178</v>
      </c>
      <c r="S975" s="11" t="s">
        <v>48</v>
      </c>
      <c r="T975" t="s">
        <v>48</v>
      </c>
      <c r="U975" t="s">
        <v>48</v>
      </c>
      <c r="V975" t="s">
        <v>48</v>
      </c>
      <c r="W975" t="s">
        <v>49</v>
      </c>
      <c r="X975" t="s">
        <v>50</v>
      </c>
      <c r="Y975" s="7">
        <f>ABS(Quintile_Data[[#This Row],[AE_Amt_Overall]]-MAX(Quintile_Data[[#This Row],[AE_Amt_Q1]:[AE_Amt_Q5]]))</f>
        <v>0.48063093978927984</v>
      </c>
      <c r="Z975" s="6">
        <f>ABS(MIN(Quintile_Data[[#This Row],[AE_Amt_Q1]:[AE_Amt_Q5]])-Quintile_Data[[#This Row],[AE_Amt_Overall]])</f>
        <v>0.32559125660480315</v>
      </c>
      <c r="AA975" s="19">
        <f>VLOOKUP(Quintile_Data[[#This Row],[Deaths_Q1]],Mapping!$A$2:$B$8,2,FALSE)</f>
        <v>50</v>
      </c>
      <c r="AB975" s="8">
        <f>VLOOKUP(Quintile_Data[[#This Row],[Deaths_Q2]],Mapping!$A$2:$B$8,2,FALSE)</f>
        <v>50</v>
      </c>
      <c r="AC975" s="8">
        <f>VLOOKUP(Quintile_Data[[#This Row],[Deaths_Q3]],Mapping!$A$2:$B$8,2,FALSE)</f>
        <v>50</v>
      </c>
      <c r="AD975" s="8">
        <f>VLOOKUP(Quintile_Data[[#This Row],[Deaths_Q4]],Mapping!$A$2:$B$8,2,FALSE)</f>
        <v>50</v>
      </c>
      <c r="AE975" s="8">
        <f>VLOOKUP(Quintile_Data[[#This Row],[Deaths_Q5]],Mapping!$A$2:$B$8,2,FALSE)</f>
        <v>25</v>
      </c>
      <c r="AF975" s="8">
        <f>VLOOKUP(Quintile_Data[[#This Row],[Deaths_Overall]],Mapping!$A$2:$B$8,2,FALSE)</f>
        <v>100</v>
      </c>
    </row>
    <row r="976" spans="1:32" x14ac:dyDescent="0.25">
      <c r="A976" t="s">
        <v>13</v>
      </c>
      <c r="B976" t="s">
        <v>8</v>
      </c>
      <c r="C976" t="s">
        <v>6</v>
      </c>
      <c r="D976" t="s">
        <v>17</v>
      </c>
      <c r="E976" t="s">
        <v>62</v>
      </c>
      <c r="F976" t="s">
        <v>7</v>
      </c>
      <c r="G976" s="10">
        <v>1.42408969208678</v>
      </c>
      <c r="H976" s="5">
        <v>1.0538806208729199</v>
      </c>
      <c r="I976" s="5">
        <v>0.88552382317107403</v>
      </c>
      <c r="J976" s="5">
        <v>0.78853105729966599</v>
      </c>
      <c r="K976" s="5">
        <v>0.64579904878165795</v>
      </c>
      <c r="L976" s="5">
        <v>0.89951282794660603</v>
      </c>
      <c r="M976" s="10">
        <v>1.1282252242211901</v>
      </c>
      <c r="N976" s="5">
        <v>1.07186211898488</v>
      </c>
      <c r="O976" s="5">
        <v>0.94666719361112905</v>
      </c>
      <c r="P976" s="5">
        <v>0.92581229633158701</v>
      </c>
      <c r="Q976" s="5">
        <v>0.85070199130371305</v>
      </c>
      <c r="R976" s="5">
        <v>0.982637703166367</v>
      </c>
      <c r="S976" s="11" t="s">
        <v>49</v>
      </c>
      <c r="T976" t="s">
        <v>48</v>
      </c>
      <c r="U976" t="s">
        <v>48</v>
      </c>
      <c r="V976" t="s">
        <v>48</v>
      </c>
      <c r="W976" t="s">
        <v>48</v>
      </c>
      <c r="X976" t="s">
        <v>50</v>
      </c>
      <c r="Y976" s="7">
        <f>ABS(Quintile_Data[[#This Row],[AE_Amt_Overall]]-MAX(Quintile_Data[[#This Row],[AE_Amt_Q1]:[AE_Amt_Q5]]))</f>
        <v>0.52457686414017402</v>
      </c>
      <c r="Z976" s="6">
        <f>ABS(MIN(Quintile_Data[[#This Row],[AE_Amt_Q1]:[AE_Amt_Q5]])-Quintile_Data[[#This Row],[AE_Amt_Overall]])</f>
        <v>0.25371377916494808</v>
      </c>
      <c r="AA976" s="19">
        <f>VLOOKUP(Quintile_Data[[#This Row],[Deaths_Q1]],Mapping!$A$2:$B$8,2,FALSE)</f>
        <v>25</v>
      </c>
      <c r="AB976" s="8">
        <f>VLOOKUP(Quintile_Data[[#This Row],[Deaths_Q2]],Mapping!$A$2:$B$8,2,FALSE)</f>
        <v>50</v>
      </c>
      <c r="AC976" s="8">
        <f>VLOOKUP(Quintile_Data[[#This Row],[Deaths_Q3]],Mapping!$A$2:$B$8,2,FALSE)</f>
        <v>50</v>
      </c>
      <c r="AD976" s="8">
        <f>VLOOKUP(Quintile_Data[[#This Row],[Deaths_Q4]],Mapping!$A$2:$B$8,2,FALSE)</f>
        <v>50</v>
      </c>
      <c r="AE976" s="8">
        <f>VLOOKUP(Quintile_Data[[#This Row],[Deaths_Q5]],Mapping!$A$2:$B$8,2,FALSE)</f>
        <v>50</v>
      </c>
      <c r="AF976" s="8">
        <f>VLOOKUP(Quintile_Data[[#This Row],[Deaths_Overall]],Mapping!$A$2:$B$8,2,FALSE)</f>
        <v>100</v>
      </c>
    </row>
    <row r="977" spans="1:32" x14ac:dyDescent="0.25">
      <c r="A977" t="s">
        <v>13</v>
      </c>
      <c r="B977" t="s">
        <v>8</v>
      </c>
      <c r="C977" t="s">
        <v>6</v>
      </c>
      <c r="D977" t="s">
        <v>17</v>
      </c>
      <c r="E977" t="s">
        <v>62</v>
      </c>
      <c r="F977" t="s">
        <v>57</v>
      </c>
      <c r="G977" s="10">
        <v>1.40814062758238</v>
      </c>
      <c r="H977" s="5">
        <v>1.0722281687754101</v>
      </c>
      <c r="I977" s="5">
        <v>0.93520559906095702</v>
      </c>
      <c r="J977" s="5">
        <v>0.84417791202969295</v>
      </c>
      <c r="K977" s="5">
        <v>0.66424999091056602</v>
      </c>
      <c r="L977" s="5">
        <v>0.91134979297913199</v>
      </c>
      <c r="M977" s="10">
        <v>1.2408743186267399</v>
      </c>
      <c r="N977" s="5">
        <v>1.18138479534284</v>
      </c>
      <c r="O977" s="5">
        <v>1.10583376855414</v>
      </c>
      <c r="P977" s="5">
        <v>0.98448821858670399</v>
      </c>
      <c r="Q977" s="5">
        <v>1.07080900349579</v>
      </c>
      <c r="R977" s="5">
        <v>1.1025449200744499</v>
      </c>
      <c r="S977" s="11" t="s">
        <v>48</v>
      </c>
      <c r="T977" t="s">
        <v>48</v>
      </c>
      <c r="U977" t="s">
        <v>48</v>
      </c>
      <c r="V977" t="s">
        <v>48</v>
      </c>
      <c r="W977" t="s">
        <v>48</v>
      </c>
      <c r="X977" t="s">
        <v>50</v>
      </c>
      <c r="Y977" s="7">
        <f>ABS(Quintile_Data[[#This Row],[AE_Amt_Overall]]-MAX(Quintile_Data[[#This Row],[AE_Amt_Q1]:[AE_Amt_Q5]]))</f>
        <v>0.49679083460324802</v>
      </c>
      <c r="Z977" s="6">
        <f>ABS(MIN(Quintile_Data[[#This Row],[AE_Amt_Q1]:[AE_Amt_Q5]])-Quintile_Data[[#This Row],[AE_Amt_Overall]])</f>
        <v>0.24709980206856597</v>
      </c>
      <c r="AA977" s="19">
        <f>VLOOKUP(Quintile_Data[[#This Row],[Deaths_Q1]],Mapping!$A$2:$B$8,2,FALSE)</f>
        <v>50</v>
      </c>
      <c r="AB977" s="8">
        <f>VLOOKUP(Quintile_Data[[#This Row],[Deaths_Q2]],Mapping!$A$2:$B$8,2,FALSE)</f>
        <v>50</v>
      </c>
      <c r="AC977" s="8">
        <f>VLOOKUP(Quintile_Data[[#This Row],[Deaths_Q3]],Mapping!$A$2:$B$8,2,FALSE)</f>
        <v>50</v>
      </c>
      <c r="AD977" s="8">
        <f>VLOOKUP(Quintile_Data[[#This Row],[Deaths_Q4]],Mapping!$A$2:$B$8,2,FALSE)</f>
        <v>50</v>
      </c>
      <c r="AE977" s="8">
        <f>VLOOKUP(Quintile_Data[[#This Row],[Deaths_Q5]],Mapping!$A$2:$B$8,2,FALSE)</f>
        <v>50</v>
      </c>
      <c r="AF977" s="8">
        <f>VLOOKUP(Quintile_Data[[#This Row],[Deaths_Overall]],Mapping!$A$2:$B$8,2,FALSE)</f>
        <v>100</v>
      </c>
    </row>
    <row r="978" spans="1:32" x14ac:dyDescent="0.25">
      <c r="A978" t="s">
        <v>13</v>
      </c>
      <c r="B978" t="s">
        <v>8</v>
      </c>
      <c r="C978" t="s">
        <v>6</v>
      </c>
      <c r="D978" t="s">
        <v>17</v>
      </c>
      <c r="E978" t="s">
        <v>11</v>
      </c>
      <c r="F978" t="s">
        <v>16</v>
      </c>
      <c r="G978" s="10">
        <v>2.3343742731399701</v>
      </c>
      <c r="H978" s="5">
        <v>1.6275503377243801</v>
      </c>
      <c r="I978" s="5">
        <v>1.3503196531297099</v>
      </c>
      <c r="J978" s="5">
        <v>1.0813574974301701</v>
      </c>
      <c r="K978" s="5">
        <v>0.81295628769019102</v>
      </c>
      <c r="L978" s="5">
        <v>1.34057805215771</v>
      </c>
      <c r="M978" s="10">
        <v>2.65958469740545</v>
      </c>
      <c r="N978" s="5">
        <v>1.74031077419622</v>
      </c>
      <c r="O978" s="5">
        <v>1.4510006738164101</v>
      </c>
      <c r="P978" s="5">
        <v>1.1524040892306699</v>
      </c>
      <c r="Q978" s="5">
        <v>0.90435877031761003</v>
      </c>
      <c r="R978" s="5">
        <v>1.46971961066015</v>
      </c>
      <c r="S978" s="11" t="s">
        <v>48</v>
      </c>
      <c r="T978" t="s">
        <v>48</v>
      </c>
      <c r="U978" t="s">
        <v>48</v>
      </c>
      <c r="V978" t="s">
        <v>48</v>
      </c>
      <c r="W978" t="s">
        <v>49</v>
      </c>
      <c r="X978" t="s">
        <v>50</v>
      </c>
      <c r="Y978" s="7">
        <f>ABS(Quintile_Data[[#This Row],[AE_Amt_Overall]]-MAX(Quintile_Data[[#This Row],[AE_Amt_Q1]:[AE_Amt_Q5]]))</f>
        <v>0.99379622098226017</v>
      </c>
      <c r="Z978" s="6">
        <f>ABS(MIN(Quintile_Data[[#This Row],[AE_Amt_Q1]:[AE_Amt_Q5]])-Quintile_Data[[#This Row],[AE_Amt_Overall]])</f>
        <v>0.52762176446751896</v>
      </c>
      <c r="AA978" s="19">
        <f>VLOOKUP(Quintile_Data[[#This Row],[Deaths_Q1]],Mapping!$A$2:$B$8,2,FALSE)</f>
        <v>50</v>
      </c>
      <c r="AB978" s="8">
        <f>VLOOKUP(Quintile_Data[[#This Row],[Deaths_Q2]],Mapping!$A$2:$B$8,2,FALSE)</f>
        <v>50</v>
      </c>
      <c r="AC978" s="8">
        <f>VLOOKUP(Quintile_Data[[#This Row],[Deaths_Q3]],Mapping!$A$2:$B$8,2,FALSE)</f>
        <v>50</v>
      </c>
      <c r="AD978" s="8">
        <f>VLOOKUP(Quintile_Data[[#This Row],[Deaths_Q4]],Mapping!$A$2:$B$8,2,FALSE)</f>
        <v>50</v>
      </c>
      <c r="AE978" s="8">
        <f>VLOOKUP(Quintile_Data[[#This Row],[Deaths_Q5]],Mapping!$A$2:$B$8,2,FALSE)</f>
        <v>25</v>
      </c>
      <c r="AF978" s="8">
        <f>VLOOKUP(Quintile_Data[[#This Row],[Deaths_Overall]],Mapping!$A$2:$B$8,2,FALSE)</f>
        <v>100</v>
      </c>
    </row>
    <row r="979" spans="1:32" x14ac:dyDescent="0.25">
      <c r="A979" t="s">
        <v>13</v>
      </c>
      <c r="B979" t="s">
        <v>8</v>
      </c>
      <c r="C979" t="s">
        <v>6</v>
      </c>
      <c r="D979" t="s">
        <v>17</v>
      </c>
      <c r="E979" t="s">
        <v>11</v>
      </c>
      <c r="F979" t="s">
        <v>7</v>
      </c>
      <c r="G979" s="10">
        <v>1.54230587195757</v>
      </c>
      <c r="H979" s="5">
        <v>0.93817140563630697</v>
      </c>
      <c r="I979" s="5">
        <v>0.83435360551203797</v>
      </c>
      <c r="J979" s="5">
        <v>0.70791056736011304</v>
      </c>
      <c r="K979" s="5">
        <v>0.41182977843836699</v>
      </c>
      <c r="L979" s="5">
        <v>0.778159283652892</v>
      </c>
      <c r="M979" s="10">
        <v>1.5243065187853999</v>
      </c>
      <c r="N979" s="5">
        <v>1.07888460045983</v>
      </c>
      <c r="O979" s="5">
        <v>0.89917297240930005</v>
      </c>
      <c r="P979" s="5">
        <v>0.83895555584339199</v>
      </c>
      <c r="Q979" s="5">
        <v>0.75051636717235803</v>
      </c>
      <c r="R979" s="5">
        <v>0.94113886296642801</v>
      </c>
      <c r="S979" s="11" t="s">
        <v>49</v>
      </c>
      <c r="T979" t="s">
        <v>48</v>
      </c>
      <c r="U979" t="s">
        <v>48</v>
      </c>
      <c r="V979" t="s">
        <v>48</v>
      </c>
      <c r="W979" t="s">
        <v>49</v>
      </c>
      <c r="X979" t="s">
        <v>50</v>
      </c>
      <c r="Y979" s="7">
        <f>ABS(Quintile_Data[[#This Row],[AE_Amt_Overall]]-MAX(Quintile_Data[[#This Row],[AE_Amt_Q1]:[AE_Amt_Q5]]))</f>
        <v>0.76414658830467797</v>
      </c>
      <c r="Z979" s="6">
        <f>ABS(MIN(Quintile_Data[[#This Row],[AE_Amt_Q1]:[AE_Amt_Q5]])-Quintile_Data[[#This Row],[AE_Amt_Overall]])</f>
        <v>0.36632950521452501</v>
      </c>
      <c r="AA979" s="19">
        <f>VLOOKUP(Quintile_Data[[#This Row],[Deaths_Q1]],Mapping!$A$2:$B$8,2,FALSE)</f>
        <v>25</v>
      </c>
      <c r="AB979" s="8">
        <f>VLOOKUP(Quintile_Data[[#This Row],[Deaths_Q2]],Mapping!$A$2:$B$8,2,FALSE)</f>
        <v>50</v>
      </c>
      <c r="AC979" s="8">
        <f>VLOOKUP(Quintile_Data[[#This Row],[Deaths_Q3]],Mapping!$A$2:$B$8,2,FALSE)</f>
        <v>50</v>
      </c>
      <c r="AD979" s="8">
        <f>VLOOKUP(Quintile_Data[[#This Row],[Deaths_Q4]],Mapping!$A$2:$B$8,2,FALSE)</f>
        <v>50</v>
      </c>
      <c r="AE979" s="8">
        <f>VLOOKUP(Quintile_Data[[#This Row],[Deaths_Q5]],Mapping!$A$2:$B$8,2,FALSE)</f>
        <v>25</v>
      </c>
      <c r="AF979" s="8">
        <f>VLOOKUP(Quintile_Data[[#This Row],[Deaths_Overall]],Mapping!$A$2:$B$8,2,FALSE)</f>
        <v>100</v>
      </c>
    </row>
    <row r="980" spans="1:32" x14ac:dyDescent="0.25">
      <c r="A980" t="s">
        <v>13</v>
      </c>
      <c r="B980" t="s">
        <v>8</v>
      </c>
      <c r="C980" t="s">
        <v>6</v>
      </c>
      <c r="D980" t="s">
        <v>17</v>
      </c>
      <c r="E980" t="s">
        <v>11</v>
      </c>
      <c r="F980" t="s">
        <v>57</v>
      </c>
      <c r="G980" s="10">
        <v>1.62388996988695</v>
      </c>
      <c r="H980" s="5">
        <v>1.0762867386274899</v>
      </c>
      <c r="I980" s="5">
        <v>0.87859933194319895</v>
      </c>
      <c r="J980" s="5">
        <v>0.733683305381166</v>
      </c>
      <c r="K980" s="5">
        <v>0.51574645791423701</v>
      </c>
      <c r="L980" s="5">
        <v>0.78975423549899604</v>
      </c>
      <c r="M980" s="10">
        <v>1.65580418343265</v>
      </c>
      <c r="N980" s="5">
        <v>1.4063602112651199</v>
      </c>
      <c r="O980" s="5">
        <v>1.1021920252856101</v>
      </c>
      <c r="P980" s="5">
        <v>0.97517892021574204</v>
      </c>
      <c r="Q980" s="5">
        <v>0.91074274066449501</v>
      </c>
      <c r="R980" s="5">
        <v>1.14662644488209</v>
      </c>
      <c r="S980" s="11" t="s">
        <v>48</v>
      </c>
      <c r="T980" t="s">
        <v>48</v>
      </c>
      <c r="U980" t="s">
        <v>48</v>
      </c>
      <c r="V980" t="s">
        <v>48</v>
      </c>
      <c r="W980" t="s">
        <v>48</v>
      </c>
      <c r="X980" t="s">
        <v>50</v>
      </c>
      <c r="Y980" s="7">
        <f>ABS(Quintile_Data[[#This Row],[AE_Amt_Overall]]-MAX(Quintile_Data[[#This Row],[AE_Amt_Q1]:[AE_Amt_Q5]]))</f>
        <v>0.83413573438795396</v>
      </c>
      <c r="Z980" s="6">
        <f>ABS(MIN(Quintile_Data[[#This Row],[AE_Amt_Q1]:[AE_Amt_Q5]])-Quintile_Data[[#This Row],[AE_Amt_Overall]])</f>
        <v>0.27400777758475903</v>
      </c>
      <c r="AA980" s="19">
        <f>VLOOKUP(Quintile_Data[[#This Row],[Deaths_Q1]],Mapping!$A$2:$B$8,2,FALSE)</f>
        <v>50</v>
      </c>
      <c r="AB980" s="8">
        <f>VLOOKUP(Quintile_Data[[#This Row],[Deaths_Q2]],Mapping!$A$2:$B$8,2,FALSE)</f>
        <v>50</v>
      </c>
      <c r="AC980" s="8">
        <f>VLOOKUP(Quintile_Data[[#This Row],[Deaths_Q3]],Mapping!$A$2:$B$8,2,FALSE)</f>
        <v>50</v>
      </c>
      <c r="AD980" s="8">
        <f>VLOOKUP(Quintile_Data[[#This Row],[Deaths_Q4]],Mapping!$A$2:$B$8,2,FALSE)</f>
        <v>50</v>
      </c>
      <c r="AE980" s="8">
        <f>VLOOKUP(Quintile_Data[[#This Row],[Deaths_Q5]],Mapping!$A$2:$B$8,2,FALSE)</f>
        <v>50</v>
      </c>
      <c r="AF980" s="8">
        <f>VLOOKUP(Quintile_Data[[#This Row],[Deaths_Overall]],Mapping!$A$2:$B$8,2,FALSE)</f>
        <v>100</v>
      </c>
    </row>
    <row r="981" spans="1:32" x14ac:dyDescent="0.25">
      <c r="A981" t="s">
        <v>13</v>
      </c>
      <c r="B981" t="s">
        <v>8</v>
      </c>
      <c r="C981" t="s">
        <v>6</v>
      </c>
      <c r="D981" t="s">
        <v>17</v>
      </c>
      <c r="E981" t="s">
        <v>58</v>
      </c>
      <c r="F981" t="s">
        <v>16</v>
      </c>
      <c r="G981" s="10">
        <v>1.54198035309172</v>
      </c>
      <c r="H981" s="5">
        <v>1.30068157832866</v>
      </c>
      <c r="I981" s="5">
        <v>1.17574364798739</v>
      </c>
      <c r="J981" s="5">
        <v>1.09091224903949</v>
      </c>
      <c r="K981" s="5">
        <v>0.95918866066596098</v>
      </c>
      <c r="L981" s="5">
        <v>1.18690353410397</v>
      </c>
      <c r="M981" s="10">
        <v>1.5780270699989101</v>
      </c>
      <c r="N981" s="5">
        <v>1.4202912667133301</v>
      </c>
      <c r="O981" s="5">
        <v>1.2362968080214201</v>
      </c>
      <c r="P981" s="5">
        <v>1.1492476912462899</v>
      </c>
      <c r="Q981" s="5">
        <v>1.01646654145007</v>
      </c>
      <c r="R981" s="5">
        <v>1.2641131436377799</v>
      </c>
      <c r="S981" s="11" t="s">
        <v>48</v>
      </c>
      <c r="T981" t="s">
        <v>50</v>
      </c>
      <c r="U981" t="s">
        <v>50</v>
      </c>
      <c r="V981" t="s">
        <v>50</v>
      </c>
      <c r="W981" t="s">
        <v>48</v>
      </c>
      <c r="X981" t="s">
        <v>50</v>
      </c>
      <c r="Y981" s="7">
        <f>ABS(Quintile_Data[[#This Row],[AE_Amt_Overall]]-MAX(Quintile_Data[[#This Row],[AE_Amt_Q1]:[AE_Amt_Q5]]))</f>
        <v>0.35507681898775001</v>
      </c>
      <c r="Z981" s="6">
        <f>ABS(MIN(Quintile_Data[[#This Row],[AE_Amt_Q1]:[AE_Amt_Q5]])-Quintile_Data[[#This Row],[AE_Amt_Overall]])</f>
        <v>0.227714873438009</v>
      </c>
      <c r="AA981" s="19">
        <f>VLOOKUP(Quintile_Data[[#This Row],[Deaths_Q1]],Mapping!$A$2:$B$8,2,FALSE)</f>
        <v>50</v>
      </c>
      <c r="AB981" s="8">
        <f>VLOOKUP(Quintile_Data[[#This Row],[Deaths_Q2]],Mapping!$A$2:$B$8,2,FALSE)</f>
        <v>100</v>
      </c>
      <c r="AC981" s="8">
        <f>VLOOKUP(Quintile_Data[[#This Row],[Deaths_Q3]],Mapping!$A$2:$B$8,2,FALSE)</f>
        <v>100</v>
      </c>
      <c r="AD981" s="8">
        <f>VLOOKUP(Quintile_Data[[#This Row],[Deaths_Q4]],Mapping!$A$2:$B$8,2,FALSE)</f>
        <v>100</v>
      </c>
      <c r="AE981" s="8">
        <f>VLOOKUP(Quintile_Data[[#This Row],[Deaths_Q5]],Mapping!$A$2:$B$8,2,FALSE)</f>
        <v>50</v>
      </c>
      <c r="AF981" s="8">
        <f>VLOOKUP(Quintile_Data[[#This Row],[Deaths_Overall]],Mapping!$A$2:$B$8,2,FALSE)</f>
        <v>100</v>
      </c>
    </row>
    <row r="982" spans="1:32" x14ac:dyDescent="0.25">
      <c r="A982" t="s">
        <v>13</v>
      </c>
      <c r="B982" t="s">
        <v>8</v>
      </c>
      <c r="C982" t="s">
        <v>6</v>
      </c>
      <c r="D982" t="s">
        <v>17</v>
      </c>
      <c r="E982" t="s">
        <v>58</v>
      </c>
      <c r="F982" t="s">
        <v>7</v>
      </c>
      <c r="G982" s="10">
        <v>1.2321733929901999</v>
      </c>
      <c r="H982" s="5">
        <v>0.99798066404022201</v>
      </c>
      <c r="I982" s="5">
        <v>0.88611458660963205</v>
      </c>
      <c r="J982" s="5">
        <v>0.83352129980002598</v>
      </c>
      <c r="K982" s="5">
        <v>0.69595382214317603</v>
      </c>
      <c r="L982" s="5">
        <v>0.86025509030627001</v>
      </c>
      <c r="M982" s="10">
        <v>1.1973154086725599</v>
      </c>
      <c r="N982" s="5">
        <v>1.07126748591975</v>
      </c>
      <c r="O982" s="5">
        <v>0.95116329438873704</v>
      </c>
      <c r="P982" s="5">
        <v>0.94326741776596501</v>
      </c>
      <c r="Q982" s="5">
        <v>0.886066818231946</v>
      </c>
      <c r="R982" s="5">
        <v>0.98662392503485696</v>
      </c>
      <c r="S982" s="11" t="s">
        <v>48</v>
      </c>
      <c r="T982" t="s">
        <v>50</v>
      </c>
      <c r="U982" t="s">
        <v>50</v>
      </c>
      <c r="V982" t="s">
        <v>48</v>
      </c>
      <c r="W982" t="s">
        <v>48</v>
      </c>
      <c r="X982" t="s">
        <v>50</v>
      </c>
      <c r="Y982" s="7">
        <f>ABS(Quintile_Data[[#This Row],[AE_Amt_Overall]]-MAX(Quintile_Data[[#This Row],[AE_Amt_Q1]:[AE_Amt_Q5]]))</f>
        <v>0.37191830268392989</v>
      </c>
      <c r="Z982" s="6">
        <f>ABS(MIN(Quintile_Data[[#This Row],[AE_Amt_Q1]:[AE_Amt_Q5]])-Quintile_Data[[#This Row],[AE_Amt_Overall]])</f>
        <v>0.16430126816309398</v>
      </c>
      <c r="AA982" s="19">
        <f>VLOOKUP(Quintile_Data[[#This Row],[Deaths_Q1]],Mapping!$A$2:$B$8,2,FALSE)</f>
        <v>50</v>
      </c>
      <c r="AB982" s="8">
        <f>VLOOKUP(Quintile_Data[[#This Row],[Deaths_Q2]],Mapping!$A$2:$B$8,2,FALSE)</f>
        <v>100</v>
      </c>
      <c r="AC982" s="8">
        <f>VLOOKUP(Quintile_Data[[#This Row],[Deaths_Q3]],Mapping!$A$2:$B$8,2,FALSE)</f>
        <v>100</v>
      </c>
      <c r="AD982" s="8">
        <f>VLOOKUP(Quintile_Data[[#This Row],[Deaths_Q4]],Mapping!$A$2:$B$8,2,FALSE)</f>
        <v>50</v>
      </c>
      <c r="AE982" s="8">
        <f>VLOOKUP(Quintile_Data[[#This Row],[Deaths_Q5]],Mapping!$A$2:$B$8,2,FALSE)</f>
        <v>50</v>
      </c>
      <c r="AF982" s="8">
        <f>VLOOKUP(Quintile_Data[[#This Row],[Deaths_Overall]],Mapping!$A$2:$B$8,2,FALSE)</f>
        <v>100</v>
      </c>
    </row>
    <row r="983" spans="1:32" x14ac:dyDescent="0.25">
      <c r="A983" t="s">
        <v>13</v>
      </c>
      <c r="B983" t="s">
        <v>8</v>
      </c>
      <c r="C983" t="s">
        <v>6</v>
      </c>
      <c r="D983" t="s">
        <v>17</v>
      </c>
      <c r="E983" t="s">
        <v>58</v>
      </c>
      <c r="F983" t="s">
        <v>57</v>
      </c>
      <c r="G983" s="10">
        <v>1.2670086569644301</v>
      </c>
      <c r="H983" s="5">
        <v>1.02964380252402</v>
      </c>
      <c r="I983" s="5">
        <v>0.93343752231164701</v>
      </c>
      <c r="J983" s="5">
        <v>0.854402048729201</v>
      </c>
      <c r="K983" s="5">
        <v>0.71740692794202998</v>
      </c>
      <c r="L983" s="5">
        <v>0.88526986717075196</v>
      </c>
      <c r="M983" s="10">
        <v>1.38404022787711</v>
      </c>
      <c r="N983" s="5">
        <v>1.18811571450342</v>
      </c>
      <c r="O983" s="5">
        <v>1.07733788338526</v>
      </c>
      <c r="P983" s="5">
        <v>1.0221231889470099</v>
      </c>
      <c r="Q983" s="5">
        <v>1.1245905496515101</v>
      </c>
      <c r="R983" s="5">
        <v>1.14789896277034</v>
      </c>
      <c r="S983" s="11" t="s">
        <v>50</v>
      </c>
      <c r="T983" t="s">
        <v>50</v>
      </c>
      <c r="U983" t="s">
        <v>50</v>
      </c>
      <c r="V983" t="s">
        <v>50</v>
      </c>
      <c r="W983" t="s">
        <v>50</v>
      </c>
      <c r="X983" t="s">
        <v>52</v>
      </c>
      <c r="Y983" s="7">
        <f>ABS(Quintile_Data[[#This Row],[AE_Amt_Overall]]-MAX(Quintile_Data[[#This Row],[AE_Amt_Q1]:[AE_Amt_Q5]]))</f>
        <v>0.38173878979367815</v>
      </c>
      <c r="Z983" s="6">
        <f>ABS(MIN(Quintile_Data[[#This Row],[AE_Amt_Q1]:[AE_Amt_Q5]])-Quintile_Data[[#This Row],[AE_Amt_Overall]])</f>
        <v>0.16786293922872197</v>
      </c>
      <c r="AA983" s="19">
        <f>VLOOKUP(Quintile_Data[[#This Row],[Deaths_Q1]],Mapping!$A$2:$B$8,2,FALSE)</f>
        <v>100</v>
      </c>
      <c r="AB983" s="8">
        <f>VLOOKUP(Quintile_Data[[#This Row],[Deaths_Q2]],Mapping!$A$2:$B$8,2,FALSE)</f>
        <v>100</v>
      </c>
      <c r="AC983" s="8">
        <f>VLOOKUP(Quintile_Data[[#This Row],[Deaths_Q3]],Mapping!$A$2:$B$8,2,FALSE)</f>
        <v>100</v>
      </c>
      <c r="AD983" s="8">
        <f>VLOOKUP(Quintile_Data[[#This Row],[Deaths_Q4]],Mapping!$A$2:$B$8,2,FALSE)</f>
        <v>100</v>
      </c>
      <c r="AE983" s="8">
        <f>VLOOKUP(Quintile_Data[[#This Row],[Deaths_Q5]],Mapping!$A$2:$B$8,2,FALSE)</f>
        <v>100</v>
      </c>
      <c r="AF983" s="8">
        <f>VLOOKUP(Quintile_Data[[#This Row],[Deaths_Overall]],Mapping!$A$2:$B$8,2,FALSE)</f>
        <v>200</v>
      </c>
    </row>
    <row r="984" spans="1:32" x14ac:dyDescent="0.25">
      <c r="A984" t="s">
        <v>13</v>
      </c>
      <c r="B984" t="s">
        <v>8</v>
      </c>
      <c r="C984" t="s">
        <v>6</v>
      </c>
      <c r="D984" t="s">
        <v>29</v>
      </c>
      <c r="E984" t="s">
        <v>60</v>
      </c>
      <c r="F984" t="s">
        <v>16</v>
      </c>
      <c r="G984" s="10">
        <v>1.8492418594600299</v>
      </c>
      <c r="H984" s="5">
        <v>1.5607091405076099</v>
      </c>
      <c r="I984" s="5">
        <v>1.3012433332009601</v>
      </c>
      <c r="J984" s="5">
        <v>1.1851565403995601</v>
      </c>
      <c r="K984" s="5">
        <v>1.0220259961770299</v>
      </c>
      <c r="L984" s="5">
        <v>1.22714823203725</v>
      </c>
      <c r="M984" s="10">
        <v>1.8956500163761101</v>
      </c>
      <c r="N984" s="5">
        <v>1.5683599065060601</v>
      </c>
      <c r="O984" s="5">
        <v>1.30203167888105</v>
      </c>
      <c r="P984" s="5">
        <v>1.25328776584045</v>
      </c>
      <c r="Q984" s="5">
        <v>1.07565675977994</v>
      </c>
      <c r="R984" s="5">
        <v>1.2753274873743801</v>
      </c>
      <c r="S984" s="11" t="s">
        <v>48</v>
      </c>
      <c r="T984" t="s">
        <v>48</v>
      </c>
      <c r="U984" t="s">
        <v>48</v>
      </c>
      <c r="V984" t="s">
        <v>48</v>
      </c>
      <c r="W984" t="s">
        <v>48</v>
      </c>
      <c r="X984" t="s">
        <v>50</v>
      </c>
      <c r="Y984" s="7">
        <f>ABS(Quintile_Data[[#This Row],[AE_Amt_Overall]]-MAX(Quintile_Data[[#This Row],[AE_Amt_Q1]:[AE_Amt_Q5]]))</f>
        <v>0.62209362742277996</v>
      </c>
      <c r="Z984" s="6">
        <f>ABS(MIN(Quintile_Data[[#This Row],[AE_Amt_Q1]:[AE_Amt_Q5]])-Quintile_Data[[#This Row],[AE_Amt_Overall]])</f>
        <v>0.20512223586022005</v>
      </c>
      <c r="AA984" s="19">
        <f>VLOOKUP(Quintile_Data[[#This Row],[Deaths_Q1]],Mapping!$A$2:$B$8,2,FALSE)</f>
        <v>50</v>
      </c>
      <c r="AB984" s="8">
        <f>VLOOKUP(Quintile_Data[[#This Row],[Deaths_Q2]],Mapping!$A$2:$B$8,2,FALSE)</f>
        <v>50</v>
      </c>
      <c r="AC984" s="8">
        <f>VLOOKUP(Quintile_Data[[#This Row],[Deaths_Q3]],Mapping!$A$2:$B$8,2,FALSE)</f>
        <v>50</v>
      </c>
      <c r="AD984" s="8">
        <f>VLOOKUP(Quintile_Data[[#This Row],[Deaths_Q4]],Mapping!$A$2:$B$8,2,FALSE)</f>
        <v>50</v>
      </c>
      <c r="AE984" s="8">
        <f>VLOOKUP(Quintile_Data[[#This Row],[Deaths_Q5]],Mapping!$A$2:$B$8,2,FALSE)</f>
        <v>50</v>
      </c>
      <c r="AF984" s="8">
        <f>VLOOKUP(Quintile_Data[[#This Row],[Deaths_Overall]],Mapping!$A$2:$B$8,2,FALSE)</f>
        <v>100</v>
      </c>
    </row>
    <row r="985" spans="1:32" x14ac:dyDescent="0.25">
      <c r="A985" t="s">
        <v>13</v>
      </c>
      <c r="B985" t="s">
        <v>8</v>
      </c>
      <c r="C985" t="s">
        <v>6</v>
      </c>
      <c r="D985" t="s">
        <v>29</v>
      </c>
      <c r="E985" t="s">
        <v>60</v>
      </c>
      <c r="F985" t="s">
        <v>7</v>
      </c>
      <c r="G985" s="10">
        <v>1.5686735186793901</v>
      </c>
      <c r="H985" s="5">
        <v>1.28664071982009</v>
      </c>
      <c r="I985" s="5">
        <v>1.10457131237925</v>
      </c>
      <c r="J985" s="5">
        <v>0.915349753494618</v>
      </c>
      <c r="K985" s="5">
        <v>0.71986353793435698</v>
      </c>
      <c r="L985" s="5">
        <v>0.971564533853709</v>
      </c>
      <c r="M985" s="10">
        <v>1.34682787281066</v>
      </c>
      <c r="N985" s="5">
        <v>1.25109638539374</v>
      </c>
      <c r="O985" s="5">
        <v>1.0817111737788301</v>
      </c>
      <c r="P985" s="5">
        <v>0.95850864782966305</v>
      </c>
      <c r="Q985" s="5">
        <v>0.80053293580803997</v>
      </c>
      <c r="R985" s="5">
        <v>1.0062423806404399</v>
      </c>
      <c r="S985" s="11" t="s">
        <v>49</v>
      </c>
      <c r="T985" t="s">
        <v>48</v>
      </c>
      <c r="U985" t="s">
        <v>48</v>
      </c>
      <c r="V985" t="s">
        <v>48</v>
      </c>
      <c r="W985" t="s">
        <v>48</v>
      </c>
      <c r="X985" t="s">
        <v>50</v>
      </c>
      <c r="Y985" s="7">
        <f>ABS(Quintile_Data[[#This Row],[AE_Amt_Overall]]-MAX(Quintile_Data[[#This Row],[AE_Amt_Q1]:[AE_Amt_Q5]]))</f>
        <v>0.59710898482568109</v>
      </c>
      <c r="Z985" s="6">
        <f>ABS(MIN(Quintile_Data[[#This Row],[AE_Amt_Q1]:[AE_Amt_Q5]])-Quintile_Data[[#This Row],[AE_Amt_Overall]])</f>
        <v>0.25170099591935202</v>
      </c>
      <c r="AA985" s="19">
        <f>VLOOKUP(Quintile_Data[[#This Row],[Deaths_Q1]],Mapping!$A$2:$B$8,2,FALSE)</f>
        <v>25</v>
      </c>
      <c r="AB985" s="8">
        <f>VLOOKUP(Quintile_Data[[#This Row],[Deaths_Q2]],Mapping!$A$2:$B$8,2,FALSE)</f>
        <v>50</v>
      </c>
      <c r="AC985" s="8">
        <f>VLOOKUP(Quintile_Data[[#This Row],[Deaths_Q3]],Mapping!$A$2:$B$8,2,FALSE)</f>
        <v>50</v>
      </c>
      <c r="AD985" s="8">
        <f>VLOOKUP(Quintile_Data[[#This Row],[Deaths_Q4]],Mapping!$A$2:$B$8,2,FALSE)</f>
        <v>50</v>
      </c>
      <c r="AE985" s="8">
        <f>VLOOKUP(Quintile_Data[[#This Row],[Deaths_Q5]],Mapping!$A$2:$B$8,2,FALSE)</f>
        <v>50</v>
      </c>
      <c r="AF985" s="8">
        <f>VLOOKUP(Quintile_Data[[#This Row],[Deaths_Overall]],Mapping!$A$2:$B$8,2,FALSE)</f>
        <v>100</v>
      </c>
    </row>
    <row r="986" spans="1:32" x14ac:dyDescent="0.25">
      <c r="A986" t="s">
        <v>13</v>
      </c>
      <c r="B986" t="s">
        <v>8</v>
      </c>
      <c r="C986" t="s">
        <v>6</v>
      </c>
      <c r="D986" t="s">
        <v>29</v>
      </c>
      <c r="E986" t="s">
        <v>60</v>
      </c>
      <c r="F986" t="s">
        <v>57</v>
      </c>
      <c r="G986" s="10">
        <v>1.63838438229247</v>
      </c>
      <c r="H986" s="5">
        <v>1.3623736229143999</v>
      </c>
      <c r="I986" s="5">
        <v>1.20675331022787</v>
      </c>
      <c r="J986" s="5">
        <v>1.0331263000278801</v>
      </c>
      <c r="K986" s="5">
        <v>0.81354694432743402</v>
      </c>
      <c r="L986" s="5">
        <v>1.0424273906310799</v>
      </c>
      <c r="M986" s="10">
        <v>1.6440358361741101</v>
      </c>
      <c r="N986" s="5">
        <v>1.4317853875239599</v>
      </c>
      <c r="O986" s="5">
        <v>1.1938593371136501</v>
      </c>
      <c r="P986" s="5">
        <v>1.1696300538158799</v>
      </c>
      <c r="Q986" s="5">
        <v>0.99131747648550295</v>
      </c>
      <c r="R986" s="5">
        <v>1.1859004980428201</v>
      </c>
      <c r="S986" s="11" t="s">
        <v>48</v>
      </c>
      <c r="T986" t="s">
        <v>48</v>
      </c>
      <c r="U986" t="s">
        <v>48</v>
      </c>
      <c r="V986" t="s">
        <v>50</v>
      </c>
      <c r="W986" t="s">
        <v>48</v>
      </c>
      <c r="X986" t="s">
        <v>50</v>
      </c>
      <c r="Y986" s="7">
        <f>ABS(Quintile_Data[[#This Row],[AE_Amt_Overall]]-MAX(Quintile_Data[[#This Row],[AE_Amt_Q1]:[AE_Amt_Q5]]))</f>
        <v>0.59595699166139005</v>
      </c>
      <c r="Z986" s="6">
        <f>ABS(MIN(Quintile_Data[[#This Row],[AE_Amt_Q1]:[AE_Amt_Q5]])-Quintile_Data[[#This Row],[AE_Amt_Overall]])</f>
        <v>0.2288804463036459</v>
      </c>
      <c r="AA986" s="19">
        <f>VLOOKUP(Quintile_Data[[#This Row],[Deaths_Q1]],Mapping!$A$2:$B$8,2,FALSE)</f>
        <v>50</v>
      </c>
      <c r="AB986" s="8">
        <f>VLOOKUP(Quintile_Data[[#This Row],[Deaths_Q2]],Mapping!$A$2:$B$8,2,FALSE)</f>
        <v>50</v>
      </c>
      <c r="AC986" s="8">
        <f>VLOOKUP(Quintile_Data[[#This Row],[Deaths_Q3]],Mapping!$A$2:$B$8,2,FALSE)</f>
        <v>50</v>
      </c>
      <c r="AD986" s="8">
        <f>VLOOKUP(Quintile_Data[[#This Row],[Deaths_Q4]],Mapping!$A$2:$B$8,2,FALSE)</f>
        <v>100</v>
      </c>
      <c r="AE986" s="8">
        <f>VLOOKUP(Quintile_Data[[#This Row],[Deaths_Q5]],Mapping!$A$2:$B$8,2,FALSE)</f>
        <v>50</v>
      </c>
      <c r="AF986" s="8">
        <f>VLOOKUP(Quintile_Data[[#This Row],[Deaths_Overall]],Mapping!$A$2:$B$8,2,FALSE)</f>
        <v>100</v>
      </c>
    </row>
    <row r="987" spans="1:32" x14ac:dyDescent="0.25">
      <c r="A987" t="s">
        <v>13</v>
      </c>
      <c r="B987" t="s">
        <v>8</v>
      </c>
      <c r="C987" t="s">
        <v>6</v>
      </c>
      <c r="D987" t="s">
        <v>29</v>
      </c>
      <c r="E987" t="s">
        <v>61</v>
      </c>
      <c r="F987" t="s">
        <v>16</v>
      </c>
      <c r="G987" s="10">
        <v>1.59332842228331</v>
      </c>
      <c r="H987" s="5">
        <v>1.36874428475864</v>
      </c>
      <c r="I987" s="5">
        <v>1.2344407638325601</v>
      </c>
      <c r="J987" s="5">
        <v>1.0987682336515201</v>
      </c>
      <c r="K987" s="5">
        <v>0.86561016793657597</v>
      </c>
      <c r="L987" s="5">
        <v>1.2341243661689101</v>
      </c>
      <c r="M987" s="10">
        <v>1.71187503625291</v>
      </c>
      <c r="N987" s="5">
        <v>1.4269824804384299</v>
      </c>
      <c r="O987" s="5">
        <v>1.3036231804945</v>
      </c>
      <c r="P987" s="5">
        <v>1.15450205630627</v>
      </c>
      <c r="Q987" s="5">
        <v>0.90503922380463298</v>
      </c>
      <c r="R987" s="5">
        <v>1.3130201798786201</v>
      </c>
      <c r="S987" s="11" t="s">
        <v>50</v>
      </c>
      <c r="T987" t="s">
        <v>50</v>
      </c>
      <c r="U987" t="s">
        <v>50</v>
      </c>
      <c r="V987" t="s">
        <v>50</v>
      </c>
      <c r="W987" t="s">
        <v>48</v>
      </c>
      <c r="X987" t="s">
        <v>50</v>
      </c>
      <c r="Y987" s="7">
        <f>ABS(Quintile_Data[[#This Row],[AE_Amt_Overall]]-MAX(Quintile_Data[[#This Row],[AE_Amt_Q1]:[AE_Amt_Q5]]))</f>
        <v>0.35920405611439987</v>
      </c>
      <c r="Z987" s="6">
        <f>ABS(MIN(Quintile_Data[[#This Row],[AE_Amt_Q1]:[AE_Amt_Q5]])-Quintile_Data[[#This Row],[AE_Amt_Overall]])</f>
        <v>0.36851419823233411</v>
      </c>
      <c r="AA987" s="19">
        <f>VLOOKUP(Quintile_Data[[#This Row],[Deaths_Q1]],Mapping!$A$2:$B$8,2,FALSE)</f>
        <v>100</v>
      </c>
      <c r="AB987" s="8">
        <f>VLOOKUP(Quintile_Data[[#This Row],[Deaths_Q2]],Mapping!$A$2:$B$8,2,FALSE)</f>
        <v>100</v>
      </c>
      <c r="AC987" s="8">
        <f>VLOOKUP(Quintile_Data[[#This Row],[Deaths_Q3]],Mapping!$A$2:$B$8,2,FALSE)</f>
        <v>100</v>
      </c>
      <c r="AD987" s="8">
        <f>VLOOKUP(Quintile_Data[[#This Row],[Deaths_Q4]],Mapping!$A$2:$B$8,2,FALSE)</f>
        <v>100</v>
      </c>
      <c r="AE987" s="8">
        <f>VLOOKUP(Quintile_Data[[#This Row],[Deaths_Q5]],Mapping!$A$2:$B$8,2,FALSE)</f>
        <v>50</v>
      </c>
      <c r="AF987" s="8">
        <f>VLOOKUP(Quintile_Data[[#This Row],[Deaths_Overall]],Mapping!$A$2:$B$8,2,FALSE)</f>
        <v>100</v>
      </c>
    </row>
    <row r="988" spans="1:32" x14ac:dyDescent="0.25">
      <c r="A988" t="s">
        <v>13</v>
      </c>
      <c r="B988" t="s">
        <v>8</v>
      </c>
      <c r="C988" t="s">
        <v>6</v>
      </c>
      <c r="D988" t="s">
        <v>29</v>
      </c>
      <c r="E988" t="s">
        <v>61</v>
      </c>
      <c r="F988" t="s">
        <v>7</v>
      </c>
      <c r="G988" s="10">
        <v>1.2403016170062799</v>
      </c>
      <c r="H988" s="5">
        <v>1.1090259570080601</v>
      </c>
      <c r="I988" s="5">
        <v>0.97600979057173798</v>
      </c>
      <c r="J988" s="5">
        <v>0.87689954270829495</v>
      </c>
      <c r="K988" s="5">
        <v>0.74309889362700499</v>
      </c>
      <c r="L988" s="5">
        <v>0.95694137099347498</v>
      </c>
      <c r="M988" s="10">
        <v>1.22967855738334</v>
      </c>
      <c r="N988" s="5">
        <v>1.0824838111085</v>
      </c>
      <c r="O988" s="5">
        <v>1.0003986686958599</v>
      </c>
      <c r="P988" s="5">
        <v>0.95133802351619701</v>
      </c>
      <c r="Q988" s="5">
        <v>0.80240534736763303</v>
      </c>
      <c r="R988" s="5">
        <v>0.99042765434709501</v>
      </c>
      <c r="S988" s="11" t="s">
        <v>48</v>
      </c>
      <c r="T988" t="s">
        <v>50</v>
      </c>
      <c r="U988" t="s">
        <v>48</v>
      </c>
      <c r="V988" t="s">
        <v>48</v>
      </c>
      <c r="W988" t="s">
        <v>50</v>
      </c>
      <c r="X988" t="s">
        <v>50</v>
      </c>
      <c r="Y988" s="7">
        <f>ABS(Quintile_Data[[#This Row],[AE_Amt_Overall]]-MAX(Quintile_Data[[#This Row],[AE_Amt_Q1]:[AE_Amt_Q5]]))</f>
        <v>0.28336024601280496</v>
      </c>
      <c r="Z988" s="6">
        <f>ABS(MIN(Quintile_Data[[#This Row],[AE_Amt_Q1]:[AE_Amt_Q5]])-Quintile_Data[[#This Row],[AE_Amt_Overall]])</f>
        <v>0.21384247736647</v>
      </c>
      <c r="AA988" s="19">
        <f>VLOOKUP(Quintile_Data[[#This Row],[Deaths_Q1]],Mapping!$A$2:$B$8,2,FALSE)</f>
        <v>50</v>
      </c>
      <c r="AB988" s="8">
        <f>VLOOKUP(Quintile_Data[[#This Row],[Deaths_Q2]],Mapping!$A$2:$B$8,2,FALSE)</f>
        <v>100</v>
      </c>
      <c r="AC988" s="8">
        <f>VLOOKUP(Quintile_Data[[#This Row],[Deaths_Q3]],Mapping!$A$2:$B$8,2,FALSE)</f>
        <v>50</v>
      </c>
      <c r="AD988" s="8">
        <f>VLOOKUP(Quintile_Data[[#This Row],[Deaths_Q4]],Mapping!$A$2:$B$8,2,FALSE)</f>
        <v>50</v>
      </c>
      <c r="AE988" s="8">
        <f>VLOOKUP(Quintile_Data[[#This Row],[Deaths_Q5]],Mapping!$A$2:$B$8,2,FALSE)</f>
        <v>100</v>
      </c>
      <c r="AF988" s="8">
        <f>VLOOKUP(Quintile_Data[[#This Row],[Deaths_Overall]],Mapping!$A$2:$B$8,2,FALSE)</f>
        <v>100</v>
      </c>
    </row>
    <row r="989" spans="1:32" x14ac:dyDescent="0.25">
      <c r="A989" t="s">
        <v>13</v>
      </c>
      <c r="B989" t="s">
        <v>8</v>
      </c>
      <c r="C989" t="s">
        <v>6</v>
      </c>
      <c r="D989" t="s">
        <v>29</v>
      </c>
      <c r="E989" t="s">
        <v>61</v>
      </c>
      <c r="F989" t="s">
        <v>57</v>
      </c>
      <c r="G989" s="10">
        <v>1.3352784006905201</v>
      </c>
      <c r="H989" s="5">
        <v>1.1557424762686701</v>
      </c>
      <c r="I989" s="5">
        <v>1.0291826565881499</v>
      </c>
      <c r="J989" s="5">
        <v>0.92746574080920696</v>
      </c>
      <c r="K989" s="5">
        <v>0.76966765245173396</v>
      </c>
      <c r="L989" s="5">
        <v>1.0004056578198399</v>
      </c>
      <c r="M989" s="10">
        <v>1.4681490901175001</v>
      </c>
      <c r="N989" s="5">
        <v>1.2735341820958299</v>
      </c>
      <c r="O989" s="5">
        <v>1.1470909293114899</v>
      </c>
      <c r="P989" s="5">
        <v>1.1244325855667401</v>
      </c>
      <c r="Q989" s="5">
        <v>0.92228101452710898</v>
      </c>
      <c r="R989" s="5">
        <v>1.17809143193809</v>
      </c>
      <c r="S989" s="11" t="s">
        <v>50</v>
      </c>
      <c r="T989" t="s">
        <v>50</v>
      </c>
      <c r="U989" t="s">
        <v>50</v>
      </c>
      <c r="V989" t="s">
        <v>50</v>
      </c>
      <c r="W989" t="s">
        <v>50</v>
      </c>
      <c r="X989" t="s">
        <v>52</v>
      </c>
      <c r="Y989" s="7">
        <f>ABS(Quintile_Data[[#This Row],[AE_Amt_Overall]]-MAX(Quintile_Data[[#This Row],[AE_Amt_Q1]:[AE_Amt_Q5]]))</f>
        <v>0.33487274287068014</v>
      </c>
      <c r="Z989" s="6">
        <f>ABS(MIN(Quintile_Data[[#This Row],[AE_Amt_Q1]:[AE_Amt_Q5]])-Quintile_Data[[#This Row],[AE_Amt_Overall]])</f>
        <v>0.23073800536810596</v>
      </c>
      <c r="AA989" s="19">
        <f>VLOOKUP(Quintile_Data[[#This Row],[Deaths_Q1]],Mapping!$A$2:$B$8,2,FALSE)</f>
        <v>100</v>
      </c>
      <c r="AB989" s="8">
        <f>VLOOKUP(Quintile_Data[[#This Row],[Deaths_Q2]],Mapping!$A$2:$B$8,2,FALSE)</f>
        <v>100</v>
      </c>
      <c r="AC989" s="8">
        <f>VLOOKUP(Quintile_Data[[#This Row],[Deaths_Q3]],Mapping!$A$2:$B$8,2,FALSE)</f>
        <v>100</v>
      </c>
      <c r="AD989" s="8">
        <f>VLOOKUP(Quintile_Data[[#This Row],[Deaths_Q4]],Mapping!$A$2:$B$8,2,FALSE)</f>
        <v>100</v>
      </c>
      <c r="AE989" s="8">
        <f>VLOOKUP(Quintile_Data[[#This Row],[Deaths_Q5]],Mapping!$A$2:$B$8,2,FALSE)</f>
        <v>100</v>
      </c>
      <c r="AF989" s="8">
        <f>VLOOKUP(Quintile_Data[[#This Row],[Deaths_Overall]],Mapping!$A$2:$B$8,2,FALSE)</f>
        <v>200</v>
      </c>
    </row>
    <row r="990" spans="1:32" x14ac:dyDescent="0.25">
      <c r="A990" t="s">
        <v>13</v>
      </c>
      <c r="B990" t="s">
        <v>8</v>
      </c>
      <c r="C990" t="s">
        <v>6</v>
      </c>
      <c r="D990" t="s">
        <v>29</v>
      </c>
      <c r="E990" t="s">
        <v>62</v>
      </c>
      <c r="F990" t="s">
        <v>16</v>
      </c>
      <c r="G990" s="10">
        <v>1.91975605024076</v>
      </c>
      <c r="H990" s="5">
        <v>1.47551534472168</v>
      </c>
      <c r="I990" s="5">
        <v>1.29242417573346</v>
      </c>
      <c r="J990" s="5">
        <v>1.11518206460489</v>
      </c>
      <c r="K990" s="5">
        <v>0.92763828677439597</v>
      </c>
      <c r="L990" s="5">
        <v>1.2673942411997801</v>
      </c>
      <c r="M990" s="10">
        <v>1.81186591497204</v>
      </c>
      <c r="N990" s="5">
        <v>1.6238135518861101</v>
      </c>
      <c r="O990" s="5">
        <v>1.40758517602781</v>
      </c>
      <c r="P990" s="5">
        <v>1.1652596463615901</v>
      </c>
      <c r="Q990" s="5">
        <v>1.0360755353495401</v>
      </c>
      <c r="R990" s="5">
        <v>1.3690810851128601</v>
      </c>
      <c r="S990" s="11" t="s">
        <v>48</v>
      </c>
      <c r="T990" t="s">
        <v>48</v>
      </c>
      <c r="U990" t="s">
        <v>48</v>
      </c>
      <c r="V990" t="s">
        <v>48</v>
      </c>
      <c r="W990" t="s">
        <v>48</v>
      </c>
      <c r="X990" t="s">
        <v>50</v>
      </c>
      <c r="Y990" s="7">
        <f>ABS(Quintile_Data[[#This Row],[AE_Amt_Overall]]-MAX(Quintile_Data[[#This Row],[AE_Amt_Q1]:[AE_Amt_Q5]]))</f>
        <v>0.65236180904097996</v>
      </c>
      <c r="Z990" s="6">
        <f>ABS(MIN(Quintile_Data[[#This Row],[AE_Amt_Q1]:[AE_Amt_Q5]])-Quintile_Data[[#This Row],[AE_Amt_Overall]])</f>
        <v>0.33975595442538409</v>
      </c>
      <c r="AA990" s="19">
        <f>VLOOKUP(Quintile_Data[[#This Row],[Deaths_Q1]],Mapping!$A$2:$B$8,2,FALSE)</f>
        <v>50</v>
      </c>
      <c r="AB990" s="8">
        <f>VLOOKUP(Quintile_Data[[#This Row],[Deaths_Q2]],Mapping!$A$2:$B$8,2,FALSE)</f>
        <v>50</v>
      </c>
      <c r="AC990" s="8">
        <f>VLOOKUP(Quintile_Data[[#This Row],[Deaths_Q3]],Mapping!$A$2:$B$8,2,FALSE)</f>
        <v>50</v>
      </c>
      <c r="AD990" s="8">
        <f>VLOOKUP(Quintile_Data[[#This Row],[Deaths_Q4]],Mapping!$A$2:$B$8,2,FALSE)</f>
        <v>50</v>
      </c>
      <c r="AE990" s="8">
        <f>VLOOKUP(Quintile_Data[[#This Row],[Deaths_Q5]],Mapping!$A$2:$B$8,2,FALSE)</f>
        <v>50</v>
      </c>
      <c r="AF990" s="8">
        <f>VLOOKUP(Quintile_Data[[#This Row],[Deaths_Overall]],Mapping!$A$2:$B$8,2,FALSE)</f>
        <v>100</v>
      </c>
    </row>
    <row r="991" spans="1:32" x14ac:dyDescent="0.25">
      <c r="A991" t="s">
        <v>13</v>
      </c>
      <c r="B991" t="s">
        <v>8</v>
      </c>
      <c r="C991" t="s">
        <v>6</v>
      </c>
      <c r="D991" t="s">
        <v>29</v>
      </c>
      <c r="E991" t="s">
        <v>62</v>
      </c>
      <c r="F991" t="s">
        <v>7</v>
      </c>
      <c r="G991" s="10">
        <v>1.3910771775908699</v>
      </c>
      <c r="H991" s="5">
        <v>1.0376293025161101</v>
      </c>
      <c r="I991" s="5">
        <v>0.92139300893495202</v>
      </c>
      <c r="J991" s="5">
        <v>0.81751359976707105</v>
      </c>
      <c r="K991" s="5">
        <v>0.71175419827934605</v>
      </c>
      <c r="L991" s="5">
        <v>0.90845362659356499</v>
      </c>
      <c r="M991" s="10">
        <v>1.15153751470862</v>
      </c>
      <c r="N991" s="5">
        <v>1.0627149135052301</v>
      </c>
      <c r="O991" s="5">
        <v>0.98505841758369495</v>
      </c>
      <c r="P991" s="5">
        <v>0.91197790689726299</v>
      </c>
      <c r="Q991" s="5">
        <v>0.845600479522433</v>
      </c>
      <c r="R991" s="5">
        <v>0.97939018002283895</v>
      </c>
      <c r="S991" s="11" t="s">
        <v>48</v>
      </c>
      <c r="T991" t="s">
        <v>48</v>
      </c>
      <c r="U991" t="s">
        <v>48</v>
      </c>
      <c r="V991" t="s">
        <v>48</v>
      </c>
      <c r="W991" t="s">
        <v>48</v>
      </c>
      <c r="X991" t="s">
        <v>50</v>
      </c>
      <c r="Y991" s="7">
        <f>ABS(Quintile_Data[[#This Row],[AE_Amt_Overall]]-MAX(Quintile_Data[[#This Row],[AE_Amt_Q1]:[AE_Amt_Q5]]))</f>
        <v>0.48262355099730492</v>
      </c>
      <c r="Z991" s="6">
        <f>ABS(MIN(Quintile_Data[[#This Row],[AE_Amt_Q1]:[AE_Amt_Q5]])-Quintile_Data[[#This Row],[AE_Amt_Overall]])</f>
        <v>0.19669942831421894</v>
      </c>
      <c r="AA991" s="19">
        <f>VLOOKUP(Quintile_Data[[#This Row],[Deaths_Q1]],Mapping!$A$2:$B$8,2,FALSE)</f>
        <v>50</v>
      </c>
      <c r="AB991" s="8">
        <f>VLOOKUP(Quintile_Data[[#This Row],[Deaths_Q2]],Mapping!$A$2:$B$8,2,FALSE)</f>
        <v>50</v>
      </c>
      <c r="AC991" s="8">
        <f>VLOOKUP(Quintile_Data[[#This Row],[Deaths_Q3]],Mapping!$A$2:$B$8,2,FALSE)</f>
        <v>50</v>
      </c>
      <c r="AD991" s="8">
        <f>VLOOKUP(Quintile_Data[[#This Row],[Deaths_Q4]],Mapping!$A$2:$B$8,2,FALSE)</f>
        <v>50</v>
      </c>
      <c r="AE991" s="8">
        <f>VLOOKUP(Quintile_Data[[#This Row],[Deaths_Q5]],Mapping!$A$2:$B$8,2,FALSE)</f>
        <v>50</v>
      </c>
      <c r="AF991" s="8">
        <f>VLOOKUP(Quintile_Data[[#This Row],[Deaths_Overall]],Mapping!$A$2:$B$8,2,FALSE)</f>
        <v>100</v>
      </c>
    </row>
    <row r="992" spans="1:32" x14ac:dyDescent="0.25">
      <c r="A992" t="s">
        <v>13</v>
      </c>
      <c r="B992" t="s">
        <v>8</v>
      </c>
      <c r="C992" t="s">
        <v>6</v>
      </c>
      <c r="D992" t="s">
        <v>29</v>
      </c>
      <c r="E992" t="s">
        <v>62</v>
      </c>
      <c r="F992" t="s">
        <v>57</v>
      </c>
      <c r="G992" s="10">
        <v>1.40335294762409</v>
      </c>
      <c r="H992" s="5">
        <v>1.1241570016772799</v>
      </c>
      <c r="I992" s="5">
        <v>0.98713153020053701</v>
      </c>
      <c r="J992" s="5">
        <v>0.84514284641780302</v>
      </c>
      <c r="K992" s="5">
        <v>0.73756588191134098</v>
      </c>
      <c r="L992" s="5">
        <v>0.92434492682570402</v>
      </c>
      <c r="M992" s="10">
        <v>1.3426706925793299</v>
      </c>
      <c r="N992" s="5">
        <v>1.2452021701714699</v>
      </c>
      <c r="O992" s="5">
        <v>1.13010405425922</v>
      </c>
      <c r="P992" s="5">
        <v>0.98251476917908398</v>
      </c>
      <c r="Q992" s="5">
        <v>1.0801614708342999</v>
      </c>
      <c r="R992" s="5">
        <v>1.12885707768334</v>
      </c>
      <c r="S992" s="11" t="s">
        <v>48</v>
      </c>
      <c r="T992" t="s">
        <v>48</v>
      </c>
      <c r="U992" t="s">
        <v>50</v>
      </c>
      <c r="V992" t="s">
        <v>48</v>
      </c>
      <c r="W992" t="s">
        <v>48</v>
      </c>
      <c r="X992" t="s">
        <v>50</v>
      </c>
      <c r="Y992" s="7">
        <f>ABS(Quintile_Data[[#This Row],[AE_Amt_Overall]]-MAX(Quintile_Data[[#This Row],[AE_Amt_Q1]:[AE_Amt_Q5]]))</f>
        <v>0.479008020798386</v>
      </c>
      <c r="Z992" s="6">
        <f>ABS(MIN(Quintile_Data[[#This Row],[AE_Amt_Q1]:[AE_Amt_Q5]])-Quintile_Data[[#This Row],[AE_Amt_Overall]])</f>
        <v>0.18677904491436303</v>
      </c>
      <c r="AA992" s="19">
        <f>VLOOKUP(Quintile_Data[[#This Row],[Deaths_Q1]],Mapping!$A$2:$B$8,2,FALSE)</f>
        <v>50</v>
      </c>
      <c r="AB992" s="8">
        <f>VLOOKUP(Quintile_Data[[#This Row],[Deaths_Q2]],Mapping!$A$2:$B$8,2,FALSE)</f>
        <v>50</v>
      </c>
      <c r="AC992" s="8">
        <f>VLOOKUP(Quintile_Data[[#This Row],[Deaths_Q3]],Mapping!$A$2:$B$8,2,FALSE)</f>
        <v>100</v>
      </c>
      <c r="AD992" s="8">
        <f>VLOOKUP(Quintile_Data[[#This Row],[Deaths_Q4]],Mapping!$A$2:$B$8,2,FALSE)</f>
        <v>50</v>
      </c>
      <c r="AE992" s="8">
        <f>VLOOKUP(Quintile_Data[[#This Row],[Deaths_Q5]],Mapping!$A$2:$B$8,2,FALSE)</f>
        <v>50</v>
      </c>
      <c r="AF992" s="8">
        <f>VLOOKUP(Quintile_Data[[#This Row],[Deaths_Overall]],Mapping!$A$2:$B$8,2,FALSE)</f>
        <v>100</v>
      </c>
    </row>
    <row r="993" spans="1:32" x14ac:dyDescent="0.25">
      <c r="A993" t="s">
        <v>13</v>
      </c>
      <c r="B993" t="s">
        <v>8</v>
      </c>
      <c r="C993" t="s">
        <v>6</v>
      </c>
      <c r="D993" t="s">
        <v>29</v>
      </c>
      <c r="E993" t="s">
        <v>11</v>
      </c>
      <c r="F993" t="s">
        <v>16</v>
      </c>
      <c r="G993" s="10">
        <v>2.4551850063162499</v>
      </c>
      <c r="H993" s="5">
        <v>1.7713792084578299</v>
      </c>
      <c r="I993" s="5">
        <v>1.54008273233911</v>
      </c>
      <c r="J993" s="5">
        <v>1.2387968154145099</v>
      </c>
      <c r="K993" s="5">
        <v>0.94361949447679905</v>
      </c>
      <c r="L993" s="5">
        <v>1.5023716129053399</v>
      </c>
      <c r="M993" s="10">
        <v>2.75828559315794</v>
      </c>
      <c r="N993" s="5">
        <v>1.9092877737685101</v>
      </c>
      <c r="O993" s="5">
        <v>1.6847209688320901</v>
      </c>
      <c r="P993" s="5">
        <v>1.3111951401461399</v>
      </c>
      <c r="Q993" s="5">
        <v>0.99655440358006997</v>
      </c>
      <c r="R993" s="5">
        <v>1.6771728879921399</v>
      </c>
      <c r="S993" s="11" t="s">
        <v>48</v>
      </c>
      <c r="T993" t="s">
        <v>48</v>
      </c>
      <c r="U993" t="s">
        <v>48</v>
      </c>
      <c r="V993" t="s">
        <v>48</v>
      </c>
      <c r="W993" t="s">
        <v>48</v>
      </c>
      <c r="X993" t="s">
        <v>50</v>
      </c>
      <c r="Y993" s="7">
        <f>ABS(Quintile_Data[[#This Row],[AE_Amt_Overall]]-MAX(Quintile_Data[[#This Row],[AE_Amt_Q1]:[AE_Amt_Q5]]))</f>
        <v>0.95281339341090998</v>
      </c>
      <c r="Z993" s="6">
        <f>ABS(MIN(Quintile_Data[[#This Row],[AE_Amt_Q1]:[AE_Amt_Q5]])-Quintile_Data[[#This Row],[AE_Amt_Overall]])</f>
        <v>0.55875211842854089</v>
      </c>
      <c r="AA993" s="19">
        <f>VLOOKUP(Quintile_Data[[#This Row],[Deaths_Q1]],Mapping!$A$2:$B$8,2,FALSE)</f>
        <v>50</v>
      </c>
      <c r="AB993" s="8">
        <f>VLOOKUP(Quintile_Data[[#This Row],[Deaths_Q2]],Mapping!$A$2:$B$8,2,FALSE)</f>
        <v>50</v>
      </c>
      <c r="AC993" s="8">
        <f>VLOOKUP(Quintile_Data[[#This Row],[Deaths_Q3]],Mapping!$A$2:$B$8,2,FALSE)</f>
        <v>50</v>
      </c>
      <c r="AD993" s="8">
        <f>VLOOKUP(Quintile_Data[[#This Row],[Deaths_Q4]],Mapping!$A$2:$B$8,2,FALSE)</f>
        <v>50</v>
      </c>
      <c r="AE993" s="8">
        <f>VLOOKUP(Quintile_Data[[#This Row],[Deaths_Q5]],Mapping!$A$2:$B$8,2,FALSE)</f>
        <v>50</v>
      </c>
      <c r="AF993" s="8">
        <f>VLOOKUP(Quintile_Data[[#This Row],[Deaths_Overall]],Mapping!$A$2:$B$8,2,FALSE)</f>
        <v>100</v>
      </c>
    </row>
    <row r="994" spans="1:32" x14ac:dyDescent="0.25">
      <c r="A994" t="s">
        <v>13</v>
      </c>
      <c r="B994" t="s">
        <v>8</v>
      </c>
      <c r="C994" t="s">
        <v>6</v>
      </c>
      <c r="D994" t="s">
        <v>29</v>
      </c>
      <c r="E994" t="s">
        <v>11</v>
      </c>
      <c r="F994" t="s">
        <v>7</v>
      </c>
      <c r="G994" s="10">
        <v>1.5180065144050701</v>
      </c>
      <c r="H994" s="5">
        <v>0.99087394894076197</v>
      </c>
      <c r="I994" s="5">
        <v>0.89950423752770903</v>
      </c>
      <c r="J994" s="5">
        <v>0.79748793120977302</v>
      </c>
      <c r="K994" s="5">
        <v>0.67681114081814997</v>
      </c>
      <c r="L994" s="5">
        <v>0.82396068274199896</v>
      </c>
      <c r="M994" s="10">
        <v>1.4177866728909201</v>
      </c>
      <c r="N994" s="5">
        <v>1.08168416511937</v>
      </c>
      <c r="O994" s="5">
        <v>0.99661422898840601</v>
      </c>
      <c r="P994" s="5">
        <v>0.83128846504078902</v>
      </c>
      <c r="Q994" s="5">
        <v>0.849117887216847</v>
      </c>
      <c r="R994" s="5">
        <v>0.96349250942934195</v>
      </c>
      <c r="S994" s="11" t="s">
        <v>48</v>
      </c>
      <c r="T994" t="s">
        <v>48</v>
      </c>
      <c r="U994" t="s">
        <v>48</v>
      </c>
      <c r="V994" t="s">
        <v>48</v>
      </c>
      <c r="W994" t="s">
        <v>48</v>
      </c>
      <c r="X994" t="s">
        <v>50</v>
      </c>
      <c r="Y994" s="7">
        <f>ABS(Quintile_Data[[#This Row],[AE_Amt_Overall]]-MAX(Quintile_Data[[#This Row],[AE_Amt_Q1]:[AE_Amt_Q5]]))</f>
        <v>0.6940458316630711</v>
      </c>
      <c r="Z994" s="6">
        <f>ABS(MIN(Quintile_Data[[#This Row],[AE_Amt_Q1]:[AE_Amt_Q5]])-Quintile_Data[[#This Row],[AE_Amt_Overall]])</f>
        <v>0.14714954192384899</v>
      </c>
      <c r="AA994" s="19">
        <f>VLOOKUP(Quintile_Data[[#This Row],[Deaths_Q1]],Mapping!$A$2:$B$8,2,FALSE)</f>
        <v>50</v>
      </c>
      <c r="AB994" s="8">
        <f>VLOOKUP(Quintile_Data[[#This Row],[Deaths_Q2]],Mapping!$A$2:$B$8,2,FALSE)</f>
        <v>50</v>
      </c>
      <c r="AC994" s="8">
        <f>VLOOKUP(Quintile_Data[[#This Row],[Deaths_Q3]],Mapping!$A$2:$B$8,2,FALSE)</f>
        <v>50</v>
      </c>
      <c r="AD994" s="8">
        <f>VLOOKUP(Quintile_Data[[#This Row],[Deaths_Q4]],Mapping!$A$2:$B$8,2,FALSE)</f>
        <v>50</v>
      </c>
      <c r="AE994" s="8">
        <f>VLOOKUP(Quintile_Data[[#This Row],[Deaths_Q5]],Mapping!$A$2:$B$8,2,FALSE)</f>
        <v>50</v>
      </c>
      <c r="AF994" s="8">
        <f>VLOOKUP(Quintile_Data[[#This Row],[Deaths_Overall]],Mapping!$A$2:$B$8,2,FALSE)</f>
        <v>100</v>
      </c>
    </row>
    <row r="995" spans="1:32" x14ac:dyDescent="0.25">
      <c r="A995" t="s">
        <v>13</v>
      </c>
      <c r="B995" t="s">
        <v>8</v>
      </c>
      <c r="C995" t="s">
        <v>6</v>
      </c>
      <c r="D995" t="s">
        <v>29</v>
      </c>
      <c r="E995" t="s">
        <v>11</v>
      </c>
      <c r="F995" t="s">
        <v>57</v>
      </c>
      <c r="G995" s="10">
        <v>1.7142271848056301</v>
      </c>
      <c r="H995" s="5">
        <v>1.16956421357213</v>
      </c>
      <c r="I995" s="5">
        <v>0.94023519261122201</v>
      </c>
      <c r="J995" s="5">
        <v>0.80981759123727504</v>
      </c>
      <c r="K995" s="5">
        <v>0.68567247097753203</v>
      </c>
      <c r="L995" s="5">
        <v>0.84047646067193005</v>
      </c>
      <c r="M995" s="10">
        <v>1.8566269621038201</v>
      </c>
      <c r="N995" s="5">
        <v>1.58139704756573</v>
      </c>
      <c r="O995" s="5">
        <v>1.1684546226205199</v>
      </c>
      <c r="P995" s="5">
        <v>0.91152598444551003</v>
      </c>
      <c r="Q995" s="5">
        <v>1.05588063926308</v>
      </c>
      <c r="R995" s="5">
        <v>1.2020687680047</v>
      </c>
      <c r="S995" s="11" t="s">
        <v>48</v>
      </c>
      <c r="T995" t="s">
        <v>50</v>
      </c>
      <c r="U995" t="s">
        <v>50</v>
      </c>
      <c r="V995" t="s">
        <v>50</v>
      </c>
      <c r="W995" t="s">
        <v>48</v>
      </c>
      <c r="X995" t="s">
        <v>50</v>
      </c>
      <c r="Y995" s="7">
        <f>ABS(Quintile_Data[[#This Row],[AE_Amt_Overall]]-MAX(Quintile_Data[[#This Row],[AE_Amt_Q1]:[AE_Amt_Q5]]))</f>
        <v>0.87375072413370003</v>
      </c>
      <c r="Z995" s="6">
        <f>ABS(MIN(Quintile_Data[[#This Row],[AE_Amt_Q1]:[AE_Amt_Q5]])-Quintile_Data[[#This Row],[AE_Amt_Overall]])</f>
        <v>0.15480398969439801</v>
      </c>
      <c r="AA995" s="19">
        <f>VLOOKUP(Quintile_Data[[#This Row],[Deaths_Q1]],Mapping!$A$2:$B$8,2,FALSE)</f>
        <v>50</v>
      </c>
      <c r="AB995" s="8">
        <f>VLOOKUP(Quintile_Data[[#This Row],[Deaths_Q2]],Mapping!$A$2:$B$8,2,FALSE)</f>
        <v>100</v>
      </c>
      <c r="AC995" s="8">
        <f>VLOOKUP(Quintile_Data[[#This Row],[Deaths_Q3]],Mapping!$A$2:$B$8,2,FALSE)</f>
        <v>100</v>
      </c>
      <c r="AD995" s="8">
        <f>VLOOKUP(Quintile_Data[[#This Row],[Deaths_Q4]],Mapping!$A$2:$B$8,2,FALSE)</f>
        <v>100</v>
      </c>
      <c r="AE995" s="8">
        <f>VLOOKUP(Quintile_Data[[#This Row],[Deaths_Q5]],Mapping!$A$2:$B$8,2,FALSE)</f>
        <v>50</v>
      </c>
      <c r="AF995" s="8">
        <f>VLOOKUP(Quintile_Data[[#This Row],[Deaths_Overall]],Mapping!$A$2:$B$8,2,FALSE)</f>
        <v>100</v>
      </c>
    </row>
    <row r="996" spans="1:32" x14ac:dyDescent="0.25">
      <c r="A996" t="s">
        <v>13</v>
      </c>
      <c r="B996" t="s">
        <v>8</v>
      </c>
      <c r="C996" t="s">
        <v>6</v>
      </c>
      <c r="D996" t="s">
        <v>29</v>
      </c>
      <c r="E996" t="s">
        <v>58</v>
      </c>
      <c r="F996" t="s">
        <v>16</v>
      </c>
      <c r="G996" s="10">
        <v>1.68050491573283</v>
      </c>
      <c r="H996" s="5">
        <v>1.40546796169568</v>
      </c>
      <c r="I996" s="5">
        <v>1.2610382150247099</v>
      </c>
      <c r="J996" s="5">
        <v>1.1650684651848</v>
      </c>
      <c r="K996" s="5">
        <v>1.0003563754721201</v>
      </c>
      <c r="L996" s="5">
        <v>1.26912509850144</v>
      </c>
      <c r="M996" s="10">
        <v>1.8140764450634701</v>
      </c>
      <c r="N996" s="5">
        <v>1.4760692528172401</v>
      </c>
      <c r="O996" s="5">
        <v>1.3381096425702801</v>
      </c>
      <c r="P996" s="5">
        <v>1.2218647294439999</v>
      </c>
      <c r="Q996" s="5">
        <v>1.0746647365656301</v>
      </c>
      <c r="R996" s="5">
        <v>1.35559273978706</v>
      </c>
      <c r="S996" s="11" t="s">
        <v>50</v>
      </c>
      <c r="T996" t="s">
        <v>50</v>
      </c>
      <c r="U996" t="s">
        <v>50</v>
      </c>
      <c r="V996" t="s">
        <v>50</v>
      </c>
      <c r="W996" t="s">
        <v>50</v>
      </c>
      <c r="X996" t="s">
        <v>52</v>
      </c>
      <c r="Y996" s="7">
        <f>ABS(Quintile_Data[[#This Row],[AE_Amt_Overall]]-MAX(Quintile_Data[[#This Row],[AE_Amt_Q1]:[AE_Amt_Q5]]))</f>
        <v>0.41137981723139005</v>
      </c>
      <c r="Z996" s="6">
        <f>ABS(MIN(Quintile_Data[[#This Row],[AE_Amt_Q1]:[AE_Amt_Q5]])-Quintile_Data[[#This Row],[AE_Amt_Overall]])</f>
        <v>0.26876872302931987</v>
      </c>
      <c r="AA996" s="19">
        <f>VLOOKUP(Quintile_Data[[#This Row],[Deaths_Q1]],Mapping!$A$2:$B$8,2,FALSE)</f>
        <v>100</v>
      </c>
      <c r="AB996" s="8">
        <f>VLOOKUP(Quintile_Data[[#This Row],[Deaths_Q2]],Mapping!$A$2:$B$8,2,FALSE)</f>
        <v>100</v>
      </c>
      <c r="AC996" s="8">
        <f>VLOOKUP(Quintile_Data[[#This Row],[Deaths_Q3]],Mapping!$A$2:$B$8,2,FALSE)</f>
        <v>100</v>
      </c>
      <c r="AD996" s="8">
        <f>VLOOKUP(Quintile_Data[[#This Row],[Deaths_Q4]],Mapping!$A$2:$B$8,2,FALSE)</f>
        <v>100</v>
      </c>
      <c r="AE996" s="8">
        <f>VLOOKUP(Quintile_Data[[#This Row],[Deaths_Q5]],Mapping!$A$2:$B$8,2,FALSE)</f>
        <v>100</v>
      </c>
      <c r="AF996" s="8">
        <f>VLOOKUP(Quintile_Data[[#This Row],[Deaths_Overall]],Mapping!$A$2:$B$8,2,FALSE)</f>
        <v>200</v>
      </c>
    </row>
    <row r="997" spans="1:32" x14ac:dyDescent="0.25">
      <c r="A997" t="s">
        <v>13</v>
      </c>
      <c r="B997" t="s">
        <v>8</v>
      </c>
      <c r="C997" t="s">
        <v>6</v>
      </c>
      <c r="D997" t="s">
        <v>29</v>
      </c>
      <c r="E997" t="s">
        <v>58</v>
      </c>
      <c r="F997" t="s">
        <v>7</v>
      </c>
      <c r="G997" s="10">
        <v>1.24456213903547</v>
      </c>
      <c r="H997" s="5">
        <v>1.00781892460302</v>
      </c>
      <c r="I997" s="5">
        <v>0.93254150708170203</v>
      </c>
      <c r="J997" s="5">
        <v>0.86528945372841803</v>
      </c>
      <c r="K997" s="5">
        <v>0.74609779070804405</v>
      </c>
      <c r="L997" s="5">
        <v>0.88799494164935899</v>
      </c>
      <c r="M997" s="10">
        <v>1.2282813591430699</v>
      </c>
      <c r="N997" s="5">
        <v>1.06514779304049</v>
      </c>
      <c r="O997" s="5">
        <v>0.98817589406846595</v>
      </c>
      <c r="P997" s="5">
        <v>0.94388730433459</v>
      </c>
      <c r="Q997" s="5">
        <v>0.85897712400998105</v>
      </c>
      <c r="R997" s="5">
        <v>0.98291330056695703</v>
      </c>
      <c r="S997" s="11" t="s">
        <v>50</v>
      </c>
      <c r="T997" t="s">
        <v>50</v>
      </c>
      <c r="U997" t="s">
        <v>50</v>
      </c>
      <c r="V997" t="s">
        <v>50</v>
      </c>
      <c r="W997" t="s">
        <v>50</v>
      </c>
      <c r="X997" t="s">
        <v>52</v>
      </c>
      <c r="Y997" s="7">
        <f>ABS(Quintile_Data[[#This Row],[AE_Amt_Overall]]-MAX(Quintile_Data[[#This Row],[AE_Amt_Q1]:[AE_Amt_Q5]]))</f>
        <v>0.35656719738611098</v>
      </c>
      <c r="Z997" s="6">
        <f>ABS(MIN(Quintile_Data[[#This Row],[AE_Amt_Q1]:[AE_Amt_Q5]])-Quintile_Data[[#This Row],[AE_Amt_Overall]])</f>
        <v>0.14189715094131494</v>
      </c>
      <c r="AA997" s="19">
        <f>VLOOKUP(Quintile_Data[[#This Row],[Deaths_Q1]],Mapping!$A$2:$B$8,2,FALSE)</f>
        <v>100</v>
      </c>
      <c r="AB997" s="8">
        <f>VLOOKUP(Quintile_Data[[#This Row],[Deaths_Q2]],Mapping!$A$2:$B$8,2,FALSE)</f>
        <v>100</v>
      </c>
      <c r="AC997" s="8">
        <f>VLOOKUP(Quintile_Data[[#This Row],[Deaths_Q3]],Mapping!$A$2:$B$8,2,FALSE)</f>
        <v>100</v>
      </c>
      <c r="AD997" s="8">
        <f>VLOOKUP(Quintile_Data[[#This Row],[Deaths_Q4]],Mapping!$A$2:$B$8,2,FALSE)</f>
        <v>100</v>
      </c>
      <c r="AE997" s="8">
        <f>VLOOKUP(Quintile_Data[[#This Row],[Deaths_Q5]],Mapping!$A$2:$B$8,2,FALSE)</f>
        <v>100</v>
      </c>
      <c r="AF997" s="8">
        <f>VLOOKUP(Quintile_Data[[#This Row],[Deaths_Overall]],Mapping!$A$2:$B$8,2,FALSE)</f>
        <v>200</v>
      </c>
    </row>
    <row r="998" spans="1:32" x14ac:dyDescent="0.25">
      <c r="A998" t="s">
        <v>13</v>
      </c>
      <c r="B998" t="s">
        <v>8</v>
      </c>
      <c r="C998" t="s">
        <v>6</v>
      </c>
      <c r="D998" t="s">
        <v>29</v>
      </c>
      <c r="E998" t="s">
        <v>58</v>
      </c>
      <c r="F998" t="s">
        <v>57</v>
      </c>
      <c r="G998" s="10">
        <v>1.3295982528156201</v>
      </c>
      <c r="H998" s="5">
        <v>1.09357985824839</v>
      </c>
      <c r="I998" s="5">
        <v>0.99394880623581405</v>
      </c>
      <c r="J998" s="5">
        <v>0.89643092867071505</v>
      </c>
      <c r="K998" s="5">
        <v>0.79632048996990401</v>
      </c>
      <c r="L998" s="5">
        <v>0.91961781992667402</v>
      </c>
      <c r="M998" s="10">
        <v>1.49017653931986</v>
      </c>
      <c r="N998" s="5">
        <v>1.2481630575864799</v>
      </c>
      <c r="O998" s="5">
        <v>1.18576392838316</v>
      </c>
      <c r="P998" s="5">
        <v>1.04298093020824</v>
      </c>
      <c r="Q998" s="5">
        <v>1.0682517120335699</v>
      </c>
      <c r="R998" s="5">
        <v>1.17509477978718</v>
      </c>
      <c r="S998" s="11" t="s">
        <v>50</v>
      </c>
      <c r="T998" t="s">
        <v>50</v>
      </c>
      <c r="U998" t="s">
        <v>50</v>
      </c>
      <c r="V998" t="s">
        <v>50</v>
      </c>
      <c r="W998" t="s">
        <v>50</v>
      </c>
      <c r="X998" t="s">
        <v>52</v>
      </c>
      <c r="Y998" s="7">
        <f>ABS(Quintile_Data[[#This Row],[AE_Amt_Overall]]-MAX(Quintile_Data[[#This Row],[AE_Amt_Q1]:[AE_Amt_Q5]]))</f>
        <v>0.40998043288894603</v>
      </c>
      <c r="Z998" s="6">
        <f>ABS(MIN(Quintile_Data[[#This Row],[AE_Amt_Q1]:[AE_Amt_Q5]])-Quintile_Data[[#This Row],[AE_Amt_Overall]])</f>
        <v>0.12329732995677001</v>
      </c>
      <c r="AA998" s="19">
        <f>VLOOKUP(Quintile_Data[[#This Row],[Deaths_Q1]],Mapping!$A$2:$B$8,2,FALSE)</f>
        <v>100</v>
      </c>
      <c r="AB998" s="8">
        <f>VLOOKUP(Quintile_Data[[#This Row],[Deaths_Q2]],Mapping!$A$2:$B$8,2,FALSE)</f>
        <v>100</v>
      </c>
      <c r="AC998" s="8">
        <f>VLOOKUP(Quintile_Data[[#This Row],[Deaths_Q3]],Mapping!$A$2:$B$8,2,FALSE)</f>
        <v>100</v>
      </c>
      <c r="AD998" s="8">
        <f>VLOOKUP(Quintile_Data[[#This Row],[Deaths_Q4]],Mapping!$A$2:$B$8,2,FALSE)</f>
        <v>100</v>
      </c>
      <c r="AE998" s="8">
        <f>VLOOKUP(Quintile_Data[[#This Row],[Deaths_Q5]],Mapping!$A$2:$B$8,2,FALSE)</f>
        <v>100</v>
      </c>
      <c r="AF998" s="8">
        <f>VLOOKUP(Quintile_Data[[#This Row],[Deaths_Overall]],Mapping!$A$2:$B$8,2,FALSE)</f>
        <v>200</v>
      </c>
    </row>
    <row r="999" spans="1:32" x14ac:dyDescent="0.25">
      <c r="A999" t="s">
        <v>13</v>
      </c>
      <c r="B999" t="s">
        <v>8</v>
      </c>
      <c r="C999" t="s">
        <v>9</v>
      </c>
      <c r="D999" t="s">
        <v>10</v>
      </c>
      <c r="E999" t="s">
        <v>60</v>
      </c>
      <c r="F999" t="s">
        <v>7</v>
      </c>
      <c r="G999" s="10" t="s">
        <v>54</v>
      </c>
      <c r="H999" s="5" t="s">
        <v>54</v>
      </c>
      <c r="I999" s="5" t="s">
        <v>54</v>
      </c>
      <c r="J999" s="5" t="s">
        <v>54</v>
      </c>
      <c r="K999" s="5" t="s">
        <v>54</v>
      </c>
      <c r="L999" s="5" t="s">
        <v>54</v>
      </c>
      <c r="M999" s="10" t="s">
        <v>54</v>
      </c>
      <c r="N999" s="5" t="s">
        <v>54</v>
      </c>
      <c r="O999" s="5" t="s">
        <v>54</v>
      </c>
      <c r="P999" s="5" t="s">
        <v>54</v>
      </c>
      <c r="Q999" s="5" t="s">
        <v>54</v>
      </c>
      <c r="R999" s="5" t="s">
        <v>54</v>
      </c>
      <c r="S999" s="11" t="s">
        <v>55</v>
      </c>
      <c r="T999" t="s">
        <v>55</v>
      </c>
      <c r="U999" t="s">
        <v>55</v>
      </c>
      <c r="V999" t="s">
        <v>55</v>
      </c>
      <c r="W999" t="s">
        <v>55</v>
      </c>
      <c r="X999" t="s">
        <v>55</v>
      </c>
      <c r="Y999" s="7" t="e">
        <f>ABS(Quintile_Data[[#This Row],[AE_Amt_Overall]]-MAX(Quintile_Data[[#This Row],[AE_Amt_Q1]:[AE_Amt_Q5]]))</f>
        <v>#VALUE!</v>
      </c>
      <c r="Z999" s="6" t="e">
        <f>ABS(MIN(Quintile_Data[[#This Row],[AE_Amt_Q1]:[AE_Amt_Q5]])-Quintile_Data[[#This Row],[AE_Amt_Overall]])</f>
        <v>#VALUE!</v>
      </c>
      <c r="AA999" s="19" t="str">
        <f>VLOOKUP(Quintile_Data[[#This Row],[Deaths_Q1]],Mapping!$A$2:$B$8,2,FALSE)</f>
        <v>N/A</v>
      </c>
      <c r="AB999" s="8" t="str">
        <f>VLOOKUP(Quintile_Data[[#This Row],[Deaths_Q2]],Mapping!$A$2:$B$8,2,FALSE)</f>
        <v>N/A</v>
      </c>
      <c r="AC999" s="8" t="str">
        <f>VLOOKUP(Quintile_Data[[#This Row],[Deaths_Q3]],Mapping!$A$2:$B$8,2,FALSE)</f>
        <v>N/A</v>
      </c>
      <c r="AD999" s="8" t="str">
        <f>VLOOKUP(Quintile_Data[[#This Row],[Deaths_Q4]],Mapping!$A$2:$B$8,2,FALSE)</f>
        <v>N/A</v>
      </c>
      <c r="AE999" s="8" t="str">
        <f>VLOOKUP(Quintile_Data[[#This Row],[Deaths_Q5]],Mapping!$A$2:$B$8,2,FALSE)</f>
        <v>N/A</v>
      </c>
      <c r="AF999" s="8" t="str">
        <f>VLOOKUP(Quintile_Data[[#This Row],[Deaths_Overall]],Mapping!$A$2:$B$8,2,FALSE)</f>
        <v>N/A</v>
      </c>
    </row>
    <row r="1000" spans="1:32" x14ac:dyDescent="0.25">
      <c r="A1000" t="s">
        <v>13</v>
      </c>
      <c r="B1000" t="s">
        <v>8</v>
      </c>
      <c r="C1000" t="s">
        <v>9</v>
      </c>
      <c r="D1000" t="s">
        <v>10</v>
      </c>
      <c r="E1000" t="s">
        <v>60</v>
      </c>
      <c r="F1000" t="s">
        <v>57</v>
      </c>
      <c r="G1000" s="10" t="s">
        <v>54</v>
      </c>
      <c r="H1000" s="5" t="s">
        <v>54</v>
      </c>
      <c r="I1000" s="5" t="s">
        <v>54</v>
      </c>
      <c r="J1000" s="5" t="s">
        <v>54</v>
      </c>
      <c r="K1000" s="5" t="s">
        <v>54</v>
      </c>
      <c r="L1000" s="5" t="s">
        <v>54</v>
      </c>
      <c r="M1000" s="10" t="s">
        <v>54</v>
      </c>
      <c r="N1000" s="5" t="s">
        <v>54</v>
      </c>
      <c r="O1000" s="5" t="s">
        <v>54</v>
      </c>
      <c r="P1000" s="5" t="s">
        <v>54</v>
      </c>
      <c r="Q1000" s="5" t="s">
        <v>54</v>
      </c>
      <c r="R1000" s="5" t="s">
        <v>54</v>
      </c>
      <c r="S1000" s="11" t="s">
        <v>55</v>
      </c>
      <c r="T1000" t="s">
        <v>55</v>
      </c>
      <c r="U1000" t="s">
        <v>55</v>
      </c>
      <c r="V1000" t="s">
        <v>55</v>
      </c>
      <c r="W1000" t="s">
        <v>55</v>
      </c>
      <c r="X1000" t="s">
        <v>55</v>
      </c>
      <c r="Y1000" s="7" t="e">
        <f>ABS(Quintile_Data[[#This Row],[AE_Amt_Overall]]-MAX(Quintile_Data[[#This Row],[AE_Amt_Q1]:[AE_Amt_Q5]]))</f>
        <v>#VALUE!</v>
      </c>
      <c r="Z1000" s="6" t="e">
        <f>ABS(MIN(Quintile_Data[[#This Row],[AE_Amt_Q1]:[AE_Amt_Q5]])-Quintile_Data[[#This Row],[AE_Amt_Overall]])</f>
        <v>#VALUE!</v>
      </c>
      <c r="AA1000" s="19" t="str">
        <f>VLOOKUP(Quintile_Data[[#This Row],[Deaths_Q1]],Mapping!$A$2:$B$8,2,FALSE)</f>
        <v>N/A</v>
      </c>
      <c r="AB1000" s="8" t="str">
        <f>VLOOKUP(Quintile_Data[[#This Row],[Deaths_Q2]],Mapping!$A$2:$B$8,2,FALSE)</f>
        <v>N/A</v>
      </c>
      <c r="AC1000" s="8" t="str">
        <f>VLOOKUP(Quintile_Data[[#This Row],[Deaths_Q3]],Mapping!$A$2:$B$8,2,FALSE)</f>
        <v>N/A</v>
      </c>
      <c r="AD1000" s="8" t="str">
        <f>VLOOKUP(Quintile_Data[[#This Row],[Deaths_Q4]],Mapping!$A$2:$B$8,2,FALSE)</f>
        <v>N/A</v>
      </c>
      <c r="AE1000" s="8" t="str">
        <f>VLOOKUP(Quintile_Data[[#This Row],[Deaths_Q5]],Mapping!$A$2:$B$8,2,FALSE)</f>
        <v>N/A</v>
      </c>
      <c r="AF1000" s="8" t="str">
        <f>VLOOKUP(Quintile_Data[[#This Row],[Deaths_Overall]],Mapping!$A$2:$B$8,2,FALSE)</f>
        <v>N/A</v>
      </c>
    </row>
    <row r="1001" spans="1:32" x14ac:dyDescent="0.25">
      <c r="A1001" t="s">
        <v>13</v>
      </c>
      <c r="B1001" t="s">
        <v>8</v>
      </c>
      <c r="C1001" t="s">
        <v>9</v>
      </c>
      <c r="D1001" t="s">
        <v>10</v>
      </c>
      <c r="E1001" t="s">
        <v>61</v>
      </c>
      <c r="F1001" t="s">
        <v>16</v>
      </c>
      <c r="G1001" s="10">
        <v>3.4662933878850799</v>
      </c>
      <c r="H1001" s="5" t="s">
        <v>54</v>
      </c>
      <c r="I1001" s="5" t="s">
        <v>54</v>
      </c>
      <c r="J1001" s="5" t="s">
        <v>54</v>
      </c>
      <c r="K1001" s="5" t="s">
        <v>54</v>
      </c>
      <c r="L1001" s="5">
        <v>2.3632847874312799</v>
      </c>
      <c r="M1001" s="10">
        <v>3.6264739747896302</v>
      </c>
      <c r="N1001" s="5" t="s">
        <v>54</v>
      </c>
      <c r="O1001" s="5" t="s">
        <v>54</v>
      </c>
      <c r="P1001" s="5" t="s">
        <v>54</v>
      </c>
      <c r="Q1001" s="5" t="s">
        <v>54</v>
      </c>
      <c r="R1001" s="5">
        <v>2.47066690652861</v>
      </c>
      <c r="S1001" s="11" t="s">
        <v>51</v>
      </c>
      <c r="T1001" t="s">
        <v>55</v>
      </c>
      <c r="U1001" t="s">
        <v>55</v>
      </c>
      <c r="V1001" t="s">
        <v>55</v>
      </c>
      <c r="W1001" t="s">
        <v>55</v>
      </c>
      <c r="X1001" t="s">
        <v>51</v>
      </c>
      <c r="Y1001" s="7">
        <f>ABS(Quintile_Data[[#This Row],[AE_Amt_Overall]]-MAX(Quintile_Data[[#This Row],[AE_Amt_Q1]:[AE_Amt_Q5]]))</f>
        <v>1.1030086004538</v>
      </c>
      <c r="Z1001" s="6">
        <f>ABS(MIN(Quintile_Data[[#This Row],[AE_Amt_Q1]:[AE_Amt_Q5]])-Quintile_Data[[#This Row],[AE_Amt_Overall]])</f>
        <v>1.1030086004538</v>
      </c>
      <c r="AA1001" s="19">
        <f>VLOOKUP(Quintile_Data[[#This Row],[Deaths_Q1]],Mapping!$A$2:$B$8,2,FALSE)</f>
        <v>6</v>
      </c>
      <c r="AB1001" s="8" t="str">
        <f>VLOOKUP(Quintile_Data[[#This Row],[Deaths_Q2]],Mapping!$A$2:$B$8,2,FALSE)</f>
        <v>N/A</v>
      </c>
      <c r="AC1001" s="8" t="str">
        <f>VLOOKUP(Quintile_Data[[#This Row],[Deaths_Q3]],Mapping!$A$2:$B$8,2,FALSE)</f>
        <v>N/A</v>
      </c>
      <c r="AD1001" s="8" t="str">
        <f>VLOOKUP(Quintile_Data[[#This Row],[Deaths_Q4]],Mapping!$A$2:$B$8,2,FALSE)</f>
        <v>N/A</v>
      </c>
      <c r="AE1001" s="8" t="str">
        <f>VLOOKUP(Quintile_Data[[#This Row],[Deaths_Q5]],Mapping!$A$2:$B$8,2,FALSE)</f>
        <v>N/A</v>
      </c>
      <c r="AF1001" s="8">
        <f>VLOOKUP(Quintile_Data[[#This Row],[Deaths_Overall]],Mapping!$A$2:$B$8,2,FALSE)</f>
        <v>6</v>
      </c>
    </row>
    <row r="1002" spans="1:32" x14ac:dyDescent="0.25">
      <c r="A1002" t="s">
        <v>13</v>
      </c>
      <c r="B1002" t="s">
        <v>8</v>
      </c>
      <c r="C1002" t="s">
        <v>9</v>
      </c>
      <c r="D1002" t="s">
        <v>10</v>
      </c>
      <c r="E1002" t="s">
        <v>61</v>
      </c>
      <c r="F1002" t="s">
        <v>7</v>
      </c>
      <c r="G1002" s="10" t="s">
        <v>54</v>
      </c>
      <c r="H1002" s="5" t="s">
        <v>54</v>
      </c>
      <c r="I1002" s="5">
        <v>1.2469261023614899</v>
      </c>
      <c r="J1002" s="5" t="s">
        <v>54</v>
      </c>
      <c r="K1002" s="5" t="s">
        <v>54</v>
      </c>
      <c r="L1002" s="5">
        <v>1.1911137141666099</v>
      </c>
      <c r="M1002" s="10" t="s">
        <v>54</v>
      </c>
      <c r="N1002" s="5" t="s">
        <v>54</v>
      </c>
      <c r="O1002" s="5">
        <v>1.30577123568438</v>
      </c>
      <c r="P1002" s="5" t="s">
        <v>54</v>
      </c>
      <c r="Q1002" s="5" t="s">
        <v>54</v>
      </c>
      <c r="R1002" s="5">
        <v>1.25264554096655</v>
      </c>
      <c r="S1002" s="11" t="s">
        <v>55</v>
      </c>
      <c r="T1002" t="s">
        <v>55</v>
      </c>
      <c r="U1002" t="s">
        <v>51</v>
      </c>
      <c r="V1002" t="s">
        <v>55</v>
      </c>
      <c r="W1002" t="s">
        <v>55</v>
      </c>
      <c r="X1002" t="s">
        <v>53</v>
      </c>
      <c r="Y1002" s="7">
        <f>ABS(Quintile_Data[[#This Row],[AE_Amt_Overall]]-MAX(Quintile_Data[[#This Row],[AE_Amt_Q1]:[AE_Amt_Q5]]))</f>
        <v>5.5812388194879992E-2</v>
      </c>
      <c r="Z1002" s="6">
        <f>ABS(MIN(Quintile_Data[[#This Row],[AE_Amt_Q1]:[AE_Amt_Q5]])-Quintile_Data[[#This Row],[AE_Amt_Overall]])</f>
        <v>5.5812388194879992E-2</v>
      </c>
      <c r="AA1002" s="19" t="str">
        <f>VLOOKUP(Quintile_Data[[#This Row],[Deaths_Q1]],Mapping!$A$2:$B$8,2,FALSE)</f>
        <v>N/A</v>
      </c>
      <c r="AB1002" s="8" t="str">
        <f>VLOOKUP(Quintile_Data[[#This Row],[Deaths_Q2]],Mapping!$A$2:$B$8,2,FALSE)</f>
        <v>N/A</v>
      </c>
      <c r="AC1002" s="8">
        <f>VLOOKUP(Quintile_Data[[#This Row],[Deaths_Q3]],Mapping!$A$2:$B$8,2,FALSE)</f>
        <v>6</v>
      </c>
      <c r="AD1002" s="8" t="str">
        <f>VLOOKUP(Quintile_Data[[#This Row],[Deaths_Q4]],Mapping!$A$2:$B$8,2,FALSE)</f>
        <v>N/A</v>
      </c>
      <c r="AE1002" s="8" t="str">
        <f>VLOOKUP(Quintile_Data[[#This Row],[Deaths_Q5]],Mapping!$A$2:$B$8,2,FALSE)</f>
        <v>N/A</v>
      </c>
      <c r="AF1002" s="8">
        <f>VLOOKUP(Quintile_Data[[#This Row],[Deaths_Overall]],Mapping!$A$2:$B$8,2,FALSE)</f>
        <v>12</v>
      </c>
    </row>
    <row r="1003" spans="1:32" x14ac:dyDescent="0.25">
      <c r="A1003" t="s">
        <v>13</v>
      </c>
      <c r="B1003" t="s">
        <v>8</v>
      </c>
      <c r="C1003" t="s">
        <v>9</v>
      </c>
      <c r="D1003" t="s">
        <v>10</v>
      </c>
      <c r="E1003" t="s">
        <v>61</v>
      </c>
      <c r="F1003" t="s">
        <v>57</v>
      </c>
      <c r="G1003" s="10" t="s">
        <v>54</v>
      </c>
      <c r="H1003" s="5">
        <v>1.8559601366565299</v>
      </c>
      <c r="I1003" s="5">
        <v>1.3827743512953501</v>
      </c>
      <c r="J1003" s="5" t="s">
        <v>54</v>
      </c>
      <c r="K1003" s="5">
        <v>0.63588412654712301</v>
      </c>
      <c r="L1003" s="5">
        <v>1.2445472700164499</v>
      </c>
      <c r="M1003" s="10" t="s">
        <v>54</v>
      </c>
      <c r="N1003" s="5">
        <v>1.69980458331131</v>
      </c>
      <c r="O1003" s="5">
        <v>1.87806460647465</v>
      </c>
      <c r="P1003" s="5" t="s">
        <v>54</v>
      </c>
      <c r="Q1003" s="5">
        <v>0.95048765658434398</v>
      </c>
      <c r="R1003" s="5">
        <v>1.4919039718961999</v>
      </c>
      <c r="S1003" s="11" t="s">
        <v>55</v>
      </c>
      <c r="T1003" t="s">
        <v>51</v>
      </c>
      <c r="U1003" t="s">
        <v>51</v>
      </c>
      <c r="V1003" t="s">
        <v>55</v>
      </c>
      <c r="W1003" t="s">
        <v>51</v>
      </c>
      <c r="X1003" t="s">
        <v>53</v>
      </c>
      <c r="Y1003" s="7">
        <f>ABS(Quintile_Data[[#This Row],[AE_Amt_Overall]]-MAX(Quintile_Data[[#This Row],[AE_Amt_Q1]:[AE_Amt_Q5]]))</f>
        <v>0.61141286664007999</v>
      </c>
      <c r="Z1003" s="6">
        <f>ABS(MIN(Quintile_Data[[#This Row],[AE_Amt_Q1]:[AE_Amt_Q5]])-Quintile_Data[[#This Row],[AE_Amt_Overall]])</f>
        <v>0.60866314346932693</v>
      </c>
      <c r="AA1003" s="19" t="str">
        <f>VLOOKUP(Quintile_Data[[#This Row],[Deaths_Q1]],Mapping!$A$2:$B$8,2,FALSE)</f>
        <v>N/A</v>
      </c>
      <c r="AB1003" s="8">
        <f>VLOOKUP(Quintile_Data[[#This Row],[Deaths_Q2]],Mapping!$A$2:$B$8,2,FALSE)</f>
        <v>6</v>
      </c>
      <c r="AC1003" s="8">
        <f>VLOOKUP(Quintile_Data[[#This Row],[Deaths_Q3]],Mapping!$A$2:$B$8,2,FALSE)</f>
        <v>6</v>
      </c>
      <c r="AD1003" s="8" t="str">
        <f>VLOOKUP(Quintile_Data[[#This Row],[Deaths_Q4]],Mapping!$A$2:$B$8,2,FALSE)</f>
        <v>N/A</v>
      </c>
      <c r="AE1003" s="8">
        <f>VLOOKUP(Quintile_Data[[#This Row],[Deaths_Q5]],Mapping!$A$2:$B$8,2,FALSE)</f>
        <v>6</v>
      </c>
      <c r="AF1003" s="8">
        <f>VLOOKUP(Quintile_Data[[#This Row],[Deaths_Overall]],Mapping!$A$2:$B$8,2,FALSE)</f>
        <v>12</v>
      </c>
    </row>
    <row r="1004" spans="1:32" x14ac:dyDescent="0.25">
      <c r="A1004" t="s">
        <v>13</v>
      </c>
      <c r="B1004" t="s">
        <v>8</v>
      </c>
      <c r="C1004" t="s">
        <v>9</v>
      </c>
      <c r="D1004" t="s">
        <v>10</v>
      </c>
      <c r="E1004" t="s">
        <v>62</v>
      </c>
      <c r="F1004" t="s">
        <v>16</v>
      </c>
      <c r="G1004" s="10" t="s">
        <v>54</v>
      </c>
      <c r="H1004" s="5">
        <v>4.8579067668488598</v>
      </c>
      <c r="I1004" s="5" t="s">
        <v>54</v>
      </c>
      <c r="J1004" s="5" t="s">
        <v>54</v>
      </c>
      <c r="K1004" s="5" t="s">
        <v>54</v>
      </c>
      <c r="L1004" s="5">
        <v>3.2921704364414999</v>
      </c>
      <c r="M1004" s="10" t="s">
        <v>54</v>
      </c>
      <c r="N1004" s="5">
        <v>5.0523034445433002</v>
      </c>
      <c r="O1004" s="5" t="s">
        <v>54</v>
      </c>
      <c r="P1004" s="5" t="s">
        <v>54</v>
      </c>
      <c r="Q1004" s="5" t="s">
        <v>54</v>
      </c>
      <c r="R1004" s="5">
        <v>3.3100973376303102</v>
      </c>
      <c r="S1004" s="11" t="s">
        <v>55</v>
      </c>
      <c r="T1004" t="s">
        <v>53</v>
      </c>
      <c r="U1004" t="s">
        <v>55</v>
      </c>
      <c r="V1004" t="s">
        <v>55</v>
      </c>
      <c r="W1004" t="s">
        <v>55</v>
      </c>
      <c r="X1004" t="s">
        <v>53</v>
      </c>
      <c r="Y1004" s="7">
        <f>ABS(Quintile_Data[[#This Row],[AE_Amt_Overall]]-MAX(Quintile_Data[[#This Row],[AE_Amt_Q1]:[AE_Amt_Q5]]))</f>
        <v>1.5657363304073599</v>
      </c>
      <c r="Z1004" s="6">
        <f>ABS(MIN(Quintile_Data[[#This Row],[AE_Amt_Q1]:[AE_Amt_Q5]])-Quintile_Data[[#This Row],[AE_Amt_Overall]])</f>
        <v>1.5657363304073599</v>
      </c>
      <c r="AA1004" s="19" t="str">
        <f>VLOOKUP(Quintile_Data[[#This Row],[Deaths_Q1]],Mapping!$A$2:$B$8,2,FALSE)</f>
        <v>N/A</v>
      </c>
      <c r="AB1004" s="8">
        <f>VLOOKUP(Quintile_Data[[#This Row],[Deaths_Q2]],Mapping!$A$2:$B$8,2,FALSE)</f>
        <v>12</v>
      </c>
      <c r="AC1004" s="8" t="str">
        <f>VLOOKUP(Quintile_Data[[#This Row],[Deaths_Q3]],Mapping!$A$2:$B$8,2,FALSE)</f>
        <v>N/A</v>
      </c>
      <c r="AD1004" s="8" t="str">
        <f>VLOOKUP(Quintile_Data[[#This Row],[Deaths_Q4]],Mapping!$A$2:$B$8,2,FALSE)</f>
        <v>N/A</v>
      </c>
      <c r="AE1004" s="8" t="str">
        <f>VLOOKUP(Quintile_Data[[#This Row],[Deaths_Q5]],Mapping!$A$2:$B$8,2,FALSE)</f>
        <v>N/A</v>
      </c>
      <c r="AF1004" s="8">
        <f>VLOOKUP(Quintile_Data[[#This Row],[Deaths_Overall]],Mapping!$A$2:$B$8,2,FALSE)</f>
        <v>12</v>
      </c>
    </row>
    <row r="1005" spans="1:32" x14ac:dyDescent="0.25">
      <c r="A1005" t="s">
        <v>13</v>
      </c>
      <c r="B1005" t="s">
        <v>8</v>
      </c>
      <c r="C1005" t="s">
        <v>9</v>
      </c>
      <c r="D1005" t="s">
        <v>10</v>
      </c>
      <c r="E1005" t="s">
        <v>62</v>
      </c>
      <c r="F1005" t="s">
        <v>7</v>
      </c>
      <c r="G1005" s="10">
        <v>2.7870523670620302</v>
      </c>
      <c r="H1005" s="5">
        <v>1.4674058763485001</v>
      </c>
      <c r="I1005" s="5">
        <v>1.08019469634745</v>
      </c>
      <c r="J1005" s="5">
        <v>0.74621988000834305</v>
      </c>
      <c r="K1005" s="5">
        <v>0.33504504639757898</v>
      </c>
      <c r="L1005" s="5">
        <v>1.0349117362511799</v>
      </c>
      <c r="M1005" s="10">
        <v>2.2535206186637602</v>
      </c>
      <c r="N1005" s="5">
        <v>1.28346057916194</v>
      </c>
      <c r="O1005" s="5">
        <v>1.18335568248589</v>
      </c>
      <c r="P1005" s="5">
        <v>0.88638649515720802</v>
      </c>
      <c r="Q1005" s="5">
        <v>0.61856073578054405</v>
      </c>
      <c r="R1005" s="5">
        <v>1.10433516304562</v>
      </c>
      <c r="S1005" s="11" t="s">
        <v>51</v>
      </c>
      <c r="T1005" t="s">
        <v>53</v>
      </c>
      <c r="U1005" t="s">
        <v>49</v>
      </c>
      <c r="V1005" t="s">
        <v>53</v>
      </c>
      <c r="W1005" t="s">
        <v>51</v>
      </c>
      <c r="X1005" t="s">
        <v>49</v>
      </c>
      <c r="Y1005" s="7">
        <f>ABS(Quintile_Data[[#This Row],[AE_Amt_Overall]]-MAX(Quintile_Data[[#This Row],[AE_Amt_Q1]:[AE_Amt_Q5]]))</f>
        <v>1.7521406308108503</v>
      </c>
      <c r="Z1005" s="6">
        <f>ABS(MIN(Quintile_Data[[#This Row],[AE_Amt_Q1]:[AE_Amt_Q5]])-Quintile_Data[[#This Row],[AE_Amt_Overall]])</f>
        <v>0.69986668985360101</v>
      </c>
      <c r="AA1005" s="19">
        <f>VLOOKUP(Quintile_Data[[#This Row],[Deaths_Q1]],Mapping!$A$2:$B$8,2,FALSE)</f>
        <v>6</v>
      </c>
      <c r="AB1005" s="8">
        <f>VLOOKUP(Quintile_Data[[#This Row],[Deaths_Q2]],Mapping!$A$2:$B$8,2,FALSE)</f>
        <v>12</v>
      </c>
      <c r="AC1005" s="8">
        <f>VLOOKUP(Quintile_Data[[#This Row],[Deaths_Q3]],Mapping!$A$2:$B$8,2,FALSE)</f>
        <v>25</v>
      </c>
      <c r="AD1005" s="8">
        <f>VLOOKUP(Quintile_Data[[#This Row],[Deaths_Q4]],Mapping!$A$2:$B$8,2,FALSE)</f>
        <v>12</v>
      </c>
      <c r="AE1005" s="8">
        <f>VLOOKUP(Quintile_Data[[#This Row],[Deaths_Q5]],Mapping!$A$2:$B$8,2,FALSE)</f>
        <v>6</v>
      </c>
      <c r="AF1005" s="8">
        <f>VLOOKUP(Quintile_Data[[#This Row],[Deaths_Overall]],Mapping!$A$2:$B$8,2,FALSE)</f>
        <v>25</v>
      </c>
    </row>
    <row r="1006" spans="1:32" x14ac:dyDescent="0.25">
      <c r="A1006" t="s">
        <v>13</v>
      </c>
      <c r="B1006" t="s">
        <v>8</v>
      </c>
      <c r="C1006" t="s">
        <v>9</v>
      </c>
      <c r="D1006" t="s">
        <v>10</v>
      </c>
      <c r="E1006" t="s">
        <v>62</v>
      </c>
      <c r="F1006" t="s">
        <v>57</v>
      </c>
      <c r="G1006" s="10">
        <v>2.7944910017501301</v>
      </c>
      <c r="H1006" s="5">
        <v>1.4120379026035801</v>
      </c>
      <c r="I1006" s="5">
        <v>1.0661989207282401</v>
      </c>
      <c r="J1006" s="5">
        <v>0.750107277377698</v>
      </c>
      <c r="K1006" s="5">
        <v>0.33701349004970199</v>
      </c>
      <c r="L1006" s="5">
        <v>1.05392676985626</v>
      </c>
      <c r="M1006" s="10">
        <v>2.3622981115003898</v>
      </c>
      <c r="N1006" s="5">
        <v>1.6536567639494499</v>
      </c>
      <c r="O1006" s="5">
        <v>1.1162770664417301</v>
      </c>
      <c r="P1006" s="5">
        <v>0.93204173268812796</v>
      </c>
      <c r="Q1006" s="5">
        <v>0.620035295917581</v>
      </c>
      <c r="R1006" s="5">
        <v>1.24622091873102</v>
      </c>
      <c r="S1006" s="11" t="s">
        <v>51</v>
      </c>
      <c r="T1006" t="s">
        <v>49</v>
      </c>
      <c r="U1006" t="s">
        <v>49</v>
      </c>
      <c r="V1006" t="s">
        <v>53</v>
      </c>
      <c r="W1006" t="s">
        <v>51</v>
      </c>
      <c r="X1006" t="s">
        <v>49</v>
      </c>
      <c r="Y1006" s="7">
        <f>ABS(Quintile_Data[[#This Row],[AE_Amt_Overall]]-MAX(Quintile_Data[[#This Row],[AE_Amt_Q1]:[AE_Amt_Q5]]))</f>
        <v>1.7405642318938701</v>
      </c>
      <c r="Z1006" s="6">
        <f>ABS(MIN(Quintile_Data[[#This Row],[AE_Amt_Q1]:[AE_Amt_Q5]])-Quintile_Data[[#This Row],[AE_Amt_Overall]])</f>
        <v>0.71691327980655806</v>
      </c>
      <c r="AA1006" s="19">
        <f>VLOOKUP(Quintile_Data[[#This Row],[Deaths_Q1]],Mapping!$A$2:$B$8,2,FALSE)</f>
        <v>6</v>
      </c>
      <c r="AB1006" s="8">
        <f>VLOOKUP(Quintile_Data[[#This Row],[Deaths_Q2]],Mapping!$A$2:$B$8,2,FALSE)</f>
        <v>25</v>
      </c>
      <c r="AC1006" s="8">
        <f>VLOOKUP(Quintile_Data[[#This Row],[Deaths_Q3]],Mapping!$A$2:$B$8,2,FALSE)</f>
        <v>25</v>
      </c>
      <c r="AD1006" s="8">
        <f>VLOOKUP(Quintile_Data[[#This Row],[Deaths_Q4]],Mapping!$A$2:$B$8,2,FALSE)</f>
        <v>12</v>
      </c>
      <c r="AE1006" s="8">
        <f>VLOOKUP(Quintile_Data[[#This Row],[Deaths_Q5]],Mapping!$A$2:$B$8,2,FALSE)</f>
        <v>6</v>
      </c>
      <c r="AF1006" s="8">
        <f>VLOOKUP(Quintile_Data[[#This Row],[Deaths_Overall]],Mapping!$A$2:$B$8,2,FALSE)</f>
        <v>25</v>
      </c>
    </row>
    <row r="1007" spans="1:32" x14ac:dyDescent="0.25">
      <c r="A1007" t="s">
        <v>13</v>
      </c>
      <c r="B1007" t="s">
        <v>8</v>
      </c>
      <c r="C1007" t="s">
        <v>9</v>
      </c>
      <c r="D1007" t="s">
        <v>10</v>
      </c>
      <c r="E1007" t="s">
        <v>11</v>
      </c>
      <c r="F1007" t="s">
        <v>16</v>
      </c>
      <c r="G1007" s="10">
        <v>5.1570858064898397</v>
      </c>
      <c r="H1007" s="5">
        <v>4.0947049610758697</v>
      </c>
      <c r="I1007" s="5">
        <v>3.0636887726157398</v>
      </c>
      <c r="J1007" s="5">
        <v>2.4040391791648399</v>
      </c>
      <c r="K1007" s="5" t="s">
        <v>54</v>
      </c>
      <c r="L1007" s="5">
        <v>3.1302910827848098</v>
      </c>
      <c r="M1007" s="10">
        <v>6.4559317544459898</v>
      </c>
      <c r="N1007" s="5">
        <v>3.7872954010364599</v>
      </c>
      <c r="O1007" s="5">
        <v>2.7672443289851101</v>
      </c>
      <c r="P1007" s="5">
        <v>2.6218449781123199</v>
      </c>
      <c r="Q1007" s="5" t="s">
        <v>54</v>
      </c>
      <c r="R1007" s="5">
        <v>3.4190811129618401</v>
      </c>
      <c r="S1007" s="11" t="s">
        <v>53</v>
      </c>
      <c r="T1007" t="s">
        <v>51</v>
      </c>
      <c r="U1007" t="s">
        <v>51</v>
      </c>
      <c r="V1007" t="s">
        <v>53</v>
      </c>
      <c r="W1007" t="s">
        <v>55</v>
      </c>
      <c r="X1007" t="s">
        <v>49</v>
      </c>
      <c r="Y1007" s="7">
        <f>ABS(Quintile_Data[[#This Row],[AE_Amt_Overall]]-MAX(Quintile_Data[[#This Row],[AE_Amt_Q1]:[AE_Amt_Q5]]))</f>
        <v>2.0267947237050299</v>
      </c>
      <c r="Z1007" s="6">
        <f>ABS(MIN(Quintile_Data[[#This Row],[AE_Amt_Q1]:[AE_Amt_Q5]])-Quintile_Data[[#This Row],[AE_Amt_Overall]])</f>
        <v>0.72625190361996994</v>
      </c>
      <c r="AA1007" s="19">
        <f>VLOOKUP(Quintile_Data[[#This Row],[Deaths_Q1]],Mapping!$A$2:$B$8,2,FALSE)</f>
        <v>12</v>
      </c>
      <c r="AB1007" s="8">
        <f>VLOOKUP(Quintile_Data[[#This Row],[Deaths_Q2]],Mapping!$A$2:$B$8,2,FALSE)</f>
        <v>6</v>
      </c>
      <c r="AC1007" s="8">
        <f>VLOOKUP(Quintile_Data[[#This Row],[Deaths_Q3]],Mapping!$A$2:$B$8,2,FALSE)</f>
        <v>6</v>
      </c>
      <c r="AD1007" s="8">
        <f>VLOOKUP(Quintile_Data[[#This Row],[Deaths_Q4]],Mapping!$A$2:$B$8,2,FALSE)</f>
        <v>12</v>
      </c>
      <c r="AE1007" s="8" t="str">
        <f>VLOOKUP(Quintile_Data[[#This Row],[Deaths_Q5]],Mapping!$A$2:$B$8,2,FALSE)</f>
        <v>N/A</v>
      </c>
      <c r="AF1007" s="8">
        <f>VLOOKUP(Quintile_Data[[#This Row],[Deaths_Overall]],Mapping!$A$2:$B$8,2,FALSE)</f>
        <v>25</v>
      </c>
    </row>
    <row r="1008" spans="1:32" x14ac:dyDescent="0.25">
      <c r="A1008" t="s">
        <v>13</v>
      </c>
      <c r="B1008" t="s">
        <v>8</v>
      </c>
      <c r="C1008" t="s">
        <v>9</v>
      </c>
      <c r="D1008" t="s">
        <v>10</v>
      </c>
      <c r="E1008" t="s">
        <v>11</v>
      </c>
      <c r="F1008" t="s">
        <v>7</v>
      </c>
      <c r="G1008" s="10">
        <v>1.66422829205884</v>
      </c>
      <c r="H1008" s="5">
        <v>1.1285975171948299</v>
      </c>
      <c r="I1008" s="5">
        <v>0.895547696114537</v>
      </c>
      <c r="J1008" s="5">
        <v>0.77585594555696202</v>
      </c>
      <c r="K1008" s="5">
        <v>0.47694555497160901</v>
      </c>
      <c r="L1008" s="5">
        <v>0.99655871289515197</v>
      </c>
      <c r="M1008" s="10">
        <v>1.8631044954718201</v>
      </c>
      <c r="N1008" s="5">
        <v>1.24139201251213</v>
      </c>
      <c r="O1008" s="5">
        <v>0.98502353035928603</v>
      </c>
      <c r="P1008" s="5">
        <v>0.88280138156205801</v>
      </c>
      <c r="Q1008" s="5">
        <v>0.75808025375533905</v>
      </c>
      <c r="R1008" s="5">
        <v>1.1739685067360099</v>
      </c>
      <c r="S1008" s="11" t="s">
        <v>49</v>
      </c>
      <c r="T1008" t="s">
        <v>48</v>
      </c>
      <c r="U1008" t="s">
        <v>49</v>
      </c>
      <c r="V1008" t="s">
        <v>49</v>
      </c>
      <c r="W1008" t="s">
        <v>53</v>
      </c>
      <c r="X1008" t="s">
        <v>48</v>
      </c>
      <c r="Y1008" s="7">
        <f>ABS(Quintile_Data[[#This Row],[AE_Amt_Overall]]-MAX(Quintile_Data[[#This Row],[AE_Amt_Q1]:[AE_Amt_Q5]]))</f>
        <v>0.66766957916368808</v>
      </c>
      <c r="Z1008" s="6">
        <f>ABS(MIN(Quintile_Data[[#This Row],[AE_Amt_Q1]:[AE_Amt_Q5]])-Quintile_Data[[#This Row],[AE_Amt_Overall]])</f>
        <v>0.51961315792354301</v>
      </c>
      <c r="AA1008" s="19">
        <f>VLOOKUP(Quintile_Data[[#This Row],[Deaths_Q1]],Mapping!$A$2:$B$8,2,FALSE)</f>
        <v>25</v>
      </c>
      <c r="AB1008" s="8">
        <f>VLOOKUP(Quintile_Data[[#This Row],[Deaths_Q2]],Mapping!$A$2:$B$8,2,FALSE)</f>
        <v>50</v>
      </c>
      <c r="AC1008" s="8">
        <f>VLOOKUP(Quintile_Data[[#This Row],[Deaths_Q3]],Mapping!$A$2:$B$8,2,FALSE)</f>
        <v>25</v>
      </c>
      <c r="AD1008" s="8">
        <f>VLOOKUP(Quintile_Data[[#This Row],[Deaths_Q4]],Mapping!$A$2:$B$8,2,FALSE)</f>
        <v>25</v>
      </c>
      <c r="AE1008" s="8">
        <f>VLOOKUP(Quintile_Data[[#This Row],[Deaths_Q5]],Mapping!$A$2:$B$8,2,FALSE)</f>
        <v>12</v>
      </c>
      <c r="AF1008" s="8">
        <f>VLOOKUP(Quintile_Data[[#This Row],[Deaths_Overall]],Mapping!$A$2:$B$8,2,FALSE)</f>
        <v>50</v>
      </c>
    </row>
    <row r="1009" spans="1:32" x14ac:dyDescent="0.25">
      <c r="A1009" t="s">
        <v>13</v>
      </c>
      <c r="B1009" t="s">
        <v>8</v>
      </c>
      <c r="C1009" t="s">
        <v>9</v>
      </c>
      <c r="D1009" t="s">
        <v>10</v>
      </c>
      <c r="E1009" t="s">
        <v>11</v>
      </c>
      <c r="F1009" t="s">
        <v>57</v>
      </c>
      <c r="G1009" s="10">
        <v>1.7117481549687099</v>
      </c>
      <c r="H1009" s="5">
        <v>1.1418574833439801</v>
      </c>
      <c r="I1009" s="5">
        <v>0.90440175806340195</v>
      </c>
      <c r="J1009" s="5">
        <v>0.77737865417253305</v>
      </c>
      <c r="K1009" s="5">
        <v>0.47895298280257698</v>
      </c>
      <c r="L1009" s="5">
        <v>1.00607080252808</v>
      </c>
      <c r="M1009" s="10">
        <v>2.2539880809371899</v>
      </c>
      <c r="N1009" s="5">
        <v>1.3347428985052801</v>
      </c>
      <c r="O1009" s="5">
        <v>1.0221341985857499</v>
      </c>
      <c r="P1009" s="5">
        <v>0.90206356793990194</v>
      </c>
      <c r="Q1009" s="5">
        <v>0.77783440619623101</v>
      </c>
      <c r="R1009" s="5">
        <v>1.2832440657841799</v>
      </c>
      <c r="S1009" s="11" t="s">
        <v>48</v>
      </c>
      <c r="T1009" t="s">
        <v>48</v>
      </c>
      <c r="U1009" t="s">
        <v>49</v>
      </c>
      <c r="V1009" t="s">
        <v>49</v>
      </c>
      <c r="W1009" t="s">
        <v>53</v>
      </c>
      <c r="X1009" t="s">
        <v>48</v>
      </c>
      <c r="Y1009" s="7">
        <f>ABS(Quintile_Data[[#This Row],[AE_Amt_Overall]]-MAX(Quintile_Data[[#This Row],[AE_Amt_Q1]:[AE_Amt_Q5]]))</f>
        <v>0.7056773524406299</v>
      </c>
      <c r="Z1009" s="6">
        <f>ABS(MIN(Quintile_Data[[#This Row],[AE_Amt_Q1]:[AE_Amt_Q5]])-Quintile_Data[[#This Row],[AE_Amt_Overall]])</f>
        <v>0.52711781972550309</v>
      </c>
      <c r="AA1009" s="19">
        <f>VLOOKUP(Quintile_Data[[#This Row],[Deaths_Q1]],Mapping!$A$2:$B$8,2,FALSE)</f>
        <v>50</v>
      </c>
      <c r="AB1009" s="8">
        <f>VLOOKUP(Quintile_Data[[#This Row],[Deaths_Q2]],Mapping!$A$2:$B$8,2,FALSE)</f>
        <v>50</v>
      </c>
      <c r="AC1009" s="8">
        <f>VLOOKUP(Quintile_Data[[#This Row],[Deaths_Q3]],Mapping!$A$2:$B$8,2,FALSE)</f>
        <v>25</v>
      </c>
      <c r="AD1009" s="8">
        <f>VLOOKUP(Quintile_Data[[#This Row],[Deaths_Q4]],Mapping!$A$2:$B$8,2,FALSE)</f>
        <v>25</v>
      </c>
      <c r="AE1009" s="8">
        <f>VLOOKUP(Quintile_Data[[#This Row],[Deaths_Q5]],Mapping!$A$2:$B$8,2,FALSE)</f>
        <v>12</v>
      </c>
      <c r="AF1009" s="8">
        <f>VLOOKUP(Quintile_Data[[#This Row],[Deaths_Overall]],Mapping!$A$2:$B$8,2,FALSE)</f>
        <v>50</v>
      </c>
    </row>
    <row r="1010" spans="1:32" x14ac:dyDescent="0.25">
      <c r="A1010" t="s">
        <v>13</v>
      </c>
      <c r="B1010" t="s">
        <v>8</v>
      </c>
      <c r="C1010" t="s">
        <v>9</v>
      </c>
      <c r="D1010" t="s">
        <v>10</v>
      </c>
      <c r="E1010" t="s">
        <v>58</v>
      </c>
      <c r="F1010" t="s">
        <v>16</v>
      </c>
      <c r="G1010" s="10" t="s">
        <v>54</v>
      </c>
      <c r="H1010" s="5">
        <v>4.6827862808556304</v>
      </c>
      <c r="I1010" s="5">
        <v>3.0120776195871901</v>
      </c>
      <c r="J1010" s="5">
        <v>2.26540254847116</v>
      </c>
      <c r="K1010" s="5">
        <v>1.4729044465108301</v>
      </c>
      <c r="L1010" s="5">
        <v>3.0971826407132799</v>
      </c>
      <c r="M1010" s="10" t="s">
        <v>54</v>
      </c>
      <c r="N1010" s="5">
        <v>5.2543673584877002</v>
      </c>
      <c r="O1010" s="5">
        <v>2.7473819807435902</v>
      </c>
      <c r="P1010" s="5">
        <v>2.47825396628676</v>
      </c>
      <c r="Q1010" s="5">
        <v>1.5510612693706201</v>
      </c>
      <c r="R1010" s="5">
        <v>3.3160139415633498</v>
      </c>
      <c r="S1010" s="11" t="s">
        <v>55</v>
      </c>
      <c r="T1010" t="s">
        <v>49</v>
      </c>
      <c r="U1010" t="s">
        <v>51</v>
      </c>
      <c r="V1010" t="s">
        <v>53</v>
      </c>
      <c r="W1010" t="s">
        <v>51</v>
      </c>
      <c r="X1010" t="s">
        <v>49</v>
      </c>
      <c r="Y1010" s="7">
        <f>ABS(Quintile_Data[[#This Row],[AE_Amt_Overall]]-MAX(Quintile_Data[[#This Row],[AE_Amt_Q1]:[AE_Amt_Q5]]))</f>
        <v>1.5856036401423506</v>
      </c>
      <c r="Z1010" s="6">
        <f>ABS(MIN(Quintile_Data[[#This Row],[AE_Amt_Q1]:[AE_Amt_Q5]])-Quintile_Data[[#This Row],[AE_Amt_Overall]])</f>
        <v>1.6242781942024498</v>
      </c>
      <c r="AA1010" s="19" t="str">
        <f>VLOOKUP(Quintile_Data[[#This Row],[Deaths_Q1]],Mapping!$A$2:$B$8,2,FALSE)</f>
        <v>N/A</v>
      </c>
      <c r="AB1010" s="8">
        <f>VLOOKUP(Quintile_Data[[#This Row],[Deaths_Q2]],Mapping!$A$2:$B$8,2,FALSE)</f>
        <v>25</v>
      </c>
      <c r="AC1010" s="8">
        <f>VLOOKUP(Quintile_Data[[#This Row],[Deaths_Q3]],Mapping!$A$2:$B$8,2,FALSE)</f>
        <v>6</v>
      </c>
      <c r="AD1010" s="8">
        <f>VLOOKUP(Quintile_Data[[#This Row],[Deaths_Q4]],Mapping!$A$2:$B$8,2,FALSE)</f>
        <v>12</v>
      </c>
      <c r="AE1010" s="8">
        <f>VLOOKUP(Quintile_Data[[#This Row],[Deaths_Q5]],Mapping!$A$2:$B$8,2,FALSE)</f>
        <v>6</v>
      </c>
      <c r="AF1010" s="8">
        <f>VLOOKUP(Quintile_Data[[#This Row],[Deaths_Overall]],Mapping!$A$2:$B$8,2,FALSE)</f>
        <v>25</v>
      </c>
    </row>
    <row r="1011" spans="1:32" x14ac:dyDescent="0.25">
      <c r="A1011" t="s">
        <v>13</v>
      </c>
      <c r="B1011" t="s">
        <v>8</v>
      </c>
      <c r="C1011" t="s">
        <v>9</v>
      </c>
      <c r="D1011" t="s">
        <v>10</v>
      </c>
      <c r="E1011" t="s">
        <v>58</v>
      </c>
      <c r="F1011" t="s">
        <v>7</v>
      </c>
      <c r="G1011" s="10">
        <v>1.9756326550560599</v>
      </c>
      <c r="H1011" s="5">
        <v>1.1823994972341501</v>
      </c>
      <c r="I1011" s="5">
        <v>0.98619552678904399</v>
      </c>
      <c r="J1011" s="5">
        <v>0.80642708835876697</v>
      </c>
      <c r="K1011" s="5">
        <v>0.56800882791160001</v>
      </c>
      <c r="L1011" s="5">
        <v>1.00310266702979</v>
      </c>
      <c r="M1011" s="10">
        <v>1.7328455054532701</v>
      </c>
      <c r="N1011" s="5">
        <v>1.33213176314918</v>
      </c>
      <c r="O1011" s="5">
        <v>1.09978469555435</v>
      </c>
      <c r="P1011" s="5">
        <v>0.90269544000948199</v>
      </c>
      <c r="Q1011" s="5">
        <v>0.81631790138279903</v>
      </c>
      <c r="R1011" s="5">
        <v>1.1639662437112199</v>
      </c>
      <c r="S1011" s="11" t="s">
        <v>49</v>
      </c>
      <c r="T1011" t="s">
        <v>48</v>
      </c>
      <c r="U1011" t="s">
        <v>49</v>
      </c>
      <c r="V1011" t="s">
        <v>48</v>
      </c>
      <c r="W1011" t="s">
        <v>53</v>
      </c>
      <c r="X1011" t="s">
        <v>48</v>
      </c>
      <c r="Y1011" s="7">
        <f>ABS(Quintile_Data[[#This Row],[AE_Amt_Overall]]-MAX(Quintile_Data[[#This Row],[AE_Amt_Q1]:[AE_Amt_Q5]]))</f>
        <v>0.97252998802626989</v>
      </c>
      <c r="Z1011" s="6">
        <f>ABS(MIN(Quintile_Data[[#This Row],[AE_Amt_Q1]:[AE_Amt_Q5]])-Quintile_Data[[#This Row],[AE_Amt_Overall]])</f>
        <v>0.43509383911819</v>
      </c>
      <c r="AA1011" s="19">
        <f>VLOOKUP(Quintile_Data[[#This Row],[Deaths_Q1]],Mapping!$A$2:$B$8,2,FALSE)</f>
        <v>25</v>
      </c>
      <c r="AB1011" s="8">
        <f>VLOOKUP(Quintile_Data[[#This Row],[Deaths_Q2]],Mapping!$A$2:$B$8,2,FALSE)</f>
        <v>50</v>
      </c>
      <c r="AC1011" s="8">
        <f>VLOOKUP(Quintile_Data[[#This Row],[Deaths_Q3]],Mapping!$A$2:$B$8,2,FALSE)</f>
        <v>25</v>
      </c>
      <c r="AD1011" s="8">
        <f>VLOOKUP(Quintile_Data[[#This Row],[Deaths_Q4]],Mapping!$A$2:$B$8,2,FALSE)</f>
        <v>50</v>
      </c>
      <c r="AE1011" s="8">
        <f>VLOOKUP(Quintile_Data[[#This Row],[Deaths_Q5]],Mapping!$A$2:$B$8,2,FALSE)</f>
        <v>12</v>
      </c>
      <c r="AF1011" s="8">
        <f>VLOOKUP(Quintile_Data[[#This Row],[Deaths_Overall]],Mapping!$A$2:$B$8,2,FALSE)</f>
        <v>50</v>
      </c>
    </row>
    <row r="1012" spans="1:32" x14ac:dyDescent="0.25">
      <c r="A1012" t="s">
        <v>13</v>
      </c>
      <c r="B1012" t="s">
        <v>8</v>
      </c>
      <c r="C1012" t="s">
        <v>9</v>
      </c>
      <c r="D1012" t="s">
        <v>10</v>
      </c>
      <c r="E1012" t="s">
        <v>58</v>
      </c>
      <c r="F1012" t="s">
        <v>57</v>
      </c>
      <c r="G1012" s="10">
        <v>2.0218873282193801</v>
      </c>
      <c r="H1012" s="5">
        <v>1.2063450104831199</v>
      </c>
      <c r="I1012" s="5">
        <v>0.994400507626645</v>
      </c>
      <c r="J1012" s="5">
        <v>0.80905243160132101</v>
      </c>
      <c r="K1012" s="5">
        <v>0.57618673703205303</v>
      </c>
      <c r="L1012" s="5">
        <v>1.01429792019721</v>
      </c>
      <c r="M1012" s="10">
        <v>1.9964138965565099</v>
      </c>
      <c r="N1012" s="5">
        <v>1.5113256849659</v>
      </c>
      <c r="O1012" s="5">
        <v>1.16219497377901</v>
      </c>
      <c r="P1012" s="5">
        <v>0.90450523152925899</v>
      </c>
      <c r="Q1012" s="5">
        <v>0.88947205983898503</v>
      </c>
      <c r="R1012" s="5">
        <v>1.2820950842622201</v>
      </c>
      <c r="S1012" s="11" t="s">
        <v>49</v>
      </c>
      <c r="T1012" t="s">
        <v>48</v>
      </c>
      <c r="U1012" t="s">
        <v>49</v>
      </c>
      <c r="V1012" t="s">
        <v>48</v>
      </c>
      <c r="W1012" t="s">
        <v>53</v>
      </c>
      <c r="X1012" t="s">
        <v>48</v>
      </c>
      <c r="Y1012" s="7">
        <f>ABS(Quintile_Data[[#This Row],[AE_Amt_Overall]]-MAX(Quintile_Data[[#This Row],[AE_Amt_Q1]:[AE_Amt_Q5]]))</f>
        <v>1.0075894080221701</v>
      </c>
      <c r="Z1012" s="6">
        <f>ABS(MIN(Quintile_Data[[#This Row],[AE_Amt_Q1]:[AE_Amt_Q5]])-Quintile_Data[[#This Row],[AE_Amt_Overall]])</f>
        <v>0.43811118316515696</v>
      </c>
      <c r="AA1012" s="19">
        <f>VLOOKUP(Quintile_Data[[#This Row],[Deaths_Q1]],Mapping!$A$2:$B$8,2,FALSE)</f>
        <v>25</v>
      </c>
      <c r="AB1012" s="8">
        <f>VLOOKUP(Quintile_Data[[#This Row],[Deaths_Q2]],Mapping!$A$2:$B$8,2,FALSE)</f>
        <v>50</v>
      </c>
      <c r="AC1012" s="8">
        <f>VLOOKUP(Quintile_Data[[#This Row],[Deaths_Q3]],Mapping!$A$2:$B$8,2,FALSE)</f>
        <v>25</v>
      </c>
      <c r="AD1012" s="8">
        <f>VLOOKUP(Quintile_Data[[#This Row],[Deaths_Q4]],Mapping!$A$2:$B$8,2,FALSE)</f>
        <v>50</v>
      </c>
      <c r="AE1012" s="8">
        <f>VLOOKUP(Quintile_Data[[#This Row],[Deaths_Q5]],Mapping!$A$2:$B$8,2,FALSE)</f>
        <v>12</v>
      </c>
      <c r="AF1012" s="8">
        <f>VLOOKUP(Quintile_Data[[#This Row],[Deaths_Overall]],Mapping!$A$2:$B$8,2,FALSE)</f>
        <v>50</v>
      </c>
    </row>
    <row r="1013" spans="1:32" x14ac:dyDescent="0.25">
      <c r="A1013" t="s">
        <v>13</v>
      </c>
      <c r="B1013" t="s">
        <v>8</v>
      </c>
      <c r="C1013" t="s">
        <v>9</v>
      </c>
      <c r="D1013" t="s">
        <v>14</v>
      </c>
      <c r="E1013" t="s">
        <v>60</v>
      </c>
      <c r="F1013" t="s">
        <v>16</v>
      </c>
      <c r="G1013" s="10" t="s">
        <v>54</v>
      </c>
      <c r="H1013" s="5" t="s">
        <v>54</v>
      </c>
      <c r="I1013" s="5" t="s">
        <v>54</v>
      </c>
      <c r="J1013" s="5">
        <v>0.88605494108399496</v>
      </c>
      <c r="K1013" s="5">
        <v>0.71001449423084095</v>
      </c>
      <c r="L1013" s="5">
        <v>0.97264205466783504</v>
      </c>
      <c r="M1013" s="10" t="s">
        <v>54</v>
      </c>
      <c r="N1013" s="5" t="s">
        <v>54</v>
      </c>
      <c r="O1013" s="5" t="s">
        <v>54</v>
      </c>
      <c r="P1013" s="5">
        <v>0.99628608243780703</v>
      </c>
      <c r="Q1013" s="5">
        <v>1.1535393783086401</v>
      </c>
      <c r="R1013" s="5">
        <v>1.1871305637330101</v>
      </c>
      <c r="S1013" s="11" t="s">
        <v>55</v>
      </c>
      <c r="T1013" t="s">
        <v>55</v>
      </c>
      <c r="U1013" t="s">
        <v>55</v>
      </c>
      <c r="V1013" t="s">
        <v>51</v>
      </c>
      <c r="W1013" t="s">
        <v>51</v>
      </c>
      <c r="X1013" t="s">
        <v>53</v>
      </c>
      <c r="Y1013" s="7">
        <f>ABS(Quintile_Data[[#This Row],[AE_Amt_Overall]]-MAX(Quintile_Data[[#This Row],[AE_Amt_Q1]:[AE_Amt_Q5]]))</f>
        <v>8.6587113583840081E-2</v>
      </c>
      <c r="Z1013" s="6">
        <f>ABS(MIN(Quintile_Data[[#This Row],[AE_Amt_Q1]:[AE_Amt_Q5]])-Quintile_Data[[#This Row],[AE_Amt_Overall]])</f>
        <v>0.26262756043699409</v>
      </c>
      <c r="AA1013" s="19" t="str">
        <f>VLOOKUP(Quintile_Data[[#This Row],[Deaths_Q1]],Mapping!$A$2:$B$8,2,FALSE)</f>
        <v>N/A</v>
      </c>
      <c r="AB1013" s="8" t="str">
        <f>VLOOKUP(Quintile_Data[[#This Row],[Deaths_Q2]],Mapping!$A$2:$B$8,2,FALSE)</f>
        <v>N/A</v>
      </c>
      <c r="AC1013" s="8" t="str">
        <f>VLOOKUP(Quintile_Data[[#This Row],[Deaths_Q3]],Mapping!$A$2:$B$8,2,FALSE)</f>
        <v>N/A</v>
      </c>
      <c r="AD1013" s="8">
        <f>VLOOKUP(Quintile_Data[[#This Row],[Deaths_Q4]],Mapping!$A$2:$B$8,2,FALSE)</f>
        <v>6</v>
      </c>
      <c r="AE1013" s="8">
        <f>VLOOKUP(Quintile_Data[[#This Row],[Deaths_Q5]],Mapping!$A$2:$B$8,2,FALSE)</f>
        <v>6</v>
      </c>
      <c r="AF1013" s="8">
        <f>VLOOKUP(Quintile_Data[[#This Row],[Deaths_Overall]],Mapping!$A$2:$B$8,2,FALSE)</f>
        <v>12</v>
      </c>
    </row>
    <row r="1014" spans="1:32" x14ac:dyDescent="0.25">
      <c r="A1014" t="s">
        <v>13</v>
      </c>
      <c r="B1014" t="s">
        <v>8</v>
      </c>
      <c r="C1014" t="s">
        <v>9</v>
      </c>
      <c r="D1014" t="s">
        <v>14</v>
      </c>
      <c r="E1014" t="s">
        <v>60</v>
      </c>
      <c r="F1014" t="s">
        <v>7</v>
      </c>
      <c r="G1014" s="10" t="s">
        <v>54</v>
      </c>
      <c r="H1014" s="5" t="s">
        <v>54</v>
      </c>
      <c r="I1014" s="5" t="s">
        <v>54</v>
      </c>
      <c r="J1014" s="5" t="s">
        <v>54</v>
      </c>
      <c r="K1014" s="5" t="s">
        <v>54</v>
      </c>
      <c r="L1014" s="5" t="s">
        <v>54</v>
      </c>
      <c r="M1014" s="10" t="s">
        <v>54</v>
      </c>
      <c r="N1014" s="5" t="s">
        <v>54</v>
      </c>
      <c r="O1014" s="5" t="s">
        <v>54</v>
      </c>
      <c r="P1014" s="5" t="s">
        <v>54</v>
      </c>
      <c r="Q1014" s="5" t="s">
        <v>54</v>
      </c>
      <c r="R1014" s="5" t="s">
        <v>54</v>
      </c>
      <c r="S1014" s="11" t="s">
        <v>55</v>
      </c>
      <c r="T1014" t="s">
        <v>55</v>
      </c>
      <c r="U1014" t="s">
        <v>55</v>
      </c>
      <c r="V1014" t="s">
        <v>55</v>
      </c>
      <c r="W1014" t="s">
        <v>55</v>
      </c>
      <c r="X1014" t="s">
        <v>55</v>
      </c>
      <c r="Y1014" s="7" t="e">
        <f>ABS(Quintile_Data[[#This Row],[AE_Amt_Overall]]-MAX(Quintile_Data[[#This Row],[AE_Amt_Q1]:[AE_Amt_Q5]]))</f>
        <v>#VALUE!</v>
      </c>
      <c r="Z1014" s="6" t="e">
        <f>ABS(MIN(Quintile_Data[[#This Row],[AE_Amt_Q1]:[AE_Amt_Q5]])-Quintile_Data[[#This Row],[AE_Amt_Overall]])</f>
        <v>#VALUE!</v>
      </c>
      <c r="AA1014" s="19" t="str">
        <f>VLOOKUP(Quintile_Data[[#This Row],[Deaths_Q1]],Mapping!$A$2:$B$8,2,FALSE)</f>
        <v>N/A</v>
      </c>
      <c r="AB1014" s="8" t="str">
        <f>VLOOKUP(Quintile_Data[[#This Row],[Deaths_Q2]],Mapping!$A$2:$B$8,2,FALSE)</f>
        <v>N/A</v>
      </c>
      <c r="AC1014" s="8" t="str">
        <f>VLOOKUP(Quintile_Data[[#This Row],[Deaths_Q3]],Mapping!$A$2:$B$8,2,FALSE)</f>
        <v>N/A</v>
      </c>
      <c r="AD1014" s="8" t="str">
        <f>VLOOKUP(Quintile_Data[[#This Row],[Deaths_Q4]],Mapping!$A$2:$B$8,2,FALSE)</f>
        <v>N/A</v>
      </c>
      <c r="AE1014" s="8" t="str">
        <f>VLOOKUP(Quintile_Data[[#This Row],[Deaths_Q5]],Mapping!$A$2:$B$8,2,FALSE)</f>
        <v>N/A</v>
      </c>
      <c r="AF1014" s="8" t="str">
        <f>VLOOKUP(Quintile_Data[[#This Row],[Deaths_Overall]],Mapping!$A$2:$B$8,2,FALSE)</f>
        <v>N/A</v>
      </c>
    </row>
    <row r="1015" spans="1:32" x14ac:dyDescent="0.25">
      <c r="A1015" t="s">
        <v>13</v>
      </c>
      <c r="B1015" t="s">
        <v>8</v>
      </c>
      <c r="C1015" t="s">
        <v>9</v>
      </c>
      <c r="D1015" t="s">
        <v>14</v>
      </c>
      <c r="E1015" t="s">
        <v>60</v>
      </c>
      <c r="F1015" t="s">
        <v>57</v>
      </c>
      <c r="G1015" s="10" t="s">
        <v>54</v>
      </c>
      <c r="H1015" s="5" t="s">
        <v>54</v>
      </c>
      <c r="I1015" s="5" t="s">
        <v>54</v>
      </c>
      <c r="J1015" s="5" t="s">
        <v>54</v>
      </c>
      <c r="K1015" s="5">
        <v>0.668242346742425</v>
      </c>
      <c r="L1015" s="5">
        <v>1.03152227625613</v>
      </c>
      <c r="M1015" s="10" t="s">
        <v>54</v>
      </c>
      <c r="N1015" s="5" t="s">
        <v>54</v>
      </c>
      <c r="O1015" s="5" t="s">
        <v>54</v>
      </c>
      <c r="P1015" s="5" t="s">
        <v>54</v>
      </c>
      <c r="Q1015" s="5">
        <v>1.0187134707393399</v>
      </c>
      <c r="R1015" s="5">
        <v>1.1944551779254799</v>
      </c>
      <c r="S1015" s="11" t="s">
        <v>55</v>
      </c>
      <c r="T1015" t="s">
        <v>55</v>
      </c>
      <c r="U1015" t="s">
        <v>55</v>
      </c>
      <c r="V1015" t="s">
        <v>55</v>
      </c>
      <c r="W1015" t="s">
        <v>53</v>
      </c>
      <c r="X1015" t="s">
        <v>53</v>
      </c>
      <c r="Y1015" s="7">
        <f>ABS(Quintile_Data[[#This Row],[AE_Amt_Overall]]-MAX(Quintile_Data[[#This Row],[AE_Amt_Q1]:[AE_Amt_Q5]]))</f>
        <v>0.36327992951370502</v>
      </c>
      <c r="Z1015" s="6">
        <f>ABS(MIN(Quintile_Data[[#This Row],[AE_Amt_Q1]:[AE_Amt_Q5]])-Quintile_Data[[#This Row],[AE_Amt_Overall]])</f>
        <v>0.36327992951370502</v>
      </c>
      <c r="AA1015" s="19" t="str">
        <f>VLOOKUP(Quintile_Data[[#This Row],[Deaths_Q1]],Mapping!$A$2:$B$8,2,FALSE)</f>
        <v>N/A</v>
      </c>
      <c r="AB1015" s="8" t="str">
        <f>VLOOKUP(Quintile_Data[[#This Row],[Deaths_Q2]],Mapping!$A$2:$B$8,2,FALSE)</f>
        <v>N/A</v>
      </c>
      <c r="AC1015" s="8" t="str">
        <f>VLOOKUP(Quintile_Data[[#This Row],[Deaths_Q3]],Mapping!$A$2:$B$8,2,FALSE)</f>
        <v>N/A</v>
      </c>
      <c r="AD1015" s="8" t="str">
        <f>VLOOKUP(Quintile_Data[[#This Row],[Deaths_Q4]],Mapping!$A$2:$B$8,2,FALSE)</f>
        <v>N/A</v>
      </c>
      <c r="AE1015" s="8">
        <f>VLOOKUP(Quintile_Data[[#This Row],[Deaths_Q5]],Mapping!$A$2:$B$8,2,FALSE)</f>
        <v>12</v>
      </c>
      <c r="AF1015" s="8">
        <f>VLOOKUP(Quintile_Data[[#This Row],[Deaths_Overall]],Mapping!$A$2:$B$8,2,FALSE)</f>
        <v>12</v>
      </c>
    </row>
    <row r="1016" spans="1:32" x14ac:dyDescent="0.25">
      <c r="A1016" t="s">
        <v>13</v>
      </c>
      <c r="B1016" t="s">
        <v>8</v>
      </c>
      <c r="C1016" t="s">
        <v>9</v>
      </c>
      <c r="D1016" t="s">
        <v>14</v>
      </c>
      <c r="E1016" t="s">
        <v>61</v>
      </c>
      <c r="F1016" t="s">
        <v>16</v>
      </c>
      <c r="G1016" s="10">
        <v>2.7363889336299598</v>
      </c>
      <c r="H1016" s="5">
        <v>1.4610550224299199</v>
      </c>
      <c r="I1016" s="5">
        <v>1.2640027387473201</v>
      </c>
      <c r="J1016" s="5">
        <v>0.87965820259631</v>
      </c>
      <c r="K1016" s="5">
        <v>0.74966196343154201</v>
      </c>
      <c r="L1016" s="5">
        <v>1.5764957242172299</v>
      </c>
      <c r="M1016" s="10">
        <v>2.5099527885255202</v>
      </c>
      <c r="N1016" s="5">
        <v>1.4679078303333499</v>
      </c>
      <c r="O1016" s="5">
        <v>1.30714713701839</v>
      </c>
      <c r="P1016" s="5">
        <v>1.1294195663100699</v>
      </c>
      <c r="Q1016" s="5">
        <v>0.78443490976969599</v>
      </c>
      <c r="R1016" s="5">
        <v>1.6435027548972501</v>
      </c>
      <c r="S1016" s="11" t="s">
        <v>48</v>
      </c>
      <c r="T1016" t="s">
        <v>49</v>
      </c>
      <c r="U1016" t="s">
        <v>49</v>
      </c>
      <c r="V1016" t="s">
        <v>49</v>
      </c>
      <c r="W1016" t="s">
        <v>53</v>
      </c>
      <c r="X1016" t="s">
        <v>48</v>
      </c>
      <c r="Y1016" s="7">
        <f>ABS(Quintile_Data[[#This Row],[AE_Amt_Overall]]-MAX(Quintile_Data[[#This Row],[AE_Amt_Q1]:[AE_Amt_Q5]]))</f>
        <v>1.1598932094127299</v>
      </c>
      <c r="Z1016" s="6">
        <f>ABS(MIN(Quintile_Data[[#This Row],[AE_Amt_Q1]:[AE_Amt_Q5]])-Quintile_Data[[#This Row],[AE_Amt_Overall]])</f>
        <v>0.82683376078568793</v>
      </c>
      <c r="AA1016" s="19">
        <f>VLOOKUP(Quintile_Data[[#This Row],[Deaths_Q1]],Mapping!$A$2:$B$8,2,FALSE)</f>
        <v>50</v>
      </c>
      <c r="AB1016" s="8">
        <f>VLOOKUP(Quintile_Data[[#This Row],[Deaths_Q2]],Mapping!$A$2:$B$8,2,FALSE)</f>
        <v>25</v>
      </c>
      <c r="AC1016" s="8">
        <f>VLOOKUP(Quintile_Data[[#This Row],[Deaths_Q3]],Mapping!$A$2:$B$8,2,FALSE)</f>
        <v>25</v>
      </c>
      <c r="AD1016" s="8">
        <f>VLOOKUP(Quintile_Data[[#This Row],[Deaths_Q4]],Mapping!$A$2:$B$8,2,FALSE)</f>
        <v>25</v>
      </c>
      <c r="AE1016" s="8">
        <f>VLOOKUP(Quintile_Data[[#This Row],[Deaths_Q5]],Mapping!$A$2:$B$8,2,FALSE)</f>
        <v>12</v>
      </c>
      <c r="AF1016" s="8">
        <f>VLOOKUP(Quintile_Data[[#This Row],[Deaths_Overall]],Mapping!$A$2:$B$8,2,FALSE)</f>
        <v>50</v>
      </c>
    </row>
    <row r="1017" spans="1:32" x14ac:dyDescent="0.25">
      <c r="A1017" t="s">
        <v>13</v>
      </c>
      <c r="B1017" t="s">
        <v>8</v>
      </c>
      <c r="C1017" t="s">
        <v>9</v>
      </c>
      <c r="D1017" t="s">
        <v>14</v>
      </c>
      <c r="E1017" t="s">
        <v>61</v>
      </c>
      <c r="F1017" t="s">
        <v>7</v>
      </c>
      <c r="G1017" s="10">
        <v>1.37297192633632</v>
      </c>
      <c r="H1017" s="5">
        <v>0.88482107636391805</v>
      </c>
      <c r="I1017" s="5">
        <v>0.74415462783883202</v>
      </c>
      <c r="J1017" s="5">
        <v>0.66027838138399497</v>
      </c>
      <c r="K1017" s="5">
        <v>0.35847649031134798</v>
      </c>
      <c r="L1017" s="5">
        <v>0.77971317636002102</v>
      </c>
      <c r="M1017" s="10">
        <v>1.5305063438715101</v>
      </c>
      <c r="N1017" s="5">
        <v>0.89296766621781198</v>
      </c>
      <c r="O1017" s="5">
        <v>0.78960676024101595</v>
      </c>
      <c r="P1017" s="5">
        <v>0.69510056558518296</v>
      </c>
      <c r="Q1017" s="5">
        <v>0.55162609594696999</v>
      </c>
      <c r="R1017" s="5">
        <v>0.84998744559488704</v>
      </c>
      <c r="S1017" s="11" t="s">
        <v>48</v>
      </c>
      <c r="T1017" t="s">
        <v>48</v>
      </c>
      <c r="U1017" t="s">
        <v>48</v>
      </c>
      <c r="V1017" t="s">
        <v>48</v>
      </c>
      <c r="W1017" t="s">
        <v>51</v>
      </c>
      <c r="X1017" t="s">
        <v>50</v>
      </c>
      <c r="Y1017" s="7">
        <f>ABS(Quintile_Data[[#This Row],[AE_Amt_Overall]]-MAX(Quintile_Data[[#This Row],[AE_Amt_Q1]:[AE_Amt_Q5]]))</f>
        <v>0.59325874997629902</v>
      </c>
      <c r="Z1017" s="6">
        <f>ABS(MIN(Quintile_Data[[#This Row],[AE_Amt_Q1]:[AE_Amt_Q5]])-Quintile_Data[[#This Row],[AE_Amt_Overall]])</f>
        <v>0.42123668604867304</v>
      </c>
      <c r="AA1017" s="19">
        <f>VLOOKUP(Quintile_Data[[#This Row],[Deaths_Q1]],Mapping!$A$2:$B$8,2,FALSE)</f>
        <v>50</v>
      </c>
      <c r="AB1017" s="8">
        <f>VLOOKUP(Quintile_Data[[#This Row],[Deaths_Q2]],Mapping!$A$2:$B$8,2,FALSE)</f>
        <v>50</v>
      </c>
      <c r="AC1017" s="8">
        <f>VLOOKUP(Quintile_Data[[#This Row],[Deaths_Q3]],Mapping!$A$2:$B$8,2,FALSE)</f>
        <v>50</v>
      </c>
      <c r="AD1017" s="8">
        <f>VLOOKUP(Quintile_Data[[#This Row],[Deaths_Q4]],Mapping!$A$2:$B$8,2,FALSE)</f>
        <v>50</v>
      </c>
      <c r="AE1017" s="8">
        <f>VLOOKUP(Quintile_Data[[#This Row],[Deaths_Q5]],Mapping!$A$2:$B$8,2,FALSE)</f>
        <v>6</v>
      </c>
      <c r="AF1017" s="8">
        <f>VLOOKUP(Quintile_Data[[#This Row],[Deaths_Overall]],Mapping!$A$2:$B$8,2,FALSE)</f>
        <v>100</v>
      </c>
    </row>
    <row r="1018" spans="1:32" x14ac:dyDescent="0.25">
      <c r="A1018" t="s">
        <v>13</v>
      </c>
      <c r="B1018" t="s">
        <v>8</v>
      </c>
      <c r="C1018" t="s">
        <v>9</v>
      </c>
      <c r="D1018" t="s">
        <v>14</v>
      </c>
      <c r="E1018" t="s">
        <v>61</v>
      </c>
      <c r="F1018" t="s">
        <v>57</v>
      </c>
      <c r="G1018" s="10">
        <v>1.4144705524541199</v>
      </c>
      <c r="H1018" s="5">
        <v>0.923473570450417</v>
      </c>
      <c r="I1018" s="5">
        <v>0.79261472184984305</v>
      </c>
      <c r="J1018" s="5">
        <v>0.67875713394925496</v>
      </c>
      <c r="K1018" s="5">
        <v>0.508413300485964</v>
      </c>
      <c r="L1018" s="5">
        <v>0.78973695347975903</v>
      </c>
      <c r="M1018" s="10">
        <v>1.74799023658773</v>
      </c>
      <c r="N1018" s="5">
        <v>1.0048482004180801</v>
      </c>
      <c r="O1018" s="5">
        <v>0.84692310649876301</v>
      </c>
      <c r="P1018" s="5">
        <v>0.72989011617364496</v>
      </c>
      <c r="Q1018" s="5">
        <v>0.57372569751418301</v>
      </c>
      <c r="R1018" s="5">
        <v>0.92236647702067798</v>
      </c>
      <c r="S1018" s="11" t="s">
        <v>48</v>
      </c>
      <c r="T1018" t="s">
        <v>48</v>
      </c>
      <c r="U1018" t="s">
        <v>48</v>
      </c>
      <c r="V1018" t="s">
        <v>48</v>
      </c>
      <c r="W1018" t="s">
        <v>49</v>
      </c>
      <c r="X1018" t="s">
        <v>50</v>
      </c>
      <c r="Y1018" s="7">
        <f>ABS(Quintile_Data[[#This Row],[AE_Amt_Overall]]-MAX(Quintile_Data[[#This Row],[AE_Amt_Q1]:[AE_Amt_Q5]]))</f>
        <v>0.62473359897436087</v>
      </c>
      <c r="Z1018" s="6">
        <f>ABS(MIN(Quintile_Data[[#This Row],[AE_Amt_Q1]:[AE_Amt_Q5]])-Quintile_Data[[#This Row],[AE_Amt_Overall]])</f>
        <v>0.28132365299379503</v>
      </c>
      <c r="AA1018" s="19">
        <f>VLOOKUP(Quintile_Data[[#This Row],[Deaths_Q1]],Mapping!$A$2:$B$8,2,FALSE)</f>
        <v>50</v>
      </c>
      <c r="AB1018" s="8">
        <f>VLOOKUP(Quintile_Data[[#This Row],[Deaths_Q2]],Mapping!$A$2:$B$8,2,FALSE)</f>
        <v>50</v>
      </c>
      <c r="AC1018" s="8">
        <f>VLOOKUP(Quintile_Data[[#This Row],[Deaths_Q3]],Mapping!$A$2:$B$8,2,FALSE)</f>
        <v>50</v>
      </c>
      <c r="AD1018" s="8">
        <f>VLOOKUP(Quintile_Data[[#This Row],[Deaths_Q4]],Mapping!$A$2:$B$8,2,FALSE)</f>
        <v>50</v>
      </c>
      <c r="AE1018" s="8">
        <f>VLOOKUP(Quintile_Data[[#This Row],[Deaths_Q5]],Mapping!$A$2:$B$8,2,FALSE)</f>
        <v>25</v>
      </c>
      <c r="AF1018" s="8">
        <f>VLOOKUP(Quintile_Data[[#This Row],[Deaths_Overall]],Mapping!$A$2:$B$8,2,FALSE)</f>
        <v>100</v>
      </c>
    </row>
    <row r="1019" spans="1:32" x14ac:dyDescent="0.25">
      <c r="A1019" t="s">
        <v>13</v>
      </c>
      <c r="B1019" t="s">
        <v>8</v>
      </c>
      <c r="C1019" t="s">
        <v>9</v>
      </c>
      <c r="D1019" t="s">
        <v>14</v>
      </c>
      <c r="E1019" t="s">
        <v>62</v>
      </c>
      <c r="F1019" t="s">
        <v>16</v>
      </c>
      <c r="G1019" s="10">
        <v>3.9204613545043601</v>
      </c>
      <c r="H1019" s="5">
        <v>2.2700617068054898</v>
      </c>
      <c r="I1019" s="5">
        <v>1.4780839889405</v>
      </c>
      <c r="J1019" s="5">
        <v>1.23165003861052</v>
      </c>
      <c r="K1019" s="5">
        <v>0.86185456892692403</v>
      </c>
      <c r="L1019" s="5">
        <v>1.61498845486529</v>
      </c>
      <c r="M1019" s="10">
        <v>3.8121687731970599</v>
      </c>
      <c r="N1019" s="5">
        <v>2.3661740932548398</v>
      </c>
      <c r="O1019" s="5">
        <v>1.59404937543616</v>
      </c>
      <c r="P1019" s="5">
        <v>1.25999216426507</v>
      </c>
      <c r="Q1019" s="5">
        <v>0.86820578336864895</v>
      </c>
      <c r="R1019" s="5">
        <v>1.7229297494593301</v>
      </c>
      <c r="S1019" s="11" t="s">
        <v>51</v>
      </c>
      <c r="T1019" t="s">
        <v>48</v>
      </c>
      <c r="U1019" t="s">
        <v>49</v>
      </c>
      <c r="V1019" t="s">
        <v>49</v>
      </c>
      <c r="W1019" t="s">
        <v>53</v>
      </c>
      <c r="X1019" t="s">
        <v>48</v>
      </c>
      <c r="Y1019" s="7">
        <f>ABS(Quintile_Data[[#This Row],[AE_Amt_Overall]]-MAX(Quintile_Data[[#This Row],[AE_Amt_Q1]:[AE_Amt_Q5]]))</f>
        <v>2.3054728996390699</v>
      </c>
      <c r="Z1019" s="6">
        <f>ABS(MIN(Quintile_Data[[#This Row],[AE_Amt_Q1]:[AE_Amt_Q5]])-Quintile_Data[[#This Row],[AE_Amt_Overall]])</f>
        <v>0.75313388593836594</v>
      </c>
      <c r="AA1019" s="19">
        <f>VLOOKUP(Quintile_Data[[#This Row],[Deaths_Q1]],Mapping!$A$2:$B$8,2,FALSE)</f>
        <v>6</v>
      </c>
      <c r="AB1019" s="8">
        <f>VLOOKUP(Quintile_Data[[#This Row],[Deaths_Q2]],Mapping!$A$2:$B$8,2,FALSE)</f>
        <v>50</v>
      </c>
      <c r="AC1019" s="8">
        <f>VLOOKUP(Quintile_Data[[#This Row],[Deaths_Q3]],Mapping!$A$2:$B$8,2,FALSE)</f>
        <v>25</v>
      </c>
      <c r="AD1019" s="8">
        <f>VLOOKUP(Quintile_Data[[#This Row],[Deaths_Q4]],Mapping!$A$2:$B$8,2,FALSE)</f>
        <v>25</v>
      </c>
      <c r="AE1019" s="8">
        <f>VLOOKUP(Quintile_Data[[#This Row],[Deaths_Q5]],Mapping!$A$2:$B$8,2,FALSE)</f>
        <v>12</v>
      </c>
      <c r="AF1019" s="8">
        <f>VLOOKUP(Quintile_Data[[#This Row],[Deaths_Overall]],Mapping!$A$2:$B$8,2,FALSE)</f>
        <v>50</v>
      </c>
    </row>
    <row r="1020" spans="1:32" x14ac:dyDescent="0.25">
      <c r="A1020" t="s">
        <v>13</v>
      </c>
      <c r="B1020" t="s">
        <v>8</v>
      </c>
      <c r="C1020" t="s">
        <v>9</v>
      </c>
      <c r="D1020" t="s">
        <v>14</v>
      </c>
      <c r="E1020" t="s">
        <v>62</v>
      </c>
      <c r="F1020" t="s">
        <v>7</v>
      </c>
      <c r="G1020" s="10">
        <v>1.1923345527374001</v>
      </c>
      <c r="H1020" s="5">
        <v>0.92916843289226503</v>
      </c>
      <c r="I1020" s="5">
        <v>0.81295268135687404</v>
      </c>
      <c r="J1020" s="5">
        <v>0.68528590451000104</v>
      </c>
      <c r="K1020" s="5">
        <v>0.51035218507343405</v>
      </c>
      <c r="L1020" s="5">
        <v>0.79696188297384996</v>
      </c>
      <c r="M1020" s="10">
        <v>1.2987764005542399</v>
      </c>
      <c r="N1020" s="5">
        <v>0.94995908640251303</v>
      </c>
      <c r="O1020" s="5">
        <v>0.86419108899290498</v>
      </c>
      <c r="P1020" s="5">
        <v>0.73971518923469404</v>
      </c>
      <c r="Q1020" s="5">
        <v>0.59956845105552203</v>
      </c>
      <c r="R1020" s="5">
        <v>0.86647541737394096</v>
      </c>
      <c r="S1020" s="11" t="s">
        <v>48</v>
      </c>
      <c r="T1020" t="s">
        <v>48</v>
      </c>
      <c r="U1020" t="s">
        <v>50</v>
      </c>
      <c r="V1020" t="s">
        <v>48</v>
      </c>
      <c r="W1020" t="s">
        <v>49</v>
      </c>
      <c r="X1020" t="s">
        <v>50</v>
      </c>
      <c r="Y1020" s="7">
        <f>ABS(Quintile_Data[[#This Row],[AE_Amt_Overall]]-MAX(Quintile_Data[[#This Row],[AE_Amt_Q1]:[AE_Amt_Q5]]))</f>
        <v>0.39537266976355012</v>
      </c>
      <c r="Z1020" s="6">
        <f>ABS(MIN(Quintile_Data[[#This Row],[AE_Amt_Q1]:[AE_Amt_Q5]])-Quintile_Data[[#This Row],[AE_Amt_Overall]])</f>
        <v>0.28660969790041591</v>
      </c>
      <c r="AA1020" s="19">
        <f>VLOOKUP(Quintile_Data[[#This Row],[Deaths_Q1]],Mapping!$A$2:$B$8,2,FALSE)</f>
        <v>50</v>
      </c>
      <c r="AB1020" s="8">
        <f>VLOOKUP(Quintile_Data[[#This Row],[Deaths_Q2]],Mapping!$A$2:$B$8,2,FALSE)</f>
        <v>50</v>
      </c>
      <c r="AC1020" s="8">
        <f>VLOOKUP(Quintile_Data[[#This Row],[Deaths_Q3]],Mapping!$A$2:$B$8,2,FALSE)</f>
        <v>100</v>
      </c>
      <c r="AD1020" s="8">
        <f>VLOOKUP(Quintile_Data[[#This Row],[Deaths_Q4]],Mapping!$A$2:$B$8,2,FALSE)</f>
        <v>50</v>
      </c>
      <c r="AE1020" s="8">
        <f>VLOOKUP(Quintile_Data[[#This Row],[Deaths_Q5]],Mapping!$A$2:$B$8,2,FALSE)</f>
        <v>25</v>
      </c>
      <c r="AF1020" s="8">
        <f>VLOOKUP(Quintile_Data[[#This Row],[Deaths_Overall]],Mapping!$A$2:$B$8,2,FALSE)</f>
        <v>100</v>
      </c>
    </row>
    <row r="1021" spans="1:32" x14ac:dyDescent="0.25">
      <c r="A1021" t="s">
        <v>13</v>
      </c>
      <c r="B1021" t="s">
        <v>8</v>
      </c>
      <c r="C1021" t="s">
        <v>9</v>
      </c>
      <c r="D1021" t="s">
        <v>14</v>
      </c>
      <c r="E1021" t="s">
        <v>62</v>
      </c>
      <c r="F1021" t="s">
        <v>57</v>
      </c>
      <c r="G1021" s="10">
        <v>1.2128235096294899</v>
      </c>
      <c r="H1021" s="5">
        <v>0.93369870699964097</v>
      </c>
      <c r="I1021" s="5">
        <v>0.82221414644138602</v>
      </c>
      <c r="J1021" s="5">
        <v>0.69971024870376597</v>
      </c>
      <c r="K1021" s="5">
        <v>0.51047358965333001</v>
      </c>
      <c r="L1021" s="5">
        <v>0.80006428472853297</v>
      </c>
      <c r="M1021" s="10">
        <v>1.43344280871918</v>
      </c>
      <c r="N1021" s="5">
        <v>0.96150541580121496</v>
      </c>
      <c r="O1021" s="5">
        <v>0.88567575333161996</v>
      </c>
      <c r="P1021" s="5">
        <v>0.76035957525380005</v>
      </c>
      <c r="Q1021" s="5">
        <v>0.60092212366004105</v>
      </c>
      <c r="R1021" s="5">
        <v>0.89434293972781198</v>
      </c>
      <c r="S1021" s="11" t="s">
        <v>48</v>
      </c>
      <c r="T1021" t="s">
        <v>48</v>
      </c>
      <c r="U1021" t="s">
        <v>50</v>
      </c>
      <c r="V1021" t="s">
        <v>48</v>
      </c>
      <c r="W1021" t="s">
        <v>49</v>
      </c>
      <c r="X1021" t="s">
        <v>50</v>
      </c>
      <c r="Y1021" s="7">
        <f>ABS(Quintile_Data[[#This Row],[AE_Amt_Overall]]-MAX(Quintile_Data[[#This Row],[AE_Amt_Q1]:[AE_Amt_Q5]]))</f>
        <v>0.41275922490095696</v>
      </c>
      <c r="Z1021" s="6">
        <f>ABS(MIN(Quintile_Data[[#This Row],[AE_Amt_Q1]:[AE_Amt_Q5]])-Quintile_Data[[#This Row],[AE_Amt_Overall]])</f>
        <v>0.28959069507520296</v>
      </c>
      <c r="AA1021" s="19">
        <f>VLOOKUP(Quintile_Data[[#This Row],[Deaths_Q1]],Mapping!$A$2:$B$8,2,FALSE)</f>
        <v>50</v>
      </c>
      <c r="AB1021" s="8">
        <f>VLOOKUP(Quintile_Data[[#This Row],[Deaths_Q2]],Mapping!$A$2:$B$8,2,FALSE)</f>
        <v>50</v>
      </c>
      <c r="AC1021" s="8">
        <f>VLOOKUP(Quintile_Data[[#This Row],[Deaths_Q3]],Mapping!$A$2:$B$8,2,FALSE)</f>
        <v>100</v>
      </c>
      <c r="AD1021" s="8">
        <f>VLOOKUP(Quintile_Data[[#This Row],[Deaths_Q4]],Mapping!$A$2:$B$8,2,FALSE)</f>
        <v>50</v>
      </c>
      <c r="AE1021" s="8">
        <f>VLOOKUP(Quintile_Data[[#This Row],[Deaths_Q5]],Mapping!$A$2:$B$8,2,FALSE)</f>
        <v>25</v>
      </c>
      <c r="AF1021" s="8">
        <f>VLOOKUP(Quintile_Data[[#This Row],[Deaths_Overall]],Mapping!$A$2:$B$8,2,FALSE)</f>
        <v>100</v>
      </c>
    </row>
    <row r="1022" spans="1:32" x14ac:dyDescent="0.25">
      <c r="A1022" t="s">
        <v>13</v>
      </c>
      <c r="B1022" t="s">
        <v>8</v>
      </c>
      <c r="C1022" t="s">
        <v>9</v>
      </c>
      <c r="D1022" t="s">
        <v>14</v>
      </c>
      <c r="E1022" t="s">
        <v>11</v>
      </c>
      <c r="F1022" t="s">
        <v>16</v>
      </c>
      <c r="G1022" s="10">
        <v>3.86107384930627</v>
      </c>
      <c r="H1022" s="5">
        <v>2.7466376977087998</v>
      </c>
      <c r="I1022" s="5">
        <v>1.9829638244484999</v>
      </c>
      <c r="J1022" s="5">
        <v>1.5006310974727299</v>
      </c>
      <c r="K1022" s="5">
        <v>0.89459553403776404</v>
      </c>
      <c r="L1022" s="5">
        <v>2.2786534866928201</v>
      </c>
      <c r="M1022" s="10">
        <v>3.63679987639971</v>
      </c>
      <c r="N1022" s="5">
        <v>3.0295193355151002</v>
      </c>
      <c r="O1022" s="5">
        <v>2.1088366996846601</v>
      </c>
      <c r="P1022" s="5">
        <v>1.6233441559125199</v>
      </c>
      <c r="Q1022" s="5">
        <v>0.89530154549568397</v>
      </c>
      <c r="R1022" s="5">
        <v>2.5297051061196698</v>
      </c>
      <c r="S1022" s="11" t="s">
        <v>53</v>
      </c>
      <c r="T1022" t="s">
        <v>48</v>
      </c>
      <c r="U1022" t="s">
        <v>53</v>
      </c>
      <c r="V1022" t="s">
        <v>49</v>
      </c>
      <c r="W1022" t="s">
        <v>53</v>
      </c>
      <c r="X1022" t="s">
        <v>48</v>
      </c>
      <c r="Y1022" s="7">
        <f>ABS(Quintile_Data[[#This Row],[AE_Amt_Overall]]-MAX(Quintile_Data[[#This Row],[AE_Amt_Q1]:[AE_Amt_Q5]]))</f>
        <v>1.5824203626134499</v>
      </c>
      <c r="Z1022" s="6">
        <f>ABS(MIN(Quintile_Data[[#This Row],[AE_Amt_Q1]:[AE_Amt_Q5]])-Quintile_Data[[#This Row],[AE_Amt_Overall]])</f>
        <v>1.384057952655056</v>
      </c>
      <c r="AA1022" s="19">
        <f>VLOOKUP(Quintile_Data[[#This Row],[Deaths_Q1]],Mapping!$A$2:$B$8,2,FALSE)</f>
        <v>12</v>
      </c>
      <c r="AB1022" s="8">
        <f>VLOOKUP(Quintile_Data[[#This Row],[Deaths_Q2]],Mapping!$A$2:$B$8,2,FALSE)</f>
        <v>50</v>
      </c>
      <c r="AC1022" s="8">
        <f>VLOOKUP(Quintile_Data[[#This Row],[Deaths_Q3]],Mapping!$A$2:$B$8,2,FALSE)</f>
        <v>12</v>
      </c>
      <c r="AD1022" s="8">
        <f>VLOOKUP(Quintile_Data[[#This Row],[Deaths_Q4]],Mapping!$A$2:$B$8,2,FALSE)</f>
        <v>25</v>
      </c>
      <c r="AE1022" s="8">
        <f>VLOOKUP(Quintile_Data[[#This Row],[Deaths_Q5]],Mapping!$A$2:$B$8,2,FALSE)</f>
        <v>12</v>
      </c>
      <c r="AF1022" s="8">
        <f>VLOOKUP(Quintile_Data[[#This Row],[Deaths_Overall]],Mapping!$A$2:$B$8,2,FALSE)</f>
        <v>50</v>
      </c>
    </row>
    <row r="1023" spans="1:32" x14ac:dyDescent="0.25">
      <c r="A1023" t="s">
        <v>13</v>
      </c>
      <c r="B1023" t="s">
        <v>8</v>
      </c>
      <c r="C1023" t="s">
        <v>9</v>
      </c>
      <c r="D1023" t="s">
        <v>14</v>
      </c>
      <c r="E1023" t="s">
        <v>11</v>
      </c>
      <c r="F1023" t="s">
        <v>7</v>
      </c>
      <c r="G1023" s="10">
        <v>1.25898683562469</v>
      </c>
      <c r="H1023" s="5">
        <v>0.93963663111381301</v>
      </c>
      <c r="I1023" s="5">
        <v>0.83693308425453905</v>
      </c>
      <c r="J1023" s="5">
        <v>0.73805241800617905</v>
      </c>
      <c r="K1023" s="5">
        <v>0.570630228844625</v>
      </c>
      <c r="L1023" s="5">
        <v>0.82191229329162896</v>
      </c>
      <c r="M1023" s="10">
        <v>1.4874373034837201</v>
      </c>
      <c r="N1023" s="5">
        <v>1.0126483472213901</v>
      </c>
      <c r="O1023" s="5">
        <v>0.891564707980678</v>
      </c>
      <c r="P1023" s="5">
        <v>0.78990132546291103</v>
      </c>
      <c r="Q1023" s="5">
        <v>0.721120121211697</v>
      </c>
      <c r="R1023" s="5">
        <v>0.91676938389332796</v>
      </c>
      <c r="S1023" s="11" t="s">
        <v>48</v>
      </c>
      <c r="T1023" t="s">
        <v>48</v>
      </c>
      <c r="U1023" t="s">
        <v>50</v>
      </c>
      <c r="V1023" t="s">
        <v>50</v>
      </c>
      <c r="W1023" t="s">
        <v>48</v>
      </c>
      <c r="X1023" t="s">
        <v>50</v>
      </c>
      <c r="Y1023" s="7">
        <f>ABS(Quintile_Data[[#This Row],[AE_Amt_Overall]]-MAX(Quintile_Data[[#This Row],[AE_Amt_Q1]:[AE_Amt_Q5]]))</f>
        <v>0.43707454233306109</v>
      </c>
      <c r="Z1023" s="6">
        <f>ABS(MIN(Quintile_Data[[#This Row],[AE_Amt_Q1]:[AE_Amt_Q5]])-Quintile_Data[[#This Row],[AE_Amt_Overall]])</f>
        <v>0.25128206444700396</v>
      </c>
      <c r="AA1023" s="19">
        <f>VLOOKUP(Quintile_Data[[#This Row],[Deaths_Q1]],Mapping!$A$2:$B$8,2,FALSE)</f>
        <v>50</v>
      </c>
      <c r="AB1023" s="8">
        <f>VLOOKUP(Quintile_Data[[#This Row],[Deaths_Q2]],Mapping!$A$2:$B$8,2,FALSE)</f>
        <v>50</v>
      </c>
      <c r="AC1023" s="8">
        <f>VLOOKUP(Quintile_Data[[#This Row],[Deaths_Q3]],Mapping!$A$2:$B$8,2,FALSE)</f>
        <v>100</v>
      </c>
      <c r="AD1023" s="8">
        <f>VLOOKUP(Quintile_Data[[#This Row],[Deaths_Q4]],Mapping!$A$2:$B$8,2,FALSE)</f>
        <v>100</v>
      </c>
      <c r="AE1023" s="8">
        <f>VLOOKUP(Quintile_Data[[#This Row],[Deaths_Q5]],Mapping!$A$2:$B$8,2,FALSE)</f>
        <v>50</v>
      </c>
      <c r="AF1023" s="8">
        <f>VLOOKUP(Quintile_Data[[#This Row],[Deaths_Overall]],Mapping!$A$2:$B$8,2,FALSE)</f>
        <v>100</v>
      </c>
    </row>
    <row r="1024" spans="1:32" x14ac:dyDescent="0.25">
      <c r="A1024" t="s">
        <v>13</v>
      </c>
      <c r="B1024" t="s">
        <v>8</v>
      </c>
      <c r="C1024" t="s">
        <v>9</v>
      </c>
      <c r="D1024" t="s">
        <v>14</v>
      </c>
      <c r="E1024" t="s">
        <v>11</v>
      </c>
      <c r="F1024" t="s">
        <v>57</v>
      </c>
      <c r="G1024" s="10">
        <v>1.31764069921145</v>
      </c>
      <c r="H1024" s="5">
        <v>0.94363149281158898</v>
      </c>
      <c r="I1024" s="5">
        <v>0.83839862089857098</v>
      </c>
      <c r="J1024" s="5">
        <v>0.73971836301826399</v>
      </c>
      <c r="K1024" s="5">
        <v>0.57834587717246499</v>
      </c>
      <c r="L1024" s="5">
        <v>0.82641792362303801</v>
      </c>
      <c r="M1024" s="10">
        <v>1.85090604667444</v>
      </c>
      <c r="N1024" s="5">
        <v>1.05140594308003</v>
      </c>
      <c r="O1024" s="5">
        <v>0.90675891553967802</v>
      </c>
      <c r="P1024" s="5">
        <v>0.79125662202868396</v>
      </c>
      <c r="Q1024" s="5">
        <v>0.73703265038589505</v>
      </c>
      <c r="R1024" s="5">
        <v>0.97480519139197597</v>
      </c>
      <c r="S1024" s="11" t="s">
        <v>48</v>
      </c>
      <c r="T1024" t="s">
        <v>48</v>
      </c>
      <c r="U1024" t="s">
        <v>50</v>
      </c>
      <c r="V1024" t="s">
        <v>50</v>
      </c>
      <c r="W1024" t="s">
        <v>48</v>
      </c>
      <c r="X1024" t="s">
        <v>50</v>
      </c>
      <c r="Y1024" s="7">
        <f>ABS(Quintile_Data[[#This Row],[AE_Amt_Overall]]-MAX(Quintile_Data[[#This Row],[AE_Amt_Q1]:[AE_Amt_Q5]]))</f>
        <v>0.49122277558841199</v>
      </c>
      <c r="Z1024" s="6">
        <f>ABS(MIN(Quintile_Data[[#This Row],[AE_Amt_Q1]:[AE_Amt_Q5]])-Quintile_Data[[#This Row],[AE_Amt_Overall]])</f>
        <v>0.24807204645057301</v>
      </c>
      <c r="AA1024" s="19">
        <f>VLOOKUP(Quintile_Data[[#This Row],[Deaths_Q1]],Mapping!$A$2:$B$8,2,FALSE)</f>
        <v>50</v>
      </c>
      <c r="AB1024" s="8">
        <f>VLOOKUP(Quintile_Data[[#This Row],[Deaths_Q2]],Mapping!$A$2:$B$8,2,FALSE)</f>
        <v>50</v>
      </c>
      <c r="AC1024" s="8">
        <f>VLOOKUP(Quintile_Data[[#This Row],[Deaths_Q3]],Mapping!$A$2:$B$8,2,FALSE)</f>
        <v>100</v>
      </c>
      <c r="AD1024" s="8">
        <f>VLOOKUP(Quintile_Data[[#This Row],[Deaths_Q4]],Mapping!$A$2:$B$8,2,FALSE)</f>
        <v>100</v>
      </c>
      <c r="AE1024" s="8">
        <f>VLOOKUP(Quintile_Data[[#This Row],[Deaths_Q5]],Mapping!$A$2:$B$8,2,FALSE)</f>
        <v>50</v>
      </c>
      <c r="AF1024" s="8">
        <f>VLOOKUP(Quintile_Data[[#This Row],[Deaths_Overall]],Mapping!$A$2:$B$8,2,FALSE)</f>
        <v>100</v>
      </c>
    </row>
    <row r="1025" spans="1:32" x14ac:dyDescent="0.25">
      <c r="A1025" t="s">
        <v>13</v>
      </c>
      <c r="B1025" t="s">
        <v>8</v>
      </c>
      <c r="C1025" t="s">
        <v>9</v>
      </c>
      <c r="D1025" t="s">
        <v>14</v>
      </c>
      <c r="E1025" t="s">
        <v>58</v>
      </c>
      <c r="F1025" t="s">
        <v>16</v>
      </c>
      <c r="G1025" s="10">
        <v>2.6400326730792201</v>
      </c>
      <c r="H1025" s="5">
        <v>2.10214357329335</v>
      </c>
      <c r="I1025" s="5">
        <v>1.4233379672831601</v>
      </c>
      <c r="J1025" s="5">
        <v>1.23051794311935</v>
      </c>
      <c r="K1025" s="5">
        <v>0.88638913547800902</v>
      </c>
      <c r="L1025" s="5">
        <v>1.8062490415862</v>
      </c>
      <c r="M1025" s="10">
        <v>2.7591457304826998</v>
      </c>
      <c r="N1025" s="5">
        <v>2.0839638844932802</v>
      </c>
      <c r="O1025" s="5">
        <v>1.47715596651585</v>
      </c>
      <c r="P1025" s="5">
        <v>1.3733342128491299</v>
      </c>
      <c r="Q1025" s="5">
        <v>0.89496615952884495</v>
      </c>
      <c r="R1025" s="5">
        <v>1.9431666719409599</v>
      </c>
      <c r="S1025" s="11" t="s">
        <v>48</v>
      </c>
      <c r="T1025" t="s">
        <v>49</v>
      </c>
      <c r="U1025" t="s">
        <v>48</v>
      </c>
      <c r="V1025" t="s">
        <v>48</v>
      </c>
      <c r="W1025" t="s">
        <v>49</v>
      </c>
      <c r="X1025" t="s">
        <v>48</v>
      </c>
      <c r="Y1025" s="7">
        <f>ABS(Quintile_Data[[#This Row],[AE_Amt_Overall]]-MAX(Quintile_Data[[#This Row],[AE_Amt_Q1]:[AE_Amt_Q5]]))</f>
        <v>0.83378363149302004</v>
      </c>
      <c r="Z1025" s="6">
        <f>ABS(MIN(Quintile_Data[[#This Row],[AE_Amt_Q1]:[AE_Amt_Q5]])-Quintile_Data[[#This Row],[AE_Amt_Overall]])</f>
        <v>0.91985990610819102</v>
      </c>
      <c r="AA1025" s="19">
        <f>VLOOKUP(Quintile_Data[[#This Row],[Deaths_Q1]],Mapping!$A$2:$B$8,2,FALSE)</f>
        <v>50</v>
      </c>
      <c r="AB1025" s="8">
        <f>VLOOKUP(Quintile_Data[[#This Row],[Deaths_Q2]],Mapping!$A$2:$B$8,2,FALSE)</f>
        <v>25</v>
      </c>
      <c r="AC1025" s="8">
        <f>VLOOKUP(Quintile_Data[[#This Row],[Deaths_Q3]],Mapping!$A$2:$B$8,2,FALSE)</f>
        <v>50</v>
      </c>
      <c r="AD1025" s="8">
        <f>VLOOKUP(Quintile_Data[[#This Row],[Deaths_Q4]],Mapping!$A$2:$B$8,2,FALSE)</f>
        <v>50</v>
      </c>
      <c r="AE1025" s="8">
        <f>VLOOKUP(Quintile_Data[[#This Row],[Deaths_Q5]],Mapping!$A$2:$B$8,2,FALSE)</f>
        <v>25</v>
      </c>
      <c r="AF1025" s="8">
        <f>VLOOKUP(Quintile_Data[[#This Row],[Deaths_Overall]],Mapping!$A$2:$B$8,2,FALSE)</f>
        <v>50</v>
      </c>
    </row>
    <row r="1026" spans="1:32" x14ac:dyDescent="0.25">
      <c r="A1026" t="s">
        <v>13</v>
      </c>
      <c r="B1026" t="s">
        <v>8</v>
      </c>
      <c r="C1026" t="s">
        <v>9</v>
      </c>
      <c r="D1026" t="s">
        <v>14</v>
      </c>
      <c r="E1026" t="s">
        <v>58</v>
      </c>
      <c r="F1026" t="s">
        <v>7</v>
      </c>
      <c r="G1026" s="10">
        <v>1.22909354162886</v>
      </c>
      <c r="H1026" s="5">
        <v>0.87539648842006101</v>
      </c>
      <c r="I1026" s="5">
        <v>0.80370221313874401</v>
      </c>
      <c r="J1026" s="5">
        <v>0.70730599696167695</v>
      </c>
      <c r="K1026" s="5">
        <v>0.55956162700749001</v>
      </c>
      <c r="L1026" s="5">
        <v>0.80748410088876699</v>
      </c>
      <c r="M1026" s="10">
        <v>1.40999559263735</v>
      </c>
      <c r="N1026" s="5">
        <v>0.92293649533575395</v>
      </c>
      <c r="O1026" s="5">
        <v>0.86418926255477102</v>
      </c>
      <c r="P1026" s="5">
        <v>0.74380989636940098</v>
      </c>
      <c r="Q1026" s="5">
        <v>0.66688420648472302</v>
      </c>
      <c r="R1026" s="5">
        <v>0.88556752376474301</v>
      </c>
      <c r="S1026" s="11" t="s">
        <v>50</v>
      </c>
      <c r="T1026" t="s">
        <v>50</v>
      </c>
      <c r="U1026" t="s">
        <v>50</v>
      </c>
      <c r="V1026" t="s">
        <v>50</v>
      </c>
      <c r="W1026" t="s">
        <v>48</v>
      </c>
      <c r="X1026" t="s">
        <v>50</v>
      </c>
      <c r="Y1026" s="7">
        <f>ABS(Quintile_Data[[#This Row],[AE_Amt_Overall]]-MAX(Quintile_Data[[#This Row],[AE_Amt_Q1]:[AE_Amt_Q5]]))</f>
        <v>0.42160944074009299</v>
      </c>
      <c r="Z1026" s="6">
        <f>ABS(MIN(Quintile_Data[[#This Row],[AE_Amt_Q1]:[AE_Amt_Q5]])-Quintile_Data[[#This Row],[AE_Amt_Overall]])</f>
        <v>0.24792247388127697</v>
      </c>
      <c r="AA1026" s="19">
        <f>VLOOKUP(Quintile_Data[[#This Row],[Deaths_Q1]],Mapping!$A$2:$B$8,2,FALSE)</f>
        <v>100</v>
      </c>
      <c r="AB1026" s="8">
        <f>VLOOKUP(Quintile_Data[[#This Row],[Deaths_Q2]],Mapping!$A$2:$B$8,2,FALSE)</f>
        <v>100</v>
      </c>
      <c r="AC1026" s="8">
        <f>VLOOKUP(Quintile_Data[[#This Row],[Deaths_Q3]],Mapping!$A$2:$B$8,2,FALSE)</f>
        <v>100</v>
      </c>
      <c r="AD1026" s="8">
        <f>VLOOKUP(Quintile_Data[[#This Row],[Deaths_Q4]],Mapping!$A$2:$B$8,2,FALSE)</f>
        <v>100</v>
      </c>
      <c r="AE1026" s="8">
        <f>VLOOKUP(Quintile_Data[[#This Row],[Deaths_Q5]],Mapping!$A$2:$B$8,2,FALSE)</f>
        <v>50</v>
      </c>
      <c r="AF1026" s="8">
        <f>VLOOKUP(Quintile_Data[[#This Row],[Deaths_Overall]],Mapping!$A$2:$B$8,2,FALSE)</f>
        <v>100</v>
      </c>
    </row>
    <row r="1027" spans="1:32" x14ac:dyDescent="0.25">
      <c r="A1027" t="s">
        <v>13</v>
      </c>
      <c r="B1027" t="s">
        <v>8</v>
      </c>
      <c r="C1027" t="s">
        <v>9</v>
      </c>
      <c r="D1027" t="s">
        <v>14</v>
      </c>
      <c r="E1027" t="s">
        <v>58</v>
      </c>
      <c r="F1027" t="s">
        <v>57</v>
      </c>
      <c r="G1027" s="10">
        <v>1.26796881540861</v>
      </c>
      <c r="H1027" s="5">
        <v>0.88804646952792698</v>
      </c>
      <c r="I1027" s="5">
        <v>0.81193827422598397</v>
      </c>
      <c r="J1027" s="5">
        <v>0.70777462718692896</v>
      </c>
      <c r="K1027" s="5">
        <v>0.56016493475304197</v>
      </c>
      <c r="L1027" s="5">
        <v>0.812264858430364</v>
      </c>
      <c r="M1027" s="10">
        <v>1.65146845605624</v>
      </c>
      <c r="N1027" s="5">
        <v>0.97597260973563404</v>
      </c>
      <c r="O1027" s="5">
        <v>0.88370378726810095</v>
      </c>
      <c r="P1027" s="5">
        <v>0.74773871193564101</v>
      </c>
      <c r="Q1027" s="5">
        <v>0.673713830655713</v>
      </c>
      <c r="R1027" s="5">
        <v>0.93542607436013403</v>
      </c>
      <c r="S1027" s="11" t="s">
        <v>50</v>
      </c>
      <c r="T1027" t="s">
        <v>50</v>
      </c>
      <c r="U1027" t="s">
        <v>50</v>
      </c>
      <c r="V1027" t="s">
        <v>50</v>
      </c>
      <c r="W1027" t="s">
        <v>48</v>
      </c>
      <c r="X1027" t="s">
        <v>50</v>
      </c>
      <c r="Y1027" s="7">
        <f>ABS(Quintile_Data[[#This Row],[AE_Amt_Overall]]-MAX(Quintile_Data[[#This Row],[AE_Amt_Q1]:[AE_Amt_Q5]]))</f>
        <v>0.45570395697824595</v>
      </c>
      <c r="Z1027" s="6">
        <f>ABS(MIN(Quintile_Data[[#This Row],[AE_Amt_Q1]:[AE_Amt_Q5]])-Quintile_Data[[#This Row],[AE_Amt_Overall]])</f>
        <v>0.25209992367732204</v>
      </c>
      <c r="AA1027" s="19">
        <f>VLOOKUP(Quintile_Data[[#This Row],[Deaths_Q1]],Mapping!$A$2:$B$8,2,FALSE)</f>
        <v>100</v>
      </c>
      <c r="AB1027" s="8">
        <f>VLOOKUP(Quintile_Data[[#This Row],[Deaths_Q2]],Mapping!$A$2:$B$8,2,FALSE)</f>
        <v>100</v>
      </c>
      <c r="AC1027" s="8">
        <f>VLOOKUP(Quintile_Data[[#This Row],[Deaths_Q3]],Mapping!$A$2:$B$8,2,FALSE)</f>
        <v>100</v>
      </c>
      <c r="AD1027" s="8">
        <f>VLOOKUP(Quintile_Data[[#This Row],[Deaths_Q4]],Mapping!$A$2:$B$8,2,FALSE)</f>
        <v>100</v>
      </c>
      <c r="AE1027" s="8">
        <f>VLOOKUP(Quintile_Data[[#This Row],[Deaths_Q5]],Mapping!$A$2:$B$8,2,FALSE)</f>
        <v>50</v>
      </c>
      <c r="AF1027" s="8">
        <f>VLOOKUP(Quintile_Data[[#This Row],[Deaths_Overall]],Mapping!$A$2:$B$8,2,FALSE)</f>
        <v>100</v>
      </c>
    </row>
    <row r="1028" spans="1:32" x14ac:dyDescent="0.25">
      <c r="A1028" t="s">
        <v>13</v>
      </c>
      <c r="B1028" t="s">
        <v>8</v>
      </c>
      <c r="C1028" t="s">
        <v>9</v>
      </c>
      <c r="D1028" t="s">
        <v>17</v>
      </c>
      <c r="E1028" t="s">
        <v>60</v>
      </c>
      <c r="F1028" t="s">
        <v>16</v>
      </c>
      <c r="G1028" s="10" t="s">
        <v>54</v>
      </c>
      <c r="H1028" s="5" t="s">
        <v>54</v>
      </c>
      <c r="I1028" s="5" t="s">
        <v>54</v>
      </c>
      <c r="J1028" s="5" t="s">
        <v>54</v>
      </c>
      <c r="K1028" s="5" t="s">
        <v>54</v>
      </c>
      <c r="L1028" s="5">
        <v>1.1758416787442401</v>
      </c>
      <c r="M1028" s="10" t="s">
        <v>54</v>
      </c>
      <c r="N1028" s="5" t="s">
        <v>54</v>
      </c>
      <c r="O1028" s="5" t="s">
        <v>54</v>
      </c>
      <c r="P1028" s="5" t="s">
        <v>54</v>
      </c>
      <c r="Q1028" s="5" t="s">
        <v>54</v>
      </c>
      <c r="R1028" s="5">
        <v>1.5834532682101701</v>
      </c>
      <c r="S1028" s="11" t="s">
        <v>55</v>
      </c>
      <c r="T1028" t="s">
        <v>55</v>
      </c>
      <c r="U1028" t="s">
        <v>55</v>
      </c>
      <c r="V1028" t="s">
        <v>55</v>
      </c>
      <c r="W1028" t="s">
        <v>55</v>
      </c>
      <c r="X1028" t="s">
        <v>51</v>
      </c>
      <c r="Y1028" s="7">
        <f>ABS(Quintile_Data[[#This Row],[AE_Amt_Overall]]-MAX(Quintile_Data[[#This Row],[AE_Amt_Q1]:[AE_Amt_Q5]]))</f>
        <v>1.1758416787442401</v>
      </c>
      <c r="Z1028" s="6">
        <f>ABS(MIN(Quintile_Data[[#This Row],[AE_Amt_Q1]:[AE_Amt_Q5]])-Quintile_Data[[#This Row],[AE_Amt_Overall]])</f>
        <v>1.1758416787442401</v>
      </c>
      <c r="AA1028" s="19" t="str">
        <f>VLOOKUP(Quintile_Data[[#This Row],[Deaths_Q1]],Mapping!$A$2:$B$8,2,FALSE)</f>
        <v>N/A</v>
      </c>
      <c r="AB1028" s="8" t="str">
        <f>VLOOKUP(Quintile_Data[[#This Row],[Deaths_Q2]],Mapping!$A$2:$B$8,2,FALSE)</f>
        <v>N/A</v>
      </c>
      <c r="AC1028" s="8" t="str">
        <f>VLOOKUP(Quintile_Data[[#This Row],[Deaths_Q3]],Mapping!$A$2:$B$8,2,FALSE)</f>
        <v>N/A</v>
      </c>
      <c r="AD1028" s="8" t="str">
        <f>VLOOKUP(Quintile_Data[[#This Row],[Deaths_Q4]],Mapping!$A$2:$B$8,2,FALSE)</f>
        <v>N/A</v>
      </c>
      <c r="AE1028" s="8" t="str">
        <f>VLOOKUP(Quintile_Data[[#This Row],[Deaths_Q5]],Mapping!$A$2:$B$8,2,FALSE)</f>
        <v>N/A</v>
      </c>
      <c r="AF1028" s="8">
        <f>VLOOKUP(Quintile_Data[[#This Row],[Deaths_Overall]],Mapping!$A$2:$B$8,2,FALSE)</f>
        <v>6</v>
      </c>
    </row>
    <row r="1029" spans="1:32" x14ac:dyDescent="0.25">
      <c r="A1029" t="s">
        <v>13</v>
      </c>
      <c r="B1029" t="s">
        <v>8</v>
      </c>
      <c r="C1029" t="s">
        <v>9</v>
      </c>
      <c r="D1029" t="s">
        <v>17</v>
      </c>
      <c r="E1029" t="s">
        <v>60</v>
      </c>
      <c r="F1029" t="s">
        <v>7</v>
      </c>
      <c r="G1029" s="10" t="s">
        <v>54</v>
      </c>
      <c r="H1029" s="5" t="s">
        <v>54</v>
      </c>
      <c r="I1029" s="5" t="s">
        <v>54</v>
      </c>
      <c r="J1029" s="5" t="s">
        <v>54</v>
      </c>
      <c r="K1029" s="5" t="s">
        <v>54</v>
      </c>
      <c r="L1029" s="5" t="s">
        <v>54</v>
      </c>
      <c r="M1029" s="10" t="s">
        <v>54</v>
      </c>
      <c r="N1029" s="5" t="s">
        <v>54</v>
      </c>
      <c r="O1029" s="5" t="s">
        <v>54</v>
      </c>
      <c r="P1029" s="5" t="s">
        <v>54</v>
      </c>
      <c r="Q1029" s="5" t="s">
        <v>54</v>
      </c>
      <c r="R1029" s="5" t="s">
        <v>54</v>
      </c>
      <c r="S1029" s="11" t="s">
        <v>55</v>
      </c>
      <c r="T1029" t="s">
        <v>55</v>
      </c>
      <c r="U1029" t="s">
        <v>55</v>
      </c>
      <c r="V1029" t="s">
        <v>55</v>
      </c>
      <c r="W1029" t="s">
        <v>55</v>
      </c>
      <c r="X1029" t="s">
        <v>55</v>
      </c>
      <c r="Y1029" s="7" t="e">
        <f>ABS(Quintile_Data[[#This Row],[AE_Amt_Overall]]-MAX(Quintile_Data[[#This Row],[AE_Amt_Q1]:[AE_Amt_Q5]]))</f>
        <v>#VALUE!</v>
      </c>
      <c r="Z1029" s="6" t="e">
        <f>ABS(MIN(Quintile_Data[[#This Row],[AE_Amt_Q1]:[AE_Amt_Q5]])-Quintile_Data[[#This Row],[AE_Amt_Overall]])</f>
        <v>#VALUE!</v>
      </c>
      <c r="AA1029" s="19" t="str">
        <f>VLOOKUP(Quintile_Data[[#This Row],[Deaths_Q1]],Mapping!$A$2:$B$8,2,FALSE)</f>
        <v>N/A</v>
      </c>
      <c r="AB1029" s="8" t="str">
        <f>VLOOKUP(Quintile_Data[[#This Row],[Deaths_Q2]],Mapping!$A$2:$B$8,2,FALSE)</f>
        <v>N/A</v>
      </c>
      <c r="AC1029" s="8" t="str">
        <f>VLOOKUP(Quintile_Data[[#This Row],[Deaths_Q3]],Mapping!$A$2:$B$8,2,FALSE)</f>
        <v>N/A</v>
      </c>
      <c r="AD1029" s="8" t="str">
        <f>VLOOKUP(Quintile_Data[[#This Row],[Deaths_Q4]],Mapping!$A$2:$B$8,2,FALSE)</f>
        <v>N/A</v>
      </c>
      <c r="AE1029" s="8" t="str">
        <f>VLOOKUP(Quintile_Data[[#This Row],[Deaths_Q5]],Mapping!$A$2:$B$8,2,FALSE)</f>
        <v>N/A</v>
      </c>
      <c r="AF1029" s="8" t="str">
        <f>VLOOKUP(Quintile_Data[[#This Row],[Deaths_Overall]],Mapping!$A$2:$B$8,2,FALSE)</f>
        <v>N/A</v>
      </c>
    </row>
    <row r="1030" spans="1:32" x14ac:dyDescent="0.25">
      <c r="A1030" t="s">
        <v>13</v>
      </c>
      <c r="B1030" t="s">
        <v>8</v>
      </c>
      <c r="C1030" t="s">
        <v>9</v>
      </c>
      <c r="D1030" t="s">
        <v>17</v>
      </c>
      <c r="E1030" t="s">
        <v>60</v>
      </c>
      <c r="F1030" t="s">
        <v>57</v>
      </c>
      <c r="G1030" s="10" t="s">
        <v>54</v>
      </c>
      <c r="H1030" s="5" t="s">
        <v>54</v>
      </c>
      <c r="I1030" s="5" t="s">
        <v>54</v>
      </c>
      <c r="J1030" s="5" t="s">
        <v>54</v>
      </c>
      <c r="K1030" s="5" t="s">
        <v>54</v>
      </c>
      <c r="L1030" s="5">
        <v>1.20681063158026</v>
      </c>
      <c r="M1030" s="10" t="s">
        <v>54</v>
      </c>
      <c r="N1030" s="5" t="s">
        <v>54</v>
      </c>
      <c r="O1030" s="5" t="s">
        <v>54</v>
      </c>
      <c r="P1030" s="5" t="s">
        <v>54</v>
      </c>
      <c r="Q1030" s="5" t="s">
        <v>54</v>
      </c>
      <c r="R1030" s="5">
        <v>1.5396678472184999</v>
      </c>
      <c r="S1030" s="11" t="s">
        <v>55</v>
      </c>
      <c r="T1030" t="s">
        <v>55</v>
      </c>
      <c r="U1030" t="s">
        <v>55</v>
      </c>
      <c r="V1030" t="s">
        <v>55</v>
      </c>
      <c r="W1030" t="s">
        <v>55</v>
      </c>
      <c r="X1030" t="s">
        <v>51</v>
      </c>
      <c r="Y1030" s="7">
        <f>ABS(Quintile_Data[[#This Row],[AE_Amt_Overall]]-MAX(Quintile_Data[[#This Row],[AE_Amt_Q1]:[AE_Amt_Q5]]))</f>
        <v>1.20681063158026</v>
      </c>
      <c r="Z1030" s="6">
        <f>ABS(MIN(Quintile_Data[[#This Row],[AE_Amt_Q1]:[AE_Amt_Q5]])-Quintile_Data[[#This Row],[AE_Amt_Overall]])</f>
        <v>1.20681063158026</v>
      </c>
      <c r="AA1030" s="19" t="str">
        <f>VLOOKUP(Quintile_Data[[#This Row],[Deaths_Q1]],Mapping!$A$2:$B$8,2,FALSE)</f>
        <v>N/A</v>
      </c>
      <c r="AB1030" s="8" t="str">
        <f>VLOOKUP(Quintile_Data[[#This Row],[Deaths_Q2]],Mapping!$A$2:$B$8,2,FALSE)</f>
        <v>N/A</v>
      </c>
      <c r="AC1030" s="8" t="str">
        <f>VLOOKUP(Quintile_Data[[#This Row],[Deaths_Q3]],Mapping!$A$2:$B$8,2,FALSE)</f>
        <v>N/A</v>
      </c>
      <c r="AD1030" s="8" t="str">
        <f>VLOOKUP(Quintile_Data[[#This Row],[Deaths_Q4]],Mapping!$A$2:$B$8,2,FALSE)</f>
        <v>N/A</v>
      </c>
      <c r="AE1030" s="8" t="str">
        <f>VLOOKUP(Quintile_Data[[#This Row],[Deaths_Q5]],Mapping!$A$2:$B$8,2,FALSE)</f>
        <v>N/A</v>
      </c>
      <c r="AF1030" s="8">
        <f>VLOOKUP(Quintile_Data[[#This Row],[Deaths_Overall]],Mapping!$A$2:$B$8,2,FALSE)</f>
        <v>6</v>
      </c>
    </row>
    <row r="1031" spans="1:32" x14ac:dyDescent="0.25">
      <c r="A1031" t="s">
        <v>13</v>
      </c>
      <c r="B1031" t="s">
        <v>8</v>
      </c>
      <c r="C1031" t="s">
        <v>9</v>
      </c>
      <c r="D1031" t="s">
        <v>17</v>
      </c>
      <c r="E1031" t="s">
        <v>61</v>
      </c>
      <c r="F1031" t="s">
        <v>16</v>
      </c>
      <c r="G1031" s="10">
        <v>2.6746186884266598</v>
      </c>
      <c r="H1031" s="5">
        <v>1.8116826494089999</v>
      </c>
      <c r="I1031" s="5">
        <v>1.0926678644064101</v>
      </c>
      <c r="J1031" s="5">
        <v>0.92294556040326403</v>
      </c>
      <c r="K1031" s="5" t="s">
        <v>54</v>
      </c>
      <c r="L1031" s="5">
        <v>1.0757290551759899</v>
      </c>
      <c r="M1031" s="10">
        <v>2.5007429028492401</v>
      </c>
      <c r="N1031" s="5">
        <v>1.72567446199578</v>
      </c>
      <c r="O1031" s="5">
        <v>1.21268438075428</v>
      </c>
      <c r="P1031" s="5">
        <v>0.95365106700092905</v>
      </c>
      <c r="Q1031" s="5" t="s">
        <v>54</v>
      </c>
      <c r="R1031" s="5">
        <v>1.1823925497515</v>
      </c>
      <c r="S1031" s="11" t="s">
        <v>51</v>
      </c>
      <c r="T1031" t="s">
        <v>49</v>
      </c>
      <c r="U1031" t="s">
        <v>49</v>
      </c>
      <c r="V1031" t="s">
        <v>49</v>
      </c>
      <c r="W1031" t="s">
        <v>55</v>
      </c>
      <c r="X1031" t="s">
        <v>48</v>
      </c>
      <c r="Y1031" s="7">
        <f>ABS(Quintile_Data[[#This Row],[AE_Amt_Overall]]-MAX(Quintile_Data[[#This Row],[AE_Amt_Q1]:[AE_Amt_Q5]]))</f>
        <v>1.5988896332506699</v>
      </c>
      <c r="Z1031" s="6">
        <f>ABS(MIN(Quintile_Data[[#This Row],[AE_Amt_Q1]:[AE_Amt_Q5]])-Quintile_Data[[#This Row],[AE_Amt_Overall]])</f>
        <v>0.1527834947727259</v>
      </c>
      <c r="AA1031" s="19">
        <f>VLOOKUP(Quintile_Data[[#This Row],[Deaths_Q1]],Mapping!$A$2:$B$8,2,FALSE)</f>
        <v>6</v>
      </c>
      <c r="AB1031" s="8">
        <f>VLOOKUP(Quintile_Data[[#This Row],[Deaths_Q2]],Mapping!$A$2:$B$8,2,FALSE)</f>
        <v>25</v>
      </c>
      <c r="AC1031" s="8">
        <f>VLOOKUP(Quintile_Data[[#This Row],[Deaths_Q3]],Mapping!$A$2:$B$8,2,FALSE)</f>
        <v>25</v>
      </c>
      <c r="AD1031" s="8">
        <f>VLOOKUP(Quintile_Data[[#This Row],[Deaths_Q4]],Mapping!$A$2:$B$8,2,FALSE)</f>
        <v>25</v>
      </c>
      <c r="AE1031" s="8" t="str">
        <f>VLOOKUP(Quintile_Data[[#This Row],[Deaths_Q5]],Mapping!$A$2:$B$8,2,FALSE)</f>
        <v>N/A</v>
      </c>
      <c r="AF1031" s="8">
        <f>VLOOKUP(Quintile_Data[[#This Row],[Deaths_Overall]],Mapping!$A$2:$B$8,2,FALSE)</f>
        <v>50</v>
      </c>
    </row>
    <row r="1032" spans="1:32" x14ac:dyDescent="0.25">
      <c r="A1032" t="s">
        <v>13</v>
      </c>
      <c r="B1032" t="s">
        <v>8</v>
      </c>
      <c r="C1032" t="s">
        <v>9</v>
      </c>
      <c r="D1032" t="s">
        <v>17</v>
      </c>
      <c r="E1032" t="s">
        <v>61</v>
      </c>
      <c r="F1032" t="s">
        <v>7</v>
      </c>
      <c r="G1032" s="10">
        <v>1.34654735054949</v>
      </c>
      <c r="H1032" s="5">
        <v>0.98533946289170504</v>
      </c>
      <c r="I1032" s="5">
        <v>0.80365792881796605</v>
      </c>
      <c r="J1032" s="5">
        <v>0.65220678190016501</v>
      </c>
      <c r="K1032" s="5">
        <v>0.31301576285622901</v>
      </c>
      <c r="L1032" s="5">
        <v>0.84742537002814999</v>
      </c>
      <c r="M1032" s="10">
        <v>1.1964104573123799</v>
      </c>
      <c r="N1032" s="5">
        <v>0.94732667767396705</v>
      </c>
      <c r="O1032" s="5">
        <v>0.84834750735423403</v>
      </c>
      <c r="P1032" s="5">
        <v>0.74673560790776095</v>
      </c>
      <c r="Q1032" s="5">
        <v>0.51572330196774896</v>
      </c>
      <c r="R1032" s="5">
        <v>0.87214593056357104</v>
      </c>
      <c r="S1032" s="11" t="s">
        <v>53</v>
      </c>
      <c r="T1032" t="s">
        <v>48</v>
      </c>
      <c r="U1032" t="s">
        <v>48</v>
      </c>
      <c r="V1032" t="s">
        <v>48</v>
      </c>
      <c r="W1032" t="s">
        <v>51</v>
      </c>
      <c r="X1032" t="s">
        <v>48</v>
      </c>
      <c r="Y1032" s="7">
        <f>ABS(Quintile_Data[[#This Row],[AE_Amt_Overall]]-MAX(Quintile_Data[[#This Row],[AE_Amt_Q1]:[AE_Amt_Q5]]))</f>
        <v>0.49912198052134005</v>
      </c>
      <c r="Z1032" s="6">
        <f>ABS(MIN(Quintile_Data[[#This Row],[AE_Amt_Q1]:[AE_Amt_Q5]])-Quintile_Data[[#This Row],[AE_Amt_Overall]])</f>
        <v>0.53440960717192099</v>
      </c>
      <c r="AA1032" s="19">
        <f>VLOOKUP(Quintile_Data[[#This Row],[Deaths_Q1]],Mapping!$A$2:$B$8,2,FALSE)</f>
        <v>12</v>
      </c>
      <c r="AB1032" s="8">
        <f>VLOOKUP(Quintile_Data[[#This Row],[Deaths_Q2]],Mapping!$A$2:$B$8,2,FALSE)</f>
        <v>50</v>
      </c>
      <c r="AC1032" s="8">
        <f>VLOOKUP(Quintile_Data[[#This Row],[Deaths_Q3]],Mapping!$A$2:$B$8,2,FALSE)</f>
        <v>50</v>
      </c>
      <c r="AD1032" s="8">
        <f>VLOOKUP(Quintile_Data[[#This Row],[Deaths_Q4]],Mapping!$A$2:$B$8,2,FALSE)</f>
        <v>50</v>
      </c>
      <c r="AE1032" s="8">
        <f>VLOOKUP(Quintile_Data[[#This Row],[Deaths_Q5]],Mapping!$A$2:$B$8,2,FALSE)</f>
        <v>6</v>
      </c>
      <c r="AF1032" s="8">
        <f>VLOOKUP(Quintile_Data[[#This Row],[Deaths_Overall]],Mapping!$A$2:$B$8,2,FALSE)</f>
        <v>50</v>
      </c>
    </row>
    <row r="1033" spans="1:32" x14ac:dyDescent="0.25">
      <c r="A1033" t="s">
        <v>13</v>
      </c>
      <c r="B1033" t="s">
        <v>8</v>
      </c>
      <c r="C1033" t="s">
        <v>9</v>
      </c>
      <c r="D1033" t="s">
        <v>17</v>
      </c>
      <c r="E1033" t="s">
        <v>61</v>
      </c>
      <c r="F1033" t="s">
        <v>57</v>
      </c>
      <c r="G1033" s="10">
        <v>1.83427050507094</v>
      </c>
      <c r="H1033" s="5">
        <v>1.01146421928313</v>
      </c>
      <c r="I1033" s="5">
        <v>0.80872438698155502</v>
      </c>
      <c r="J1033" s="5">
        <v>0.67097259057430503</v>
      </c>
      <c r="K1033" s="5">
        <v>0.453800448753927</v>
      </c>
      <c r="L1033" s="5">
        <v>0.854907901864564</v>
      </c>
      <c r="M1033" s="10">
        <v>1.7729493755058301</v>
      </c>
      <c r="N1033" s="5">
        <v>0.986081991072428</v>
      </c>
      <c r="O1033" s="5">
        <v>0.87485624400769002</v>
      </c>
      <c r="P1033" s="5">
        <v>0.79086158869031697</v>
      </c>
      <c r="Q1033" s="5">
        <v>0.65890590800473603</v>
      </c>
      <c r="R1033" s="5">
        <v>0.93622135142533602</v>
      </c>
      <c r="S1033" s="11" t="s">
        <v>49</v>
      </c>
      <c r="T1033" t="s">
        <v>48</v>
      </c>
      <c r="U1033" t="s">
        <v>48</v>
      </c>
      <c r="V1033" t="s">
        <v>48</v>
      </c>
      <c r="W1033" t="s">
        <v>51</v>
      </c>
      <c r="X1033" t="s">
        <v>48</v>
      </c>
      <c r="Y1033" s="7">
        <f>ABS(Quintile_Data[[#This Row],[AE_Amt_Overall]]-MAX(Quintile_Data[[#This Row],[AE_Amt_Q1]:[AE_Amt_Q5]]))</f>
        <v>0.97936260320637603</v>
      </c>
      <c r="Z1033" s="6">
        <f>ABS(MIN(Quintile_Data[[#This Row],[AE_Amt_Q1]:[AE_Amt_Q5]])-Quintile_Data[[#This Row],[AE_Amt_Overall]])</f>
        <v>0.401107453110637</v>
      </c>
      <c r="AA1033" s="19">
        <f>VLOOKUP(Quintile_Data[[#This Row],[Deaths_Q1]],Mapping!$A$2:$B$8,2,FALSE)</f>
        <v>25</v>
      </c>
      <c r="AB1033" s="8">
        <f>VLOOKUP(Quintile_Data[[#This Row],[Deaths_Q2]],Mapping!$A$2:$B$8,2,FALSE)</f>
        <v>50</v>
      </c>
      <c r="AC1033" s="8">
        <f>VLOOKUP(Quintile_Data[[#This Row],[Deaths_Q3]],Mapping!$A$2:$B$8,2,FALSE)</f>
        <v>50</v>
      </c>
      <c r="AD1033" s="8">
        <f>VLOOKUP(Quintile_Data[[#This Row],[Deaths_Q4]],Mapping!$A$2:$B$8,2,FALSE)</f>
        <v>50</v>
      </c>
      <c r="AE1033" s="8">
        <f>VLOOKUP(Quintile_Data[[#This Row],[Deaths_Q5]],Mapping!$A$2:$B$8,2,FALSE)</f>
        <v>6</v>
      </c>
      <c r="AF1033" s="8">
        <f>VLOOKUP(Quintile_Data[[#This Row],[Deaths_Overall]],Mapping!$A$2:$B$8,2,FALSE)</f>
        <v>50</v>
      </c>
    </row>
    <row r="1034" spans="1:32" x14ac:dyDescent="0.25">
      <c r="A1034" t="s">
        <v>13</v>
      </c>
      <c r="B1034" t="s">
        <v>8</v>
      </c>
      <c r="C1034" t="s">
        <v>9</v>
      </c>
      <c r="D1034" t="s">
        <v>17</v>
      </c>
      <c r="E1034" t="s">
        <v>62</v>
      </c>
      <c r="F1034" t="s">
        <v>16</v>
      </c>
      <c r="G1034" s="10" t="s">
        <v>54</v>
      </c>
      <c r="H1034" s="5">
        <v>2.0611850462464401</v>
      </c>
      <c r="I1034" s="5">
        <v>1.18095875791149</v>
      </c>
      <c r="J1034" s="5">
        <v>0.99830618688503703</v>
      </c>
      <c r="K1034" s="5" t="s">
        <v>54</v>
      </c>
      <c r="L1034" s="5">
        <v>1.30834823513075</v>
      </c>
      <c r="M1034" s="10" t="s">
        <v>54</v>
      </c>
      <c r="N1034" s="5">
        <v>2.1446093408969999</v>
      </c>
      <c r="O1034" s="5">
        <v>1.17775022690583</v>
      </c>
      <c r="P1034" s="5">
        <v>1.0210459541188499</v>
      </c>
      <c r="Q1034" s="5" t="s">
        <v>54</v>
      </c>
      <c r="R1034" s="5">
        <v>1.4228168039432201</v>
      </c>
      <c r="S1034" s="11" t="s">
        <v>55</v>
      </c>
      <c r="T1034" t="s">
        <v>48</v>
      </c>
      <c r="U1034" t="s">
        <v>49</v>
      </c>
      <c r="V1034" t="s">
        <v>49</v>
      </c>
      <c r="W1034" t="s">
        <v>55</v>
      </c>
      <c r="X1034" t="s">
        <v>48</v>
      </c>
      <c r="Y1034" s="7">
        <f>ABS(Quintile_Data[[#This Row],[AE_Amt_Overall]]-MAX(Quintile_Data[[#This Row],[AE_Amt_Q1]:[AE_Amt_Q5]]))</f>
        <v>0.75283681111569001</v>
      </c>
      <c r="Z1034" s="6">
        <f>ABS(MIN(Quintile_Data[[#This Row],[AE_Amt_Q1]:[AE_Amt_Q5]])-Quintile_Data[[#This Row],[AE_Amt_Overall]])</f>
        <v>0.31004204824571302</v>
      </c>
      <c r="AA1034" s="19" t="str">
        <f>VLOOKUP(Quintile_Data[[#This Row],[Deaths_Q1]],Mapping!$A$2:$B$8,2,FALSE)</f>
        <v>N/A</v>
      </c>
      <c r="AB1034" s="8">
        <f>VLOOKUP(Quintile_Data[[#This Row],[Deaths_Q2]],Mapping!$A$2:$B$8,2,FALSE)</f>
        <v>50</v>
      </c>
      <c r="AC1034" s="8">
        <f>VLOOKUP(Quintile_Data[[#This Row],[Deaths_Q3]],Mapping!$A$2:$B$8,2,FALSE)</f>
        <v>25</v>
      </c>
      <c r="AD1034" s="8">
        <f>VLOOKUP(Quintile_Data[[#This Row],[Deaths_Q4]],Mapping!$A$2:$B$8,2,FALSE)</f>
        <v>25</v>
      </c>
      <c r="AE1034" s="8" t="str">
        <f>VLOOKUP(Quintile_Data[[#This Row],[Deaths_Q5]],Mapping!$A$2:$B$8,2,FALSE)</f>
        <v>N/A</v>
      </c>
      <c r="AF1034" s="8">
        <f>VLOOKUP(Quintile_Data[[#This Row],[Deaths_Overall]],Mapping!$A$2:$B$8,2,FALSE)</f>
        <v>50</v>
      </c>
    </row>
    <row r="1035" spans="1:32" x14ac:dyDescent="0.25">
      <c r="A1035" t="s">
        <v>13</v>
      </c>
      <c r="B1035" t="s">
        <v>8</v>
      </c>
      <c r="C1035" t="s">
        <v>9</v>
      </c>
      <c r="D1035" t="s">
        <v>17</v>
      </c>
      <c r="E1035" t="s">
        <v>62</v>
      </c>
      <c r="F1035" t="s">
        <v>7</v>
      </c>
      <c r="G1035" s="10">
        <v>1.2658970289331</v>
      </c>
      <c r="H1035" s="5">
        <v>0.90758806631449995</v>
      </c>
      <c r="I1035" s="5">
        <v>0.77034057156486102</v>
      </c>
      <c r="J1035" s="5">
        <v>0.71253888425142897</v>
      </c>
      <c r="K1035" s="5">
        <v>0.39709578959026898</v>
      </c>
      <c r="L1035" s="5">
        <v>0.85336478560308804</v>
      </c>
      <c r="M1035" s="10">
        <v>1.2394149223700299</v>
      </c>
      <c r="N1035" s="5">
        <v>0.95354121899247901</v>
      </c>
      <c r="O1035" s="5">
        <v>0.84525045725064696</v>
      </c>
      <c r="P1035" s="5">
        <v>0.77210891312020502</v>
      </c>
      <c r="Q1035" s="5">
        <v>0.63213535227589202</v>
      </c>
      <c r="R1035" s="5">
        <v>0.90312316701984496</v>
      </c>
      <c r="S1035" s="11" t="s">
        <v>49</v>
      </c>
      <c r="T1035" t="s">
        <v>48</v>
      </c>
      <c r="U1035" t="s">
        <v>48</v>
      </c>
      <c r="V1035" t="s">
        <v>48</v>
      </c>
      <c r="W1035" t="s">
        <v>51</v>
      </c>
      <c r="X1035" t="s">
        <v>48</v>
      </c>
      <c r="Y1035" s="7">
        <f>ABS(Quintile_Data[[#This Row],[AE_Amt_Overall]]-MAX(Quintile_Data[[#This Row],[AE_Amt_Q1]:[AE_Amt_Q5]]))</f>
        <v>0.41253224333001193</v>
      </c>
      <c r="Z1035" s="6">
        <f>ABS(MIN(Quintile_Data[[#This Row],[AE_Amt_Q1]:[AE_Amt_Q5]])-Quintile_Data[[#This Row],[AE_Amt_Overall]])</f>
        <v>0.45626899601281906</v>
      </c>
      <c r="AA1035" s="19">
        <f>VLOOKUP(Quintile_Data[[#This Row],[Deaths_Q1]],Mapping!$A$2:$B$8,2,FALSE)</f>
        <v>25</v>
      </c>
      <c r="AB1035" s="8">
        <f>VLOOKUP(Quintile_Data[[#This Row],[Deaths_Q2]],Mapping!$A$2:$B$8,2,FALSE)</f>
        <v>50</v>
      </c>
      <c r="AC1035" s="8">
        <f>VLOOKUP(Quintile_Data[[#This Row],[Deaths_Q3]],Mapping!$A$2:$B$8,2,FALSE)</f>
        <v>50</v>
      </c>
      <c r="AD1035" s="8">
        <f>VLOOKUP(Quintile_Data[[#This Row],[Deaths_Q4]],Mapping!$A$2:$B$8,2,FALSE)</f>
        <v>50</v>
      </c>
      <c r="AE1035" s="8">
        <f>VLOOKUP(Quintile_Data[[#This Row],[Deaths_Q5]],Mapping!$A$2:$B$8,2,FALSE)</f>
        <v>6</v>
      </c>
      <c r="AF1035" s="8">
        <f>VLOOKUP(Quintile_Data[[#This Row],[Deaths_Overall]],Mapping!$A$2:$B$8,2,FALSE)</f>
        <v>50</v>
      </c>
    </row>
    <row r="1036" spans="1:32" x14ac:dyDescent="0.25">
      <c r="A1036" t="s">
        <v>13</v>
      </c>
      <c r="B1036" t="s">
        <v>8</v>
      </c>
      <c r="C1036" t="s">
        <v>9</v>
      </c>
      <c r="D1036" t="s">
        <v>17</v>
      </c>
      <c r="E1036" t="s">
        <v>62</v>
      </c>
      <c r="F1036" t="s">
        <v>57</v>
      </c>
      <c r="G1036" s="10">
        <v>1.3367307895754601</v>
      </c>
      <c r="H1036" s="5">
        <v>0.92940817022141897</v>
      </c>
      <c r="I1036" s="5">
        <v>0.80790513689494503</v>
      </c>
      <c r="J1036" s="5">
        <v>0.71039374644459896</v>
      </c>
      <c r="K1036" s="5">
        <v>0.42724519640740999</v>
      </c>
      <c r="L1036" s="5">
        <v>0.86746401331301803</v>
      </c>
      <c r="M1036" s="10">
        <v>1.7177402901941701</v>
      </c>
      <c r="N1036" s="5">
        <v>0.99931040818163297</v>
      </c>
      <c r="O1036" s="5">
        <v>0.86999902350255698</v>
      </c>
      <c r="P1036" s="5">
        <v>0.801494099091281</v>
      </c>
      <c r="Q1036" s="5">
        <v>0.73810863248486103</v>
      </c>
      <c r="R1036" s="5">
        <v>0.99059991723390495</v>
      </c>
      <c r="S1036" s="11" t="s">
        <v>48</v>
      </c>
      <c r="T1036" t="s">
        <v>48</v>
      </c>
      <c r="U1036" t="s">
        <v>48</v>
      </c>
      <c r="V1036" t="s">
        <v>48</v>
      </c>
      <c r="W1036" t="s">
        <v>53</v>
      </c>
      <c r="X1036" t="s">
        <v>50</v>
      </c>
      <c r="Y1036" s="7">
        <f>ABS(Quintile_Data[[#This Row],[AE_Amt_Overall]]-MAX(Quintile_Data[[#This Row],[AE_Amt_Q1]:[AE_Amt_Q5]]))</f>
        <v>0.46926677626244206</v>
      </c>
      <c r="Z1036" s="6">
        <f>ABS(MIN(Quintile_Data[[#This Row],[AE_Amt_Q1]:[AE_Amt_Q5]])-Quintile_Data[[#This Row],[AE_Amt_Overall]])</f>
        <v>0.44021881690560805</v>
      </c>
      <c r="AA1036" s="19">
        <f>VLOOKUP(Quintile_Data[[#This Row],[Deaths_Q1]],Mapping!$A$2:$B$8,2,FALSE)</f>
        <v>50</v>
      </c>
      <c r="AB1036" s="8">
        <f>VLOOKUP(Quintile_Data[[#This Row],[Deaths_Q2]],Mapping!$A$2:$B$8,2,FALSE)</f>
        <v>50</v>
      </c>
      <c r="AC1036" s="8">
        <f>VLOOKUP(Quintile_Data[[#This Row],[Deaths_Q3]],Mapping!$A$2:$B$8,2,FALSE)</f>
        <v>50</v>
      </c>
      <c r="AD1036" s="8">
        <f>VLOOKUP(Quintile_Data[[#This Row],[Deaths_Q4]],Mapping!$A$2:$B$8,2,FALSE)</f>
        <v>50</v>
      </c>
      <c r="AE1036" s="8">
        <f>VLOOKUP(Quintile_Data[[#This Row],[Deaths_Q5]],Mapping!$A$2:$B$8,2,FALSE)</f>
        <v>12</v>
      </c>
      <c r="AF1036" s="8">
        <f>VLOOKUP(Quintile_Data[[#This Row],[Deaths_Overall]],Mapping!$A$2:$B$8,2,FALSE)</f>
        <v>100</v>
      </c>
    </row>
    <row r="1037" spans="1:32" x14ac:dyDescent="0.25">
      <c r="A1037" t="s">
        <v>13</v>
      </c>
      <c r="B1037" t="s">
        <v>8</v>
      </c>
      <c r="C1037" t="s">
        <v>9</v>
      </c>
      <c r="D1037" t="s">
        <v>17</v>
      </c>
      <c r="E1037" t="s">
        <v>11</v>
      </c>
      <c r="F1037" t="s">
        <v>16</v>
      </c>
      <c r="G1037" s="10">
        <v>2.6122062355001798</v>
      </c>
      <c r="H1037" s="5">
        <v>2.1979800990482401</v>
      </c>
      <c r="I1037" s="5">
        <v>1.41065131082591</v>
      </c>
      <c r="J1037" s="5">
        <v>1.1760847714903699</v>
      </c>
      <c r="K1037" s="5">
        <v>0.92026737465546704</v>
      </c>
      <c r="L1037" s="5">
        <v>1.5593749235729699</v>
      </c>
      <c r="M1037" s="10">
        <v>2.63264435242152</v>
      </c>
      <c r="N1037" s="5">
        <v>2.3378298590752999</v>
      </c>
      <c r="O1037" s="5">
        <v>1.4252712756013399</v>
      </c>
      <c r="P1037" s="5">
        <v>1.1871867544649699</v>
      </c>
      <c r="Q1037" s="5">
        <v>0.919503021000598</v>
      </c>
      <c r="R1037" s="5">
        <v>1.7675459074162001</v>
      </c>
      <c r="S1037" s="11" t="s">
        <v>53</v>
      </c>
      <c r="T1037" t="s">
        <v>48</v>
      </c>
      <c r="U1037" t="s">
        <v>51</v>
      </c>
      <c r="V1037" t="s">
        <v>53</v>
      </c>
      <c r="W1037" t="s">
        <v>53</v>
      </c>
      <c r="X1037" t="s">
        <v>48</v>
      </c>
      <c r="Y1037" s="7">
        <f>ABS(Quintile_Data[[#This Row],[AE_Amt_Overall]]-MAX(Quintile_Data[[#This Row],[AE_Amt_Q1]:[AE_Amt_Q5]]))</f>
        <v>1.0528313119272099</v>
      </c>
      <c r="Z1037" s="6">
        <f>ABS(MIN(Quintile_Data[[#This Row],[AE_Amt_Q1]:[AE_Amt_Q5]])-Quintile_Data[[#This Row],[AE_Amt_Overall]])</f>
        <v>0.63910754891750288</v>
      </c>
      <c r="AA1037" s="19">
        <f>VLOOKUP(Quintile_Data[[#This Row],[Deaths_Q1]],Mapping!$A$2:$B$8,2,FALSE)</f>
        <v>12</v>
      </c>
      <c r="AB1037" s="8">
        <f>VLOOKUP(Quintile_Data[[#This Row],[Deaths_Q2]],Mapping!$A$2:$B$8,2,FALSE)</f>
        <v>50</v>
      </c>
      <c r="AC1037" s="8">
        <f>VLOOKUP(Quintile_Data[[#This Row],[Deaths_Q3]],Mapping!$A$2:$B$8,2,FALSE)</f>
        <v>6</v>
      </c>
      <c r="AD1037" s="8">
        <f>VLOOKUP(Quintile_Data[[#This Row],[Deaths_Q4]],Mapping!$A$2:$B$8,2,FALSE)</f>
        <v>12</v>
      </c>
      <c r="AE1037" s="8">
        <f>VLOOKUP(Quintile_Data[[#This Row],[Deaths_Q5]],Mapping!$A$2:$B$8,2,FALSE)</f>
        <v>12</v>
      </c>
      <c r="AF1037" s="8">
        <f>VLOOKUP(Quintile_Data[[#This Row],[Deaths_Overall]],Mapping!$A$2:$B$8,2,FALSE)</f>
        <v>50</v>
      </c>
    </row>
    <row r="1038" spans="1:32" x14ac:dyDescent="0.25">
      <c r="A1038" t="s">
        <v>13</v>
      </c>
      <c r="B1038" t="s">
        <v>8</v>
      </c>
      <c r="C1038" t="s">
        <v>9</v>
      </c>
      <c r="D1038" t="s">
        <v>17</v>
      </c>
      <c r="E1038" t="s">
        <v>11</v>
      </c>
      <c r="F1038" t="s">
        <v>7</v>
      </c>
      <c r="G1038" s="10">
        <v>1.6039959150737599</v>
      </c>
      <c r="H1038" s="5">
        <v>1.0608646279459599</v>
      </c>
      <c r="I1038" s="5">
        <v>0.80932648683753405</v>
      </c>
      <c r="J1038" s="5">
        <v>0.63787506913384795</v>
      </c>
      <c r="K1038" s="5">
        <v>0.346166441571856</v>
      </c>
      <c r="L1038" s="5">
        <v>0.829922523090875</v>
      </c>
      <c r="M1038" s="10">
        <v>1.6103771820147701</v>
      </c>
      <c r="N1038" s="5">
        <v>0.96374590281865202</v>
      </c>
      <c r="O1038" s="5">
        <v>0.91471593807458595</v>
      </c>
      <c r="P1038" s="5">
        <v>0.72514932435784596</v>
      </c>
      <c r="Q1038" s="5">
        <v>0.57788901640332202</v>
      </c>
      <c r="R1038" s="5">
        <v>0.89978651056769099</v>
      </c>
      <c r="S1038" s="11" t="s">
        <v>49</v>
      </c>
      <c r="T1038" t="s">
        <v>49</v>
      </c>
      <c r="U1038" t="s">
        <v>48</v>
      </c>
      <c r="V1038" t="s">
        <v>49</v>
      </c>
      <c r="W1038" t="s">
        <v>53</v>
      </c>
      <c r="X1038" t="s">
        <v>48</v>
      </c>
      <c r="Y1038" s="7">
        <f>ABS(Quintile_Data[[#This Row],[AE_Amt_Overall]]-MAX(Quintile_Data[[#This Row],[AE_Amt_Q1]:[AE_Amt_Q5]]))</f>
        <v>0.77407339198288494</v>
      </c>
      <c r="Z1038" s="6">
        <f>ABS(MIN(Quintile_Data[[#This Row],[AE_Amt_Q1]:[AE_Amt_Q5]])-Quintile_Data[[#This Row],[AE_Amt_Overall]])</f>
        <v>0.483756081519019</v>
      </c>
      <c r="AA1038" s="19">
        <f>VLOOKUP(Quintile_Data[[#This Row],[Deaths_Q1]],Mapping!$A$2:$B$8,2,FALSE)</f>
        <v>25</v>
      </c>
      <c r="AB1038" s="8">
        <f>VLOOKUP(Quintile_Data[[#This Row],[Deaths_Q2]],Mapping!$A$2:$B$8,2,FALSE)</f>
        <v>25</v>
      </c>
      <c r="AC1038" s="8">
        <f>VLOOKUP(Quintile_Data[[#This Row],[Deaths_Q3]],Mapping!$A$2:$B$8,2,FALSE)</f>
        <v>50</v>
      </c>
      <c r="AD1038" s="8">
        <f>VLOOKUP(Quintile_Data[[#This Row],[Deaths_Q4]],Mapping!$A$2:$B$8,2,FALSE)</f>
        <v>25</v>
      </c>
      <c r="AE1038" s="8">
        <f>VLOOKUP(Quintile_Data[[#This Row],[Deaths_Q5]],Mapping!$A$2:$B$8,2,FALSE)</f>
        <v>12</v>
      </c>
      <c r="AF1038" s="8">
        <f>VLOOKUP(Quintile_Data[[#This Row],[Deaths_Overall]],Mapping!$A$2:$B$8,2,FALSE)</f>
        <v>50</v>
      </c>
    </row>
    <row r="1039" spans="1:32" x14ac:dyDescent="0.25">
      <c r="A1039" t="s">
        <v>13</v>
      </c>
      <c r="B1039" t="s">
        <v>8</v>
      </c>
      <c r="C1039" t="s">
        <v>9</v>
      </c>
      <c r="D1039" t="s">
        <v>17</v>
      </c>
      <c r="E1039" t="s">
        <v>11</v>
      </c>
      <c r="F1039" t="s">
        <v>57</v>
      </c>
      <c r="G1039" s="10">
        <v>1.8297897203844899</v>
      </c>
      <c r="H1039" s="5">
        <v>1.1184200612695001</v>
      </c>
      <c r="I1039" s="5">
        <v>0.87341407949637095</v>
      </c>
      <c r="J1039" s="5">
        <v>0.69020859759451703</v>
      </c>
      <c r="K1039" s="5">
        <v>0.375821392009482</v>
      </c>
      <c r="L1039" s="5">
        <v>0.84340061566598101</v>
      </c>
      <c r="M1039" s="10">
        <v>2.1882493353851</v>
      </c>
      <c r="N1039" s="5">
        <v>1.01668742891592</v>
      </c>
      <c r="O1039" s="5">
        <v>0.95357579227172296</v>
      </c>
      <c r="P1039" s="5">
        <v>0.82186057499806198</v>
      </c>
      <c r="Q1039" s="5">
        <v>0.585017812246172</v>
      </c>
      <c r="R1039" s="5">
        <v>1.02011096070226</v>
      </c>
      <c r="S1039" s="11" t="s">
        <v>48</v>
      </c>
      <c r="T1039" t="s">
        <v>49</v>
      </c>
      <c r="U1039" t="s">
        <v>48</v>
      </c>
      <c r="V1039" t="s">
        <v>48</v>
      </c>
      <c r="W1039" t="s">
        <v>53</v>
      </c>
      <c r="X1039" t="s">
        <v>48</v>
      </c>
      <c r="Y1039" s="7">
        <f>ABS(Quintile_Data[[#This Row],[AE_Amt_Overall]]-MAX(Quintile_Data[[#This Row],[AE_Amt_Q1]:[AE_Amt_Q5]]))</f>
        <v>0.98638910471850894</v>
      </c>
      <c r="Z1039" s="6">
        <f>ABS(MIN(Quintile_Data[[#This Row],[AE_Amt_Q1]:[AE_Amt_Q5]])-Quintile_Data[[#This Row],[AE_Amt_Overall]])</f>
        <v>0.46757922365649901</v>
      </c>
      <c r="AA1039" s="19">
        <f>VLOOKUP(Quintile_Data[[#This Row],[Deaths_Q1]],Mapping!$A$2:$B$8,2,FALSE)</f>
        <v>50</v>
      </c>
      <c r="AB1039" s="8">
        <f>VLOOKUP(Quintile_Data[[#This Row],[Deaths_Q2]],Mapping!$A$2:$B$8,2,FALSE)</f>
        <v>25</v>
      </c>
      <c r="AC1039" s="8">
        <f>VLOOKUP(Quintile_Data[[#This Row],[Deaths_Q3]],Mapping!$A$2:$B$8,2,FALSE)</f>
        <v>50</v>
      </c>
      <c r="AD1039" s="8">
        <f>VLOOKUP(Quintile_Data[[#This Row],[Deaths_Q4]],Mapping!$A$2:$B$8,2,FALSE)</f>
        <v>50</v>
      </c>
      <c r="AE1039" s="8">
        <f>VLOOKUP(Quintile_Data[[#This Row],[Deaths_Q5]],Mapping!$A$2:$B$8,2,FALSE)</f>
        <v>12</v>
      </c>
      <c r="AF1039" s="8">
        <f>VLOOKUP(Quintile_Data[[#This Row],[Deaths_Overall]],Mapping!$A$2:$B$8,2,FALSE)</f>
        <v>50</v>
      </c>
    </row>
    <row r="1040" spans="1:32" x14ac:dyDescent="0.25">
      <c r="A1040" t="s">
        <v>13</v>
      </c>
      <c r="B1040" t="s">
        <v>8</v>
      </c>
      <c r="C1040" t="s">
        <v>9</v>
      </c>
      <c r="D1040" t="s">
        <v>17</v>
      </c>
      <c r="E1040" t="s">
        <v>58</v>
      </c>
      <c r="F1040" t="s">
        <v>16</v>
      </c>
      <c r="G1040" s="10">
        <v>2.63065225569148</v>
      </c>
      <c r="H1040" s="5">
        <v>2.1006076874672499</v>
      </c>
      <c r="I1040" s="5">
        <v>1.41138710866311</v>
      </c>
      <c r="J1040" s="5">
        <v>1.10826417818501</v>
      </c>
      <c r="K1040" s="5">
        <v>0.91660849791563304</v>
      </c>
      <c r="L1040" s="5">
        <v>1.2868021115556501</v>
      </c>
      <c r="M1040" s="10">
        <v>2.5756439830222302</v>
      </c>
      <c r="N1040" s="5">
        <v>2.1399833434224802</v>
      </c>
      <c r="O1040" s="5">
        <v>1.4608513071492699</v>
      </c>
      <c r="P1040" s="5">
        <v>1.1441247486769599</v>
      </c>
      <c r="Q1040" s="5">
        <v>0.94719871478203699</v>
      </c>
      <c r="R1040" s="5">
        <v>1.40962413131</v>
      </c>
      <c r="S1040" s="11" t="s">
        <v>53</v>
      </c>
      <c r="T1040" t="s">
        <v>48</v>
      </c>
      <c r="U1040" t="s">
        <v>49</v>
      </c>
      <c r="V1040" t="s">
        <v>48</v>
      </c>
      <c r="W1040" t="s">
        <v>48</v>
      </c>
      <c r="X1040" t="s">
        <v>48</v>
      </c>
      <c r="Y1040" s="7">
        <f>ABS(Quintile_Data[[#This Row],[AE_Amt_Overall]]-MAX(Quintile_Data[[#This Row],[AE_Amt_Q1]:[AE_Amt_Q5]]))</f>
        <v>1.3438501441358299</v>
      </c>
      <c r="Z1040" s="6">
        <f>ABS(MIN(Quintile_Data[[#This Row],[AE_Amt_Q1]:[AE_Amt_Q5]])-Quintile_Data[[#This Row],[AE_Amt_Overall]])</f>
        <v>0.37019361364001702</v>
      </c>
      <c r="AA1040" s="19">
        <f>VLOOKUP(Quintile_Data[[#This Row],[Deaths_Q1]],Mapping!$A$2:$B$8,2,FALSE)</f>
        <v>12</v>
      </c>
      <c r="AB1040" s="8">
        <f>VLOOKUP(Quintile_Data[[#This Row],[Deaths_Q2]],Mapping!$A$2:$B$8,2,FALSE)</f>
        <v>50</v>
      </c>
      <c r="AC1040" s="8">
        <f>VLOOKUP(Quintile_Data[[#This Row],[Deaths_Q3]],Mapping!$A$2:$B$8,2,FALSE)</f>
        <v>25</v>
      </c>
      <c r="AD1040" s="8">
        <f>VLOOKUP(Quintile_Data[[#This Row],[Deaths_Q4]],Mapping!$A$2:$B$8,2,FALSE)</f>
        <v>50</v>
      </c>
      <c r="AE1040" s="8">
        <f>VLOOKUP(Quintile_Data[[#This Row],[Deaths_Q5]],Mapping!$A$2:$B$8,2,FALSE)</f>
        <v>50</v>
      </c>
      <c r="AF1040" s="8">
        <f>VLOOKUP(Quintile_Data[[#This Row],[Deaths_Overall]],Mapping!$A$2:$B$8,2,FALSE)</f>
        <v>50</v>
      </c>
    </row>
    <row r="1041" spans="1:32" x14ac:dyDescent="0.25">
      <c r="A1041" t="s">
        <v>13</v>
      </c>
      <c r="B1041" t="s">
        <v>8</v>
      </c>
      <c r="C1041" t="s">
        <v>9</v>
      </c>
      <c r="D1041" t="s">
        <v>17</v>
      </c>
      <c r="E1041" t="s">
        <v>58</v>
      </c>
      <c r="F1041" t="s">
        <v>7</v>
      </c>
      <c r="G1041" s="10">
        <v>1.4438363756317101</v>
      </c>
      <c r="H1041" s="5">
        <v>0.96738918996293</v>
      </c>
      <c r="I1041" s="5">
        <v>0.83257248419720298</v>
      </c>
      <c r="J1041" s="5">
        <v>0.71552437940011404</v>
      </c>
      <c r="K1041" s="5">
        <v>0.44421709664943099</v>
      </c>
      <c r="L1041" s="5">
        <v>0.84410614403705497</v>
      </c>
      <c r="M1041" s="10">
        <v>1.4692191179691501</v>
      </c>
      <c r="N1041" s="5">
        <v>0.95141886852630198</v>
      </c>
      <c r="O1041" s="5">
        <v>0.89287522752978499</v>
      </c>
      <c r="P1041" s="5">
        <v>0.78961681788900095</v>
      </c>
      <c r="Q1041" s="5">
        <v>0.62432177535421296</v>
      </c>
      <c r="R1041" s="5">
        <v>0.892909022823277</v>
      </c>
      <c r="S1041" s="11" t="s">
        <v>49</v>
      </c>
      <c r="T1041" t="s">
        <v>48</v>
      </c>
      <c r="U1041" t="s">
        <v>48</v>
      </c>
      <c r="V1041" t="s">
        <v>48</v>
      </c>
      <c r="W1041" t="s">
        <v>53</v>
      </c>
      <c r="X1041" t="s">
        <v>50</v>
      </c>
      <c r="Y1041" s="7">
        <f>ABS(Quintile_Data[[#This Row],[AE_Amt_Overall]]-MAX(Quintile_Data[[#This Row],[AE_Amt_Q1]:[AE_Amt_Q5]]))</f>
        <v>0.59973023159465511</v>
      </c>
      <c r="Z1041" s="6">
        <f>ABS(MIN(Quintile_Data[[#This Row],[AE_Amt_Q1]:[AE_Amt_Q5]])-Quintile_Data[[#This Row],[AE_Amt_Overall]])</f>
        <v>0.39988904738762399</v>
      </c>
      <c r="AA1041" s="19">
        <f>VLOOKUP(Quintile_Data[[#This Row],[Deaths_Q1]],Mapping!$A$2:$B$8,2,FALSE)</f>
        <v>25</v>
      </c>
      <c r="AB1041" s="8">
        <f>VLOOKUP(Quintile_Data[[#This Row],[Deaths_Q2]],Mapping!$A$2:$B$8,2,FALSE)</f>
        <v>50</v>
      </c>
      <c r="AC1041" s="8">
        <f>VLOOKUP(Quintile_Data[[#This Row],[Deaths_Q3]],Mapping!$A$2:$B$8,2,FALSE)</f>
        <v>50</v>
      </c>
      <c r="AD1041" s="8">
        <f>VLOOKUP(Quintile_Data[[#This Row],[Deaths_Q4]],Mapping!$A$2:$B$8,2,FALSE)</f>
        <v>50</v>
      </c>
      <c r="AE1041" s="8">
        <f>VLOOKUP(Quintile_Data[[#This Row],[Deaths_Q5]],Mapping!$A$2:$B$8,2,FALSE)</f>
        <v>12</v>
      </c>
      <c r="AF1041" s="8">
        <f>VLOOKUP(Quintile_Data[[#This Row],[Deaths_Overall]],Mapping!$A$2:$B$8,2,FALSE)</f>
        <v>100</v>
      </c>
    </row>
    <row r="1042" spans="1:32" x14ac:dyDescent="0.25">
      <c r="A1042" t="s">
        <v>13</v>
      </c>
      <c r="B1042" t="s">
        <v>8</v>
      </c>
      <c r="C1042" t="s">
        <v>9</v>
      </c>
      <c r="D1042" t="s">
        <v>17</v>
      </c>
      <c r="E1042" t="s">
        <v>58</v>
      </c>
      <c r="F1042" t="s">
        <v>57</v>
      </c>
      <c r="G1042" s="10">
        <v>1.71956322325863</v>
      </c>
      <c r="H1042" s="5">
        <v>0.98140037226958698</v>
      </c>
      <c r="I1042" s="5">
        <v>0.86135823919723498</v>
      </c>
      <c r="J1042" s="5">
        <v>0.734450360370137</v>
      </c>
      <c r="K1042" s="5">
        <v>0.45144755762555</v>
      </c>
      <c r="L1042" s="5">
        <v>0.85626726552146404</v>
      </c>
      <c r="M1042" s="10">
        <v>2.0330987722730001</v>
      </c>
      <c r="N1042" s="5">
        <v>0.98830862417197596</v>
      </c>
      <c r="O1042" s="5">
        <v>0.95496525089330297</v>
      </c>
      <c r="P1042" s="5">
        <v>0.81158853349129401</v>
      </c>
      <c r="Q1042" s="5">
        <v>0.63696601035372002</v>
      </c>
      <c r="R1042" s="5">
        <v>0.98216870858083205</v>
      </c>
      <c r="S1042" s="11" t="s">
        <v>48</v>
      </c>
      <c r="T1042" t="s">
        <v>48</v>
      </c>
      <c r="U1042" t="s">
        <v>48</v>
      </c>
      <c r="V1042" t="s">
        <v>48</v>
      </c>
      <c r="W1042" t="s">
        <v>53</v>
      </c>
      <c r="X1042" t="s">
        <v>50</v>
      </c>
      <c r="Y1042" s="7">
        <f>ABS(Quintile_Data[[#This Row],[AE_Amt_Overall]]-MAX(Quintile_Data[[#This Row],[AE_Amt_Q1]:[AE_Amt_Q5]]))</f>
        <v>0.86329595773716594</v>
      </c>
      <c r="Z1042" s="6">
        <f>ABS(MIN(Quintile_Data[[#This Row],[AE_Amt_Q1]:[AE_Amt_Q5]])-Quintile_Data[[#This Row],[AE_Amt_Overall]])</f>
        <v>0.40481970789591404</v>
      </c>
      <c r="AA1042" s="19">
        <f>VLOOKUP(Quintile_Data[[#This Row],[Deaths_Q1]],Mapping!$A$2:$B$8,2,FALSE)</f>
        <v>50</v>
      </c>
      <c r="AB1042" s="8">
        <f>VLOOKUP(Quintile_Data[[#This Row],[Deaths_Q2]],Mapping!$A$2:$B$8,2,FALSE)</f>
        <v>50</v>
      </c>
      <c r="AC1042" s="8">
        <f>VLOOKUP(Quintile_Data[[#This Row],[Deaths_Q3]],Mapping!$A$2:$B$8,2,FALSE)</f>
        <v>50</v>
      </c>
      <c r="AD1042" s="8">
        <f>VLOOKUP(Quintile_Data[[#This Row],[Deaths_Q4]],Mapping!$A$2:$B$8,2,FALSE)</f>
        <v>50</v>
      </c>
      <c r="AE1042" s="8">
        <f>VLOOKUP(Quintile_Data[[#This Row],[Deaths_Q5]],Mapping!$A$2:$B$8,2,FALSE)</f>
        <v>12</v>
      </c>
      <c r="AF1042" s="8">
        <f>VLOOKUP(Quintile_Data[[#This Row],[Deaths_Overall]],Mapping!$A$2:$B$8,2,FALSE)</f>
        <v>100</v>
      </c>
    </row>
    <row r="1043" spans="1:32" x14ac:dyDescent="0.25">
      <c r="A1043" t="s">
        <v>13</v>
      </c>
      <c r="B1043" t="s">
        <v>8</v>
      </c>
      <c r="C1043" t="s">
        <v>9</v>
      </c>
      <c r="D1043" t="s">
        <v>29</v>
      </c>
      <c r="E1043" t="s">
        <v>60</v>
      </c>
      <c r="F1043" t="s">
        <v>16</v>
      </c>
      <c r="G1043" s="10" t="s">
        <v>54</v>
      </c>
      <c r="H1043" s="5" t="s">
        <v>54</v>
      </c>
      <c r="I1043" s="5" t="s">
        <v>54</v>
      </c>
      <c r="J1043" s="5">
        <v>0.93787268430647797</v>
      </c>
      <c r="K1043" s="5">
        <v>0.68954104787106396</v>
      </c>
      <c r="L1043" s="5">
        <v>0.99096983611768497</v>
      </c>
      <c r="M1043" s="10" t="s">
        <v>54</v>
      </c>
      <c r="N1043" s="5" t="s">
        <v>54</v>
      </c>
      <c r="O1043" s="5" t="s">
        <v>54</v>
      </c>
      <c r="P1043" s="5">
        <v>1.0529220949357601</v>
      </c>
      <c r="Q1043" s="5">
        <v>1.1458167441475999</v>
      </c>
      <c r="R1043" s="5">
        <v>1.23420235851708</v>
      </c>
      <c r="S1043" s="11" t="s">
        <v>55</v>
      </c>
      <c r="T1043" t="s">
        <v>55</v>
      </c>
      <c r="U1043" t="s">
        <v>55</v>
      </c>
      <c r="V1043" t="s">
        <v>51</v>
      </c>
      <c r="W1043" t="s">
        <v>51</v>
      </c>
      <c r="X1043" t="s">
        <v>53</v>
      </c>
      <c r="Y1043" s="7">
        <f>ABS(Quintile_Data[[#This Row],[AE_Amt_Overall]]-MAX(Quintile_Data[[#This Row],[AE_Amt_Q1]:[AE_Amt_Q5]]))</f>
        <v>5.3097151811207E-2</v>
      </c>
      <c r="Z1043" s="6">
        <f>ABS(MIN(Quintile_Data[[#This Row],[AE_Amt_Q1]:[AE_Amt_Q5]])-Quintile_Data[[#This Row],[AE_Amt_Overall]])</f>
        <v>0.301428788246621</v>
      </c>
      <c r="AA1043" s="19" t="str">
        <f>VLOOKUP(Quintile_Data[[#This Row],[Deaths_Q1]],Mapping!$A$2:$B$8,2,FALSE)</f>
        <v>N/A</v>
      </c>
      <c r="AB1043" s="8" t="str">
        <f>VLOOKUP(Quintile_Data[[#This Row],[Deaths_Q2]],Mapping!$A$2:$B$8,2,FALSE)</f>
        <v>N/A</v>
      </c>
      <c r="AC1043" s="8" t="str">
        <f>VLOOKUP(Quintile_Data[[#This Row],[Deaths_Q3]],Mapping!$A$2:$B$8,2,FALSE)</f>
        <v>N/A</v>
      </c>
      <c r="AD1043" s="8">
        <f>VLOOKUP(Quintile_Data[[#This Row],[Deaths_Q4]],Mapping!$A$2:$B$8,2,FALSE)</f>
        <v>6</v>
      </c>
      <c r="AE1043" s="8">
        <f>VLOOKUP(Quintile_Data[[#This Row],[Deaths_Q5]],Mapping!$A$2:$B$8,2,FALSE)</f>
        <v>6</v>
      </c>
      <c r="AF1043" s="8">
        <f>VLOOKUP(Quintile_Data[[#This Row],[Deaths_Overall]],Mapping!$A$2:$B$8,2,FALSE)</f>
        <v>12</v>
      </c>
    </row>
    <row r="1044" spans="1:32" x14ac:dyDescent="0.25">
      <c r="A1044" t="s">
        <v>13</v>
      </c>
      <c r="B1044" t="s">
        <v>8</v>
      </c>
      <c r="C1044" t="s">
        <v>9</v>
      </c>
      <c r="D1044" t="s">
        <v>29</v>
      </c>
      <c r="E1044" t="s">
        <v>60</v>
      </c>
      <c r="F1044" t="s">
        <v>7</v>
      </c>
      <c r="G1044" s="10" t="s">
        <v>54</v>
      </c>
      <c r="H1044" s="5" t="s">
        <v>54</v>
      </c>
      <c r="I1044" s="5" t="s">
        <v>54</v>
      </c>
      <c r="J1044" s="5" t="s">
        <v>54</v>
      </c>
      <c r="K1044" s="5" t="s">
        <v>54</v>
      </c>
      <c r="L1044" s="5" t="s">
        <v>54</v>
      </c>
      <c r="M1044" s="10" t="s">
        <v>54</v>
      </c>
      <c r="N1044" s="5" t="s">
        <v>54</v>
      </c>
      <c r="O1044" s="5" t="s">
        <v>54</v>
      </c>
      <c r="P1044" s="5" t="s">
        <v>54</v>
      </c>
      <c r="Q1044" s="5" t="s">
        <v>54</v>
      </c>
      <c r="R1044" s="5" t="s">
        <v>54</v>
      </c>
      <c r="S1044" s="11" t="s">
        <v>55</v>
      </c>
      <c r="T1044" t="s">
        <v>55</v>
      </c>
      <c r="U1044" t="s">
        <v>55</v>
      </c>
      <c r="V1044" t="s">
        <v>55</v>
      </c>
      <c r="W1044" t="s">
        <v>55</v>
      </c>
      <c r="X1044" t="s">
        <v>55</v>
      </c>
      <c r="Y1044" s="7" t="e">
        <f>ABS(Quintile_Data[[#This Row],[AE_Amt_Overall]]-MAX(Quintile_Data[[#This Row],[AE_Amt_Q1]:[AE_Amt_Q5]]))</f>
        <v>#VALUE!</v>
      </c>
      <c r="Z1044" s="6" t="e">
        <f>ABS(MIN(Quintile_Data[[#This Row],[AE_Amt_Q1]:[AE_Amt_Q5]])-Quintile_Data[[#This Row],[AE_Amt_Overall]])</f>
        <v>#VALUE!</v>
      </c>
      <c r="AA1044" s="19" t="str">
        <f>VLOOKUP(Quintile_Data[[#This Row],[Deaths_Q1]],Mapping!$A$2:$B$8,2,FALSE)</f>
        <v>N/A</v>
      </c>
      <c r="AB1044" s="8" t="str">
        <f>VLOOKUP(Quintile_Data[[#This Row],[Deaths_Q2]],Mapping!$A$2:$B$8,2,FALSE)</f>
        <v>N/A</v>
      </c>
      <c r="AC1044" s="8" t="str">
        <f>VLOOKUP(Quintile_Data[[#This Row],[Deaths_Q3]],Mapping!$A$2:$B$8,2,FALSE)</f>
        <v>N/A</v>
      </c>
      <c r="AD1044" s="8" t="str">
        <f>VLOOKUP(Quintile_Data[[#This Row],[Deaths_Q4]],Mapping!$A$2:$B$8,2,FALSE)</f>
        <v>N/A</v>
      </c>
      <c r="AE1044" s="8" t="str">
        <f>VLOOKUP(Quintile_Data[[#This Row],[Deaths_Q5]],Mapping!$A$2:$B$8,2,FALSE)</f>
        <v>N/A</v>
      </c>
      <c r="AF1044" s="8" t="str">
        <f>VLOOKUP(Quintile_Data[[#This Row],[Deaths_Overall]],Mapping!$A$2:$B$8,2,FALSE)</f>
        <v>N/A</v>
      </c>
    </row>
    <row r="1045" spans="1:32" x14ac:dyDescent="0.25">
      <c r="A1045" t="s">
        <v>13</v>
      </c>
      <c r="B1045" t="s">
        <v>8</v>
      </c>
      <c r="C1045" t="s">
        <v>9</v>
      </c>
      <c r="D1045" t="s">
        <v>29</v>
      </c>
      <c r="E1045" t="s">
        <v>60</v>
      </c>
      <c r="F1045" t="s">
        <v>57</v>
      </c>
      <c r="G1045" s="10" t="s">
        <v>54</v>
      </c>
      <c r="H1045" s="5">
        <v>2.15117795364297</v>
      </c>
      <c r="I1045" s="5">
        <v>1.42605915907807</v>
      </c>
      <c r="J1045" s="5">
        <v>1.0189077016583501</v>
      </c>
      <c r="K1045" s="5">
        <v>0.58282328356860302</v>
      </c>
      <c r="L1045" s="5">
        <v>1.0790667029887</v>
      </c>
      <c r="M1045" s="10" t="s">
        <v>54</v>
      </c>
      <c r="N1045" s="5">
        <v>2.20324118736914</v>
      </c>
      <c r="O1045" s="5">
        <v>1.2034675046941601</v>
      </c>
      <c r="P1045" s="5">
        <v>1.07614193647691</v>
      </c>
      <c r="Q1045" s="5">
        <v>1.0747107109887299</v>
      </c>
      <c r="R1045" s="5">
        <v>1.2434814093764399</v>
      </c>
      <c r="S1045" s="11" t="s">
        <v>55</v>
      </c>
      <c r="T1045" t="s">
        <v>51</v>
      </c>
      <c r="U1045" t="s">
        <v>51</v>
      </c>
      <c r="V1045" t="s">
        <v>51</v>
      </c>
      <c r="W1045" t="s">
        <v>51</v>
      </c>
      <c r="X1045" t="s">
        <v>53</v>
      </c>
      <c r="Y1045" s="7">
        <f>ABS(Quintile_Data[[#This Row],[AE_Amt_Overall]]-MAX(Quintile_Data[[#This Row],[AE_Amt_Q1]:[AE_Amt_Q5]]))</f>
        <v>1.07211125065427</v>
      </c>
      <c r="Z1045" s="6">
        <f>ABS(MIN(Quintile_Data[[#This Row],[AE_Amt_Q1]:[AE_Amt_Q5]])-Quintile_Data[[#This Row],[AE_Amt_Overall]])</f>
        <v>0.49624341942009698</v>
      </c>
      <c r="AA1045" s="19" t="str">
        <f>VLOOKUP(Quintile_Data[[#This Row],[Deaths_Q1]],Mapping!$A$2:$B$8,2,FALSE)</f>
        <v>N/A</v>
      </c>
      <c r="AB1045" s="8">
        <f>VLOOKUP(Quintile_Data[[#This Row],[Deaths_Q2]],Mapping!$A$2:$B$8,2,FALSE)</f>
        <v>6</v>
      </c>
      <c r="AC1045" s="8">
        <f>VLOOKUP(Quintile_Data[[#This Row],[Deaths_Q3]],Mapping!$A$2:$B$8,2,FALSE)</f>
        <v>6</v>
      </c>
      <c r="AD1045" s="8">
        <f>VLOOKUP(Quintile_Data[[#This Row],[Deaths_Q4]],Mapping!$A$2:$B$8,2,FALSE)</f>
        <v>6</v>
      </c>
      <c r="AE1045" s="8">
        <f>VLOOKUP(Quintile_Data[[#This Row],[Deaths_Q5]],Mapping!$A$2:$B$8,2,FALSE)</f>
        <v>6</v>
      </c>
      <c r="AF1045" s="8">
        <f>VLOOKUP(Quintile_Data[[#This Row],[Deaths_Overall]],Mapping!$A$2:$B$8,2,FALSE)</f>
        <v>12</v>
      </c>
    </row>
    <row r="1046" spans="1:32" x14ac:dyDescent="0.25">
      <c r="A1046" t="s">
        <v>13</v>
      </c>
      <c r="B1046" t="s">
        <v>8</v>
      </c>
      <c r="C1046" t="s">
        <v>9</v>
      </c>
      <c r="D1046" t="s">
        <v>29</v>
      </c>
      <c r="E1046" t="s">
        <v>61</v>
      </c>
      <c r="F1046" t="s">
        <v>16</v>
      </c>
      <c r="G1046" s="10">
        <v>2.5640969116672898</v>
      </c>
      <c r="H1046" s="5">
        <v>1.5279621330325599</v>
      </c>
      <c r="I1046" s="5">
        <v>1.26072235002162</v>
      </c>
      <c r="J1046" s="5">
        <v>1.0311354904775101</v>
      </c>
      <c r="K1046" s="5">
        <v>0.83032070850526496</v>
      </c>
      <c r="L1046" s="5">
        <v>1.3668031970860799</v>
      </c>
      <c r="M1046" s="10">
        <v>2.2757873064588998</v>
      </c>
      <c r="N1046" s="5">
        <v>1.5922997977908899</v>
      </c>
      <c r="O1046" s="5">
        <v>1.2873020979377501</v>
      </c>
      <c r="P1046" s="5">
        <v>1.0603629591553501</v>
      </c>
      <c r="Q1046" s="5">
        <v>0.95159619667204698</v>
      </c>
      <c r="R1046" s="5">
        <v>1.42299134955297</v>
      </c>
      <c r="S1046" s="11" t="s">
        <v>48</v>
      </c>
      <c r="T1046" t="s">
        <v>53</v>
      </c>
      <c r="U1046" t="s">
        <v>48</v>
      </c>
      <c r="V1046" t="s">
        <v>49</v>
      </c>
      <c r="W1046" t="s">
        <v>49</v>
      </c>
      <c r="X1046" t="s">
        <v>48</v>
      </c>
      <c r="Y1046" s="7">
        <f>ABS(Quintile_Data[[#This Row],[AE_Amt_Overall]]-MAX(Quintile_Data[[#This Row],[AE_Amt_Q1]:[AE_Amt_Q5]]))</f>
        <v>1.1972937145812099</v>
      </c>
      <c r="Z1046" s="6">
        <f>ABS(MIN(Quintile_Data[[#This Row],[AE_Amt_Q1]:[AE_Amt_Q5]])-Quintile_Data[[#This Row],[AE_Amt_Overall]])</f>
        <v>0.53648248858081493</v>
      </c>
      <c r="AA1046" s="19">
        <f>VLOOKUP(Quintile_Data[[#This Row],[Deaths_Q1]],Mapping!$A$2:$B$8,2,FALSE)</f>
        <v>50</v>
      </c>
      <c r="AB1046" s="8">
        <f>VLOOKUP(Quintile_Data[[#This Row],[Deaths_Q2]],Mapping!$A$2:$B$8,2,FALSE)</f>
        <v>12</v>
      </c>
      <c r="AC1046" s="8">
        <f>VLOOKUP(Quintile_Data[[#This Row],[Deaths_Q3]],Mapping!$A$2:$B$8,2,FALSE)</f>
        <v>50</v>
      </c>
      <c r="AD1046" s="8">
        <f>VLOOKUP(Quintile_Data[[#This Row],[Deaths_Q4]],Mapping!$A$2:$B$8,2,FALSE)</f>
        <v>25</v>
      </c>
      <c r="AE1046" s="8">
        <f>VLOOKUP(Quintile_Data[[#This Row],[Deaths_Q5]],Mapping!$A$2:$B$8,2,FALSE)</f>
        <v>25</v>
      </c>
      <c r="AF1046" s="8">
        <f>VLOOKUP(Quintile_Data[[#This Row],[Deaths_Overall]],Mapping!$A$2:$B$8,2,FALSE)</f>
        <v>50</v>
      </c>
    </row>
    <row r="1047" spans="1:32" x14ac:dyDescent="0.25">
      <c r="A1047" t="s">
        <v>13</v>
      </c>
      <c r="B1047" t="s">
        <v>8</v>
      </c>
      <c r="C1047" t="s">
        <v>9</v>
      </c>
      <c r="D1047" t="s">
        <v>29</v>
      </c>
      <c r="E1047" t="s">
        <v>61</v>
      </c>
      <c r="F1047" t="s">
        <v>7</v>
      </c>
      <c r="G1047" s="10">
        <v>1.3506186871323</v>
      </c>
      <c r="H1047" s="5">
        <v>0.91295989988401705</v>
      </c>
      <c r="I1047" s="5">
        <v>0.77895326451200897</v>
      </c>
      <c r="J1047" s="5">
        <v>0.67317625628103495</v>
      </c>
      <c r="K1047" s="5">
        <v>0.36497112267105702</v>
      </c>
      <c r="L1047" s="5">
        <v>0.795896993168001</v>
      </c>
      <c r="M1047" s="10">
        <v>1.5080955586632301</v>
      </c>
      <c r="N1047" s="5">
        <v>0.91754188584221397</v>
      </c>
      <c r="O1047" s="5">
        <v>0.81845414006575601</v>
      </c>
      <c r="P1047" s="5">
        <v>0.717292338929576</v>
      </c>
      <c r="Q1047" s="5">
        <v>0.55635905599220803</v>
      </c>
      <c r="R1047" s="5">
        <v>0.85748094156264498</v>
      </c>
      <c r="S1047" s="11" t="s">
        <v>48</v>
      </c>
      <c r="T1047" t="s">
        <v>48</v>
      </c>
      <c r="U1047" t="s">
        <v>48</v>
      </c>
      <c r="V1047" t="s">
        <v>48</v>
      </c>
      <c r="W1047" t="s">
        <v>53</v>
      </c>
      <c r="X1047" t="s">
        <v>50</v>
      </c>
      <c r="Y1047" s="7">
        <f>ABS(Quintile_Data[[#This Row],[AE_Amt_Overall]]-MAX(Quintile_Data[[#This Row],[AE_Amt_Q1]:[AE_Amt_Q5]]))</f>
        <v>0.55472169396429905</v>
      </c>
      <c r="Z1047" s="6">
        <f>ABS(MIN(Quintile_Data[[#This Row],[AE_Amt_Q1]:[AE_Amt_Q5]])-Quintile_Data[[#This Row],[AE_Amt_Overall]])</f>
        <v>0.43092587049694397</v>
      </c>
      <c r="AA1047" s="19">
        <f>VLOOKUP(Quintile_Data[[#This Row],[Deaths_Q1]],Mapping!$A$2:$B$8,2,FALSE)</f>
        <v>50</v>
      </c>
      <c r="AB1047" s="8">
        <f>VLOOKUP(Quintile_Data[[#This Row],[Deaths_Q2]],Mapping!$A$2:$B$8,2,FALSE)</f>
        <v>50</v>
      </c>
      <c r="AC1047" s="8">
        <f>VLOOKUP(Quintile_Data[[#This Row],[Deaths_Q3]],Mapping!$A$2:$B$8,2,FALSE)</f>
        <v>50</v>
      </c>
      <c r="AD1047" s="8">
        <f>VLOOKUP(Quintile_Data[[#This Row],[Deaths_Q4]],Mapping!$A$2:$B$8,2,FALSE)</f>
        <v>50</v>
      </c>
      <c r="AE1047" s="8">
        <f>VLOOKUP(Quintile_Data[[#This Row],[Deaths_Q5]],Mapping!$A$2:$B$8,2,FALSE)</f>
        <v>12</v>
      </c>
      <c r="AF1047" s="8">
        <f>VLOOKUP(Quintile_Data[[#This Row],[Deaths_Overall]],Mapping!$A$2:$B$8,2,FALSE)</f>
        <v>100</v>
      </c>
    </row>
    <row r="1048" spans="1:32" x14ac:dyDescent="0.25">
      <c r="A1048" t="s">
        <v>13</v>
      </c>
      <c r="B1048" t="s">
        <v>8</v>
      </c>
      <c r="C1048" t="s">
        <v>9</v>
      </c>
      <c r="D1048" t="s">
        <v>29</v>
      </c>
      <c r="E1048" t="s">
        <v>61</v>
      </c>
      <c r="F1048" t="s">
        <v>57</v>
      </c>
      <c r="G1048" s="10">
        <v>1.4689029840636501</v>
      </c>
      <c r="H1048" s="5">
        <v>0.96383086644487603</v>
      </c>
      <c r="I1048" s="5">
        <v>0.83808659840557698</v>
      </c>
      <c r="J1048" s="5">
        <v>0.69705740513971304</v>
      </c>
      <c r="K1048" s="5">
        <v>0.50626549269326104</v>
      </c>
      <c r="L1048" s="5">
        <v>0.80574029719878604</v>
      </c>
      <c r="M1048" s="10">
        <v>1.8047071133139301</v>
      </c>
      <c r="N1048" s="5">
        <v>1.04833056327857</v>
      </c>
      <c r="O1048" s="5">
        <v>0.88792273187873205</v>
      </c>
      <c r="P1048" s="5">
        <v>0.75772856012064604</v>
      </c>
      <c r="Q1048" s="5">
        <v>0.58941201230084495</v>
      </c>
      <c r="R1048" s="5">
        <v>0.92878616032605699</v>
      </c>
      <c r="S1048" s="11" t="s">
        <v>48</v>
      </c>
      <c r="T1048" t="s">
        <v>48</v>
      </c>
      <c r="U1048" t="s">
        <v>48</v>
      </c>
      <c r="V1048" t="s">
        <v>48</v>
      </c>
      <c r="W1048" t="s">
        <v>49</v>
      </c>
      <c r="X1048" t="s">
        <v>50</v>
      </c>
      <c r="Y1048" s="7">
        <f>ABS(Quintile_Data[[#This Row],[AE_Amt_Overall]]-MAX(Quintile_Data[[#This Row],[AE_Amt_Q1]:[AE_Amt_Q5]]))</f>
        <v>0.66316268686486401</v>
      </c>
      <c r="Z1048" s="6">
        <f>ABS(MIN(Quintile_Data[[#This Row],[AE_Amt_Q1]:[AE_Amt_Q5]])-Quintile_Data[[#This Row],[AE_Amt_Overall]])</f>
        <v>0.29947480450552499</v>
      </c>
      <c r="AA1048" s="19">
        <f>VLOOKUP(Quintile_Data[[#This Row],[Deaths_Q1]],Mapping!$A$2:$B$8,2,FALSE)</f>
        <v>50</v>
      </c>
      <c r="AB1048" s="8">
        <f>VLOOKUP(Quintile_Data[[#This Row],[Deaths_Q2]],Mapping!$A$2:$B$8,2,FALSE)</f>
        <v>50</v>
      </c>
      <c r="AC1048" s="8">
        <f>VLOOKUP(Quintile_Data[[#This Row],[Deaths_Q3]],Mapping!$A$2:$B$8,2,FALSE)</f>
        <v>50</v>
      </c>
      <c r="AD1048" s="8">
        <f>VLOOKUP(Quintile_Data[[#This Row],[Deaths_Q4]],Mapping!$A$2:$B$8,2,FALSE)</f>
        <v>50</v>
      </c>
      <c r="AE1048" s="8">
        <f>VLOOKUP(Quintile_Data[[#This Row],[Deaths_Q5]],Mapping!$A$2:$B$8,2,FALSE)</f>
        <v>25</v>
      </c>
      <c r="AF1048" s="8">
        <f>VLOOKUP(Quintile_Data[[#This Row],[Deaths_Overall]],Mapping!$A$2:$B$8,2,FALSE)</f>
        <v>100</v>
      </c>
    </row>
    <row r="1049" spans="1:32" x14ac:dyDescent="0.25">
      <c r="A1049" t="s">
        <v>13</v>
      </c>
      <c r="B1049" t="s">
        <v>8</v>
      </c>
      <c r="C1049" t="s">
        <v>9</v>
      </c>
      <c r="D1049" t="s">
        <v>29</v>
      </c>
      <c r="E1049" t="s">
        <v>62</v>
      </c>
      <c r="F1049" t="s">
        <v>16</v>
      </c>
      <c r="G1049" s="10" t="s">
        <v>54</v>
      </c>
      <c r="H1049" s="5">
        <v>2.2665843448451399</v>
      </c>
      <c r="I1049" s="5">
        <v>1.6290054377648699</v>
      </c>
      <c r="J1049" s="5">
        <v>1.17868433155909</v>
      </c>
      <c r="K1049" s="5">
        <v>0.96639897044187895</v>
      </c>
      <c r="L1049" s="5">
        <v>1.4648819630968499</v>
      </c>
      <c r="M1049" s="10" t="s">
        <v>54</v>
      </c>
      <c r="N1049" s="5">
        <v>2.3425181744348502</v>
      </c>
      <c r="O1049" s="5">
        <v>1.62789044874266</v>
      </c>
      <c r="P1049" s="5">
        <v>1.20706930496654</v>
      </c>
      <c r="Q1049" s="5">
        <v>0.98357881676755599</v>
      </c>
      <c r="R1049" s="5">
        <v>1.56911731545558</v>
      </c>
      <c r="S1049" s="11" t="s">
        <v>55</v>
      </c>
      <c r="T1049" t="s">
        <v>48</v>
      </c>
      <c r="U1049" t="s">
        <v>49</v>
      </c>
      <c r="V1049" t="s">
        <v>48</v>
      </c>
      <c r="W1049" t="s">
        <v>49</v>
      </c>
      <c r="X1049" t="s">
        <v>48</v>
      </c>
      <c r="Y1049" s="7">
        <f>ABS(Quintile_Data[[#This Row],[AE_Amt_Overall]]-MAX(Quintile_Data[[#This Row],[AE_Amt_Q1]:[AE_Amt_Q5]]))</f>
        <v>0.80170238174829</v>
      </c>
      <c r="Z1049" s="6">
        <f>ABS(MIN(Quintile_Data[[#This Row],[AE_Amt_Q1]:[AE_Amt_Q5]])-Quintile_Data[[#This Row],[AE_Amt_Overall]])</f>
        <v>0.49848299265497098</v>
      </c>
      <c r="AA1049" s="19" t="str">
        <f>VLOOKUP(Quintile_Data[[#This Row],[Deaths_Q1]],Mapping!$A$2:$B$8,2,FALSE)</f>
        <v>N/A</v>
      </c>
      <c r="AB1049" s="8">
        <f>VLOOKUP(Quintile_Data[[#This Row],[Deaths_Q2]],Mapping!$A$2:$B$8,2,FALSE)</f>
        <v>50</v>
      </c>
      <c r="AC1049" s="8">
        <f>VLOOKUP(Quintile_Data[[#This Row],[Deaths_Q3]],Mapping!$A$2:$B$8,2,FALSE)</f>
        <v>25</v>
      </c>
      <c r="AD1049" s="8">
        <f>VLOOKUP(Quintile_Data[[#This Row],[Deaths_Q4]],Mapping!$A$2:$B$8,2,FALSE)</f>
        <v>50</v>
      </c>
      <c r="AE1049" s="8">
        <f>VLOOKUP(Quintile_Data[[#This Row],[Deaths_Q5]],Mapping!$A$2:$B$8,2,FALSE)</f>
        <v>25</v>
      </c>
      <c r="AF1049" s="8">
        <f>VLOOKUP(Quintile_Data[[#This Row],[Deaths_Overall]],Mapping!$A$2:$B$8,2,FALSE)</f>
        <v>50</v>
      </c>
    </row>
    <row r="1050" spans="1:32" x14ac:dyDescent="0.25">
      <c r="A1050" t="s">
        <v>13</v>
      </c>
      <c r="B1050" t="s">
        <v>8</v>
      </c>
      <c r="C1050" t="s">
        <v>9</v>
      </c>
      <c r="D1050" t="s">
        <v>29</v>
      </c>
      <c r="E1050" t="s">
        <v>62</v>
      </c>
      <c r="F1050" t="s">
        <v>7</v>
      </c>
      <c r="G1050" s="10">
        <v>1.1933675185075501</v>
      </c>
      <c r="H1050" s="5">
        <v>0.92928863374803305</v>
      </c>
      <c r="I1050" s="5">
        <v>0.84247619800965701</v>
      </c>
      <c r="J1050" s="5">
        <v>0.72883334369270603</v>
      </c>
      <c r="K1050" s="5">
        <v>0.61205735981755405</v>
      </c>
      <c r="L1050" s="5">
        <v>0.80869225293012803</v>
      </c>
      <c r="M1050" s="10">
        <v>1.2945075133758499</v>
      </c>
      <c r="N1050" s="5">
        <v>0.98220851831835998</v>
      </c>
      <c r="O1050" s="5">
        <v>0.888320026581363</v>
      </c>
      <c r="P1050" s="5">
        <v>0.78942011540040002</v>
      </c>
      <c r="Q1050" s="5">
        <v>0.64492305613581702</v>
      </c>
      <c r="R1050" s="5">
        <v>0.877970134837192</v>
      </c>
      <c r="S1050" s="11" t="s">
        <v>48</v>
      </c>
      <c r="T1050" t="s">
        <v>48</v>
      </c>
      <c r="U1050" t="s">
        <v>50</v>
      </c>
      <c r="V1050" t="s">
        <v>50</v>
      </c>
      <c r="W1050" t="s">
        <v>48</v>
      </c>
      <c r="X1050" t="s">
        <v>50</v>
      </c>
      <c r="Y1050" s="7">
        <f>ABS(Quintile_Data[[#This Row],[AE_Amt_Overall]]-MAX(Quintile_Data[[#This Row],[AE_Amt_Q1]:[AE_Amt_Q5]]))</f>
        <v>0.38467526557742204</v>
      </c>
      <c r="Z1050" s="6">
        <f>ABS(MIN(Quintile_Data[[#This Row],[AE_Amt_Q1]:[AE_Amt_Q5]])-Quintile_Data[[#This Row],[AE_Amt_Overall]])</f>
        <v>0.19663489311257398</v>
      </c>
      <c r="AA1050" s="19">
        <f>VLOOKUP(Quintile_Data[[#This Row],[Deaths_Q1]],Mapping!$A$2:$B$8,2,FALSE)</f>
        <v>50</v>
      </c>
      <c r="AB1050" s="8">
        <f>VLOOKUP(Quintile_Data[[#This Row],[Deaths_Q2]],Mapping!$A$2:$B$8,2,FALSE)</f>
        <v>50</v>
      </c>
      <c r="AC1050" s="8">
        <f>VLOOKUP(Quintile_Data[[#This Row],[Deaths_Q3]],Mapping!$A$2:$B$8,2,FALSE)</f>
        <v>100</v>
      </c>
      <c r="AD1050" s="8">
        <f>VLOOKUP(Quintile_Data[[#This Row],[Deaths_Q4]],Mapping!$A$2:$B$8,2,FALSE)</f>
        <v>100</v>
      </c>
      <c r="AE1050" s="8">
        <f>VLOOKUP(Quintile_Data[[#This Row],[Deaths_Q5]],Mapping!$A$2:$B$8,2,FALSE)</f>
        <v>50</v>
      </c>
      <c r="AF1050" s="8">
        <f>VLOOKUP(Quintile_Data[[#This Row],[Deaths_Overall]],Mapping!$A$2:$B$8,2,FALSE)</f>
        <v>100</v>
      </c>
    </row>
    <row r="1051" spans="1:32" x14ac:dyDescent="0.25">
      <c r="A1051" t="s">
        <v>13</v>
      </c>
      <c r="B1051" t="s">
        <v>8</v>
      </c>
      <c r="C1051" t="s">
        <v>9</v>
      </c>
      <c r="D1051" t="s">
        <v>29</v>
      </c>
      <c r="E1051" t="s">
        <v>62</v>
      </c>
      <c r="F1051" t="s">
        <v>57</v>
      </c>
      <c r="G1051" s="10">
        <v>1.2730178524321401</v>
      </c>
      <c r="H1051" s="5">
        <v>0.93853622918359003</v>
      </c>
      <c r="I1051" s="5">
        <v>0.84612679429066795</v>
      </c>
      <c r="J1051" s="5">
        <v>0.73045484458070298</v>
      </c>
      <c r="K1051" s="5">
        <v>0.61246025777290902</v>
      </c>
      <c r="L1051" s="5">
        <v>0.81384860801751102</v>
      </c>
      <c r="M1051" s="10">
        <v>1.5858600281405</v>
      </c>
      <c r="N1051" s="5">
        <v>0.98319502493948197</v>
      </c>
      <c r="O1051" s="5">
        <v>0.91380804751096001</v>
      </c>
      <c r="P1051" s="5">
        <v>0.80162909659744896</v>
      </c>
      <c r="Q1051" s="5">
        <v>0.64868679513642302</v>
      </c>
      <c r="R1051" s="5">
        <v>0.92239367129166505</v>
      </c>
      <c r="S1051" s="11" t="s">
        <v>48</v>
      </c>
      <c r="T1051" t="s">
        <v>48</v>
      </c>
      <c r="U1051" t="s">
        <v>50</v>
      </c>
      <c r="V1051" t="s">
        <v>50</v>
      </c>
      <c r="W1051" t="s">
        <v>48</v>
      </c>
      <c r="X1051" t="s">
        <v>50</v>
      </c>
      <c r="Y1051" s="7">
        <f>ABS(Quintile_Data[[#This Row],[AE_Amt_Overall]]-MAX(Quintile_Data[[#This Row],[AE_Amt_Q1]:[AE_Amt_Q5]]))</f>
        <v>0.45916924441462903</v>
      </c>
      <c r="Z1051" s="6">
        <f>ABS(MIN(Quintile_Data[[#This Row],[AE_Amt_Q1]:[AE_Amt_Q5]])-Quintile_Data[[#This Row],[AE_Amt_Overall]])</f>
        <v>0.201388350244602</v>
      </c>
      <c r="AA1051" s="19">
        <f>VLOOKUP(Quintile_Data[[#This Row],[Deaths_Q1]],Mapping!$A$2:$B$8,2,FALSE)</f>
        <v>50</v>
      </c>
      <c r="AB1051" s="8">
        <f>VLOOKUP(Quintile_Data[[#This Row],[Deaths_Q2]],Mapping!$A$2:$B$8,2,FALSE)</f>
        <v>50</v>
      </c>
      <c r="AC1051" s="8">
        <f>VLOOKUP(Quintile_Data[[#This Row],[Deaths_Q3]],Mapping!$A$2:$B$8,2,FALSE)</f>
        <v>100</v>
      </c>
      <c r="AD1051" s="8">
        <f>VLOOKUP(Quintile_Data[[#This Row],[Deaths_Q4]],Mapping!$A$2:$B$8,2,FALSE)</f>
        <v>100</v>
      </c>
      <c r="AE1051" s="8">
        <f>VLOOKUP(Quintile_Data[[#This Row],[Deaths_Q5]],Mapping!$A$2:$B$8,2,FALSE)</f>
        <v>50</v>
      </c>
      <c r="AF1051" s="8">
        <f>VLOOKUP(Quintile_Data[[#This Row],[Deaths_Overall]],Mapping!$A$2:$B$8,2,FALSE)</f>
        <v>100</v>
      </c>
    </row>
    <row r="1052" spans="1:32" x14ac:dyDescent="0.25">
      <c r="A1052" t="s">
        <v>13</v>
      </c>
      <c r="B1052" t="s">
        <v>8</v>
      </c>
      <c r="C1052" t="s">
        <v>9</v>
      </c>
      <c r="D1052" t="s">
        <v>29</v>
      </c>
      <c r="E1052" t="s">
        <v>11</v>
      </c>
      <c r="F1052" t="s">
        <v>16</v>
      </c>
      <c r="G1052" s="10">
        <v>5.0581757411045203</v>
      </c>
      <c r="H1052" s="5">
        <v>2.7486479668436199</v>
      </c>
      <c r="I1052" s="5">
        <v>2.0222023850676401</v>
      </c>
      <c r="J1052" s="5">
        <v>1.39278985216877</v>
      </c>
      <c r="K1052" s="5">
        <v>0.95610014202226701</v>
      </c>
      <c r="L1052" s="5">
        <v>2.0999940801236199</v>
      </c>
      <c r="M1052" s="10">
        <v>4.6474855977227003</v>
      </c>
      <c r="N1052" s="5">
        <v>2.9877799162518599</v>
      </c>
      <c r="O1052" s="5">
        <v>2.01290945779796</v>
      </c>
      <c r="P1052" s="5">
        <v>1.40545771973253</v>
      </c>
      <c r="Q1052" s="5">
        <v>0.96203147009390599</v>
      </c>
      <c r="R1052" s="5">
        <v>2.3063272683372298</v>
      </c>
      <c r="S1052" s="11" t="s">
        <v>51</v>
      </c>
      <c r="T1052" t="s">
        <v>48</v>
      </c>
      <c r="U1052" t="s">
        <v>49</v>
      </c>
      <c r="V1052" t="s">
        <v>49</v>
      </c>
      <c r="W1052" t="s">
        <v>49</v>
      </c>
      <c r="X1052" t="s">
        <v>48</v>
      </c>
      <c r="Y1052" s="7">
        <f>ABS(Quintile_Data[[#This Row],[AE_Amt_Overall]]-MAX(Quintile_Data[[#This Row],[AE_Amt_Q1]:[AE_Amt_Q5]]))</f>
        <v>2.9581816609809004</v>
      </c>
      <c r="Z1052" s="6">
        <f>ABS(MIN(Quintile_Data[[#This Row],[AE_Amt_Q1]:[AE_Amt_Q5]])-Quintile_Data[[#This Row],[AE_Amt_Overall]])</f>
        <v>1.1438939381013529</v>
      </c>
      <c r="AA1052" s="19">
        <f>VLOOKUP(Quintile_Data[[#This Row],[Deaths_Q1]],Mapping!$A$2:$B$8,2,FALSE)</f>
        <v>6</v>
      </c>
      <c r="AB1052" s="8">
        <f>VLOOKUP(Quintile_Data[[#This Row],[Deaths_Q2]],Mapping!$A$2:$B$8,2,FALSE)</f>
        <v>50</v>
      </c>
      <c r="AC1052" s="8">
        <f>VLOOKUP(Quintile_Data[[#This Row],[Deaths_Q3]],Mapping!$A$2:$B$8,2,FALSE)</f>
        <v>25</v>
      </c>
      <c r="AD1052" s="8">
        <f>VLOOKUP(Quintile_Data[[#This Row],[Deaths_Q4]],Mapping!$A$2:$B$8,2,FALSE)</f>
        <v>25</v>
      </c>
      <c r="AE1052" s="8">
        <f>VLOOKUP(Quintile_Data[[#This Row],[Deaths_Q5]],Mapping!$A$2:$B$8,2,FALSE)</f>
        <v>25</v>
      </c>
      <c r="AF1052" s="8">
        <f>VLOOKUP(Quintile_Data[[#This Row],[Deaths_Overall]],Mapping!$A$2:$B$8,2,FALSE)</f>
        <v>50</v>
      </c>
    </row>
    <row r="1053" spans="1:32" x14ac:dyDescent="0.25">
      <c r="A1053" t="s">
        <v>13</v>
      </c>
      <c r="B1053" t="s">
        <v>8</v>
      </c>
      <c r="C1053" t="s">
        <v>9</v>
      </c>
      <c r="D1053" t="s">
        <v>29</v>
      </c>
      <c r="E1053" t="s">
        <v>11</v>
      </c>
      <c r="F1053" t="s">
        <v>7</v>
      </c>
      <c r="G1053" s="10">
        <v>1.28170775411631</v>
      </c>
      <c r="H1053" s="5">
        <v>0.96981041613730801</v>
      </c>
      <c r="I1053" s="5">
        <v>0.83325054786935004</v>
      </c>
      <c r="J1053" s="5">
        <v>0.74234223487857098</v>
      </c>
      <c r="K1053" s="5">
        <v>0.58854426495518497</v>
      </c>
      <c r="L1053" s="5">
        <v>0.83527568244520201</v>
      </c>
      <c r="M1053" s="10">
        <v>1.54406321769107</v>
      </c>
      <c r="N1053" s="5">
        <v>1.05308902669295</v>
      </c>
      <c r="O1053" s="5">
        <v>0.89355858634803598</v>
      </c>
      <c r="P1053" s="5">
        <v>0.78730996320516</v>
      </c>
      <c r="Q1053" s="5">
        <v>0.73748509903277304</v>
      </c>
      <c r="R1053" s="5">
        <v>0.932670097852622</v>
      </c>
      <c r="S1053" s="11" t="s">
        <v>48</v>
      </c>
      <c r="T1053" t="s">
        <v>48</v>
      </c>
      <c r="U1053" t="s">
        <v>50</v>
      </c>
      <c r="V1053" t="s">
        <v>48</v>
      </c>
      <c r="W1053" t="s">
        <v>48</v>
      </c>
      <c r="X1053" t="s">
        <v>50</v>
      </c>
      <c r="Y1053" s="7">
        <f>ABS(Quintile_Data[[#This Row],[AE_Amt_Overall]]-MAX(Quintile_Data[[#This Row],[AE_Amt_Q1]:[AE_Amt_Q5]]))</f>
        <v>0.44643207167110799</v>
      </c>
      <c r="Z1053" s="6">
        <f>ABS(MIN(Quintile_Data[[#This Row],[AE_Amt_Q1]:[AE_Amt_Q5]])-Quintile_Data[[#This Row],[AE_Amt_Overall]])</f>
        <v>0.24673141749001704</v>
      </c>
      <c r="AA1053" s="19">
        <f>VLOOKUP(Quintile_Data[[#This Row],[Deaths_Q1]],Mapping!$A$2:$B$8,2,FALSE)</f>
        <v>50</v>
      </c>
      <c r="AB1053" s="8">
        <f>VLOOKUP(Quintile_Data[[#This Row],[Deaths_Q2]],Mapping!$A$2:$B$8,2,FALSE)</f>
        <v>50</v>
      </c>
      <c r="AC1053" s="8">
        <f>VLOOKUP(Quintile_Data[[#This Row],[Deaths_Q3]],Mapping!$A$2:$B$8,2,FALSE)</f>
        <v>100</v>
      </c>
      <c r="AD1053" s="8">
        <f>VLOOKUP(Quintile_Data[[#This Row],[Deaths_Q4]],Mapping!$A$2:$B$8,2,FALSE)</f>
        <v>50</v>
      </c>
      <c r="AE1053" s="8">
        <f>VLOOKUP(Quintile_Data[[#This Row],[Deaths_Q5]],Mapping!$A$2:$B$8,2,FALSE)</f>
        <v>50</v>
      </c>
      <c r="AF1053" s="8">
        <f>VLOOKUP(Quintile_Data[[#This Row],[Deaths_Overall]],Mapping!$A$2:$B$8,2,FALSE)</f>
        <v>100</v>
      </c>
    </row>
    <row r="1054" spans="1:32" x14ac:dyDescent="0.25">
      <c r="A1054" t="s">
        <v>13</v>
      </c>
      <c r="B1054" t="s">
        <v>8</v>
      </c>
      <c r="C1054" t="s">
        <v>9</v>
      </c>
      <c r="D1054" t="s">
        <v>29</v>
      </c>
      <c r="E1054" t="s">
        <v>11</v>
      </c>
      <c r="F1054" t="s">
        <v>57</v>
      </c>
      <c r="G1054" s="10">
        <v>1.3504144099253499</v>
      </c>
      <c r="H1054" s="5">
        <v>0.97570957673750103</v>
      </c>
      <c r="I1054" s="5">
        <v>0.83479517198492004</v>
      </c>
      <c r="J1054" s="5">
        <v>0.74283867053750596</v>
      </c>
      <c r="K1054" s="5">
        <v>0.58963769440598701</v>
      </c>
      <c r="L1054" s="5">
        <v>0.84087665336822004</v>
      </c>
      <c r="M1054" s="10">
        <v>1.9393924353223899</v>
      </c>
      <c r="N1054" s="5">
        <v>1.1070475200210299</v>
      </c>
      <c r="O1054" s="5">
        <v>0.90875753627653499</v>
      </c>
      <c r="P1054" s="5">
        <v>0.79213892459090096</v>
      </c>
      <c r="Q1054" s="5">
        <v>0.74783059837254096</v>
      </c>
      <c r="R1054" s="5">
        <v>1.0025029185396199</v>
      </c>
      <c r="S1054" s="11" t="s">
        <v>48</v>
      </c>
      <c r="T1054" t="s">
        <v>48</v>
      </c>
      <c r="U1054" t="s">
        <v>50</v>
      </c>
      <c r="V1054" t="s">
        <v>50</v>
      </c>
      <c r="W1054" t="s">
        <v>48</v>
      </c>
      <c r="X1054" t="s">
        <v>50</v>
      </c>
      <c r="Y1054" s="7">
        <f>ABS(Quintile_Data[[#This Row],[AE_Amt_Overall]]-MAX(Quintile_Data[[#This Row],[AE_Amt_Q1]:[AE_Amt_Q5]]))</f>
        <v>0.50953775655712985</v>
      </c>
      <c r="Z1054" s="6">
        <f>ABS(MIN(Quintile_Data[[#This Row],[AE_Amt_Q1]:[AE_Amt_Q5]])-Quintile_Data[[#This Row],[AE_Amt_Overall]])</f>
        <v>0.25123895896223303</v>
      </c>
      <c r="AA1054" s="19">
        <f>VLOOKUP(Quintile_Data[[#This Row],[Deaths_Q1]],Mapping!$A$2:$B$8,2,FALSE)</f>
        <v>50</v>
      </c>
      <c r="AB1054" s="8">
        <f>VLOOKUP(Quintile_Data[[#This Row],[Deaths_Q2]],Mapping!$A$2:$B$8,2,FALSE)</f>
        <v>50</v>
      </c>
      <c r="AC1054" s="8">
        <f>VLOOKUP(Quintile_Data[[#This Row],[Deaths_Q3]],Mapping!$A$2:$B$8,2,FALSE)</f>
        <v>100</v>
      </c>
      <c r="AD1054" s="8">
        <f>VLOOKUP(Quintile_Data[[#This Row],[Deaths_Q4]],Mapping!$A$2:$B$8,2,FALSE)</f>
        <v>100</v>
      </c>
      <c r="AE1054" s="8">
        <f>VLOOKUP(Quintile_Data[[#This Row],[Deaths_Q5]],Mapping!$A$2:$B$8,2,FALSE)</f>
        <v>50</v>
      </c>
      <c r="AF1054" s="8">
        <f>VLOOKUP(Quintile_Data[[#This Row],[Deaths_Overall]],Mapping!$A$2:$B$8,2,FALSE)</f>
        <v>100</v>
      </c>
    </row>
    <row r="1055" spans="1:32" x14ac:dyDescent="0.25">
      <c r="A1055" t="s">
        <v>13</v>
      </c>
      <c r="B1055" t="s">
        <v>8</v>
      </c>
      <c r="C1055" t="s">
        <v>9</v>
      </c>
      <c r="D1055" t="s">
        <v>29</v>
      </c>
      <c r="E1055" t="s">
        <v>58</v>
      </c>
      <c r="F1055" t="s">
        <v>16</v>
      </c>
      <c r="G1055" s="10">
        <v>2.5705178710496202</v>
      </c>
      <c r="H1055" s="5">
        <v>2.2102040720033398</v>
      </c>
      <c r="I1055" s="5">
        <v>1.4463684064928699</v>
      </c>
      <c r="J1055" s="5">
        <v>1.17610956030675</v>
      </c>
      <c r="K1055" s="5">
        <v>0.93061336562526698</v>
      </c>
      <c r="L1055" s="5">
        <v>1.61122565210846</v>
      </c>
      <c r="M1055" s="10">
        <v>2.6932525035035</v>
      </c>
      <c r="N1055" s="5">
        <v>1.94791598758815</v>
      </c>
      <c r="O1055" s="5">
        <v>1.55493115449799</v>
      </c>
      <c r="P1055" s="5">
        <v>1.1786179469293301</v>
      </c>
      <c r="Q1055" s="5">
        <v>0.94886966479664903</v>
      </c>
      <c r="R1055" s="5">
        <v>1.72164274656997</v>
      </c>
      <c r="S1055" s="11" t="s">
        <v>48</v>
      </c>
      <c r="T1055" t="s">
        <v>48</v>
      </c>
      <c r="U1055" t="s">
        <v>48</v>
      </c>
      <c r="V1055" t="s">
        <v>48</v>
      </c>
      <c r="W1055" t="s">
        <v>48</v>
      </c>
      <c r="X1055" t="s">
        <v>50</v>
      </c>
      <c r="Y1055" s="7">
        <f>ABS(Quintile_Data[[#This Row],[AE_Amt_Overall]]-MAX(Quintile_Data[[#This Row],[AE_Amt_Q1]:[AE_Amt_Q5]]))</f>
        <v>0.95929221894116012</v>
      </c>
      <c r="Z1055" s="6">
        <f>ABS(MIN(Quintile_Data[[#This Row],[AE_Amt_Q1]:[AE_Amt_Q5]])-Quintile_Data[[#This Row],[AE_Amt_Overall]])</f>
        <v>0.68061228648319305</v>
      </c>
      <c r="AA1055" s="19">
        <f>VLOOKUP(Quintile_Data[[#This Row],[Deaths_Q1]],Mapping!$A$2:$B$8,2,FALSE)</f>
        <v>50</v>
      </c>
      <c r="AB1055" s="8">
        <f>VLOOKUP(Quintile_Data[[#This Row],[Deaths_Q2]],Mapping!$A$2:$B$8,2,FALSE)</f>
        <v>50</v>
      </c>
      <c r="AC1055" s="8">
        <f>VLOOKUP(Quintile_Data[[#This Row],[Deaths_Q3]],Mapping!$A$2:$B$8,2,FALSE)</f>
        <v>50</v>
      </c>
      <c r="AD1055" s="8">
        <f>VLOOKUP(Quintile_Data[[#This Row],[Deaths_Q4]],Mapping!$A$2:$B$8,2,FALSE)</f>
        <v>50</v>
      </c>
      <c r="AE1055" s="8">
        <f>VLOOKUP(Quintile_Data[[#This Row],[Deaths_Q5]],Mapping!$A$2:$B$8,2,FALSE)</f>
        <v>50</v>
      </c>
      <c r="AF1055" s="8">
        <f>VLOOKUP(Quintile_Data[[#This Row],[Deaths_Overall]],Mapping!$A$2:$B$8,2,FALSE)</f>
        <v>100</v>
      </c>
    </row>
    <row r="1056" spans="1:32" x14ac:dyDescent="0.25">
      <c r="A1056" t="s">
        <v>13</v>
      </c>
      <c r="B1056" t="s">
        <v>8</v>
      </c>
      <c r="C1056" t="s">
        <v>9</v>
      </c>
      <c r="D1056" t="s">
        <v>29</v>
      </c>
      <c r="E1056" t="s">
        <v>58</v>
      </c>
      <c r="F1056" t="s">
        <v>7</v>
      </c>
      <c r="G1056" s="10">
        <v>1.1763653067620601</v>
      </c>
      <c r="H1056" s="5">
        <v>0.89863776915220905</v>
      </c>
      <c r="I1056" s="5">
        <v>0.818297251413311</v>
      </c>
      <c r="J1056" s="5">
        <v>0.71929767744592599</v>
      </c>
      <c r="K1056" s="5">
        <v>0.57885356322598103</v>
      </c>
      <c r="L1056" s="5">
        <v>0.82033626839981599</v>
      </c>
      <c r="M1056" s="10">
        <v>1.3659379192176</v>
      </c>
      <c r="N1056" s="5">
        <v>0.93732871130044404</v>
      </c>
      <c r="O1056" s="5">
        <v>0.88029819057258696</v>
      </c>
      <c r="P1056" s="5">
        <v>0.75425262230687495</v>
      </c>
      <c r="Q1056" s="5">
        <v>0.69270737225575096</v>
      </c>
      <c r="R1056" s="5">
        <v>0.89715918052141397</v>
      </c>
      <c r="S1056" s="11" t="s">
        <v>50</v>
      </c>
      <c r="T1056" t="s">
        <v>50</v>
      </c>
      <c r="U1056" t="s">
        <v>50</v>
      </c>
      <c r="V1056" t="s">
        <v>50</v>
      </c>
      <c r="W1056" t="s">
        <v>48</v>
      </c>
      <c r="X1056" t="s">
        <v>52</v>
      </c>
      <c r="Y1056" s="7">
        <f>ABS(Quintile_Data[[#This Row],[AE_Amt_Overall]]-MAX(Quintile_Data[[#This Row],[AE_Amt_Q1]:[AE_Amt_Q5]]))</f>
        <v>0.35602903836224409</v>
      </c>
      <c r="Z1056" s="6">
        <f>ABS(MIN(Quintile_Data[[#This Row],[AE_Amt_Q1]:[AE_Amt_Q5]])-Quintile_Data[[#This Row],[AE_Amt_Overall]])</f>
        <v>0.24148270517383497</v>
      </c>
      <c r="AA1056" s="19">
        <f>VLOOKUP(Quintile_Data[[#This Row],[Deaths_Q1]],Mapping!$A$2:$B$8,2,FALSE)</f>
        <v>100</v>
      </c>
      <c r="AB1056" s="8">
        <f>VLOOKUP(Quintile_Data[[#This Row],[Deaths_Q2]],Mapping!$A$2:$B$8,2,FALSE)</f>
        <v>100</v>
      </c>
      <c r="AC1056" s="8">
        <f>VLOOKUP(Quintile_Data[[#This Row],[Deaths_Q3]],Mapping!$A$2:$B$8,2,FALSE)</f>
        <v>100</v>
      </c>
      <c r="AD1056" s="8">
        <f>VLOOKUP(Quintile_Data[[#This Row],[Deaths_Q4]],Mapping!$A$2:$B$8,2,FALSE)</f>
        <v>100</v>
      </c>
      <c r="AE1056" s="8">
        <f>VLOOKUP(Quintile_Data[[#This Row],[Deaths_Q5]],Mapping!$A$2:$B$8,2,FALSE)</f>
        <v>50</v>
      </c>
      <c r="AF1056" s="8">
        <f>VLOOKUP(Quintile_Data[[#This Row],[Deaths_Overall]],Mapping!$A$2:$B$8,2,FALSE)</f>
        <v>200</v>
      </c>
    </row>
    <row r="1057" spans="1:32" x14ac:dyDescent="0.25">
      <c r="A1057" t="s">
        <v>13</v>
      </c>
      <c r="B1057" t="s">
        <v>8</v>
      </c>
      <c r="C1057" t="s">
        <v>9</v>
      </c>
      <c r="D1057" t="s">
        <v>29</v>
      </c>
      <c r="E1057" t="s">
        <v>58</v>
      </c>
      <c r="F1057" t="s">
        <v>57</v>
      </c>
      <c r="G1057" s="10">
        <v>1.29358199207552</v>
      </c>
      <c r="H1057" s="5">
        <v>0.90928758993336001</v>
      </c>
      <c r="I1057" s="5">
        <v>0.82138491021261695</v>
      </c>
      <c r="J1057" s="5">
        <v>0.72067802291546001</v>
      </c>
      <c r="K1057" s="5">
        <v>0.579591068943763</v>
      </c>
      <c r="L1057" s="5">
        <v>0.82638653505146198</v>
      </c>
      <c r="M1057" s="10">
        <v>1.7244000035834299</v>
      </c>
      <c r="N1057" s="5">
        <v>0.97867054295303602</v>
      </c>
      <c r="O1057" s="5">
        <v>0.90396989973808095</v>
      </c>
      <c r="P1057" s="5">
        <v>0.76483440720661</v>
      </c>
      <c r="Q1057" s="5">
        <v>0.69965006537674701</v>
      </c>
      <c r="R1057" s="5">
        <v>0.95754256598570697</v>
      </c>
      <c r="S1057" s="11" t="s">
        <v>50</v>
      </c>
      <c r="T1057" t="s">
        <v>50</v>
      </c>
      <c r="U1057" t="s">
        <v>50</v>
      </c>
      <c r="V1057" t="s">
        <v>50</v>
      </c>
      <c r="W1057" t="s">
        <v>48</v>
      </c>
      <c r="X1057" t="s">
        <v>52</v>
      </c>
      <c r="Y1057" s="7">
        <f>ABS(Quintile_Data[[#This Row],[AE_Amt_Overall]]-MAX(Quintile_Data[[#This Row],[AE_Amt_Q1]:[AE_Amt_Q5]]))</f>
        <v>0.46719545702405807</v>
      </c>
      <c r="Z1057" s="6">
        <f>ABS(MIN(Quintile_Data[[#This Row],[AE_Amt_Q1]:[AE_Amt_Q5]])-Quintile_Data[[#This Row],[AE_Amt_Overall]])</f>
        <v>0.24679546610769898</v>
      </c>
      <c r="AA1057" s="19">
        <f>VLOOKUP(Quintile_Data[[#This Row],[Deaths_Q1]],Mapping!$A$2:$B$8,2,FALSE)</f>
        <v>100</v>
      </c>
      <c r="AB1057" s="8">
        <f>VLOOKUP(Quintile_Data[[#This Row],[Deaths_Q2]],Mapping!$A$2:$B$8,2,FALSE)</f>
        <v>100</v>
      </c>
      <c r="AC1057" s="8">
        <f>VLOOKUP(Quintile_Data[[#This Row],[Deaths_Q3]],Mapping!$A$2:$B$8,2,FALSE)</f>
        <v>100</v>
      </c>
      <c r="AD1057" s="8">
        <f>VLOOKUP(Quintile_Data[[#This Row],[Deaths_Q4]],Mapping!$A$2:$B$8,2,FALSE)</f>
        <v>100</v>
      </c>
      <c r="AE1057" s="8">
        <f>VLOOKUP(Quintile_Data[[#This Row],[Deaths_Q5]],Mapping!$A$2:$B$8,2,FALSE)</f>
        <v>50</v>
      </c>
      <c r="AF1057" s="8">
        <f>VLOOKUP(Quintile_Data[[#This Row],[Deaths_Overall]],Mapping!$A$2:$B$8,2,FALSE)</f>
        <v>200</v>
      </c>
    </row>
    <row r="1058" spans="1:32" x14ac:dyDescent="0.25">
      <c r="A1058" t="s">
        <v>12</v>
      </c>
      <c r="B1058" t="s">
        <v>27</v>
      </c>
      <c r="C1058" t="s">
        <v>28</v>
      </c>
      <c r="D1058" t="s">
        <v>10</v>
      </c>
      <c r="E1058" t="s">
        <v>60</v>
      </c>
      <c r="F1058" t="s">
        <v>16</v>
      </c>
      <c r="G1058" s="10" t="s">
        <v>54</v>
      </c>
      <c r="H1058" s="5">
        <v>2.6140361076282099</v>
      </c>
      <c r="I1058" s="5">
        <v>1.8365319260956501</v>
      </c>
      <c r="J1058" s="5">
        <v>1.24185026717306</v>
      </c>
      <c r="K1058" s="5">
        <v>0.67405444506396694</v>
      </c>
      <c r="L1058" s="5">
        <v>1.6048827175784199</v>
      </c>
      <c r="M1058" s="10" t="s">
        <v>54</v>
      </c>
      <c r="N1058" s="5">
        <v>2.7562316026821398</v>
      </c>
      <c r="O1058" s="5">
        <v>1.8726860018429401</v>
      </c>
      <c r="P1058" s="5">
        <v>1.21271790389473</v>
      </c>
      <c r="Q1058" s="5">
        <v>1.04298480721015</v>
      </c>
      <c r="R1058" s="5">
        <v>1.5494920103918099</v>
      </c>
      <c r="S1058" s="11" t="s">
        <v>55</v>
      </c>
      <c r="T1058" t="s">
        <v>51</v>
      </c>
      <c r="U1058" t="s">
        <v>51</v>
      </c>
      <c r="V1058" t="s">
        <v>53</v>
      </c>
      <c r="W1058" t="s">
        <v>51</v>
      </c>
      <c r="X1058" t="s">
        <v>49</v>
      </c>
      <c r="Y1058" s="7">
        <f>ABS(Quintile_Data[[#This Row],[AE_Amt_Overall]]-MAX(Quintile_Data[[#This Row],[AE_Amt_Q1]:[AE_Amt_Q5]]))</f>
        <v>1.00915339004979</v>
      </c>
      <c r="Z1058" s="6">
        <f>ABS(MIN(Quintile_Data[[#This Row],[AE_Amt_Q1]:[AE_Amt_Q5]])-Quintile_Data[[#This Row],[AE_Amt_Overall]])</f>
        <v>0.93082827251445299</v>
      </c>
      <c r="AA1058" s="19" t="str">
        <f>VLOOKUP(Quintile_Data[[#This Row],[Deaths_Q1]],Mapping!$A$2:$B$8,2,FALSE)</f>
        <v>N/A</v>
      </c>
      <c r="AB1058" s="8">
        <f>VLOOKUP(Quintile_Data[[#This Row],[Deaths_Q2]],Mapping!$A$2:$B$8,2,FALSE)</f>
        <v>6</v>
      </c>
      <c r="AC1058" s="8">
        <f>VLOOKUP(Quintile_Data[[#This Row],[Deaths_Q3]],Mapping!$A$2:$B$8,2,FALSE)</f>
        <v>6</v>
      </c>
      <c r="AD1058" s="8">
        <f>VLOOKUP(Quintile_Data[[#This Row],[Deaths_Q4]],Mapping!$A$2:$B$8,2,FALSE)</f>
        <v>12</v>
      </c>
      <c r="AE1058" s="8">
        <f>VLOOKUP(Quintile_Data[[#This Row],[Deaths_Q5]],Mapping!$A$2:$B$8,2,FALSE)</f>
        <v>6</v>
      </c>
      <c r="AF1058" s="8">
        <f>VLOOKUP(Quintile_Data[[#This Row],[Deaths_Overall]],Mapping!$A$2:$B$8,2,FALSE)</f>
        <v>25</v>
      </c>
    </row>
    <row r="1059" spans="1:32" x14ac:dyDescent="0.25">
      <c r="A1059" t="s">
        <v>12</v>
      </c>
      <c r="B1059" t="s">
        <v>27</v>
      </c>
      <c r="C1059" t="s">
        <v>28</v>
      </c>
      <c r="D1059" t="s">
        <v>10</v>
      </c>
      <c r="E1059" t="s">
        <v>60</v>
      </c>
      <c r="F1059" t="s">
        <v>7</v>
      </c>
      <c r="G1059" s="10" t="s">
        <v>54</v>
      </c>
      <c r="H1059" s="5" t="s">
        <v>54</v>
      </c>
      <c r="I1059" s="5" t="s">
        <v>54</v>
      </c>
      <c r="J1059" s="5" t="s">
        <v>54</v>
      </c>
      <c r="K1059" s="5" t="s">
        <v>54</v>
      </c>
      <c r="L1059" s="5" t="s">
        <v>54</v>
      </c>
      <c r="M1059" s="10" t="s">
        <v>54</v>
      </c>
      <c r="N1059" s="5" t="s">
        <v>54</v>
      </c>
      <c r="O1059" s="5" t="s">
        <v>54</v>
      </c>
      <c r="P1059" s="5" t="s">
        <v>54</v>
      </c>
      <c r="Q1059" s="5" t="s">
        <v>54</v>
      </c>
      <c r="R1059" s="5" t="s">
        <v>54</v>
      </c>
      <c r="S1059" s="11" t="s">
        <v>55</v>
      </c>
      <c r="T1059" t="s">
        <v>55</v>
      </c>
      <c r="U1059" t="s">
        <v>55</v>
      </c>
      <c r="V1059" t="s">
        <v>55</v>
      </c>
      <c r="W1059" t="s">
        <v>55</v>
      </c>
      <c r="X1059" t="s">
        <v>55</v>
      </c>
      <c r="Y1059" s="7" t="e">
        <f>ABS(Quintile_Data[[#This Row],[AE_Amt_Overall]]-MAX(Quintile_Data[[#This Row],[AE_Amt_Q1]:[AE_Amt_Q5]]))</f>
        <v>#VALUE!</v>
      </c>
      <c r="Z1059" s="6" t="e">
        <f>ABS(MIN(Quintile_Data[[#This Row],[AE_Amt_Q1]:[AE_Amt_Q5]])-Quintile_Data[[#This Row],[AE_Amt_Overall]])</f>
        <v>#VALUE!</v>
      </c>
      <c r="AA1059" s="19" t="str">
        <f>VLOOKUP(Quintile_Data[[#This Row],[Deaths_Q1]],Mapping!$A$2:$B$8,2,FALSE)</f>
        <v>N/A</v>
      </c>
      <c r="AB1059" s="8" t="str">
        <f>VLOOKUP(Quintile_Data[[#This Row],[Deaths_Q2]],Mapping!$A$2:$B$8,2,FALSE)</f>
        <v>N/A</v>
      </c>
      <c r="AC1059" s="8" t="str">
        <f>VLOOKUP(Quintile_Data[[#This Row],[Deaths_Q3]],Mapping!$A$2:$B$8,2,FALSE)</f>
        <v>N/A</v>
      </c>
      <c r="AD1059" s="8" t="str">
        <f>VLOOKUP(Quintile_Data[[#This Row],[Deaths_Q4]],Mapping!$A$2:$B$8,2,FALSE)</f>
        <v>N/A</v>
      </c>
      <c r="AE1059" s="8" t="str">
        <f>VLOOKUP(Quintile_Data[[#This Row],[Deaths_Q5]],Mapping!$A$2:$B$8,2,FALSE)</f>
        <v>N/A</v>
      </c>
      <c r="AF1059" s="8" t="str">
        <f>VLOOKUP(Quintile_Data[[#This Row],[Deaths_Overall]],Mapping!$A$2:$B$8,2,FALSE)</f>
        <v>N/A</v>
      </c>
    </row>
    <row r="1060" spans="1:32" x14ac:dyDescent="0.25">
      <c r="A1060" t="s">
        <v>12</v>
      </c>
      <c r="B1060" t="s">
        <v>27</v>
      </c>
      <c r="C1060" t="s">
        <v>28</v>
      </c>
      <c r="D1060" t="s">
        <v>10</v>
      </c>
      <c r="E1060" t="s">
        <v>60</v>
      </c>
      <c r="F1060" t="s">
        <v>57</v>
      </c>
      <c r="G1060" s="10" t="s">
        <v>54</v>
      </c>
      <c r="H1060" s="5">
        <v>2.5286520927382701</v>
      </c>
      <c r="I1060" s="5">
        <v>1.79261223381262</v>
      </c>
      <c r="J1060" s="5">
        <v>1.4445591517266301</v>
      </c>
      <c r="K1060" s="5" t="s">
        <v>54</v>
      </c>
      <c r="L1060" s="5">
        <v>1.8104383645925199</v>
      </c>
      <c r="M1060" s="10" t="s">
        <v>54</v>
      </c>
      <c r="N1060" s="5">
        <v>2.65102179788434</v>
      </c>
      <c r="O1060" s="5">
        <v>1.86344959785458</v>
      </c>
      <c r="P1060" s="5">
        <v>1.2465693211714399</v>
      </c>
      <c r="Q1060" s="5" t="s">
        <v>54</v>
      </c>
      <c r="R1060" s="5">
        <v>1.58861446623376</v>
      </c>
      <c r="S1060" s="11" t="s">
        <v>55</v>
      </c>
      <c r="T1060" t="s">
        <v>51</v>
      </c>
      <c r="U1060" t="s">
        <v>51</v>
      </c>
      <c r="V1060" t="s">
        <v>53</v>
      </c>
      <c r="W1060" t="s">
        <v>55</v>
      </c>
      <c r="X1060" t="s">
        <v>49</v>
      </c>
      <c r="Y1060" s="7">
        <f>ABS(Quintile_Data[[#This Row],[AE_Amt_Overall]]-MAX(Quintile_Data[[#This Row],[AE_Amt_Q1]:[AE_Amt_Q5]]))</f>
        <v>0.71821372814575013</v>
      </c>
      <c r="Z1060" s="6">
        <f>ABS(MIN(Quintile_Data[[#This Row],[AE_Amt_Q1]:[AE_Amt_Q5]])-Quintile_Data[[#This Row],[AE_Amt_Overall]])</f>
        <v>0.36587921286588987</v>
      </c>
      <c r="AA1060" s="19" t="str">
        <f>VLOOKUP(Quintile_Data[[#This Row],[Deaths_Q1]],Mapping!$A$2:$B$8,2,FALSE)</f>
        <v>N/A</v>
      </c>
      <c r="AB1060" s="8">
        <f>VLOOKUP(Quintile_Data[[#This Row],[Deaths_Q2]],Mapping!$A$2:$B$8,2,FALSE)</f>
        <v>6</v>
      </c>
      <c r="AC1060" s="8">
        <f>VLOOKUP(Quintile_Data[[#This Row],[Deaths_Q3]],Mapping!$A$2:$B$8,2,FALSE)</f>
        <v>6</v>
      </c>
      <c r="AD1060" s="8">
        <f>VLOOKUP(Quintile_Data[[#This Row],[Deaths_Q4]],Mapping!$A$2:$B$8,2,FALSE)</f>
        <v>12</v>
      </c>
      <c r="AE1060" s="8" t="str">
        <f>VLOOKUP(Quintile_Data[[#This Row],[Deaths_Q5]],Mapping!$A$2:$B$8,2,FALSE)</f>
        <v>N/A</v>
      </c>
      <c r="AF1060" s="8">
        <f>VLOOKUP(Quintile_Data[[#This Row],[Deaths_Overall]],Mapping!$A$2:$B$8,2,FALSE)</f>
        <v>25</v>
      </c>
    </row>
    <row r="1061" spans="1:32" x14ac:dyDescent="0.25">
      <c r="A1061" t="s">
        <v>12</v>
      </c>
      <c r="B1061" t="s">
        <v>27</v>
      </c>
      <c r="C1061" t="s">
        <v>28</v>
      </c>
      <c r="D1061" t="s">
        <v>10</v>
      </c>
      <c r="E1061" t="s">
        <v>61</v>
      </c>
      <c r="F1061" t="s">
        <v>16</v>
      </c>
      <c r="G1061" s="10">
        <v>4.42457146958641</v>
      </c>
      <c r="H1061" s="5">
        <v>2.3644271635255301</v>
      </c>
      <c r="I1061" s="5">
        <v>1.668979467812</v>
      </c>
      <c r="J1061" s="5">
        <v>1.3150757538868501</v>
      </c>
      <c r="K1061" s="5">
        <v>0.958508668373237</v>
      </c>
      <c r="L1061" s="5">
        <v>1.55430079127278</v>
      </c>
      <c r="M1061" s="10">
        <v>3.8651555818788101</v>
      </c>
      <c r="N1061" s="5">
        <v>2.7688071627127502</v>
      </c>
      <c r="O1061" s="5">
        <v>1.7469260397220501</v>
      </c>
      <c r="P1061" s="5">
        <v>1.4191310600027001</v>
      </c>
      <c r="Q1061" s="5">
        <v>0.99516025444937295</v>
      </c>
      <c r="R1061" s="5">
        <v>1.6029667202339</v>
      </c>
      <c r="S1061" s="11" t="s">
        <v>51</v>
      </c>
      <c r="T1061" t="s">
        <v>53</v>
      </c>
      <c r="U1061" t="s">
        <v>48</v>
      </c>
      <c r="V1061" t="s">
        <v>49</v>
      </c>
      <c r="W1061" t="s">
        <v>53</v>
      </c>
      <c r="X1061" t="s">
        <v>48</v>
      </c>
      <c r="Y1061" s="7">
        <f>ABS(Quintile_Data[[#This Row],[AE_Amt_Overall]]-MAX(Quintile_Data[[#This Row],[AE_Amt_Q1]:[AE_Amt_Q5]]))</f>
        <v>2.8702706783136298</v>
      </c>
      <c r="Z1061" s="6">
        <f>ABS(MIN(Quintile_Data[[#This Row],[AE_Amt_Q1]:[AE_Amt_Q5]])-Quintile_Data[[#This Row],[AE_Amt_Overall]])</f>
        <v>0.59579212289954298</v>
      </c>
      <c r="AA1061" s="19">
        <f>VLOOKUP(Quintile_Data[[#This Row],[Deaths_Q1]],Mapping!$A$2:$B$8,2,FALSE)</f>
        <v>6</v>
      </c>
      <c r="AB1061" s="8">
        <f>VLOOKUP(Quintile_Data[[#This Row],[Deaths_Q2]],Mapping!$A$2:$B$8,2,FALSE)</f>
        <v>12</v>
      </c>
      <c r="AC1061" s="8">
        <f>VLOOKUP(Quintile_Data[[#This Row],[Deaths_Q3]],Mapping!$A$2:$B$8,2,FALSE)</f>
        <v>50</v>
      </c>
      <c r="AD1061" s="8">
        <f>VLOOKUP(Quintile_Data[[#This Row],[Deaths_Q4]],Mapping!$A$2:$B$8,2,FALSE)</f>
        <v>25</v>
      </c>
      <c r="AE1061" s="8">
        <f>VLOOKUP(Quintile_Data[[#This Row],[Deaths_Q5]],Mapping!$A$2:$B$8,2,FALSE)</f>
        <v>12</v>
      </c>
      <c r="AF1061" s="8">
        <f>VLOOKUP(Quintile_Data[[#This Row],[Deaths_Overall]],Mapping!$A$2:$B$8,2,FALSE)</f>
        <v>50</v>
      </c>
    </row>
    <row r="1062" spans="1:32" x14ac:dyDescent="0.25">
      <c r="A1062" t="s">
        <v>12</v>
      </c>
      <c r="B1062" t="s">
        <v>27</v>
      </c>
      <c r="C1062" t="s">
        <v>28</v>
      </c>
      <c r="D1062" t="s">
        <v>10</v>
      </c>
      <c r="E1062" t="s">
        <v>61</v>
      </c>
      <c r="F1062" t="s">
        <v>7</v>
      </c>
      <c r="G1062" s="10" t="s">
        <v>54</v>
      </c>
      <c r="H1062" s="5">
        <v>2.6058292951156701</v>
      </c>
      <c r="I1062" s="5">
        <v>1.74843770412822</v>
      </c>
      <c r="J1062" s="5">
        <v>1.3072474837196899</v>
      </c>
      <c r="K1062" s="5">
        <v>0.97931700978503999</v>
      </c>
      <c r="L1062" s="5">
        <v>1.6425852069075899</v>
      </c>
      <c r="M1062" s="10" t="s">
        <v>54</v>
      </c>
      <c r="N1062" s="5">
        <v>2.1272344633740801</v>
      </c>
      <c r="O1062" s="5">
        <v>1.92252786295609</v>
      </c>
      <c r="P1062" s="5">
        <v>1.20910514084853</v>
      </c>
      <c r="Q1062" s="5">
        <v>1.0455552245341599</v>
      </c>
      <c r="R1062" s="5">
        <v>1.5249593643816599</v>
      </c>
      <c r="S1062" s="11" t="s">
        <v>55</v>
      </c>
      <c r="T1062" t="s">
        <v>51</v>
      </c>
      <c r="U1062" t="s">
        <v>51</v>
      </c>
      <c r="V1062" t="s">
        <v>51</v>
      </c>
      <c r="W1062" t="s">
        <v>51</v>
      </c>
      <c r="X1062" t="s">
        <v>53</v>
      </c>
      <c r="Y1062" s="7">
        <f>ABS(Quintile_Data[[#This Row],[AE_Amt_Overall]]-MAX(Quintile_Data[[#This Row],[AE_Amt_Q1]:[AE_Amt_Q5]]))</f>
        <v>0.96324408820808016</v>
      </c>
      <c r="Z1062" s="6">
        <f>ABS(MIN(Quintile_Data[[#This Row],[AE_Amt_Q1]:[AE_Amt_Q5]])-Quintile_Data[[#This Row],[AE_Amt_Overall]])</f>
        <v>0.66326819712254992</v>
      </c>
      <c r="AA1062" s="19" t="str">
        <f>VLOOKUP(Quintile_Data[[#This Row],[Deaths_Q1]],Mapping!$A$2:$B$8,2,FALSE)</f>
        <v>N/A</v>
      </c>
      <c r="AB1062" s="8">
        <f>VLOOKUP(Quintile_Data[[#This Row],[Deaths_Q2]],Mapping!$A$2:$B$8,2,FALSE)</f>
        <v>6</v>
      </c>
      <c r="AC1062" s="8">
        <f>VLOOKUP(Quintile_Data[[#This Row],[Deaths_Q3]],Mapping!$A$2:$B$8,2,FALSE)</f>
        <v>6</v>
      </c>
      <c r="AD1062" s="8">
        <f>VLOOKUP(Quintile_Data[[#This Row],[Deaths_Q4]],Mapping!$A$2:$B$8,2,FALSE)</f>
        <v>6</v>
      </c>
      <c r="AE1062" s="8">
        <f>VLOOKUP(Quintile_Data[[#This Row],[Deaths_Q5]],Mapping!$A$2:$B$8,2,FALSE)</f>
        <v>6</v>
      </c>
      <c r="AF1062" s="8">
        <f>VLOOKUP(Quintile_Data[[#This Row],[Deaths_Overall]],Mapping!$A$2:$B$8,2,FALSE)</f>
        <v>12</v>
      </c>
    </row>
    <row r="1063" spans="1:32" x14ac:dyDescent="0.25">
      <c r="A1063" t="s">
        <v>12</v>
      </c>
      <c r="B1063" t="s">
        <v>27</v>
      </c>
      <c r="C1063" t="s">
        <v>28</v>
      </c>
      <c r="D1063" t="s">
        <v>10</v>
      </c>
      <c r="E1063" t="s">
        <v>61</v>
      </c>
      <c r="F1063" t="s">
        <v>57</v>
      </c>
      <c r="G1063" s="10">
        <v>7.4437459043104504</v>
      </c>
      <c r="H1063" s="5">
        <v>2.5013416190014102</v>
      </c>
      <c r="I1063" s="5">
        <v>1.83387325095332</v>
      </c>
      <c r="J1063" s="5">
        <v>1.3920719394911201</v>
      </c>
      <c r="K1063" s="5">
        <v>0.92511515361037899</v>
      </c>
      <c r="L1063" s="5">
        <v>1.58992241770915</v>
      </c>
      <c r="M1063" s="10">
        <v>4.0644135478805401</v>
      </c>
      <c r="N1063" s="5">
        <v>2.4708625490932001</v>
      </c>
      <c r="O1063" s="5">
        <v>1.9059569876189999</v>
      </c>
      <c r="P1063" s="5">
        <v>1.4484792212548601</v>
      </c>
      <c r="Q1063" s="5">
        <v>0.996301591883617</v>
      </c>
      <c r="R1063" s="5">
        <v>1.5945031571950199</v>
      </c>
      <c r="S1063" s="11" t="s">
        <v>51</v>
      </c>
      <c r="T1063" t="s">
        <v>53</v>
      </c>
      <c r="U1063" t="s">
        <v>49</v>
      </c>
      <c r="V1063" t="s">
        <v>48</v>
      </c>
      <c r="W1063" t="s">
        <v>53</v>
      </c>
      <c r="X1063" t="s">
        <v>48</v>
      </c>
      <c r="Y1063" s="7">
        <f>ABS(Quintile_Data[[#This Row],[AE_Amt_Overall]]-MAX(Quintile_Data[[#This Row],[AE_Amt_Q1]:[AE_Amt_Q5]]))</f>
        <v>5.8538234866012999</v>
      </c>
      <c r="Z1063" s="6">
        <f>ABS(MIN(Quintile_Data[[#This Row],[AE_Amt_Q1]:[AE_Amt_Q5]])-Quintile_Data[[#This Row],[AE_Amt_Overall]])</f>
        <v>0.664807264098771</v>
      </c>
      <c r="AA1063" s="19">
        <f>VLOOKUP(Quintile_Data[[#This Row],[Deaths_Q1]],Mapping!$A$2:$B$8,2,FALSE)</f>
        <v>6</v>
      </c>
      <c r="AB1063" s="8">
        <f>VLOOKUP(Quintile_Data[[#This Row],[Deaths_Q2]],Mapping!$A$2:$B$8,2,FALSE)</f>
        <v>12</v>
      </c>
      <c r="AC1063" s="8">
        <f>VLOOKUP(Quintile_Data[[#This Row],[Deaths_Q3]],Mapping!$A$2:$B$8,2,FALSE)</f>
        <v>25</v>
      </c>
      <c r="AD1063" s="8">
        <f>VLOOKUP(Quintile_Data[[#This Row],[Deaths_Q4]],Mapping!$A$2:$B$8,2,FALSE)</f>
        <v>50</v>
      </c>
      <c r="AE1063" s="8">
        <f>VLOOKUP(Quintile_Data[[#This Row],[Deaths_Q5]],Mapping!$A$2:$B$8,2,FALSE)</f>
        <v>12</v>
      </c>
      <c r="AF1063" s="8">
        <f>VLOOKUP(Quintile_Data[[#This Row],[Deaths_Overall]],Mapping!$A$2:$B$8,2,FALSE)</f>
        <v>50</v>
      </c>
    </row>
    <row r="1064" spans="1:32" x14ac:dyDescent="0.25">
      <c r="A1064" t="s">
        <v>12</v>
      </c>
      <c r="B1064" t="s">
        <v>27</v>
      </c>
      <c r="C1064" t="s">
        <v>28</v>
      </c>
      <c r="D1064" t="s">
        <v>10</v>
      </c>
      <c r="E1064" t="s">
        <v>62</v>
      </c>
      <c r="F1064" t="s">
        <v>16</v>
      </c>
      <c r="G1064" s="10">
        <v>4.28536454618229</v>
      </c>
      <c r="H1064" s="5">
        <v>3.04914185193498</v>
      </c>
      <c r="I1064" s="5">
        <v>2.09768435389705</v>
      </c>
      <c r="J1064" s="5">
        <v>1.70225097591131</v>
      </c>
      <c r="K1064" s="5">
        <v>1.2910740757503101</v>
      </c>
      <c r="L1064" s="5">
        <v>1.83143426334279</v>
      </c>
      <c r="M1064" s="10">
        <v>4.3374272860218896</v>
      </c>
      <c r="N1064" s="5">
        <v>3.2527219521939998</v>
      </c>
      <c r="O1064" s="5">
        <v>2.0537281848240201</v>
      </c>
      <c r="P1064" s="5">
        <v>1.7254375335616701</v>
      </c>
      <c r="Q1064" s="5">
        <v>1.3256410811110599</v>
      </c>
      <c r="R1064" s="5">
        <v>1.8690440183508701</v>
      </c>
      <c r="S1064" s="11" t="s">
        <v>51</v>
      </c>
      <c r="T1064" t="s">
        <v>53</v>
      </c>
      <c r="U1064" t="s">
        <v>49</v>
      </c>
      <c r="V1064" t="s">
        <v>49</v>
      </c>
      <c r="W1064" t="s">
        <v>53</v>
      </c>
      <c r="X1064" t="s">
        <v>48</v>
      </c>
      <c r="Y1064" s="7">
        <f>ABS(Quintile_Data[[#This Row],[AE_Amt_Overall]]-MAX(Quintile_Data[[#This Row],[AE_Amt_Q1]:[AE_Amt_Q5]]))</f>
        <v>2.4539302828395</v>
      </c>
      <c r="Z1064" s="6">
        <f>ABS(MIN(Quintile_Data[[#This Row],[AE_Amt_Q1]:[AE_Amt_Q5]])-Quintile_Data[[#This Row],[AE_Amt_Overall]])</f>
        <v>0.54036018759247995</v>
      </c>
      <c r="AA1064" s="19">
        <f>VLOOKUP(Quintile_Data[[#This Row],[Deaths_Q1]],Mapping!$A$2:$B$8,2,FALSE)</f>
        <v>6</v>
      </c>
      <c r="AB1064" s="8">
        <f>VLOOKUP(Quintile_Data[[#This Row],[Deaths_Q2]],Mapping!$A$2:$B$8,2,FALSE)</f>
        <v>12</v>
      </c>
      <c r="AC1064" s="8">
        <f>VLOOKUP(Quintile_Data[[#This Row],[Deaths_Q3]],Mapping!$A$2:$B$8,2,FALSE)</f>
        <v>25</v>
      </c>
      <c r="AD1064" s="8">
        <f>VLOOKUP(Quintile_Data[[#This Row],[Deaths_Q4]],Mapping!$A$2:$B$8,2,FALSE)</f>
        <v>25</v>
      </c>
      <c r="AE1064" s="8">
        <f>VLOOKUP(Quintile_Data[[#This Row],[Deaths_Q5]],Mapping!$A$2:$B$8,2,FALSE)</f>
        <v>12</v>
      </c>
      <c r="AF1064" s="8">
        <f>VLOOKUP(Quintile_Data[[#This Row],[Deaths_Overall]],Mapping!$A$2:$B$8,2,FALSE)</f>
        <v>50</v>
      </c>
    </row>
    <row r="1065" spans="1:32" x14ac:dyDescent="0.25">
      <c r="A1065" t="s">
        <v>12</v>
      </c>
      <c r="B1065" t="s">
        <v>27</v>
      </c>
      <c r="C1065" t="s">
        <v>28</v>
      </c>
      <c r="D1065" t="s">
        <v>10</v>
      </c>
      <c r="E1065" t="s">
        <v>62</v>
      </c>
      <c r="F1065" t="s">
        <v>7</v>
      </c>
      <c r="G1065" s="10" t="s">
        <v>54</v>
      </c>
      <c r="H1065" s="5">
        <v>2.4388591372803301</v>
      </c>
      <c r="I1065" s="5">
        <v>1.43635831477348</v>
      </c>
      <c r="J1065" s="5">
        <v>1.01470256151366</v>
      </c>
      <c r="K1065" s="5">
        <v>0.60469388624037201</v>
      </c>
      <c r="L1065" s="5">
        <v>1.1663053466264499</v>
      </c>
      <c r="M1065" s="10" t="s">
        <v>54</v>
      </c>
      <c r="N1065" s="5">
        <v>2.33974834159498</v>
      </c>
      <c r="O1065" s="5">
        <v>1.3854110251010601</v>
      </c>
      <c r="P1065" s="5">
        <v>1.18194599433903</v>
      </c>
      <c r="Q1065" s="5">
        <v>0.81709121016603004</v>
      </c>
      <c r="R1065" s="5">
        <v>1.1894946280443199</v>
      </c>
      <c r="S1065" s="11" t="s">
        <v>55</v>
      </c>
      <c r="T1065" t="s">
        <v>51</v>
      </c>
      <c r="U1065" t="s">
        <v>51</v>
      </c>
      <c r="V1065" t="s">
        <v>53</v>
      </c>
      <c r="W1065" t="s">
        <v>53</v>
      </c>
      <c r="X1065" t="s">
        <v>49</v>
      </c>
      <c r="Y1065" s="7">
        <f>ABS(Quintile_Data[[#This Row],[AE_Amt_Overall]]-MAX(Quintile_Data[[#This Row],[AE_Amt_Q1]:[AE_Amt_Q5]]))</f>
        <v>1.2725537906538802</v>
      </c>
      <c r="Z1065" s="6">
        <f>ABS(MIN(Quintile_Data[[#This Row],[AE_Amt_Q1]:[AE_Amt_Q5]])-Quintile_Data[[#This Row],[AE_Amt_Overall]])</f>
        <v>0.5616114603860779</v>
      </c>
      <c r="AA1065" s="19" t="str">
        <f>VLOOKUP(Quintile_Data[[#This Row],[Deaths_Q1]],Mapping!$A$2:$B$8,2,FALSE)</f>
        <v>N/A</v>
      </c>
      <c r="AB1065" s="8">
        <f>VLOOKUP(Quintile_Data[[#This Row],[Deaths_Q2]],Mapping!$A$2:$B$8,2,FALSE)</f>
        <v>6</v>
      </c>
      <c r="AC1065" s="8">
        <f>VLOOKUP(Quintile_Data[[#This Row],[Deaths_Q3]],Mapping!$A$2:$B$8,2,FALSE)</f>
        <v>6</v>
      </c>
      <c r="AD1065" s="8">
        <f>VLOOKUP(Quintile_Data[[#This Row],[Deaths_Q4]],Mapping!$A$2:$B$8,2,FALSE)</f>
        <v>12</v>
      </c>
      <c r="AE1065" s="8">
        <f>VLOOKUP(Quintile_Data[[#This Row],[Deaths_Q5]],Mapping!$A$2:$B$8,2,FALSE)</f>
        <v>12</v>
      </c>
      <c r="AF1065" s="8">
        <f>VLOOKUP(Quintile_Data[[#This Row],[Deaths_Overall]],Mapping!$A$2:$B$8,2,FALSE)</f>
        <v>25</v>
      </c>
    </row>
    <row r="1066" spans="1:32" x14ac:dyDescent="0.25">
      <c r="A1066" t="s">
        <v>12</v>
      </c>
      <c r="B1066" t="s">
        <v>27</v>
      </c>
      <c r="C1066" t="s">
        <v>28</v>
      </c>
      <c r="D1066" t="s">
        <v>10</v>
      </c>
      <c r="E1066" t="s">
        <v>62</v>
      </c>
      <c r="F1066" t="s">
        <v>57</v>
      </c>
      <c r="G1066" s="10">
        <v>7.8240855242781198</v>
      </c>
      <c r="H1066" s="5">
        <v>2.95161533592518</v>
      </c>
      <c r="I1066" s="5">
        <v>1.6850782895229699</v>
      </c>
      <c r="J1066" s="5">
        <v>1.1770705047134</v>
      </c>
      <c r="K1066" s="5">
        <v>0.65153618203361496</v>
      </c>
      <c r="L1066" s="5">
        <v>1.31468818574177</v>
      </c>
      <c r="M1066" s="10">
        <v>4.2376920311029398</v>
      </c>
      <c r="N1066" s="5">
        <v>2.9121209664382901</v>
      </c>
      <c r="O1066" s="5">
        <v>1.80404363536162</v>
      </c>
      <c r="P1066" s="5">
        <v>1.5498886530528799</v>
      </c>
      <c r="Q1066" s="5">
        <v>1.03038587879022</v>
      </c>
      <c r="R1066" s="5">
        <v>1.61835893696612</v>
      </c>
      <c r="S1066" s="11" t="s">
        <v>51</v>
      </c>
      <c r="T1066" t="s">
        <v>53</v>
      </c>
      <c r="U1066" t="s">
        <v>49</v>
      </c>
      <c r="V1066" t="s">
        <v>49</v>
      </c>
      <c r="W1066" t="s">
        <v>53</v>
      </c>
      <c r="X1066" t="s">
        <v>48</v>
      </c>
      <c r="Y1066" s="7">
        <f>ABS(Quintile_Data[[#This Row],[AE_Amt_Overall]]-MAX(Quintile_Data[[#This Row],[AE_Amt_Q1]:[AE_Amt_Q5]]))</f>
        <v>6.5093973385363499</v>
      </c>
      <c r="Z1066" s="6">
        <f>ABS(MIN(Quintile_Data[[#This Row],[AE_Amt_Q1]:[AE_Amt_Q5]])-Quintile_Data[[#This Row],[AE_Amt_Overall]])</f>
        <v>0.66315200370815508</v>
      </c>
      <c r="AA1066" s="19">
        <f>VLOOKUP(Quintile_Data[[#This Row],[Deaths_Q1]],Mapping!$A$2:$B$8,2,FALSE)</f>
        <v>6</v>
      </c>
      <c r="AB1066" s="8">
        <f>VLOOKUP(Quintile_Data[[#This Row],[Deaths_Q2]],Mapping!$A$2:$B$8,2,FALSE)</f>
        <v>12</v>
      </c>
      <c r="AC1066" s="8">
        <f>VLOOKUP(Quintile_Data[[#This Row],[Deaths_Q3]],Mapping!$A$2:$B$8,2,FALSE)</f>
        <v>25</v>
      </c>
      <c r="AD1066" s="8">
        <f>VLOOKUP(Quintile_Data[[#This Row],[Deaths_Q4]],Mapping!$A$2:$B$8,2,FALSE)</f>
        <v>25</v>
      </c>
      <c r="AE1066" s="8">
        <f>VLOOKUP(Quintile_Data[[#This Row],[Deaths_Q5]],Mapping!$A$2:$B$8,2,FALSE)</f>
        <v>12</v>
      </c>
      <c r="AF1066" s="8">
        <f>VLOOKUP(Quintile_Data[[#This Row],[Deaths_Overall]],Mapping!$A$2:$B$8,2,FALSE)</f>
        <v>50</v>
      </c>
    </row>
    <row r="1067" spans="1:32" x14ac:dyDescent="0.25">
      <c r="A1067" t="s">
        <v>12</v>
      </c>
      <c r="B1067" t="s">
        <v>27</v>
      </c>
      <c r="C1067" t="s">
        <v>28</v>
      </c>
      <c r="D1067" t="s">
        <v>10</v>
      </c>
      <c r="E1067" t="s">
        <v>11</v>
      </c>
      <c r="F1067" t="s">
        <v>16</v>
      </c>
      <c r="G1067" s="10">
        <v>6.66380155162416</v>
      </c>
      <c r="H1067" s="5">
        <v>4.0564735282105602</v>
      </c>
      <c r="I1067" s="5">
        <v>3.0544482903868699</v>
      </c>
      <c r="J1067" s="5">
        <v>1.93643847749762</v>
      </c>
      <c r="K1067" s="5">
        <v>1.3432658787843099</v>
      </c>
      <c r="L1067" s="5">
        <v>2.03237467156834</v>
      </c>
      <c r="M1067" s="10">
        <v>6.4267209023399898</v>
      </c>
      <c r="N1067" s="5">
        <v>4.4167136287228903</v>
      </c>
      <c r="O1067" s="5">
        <v>3.4325010797645001</v>
      </c>
      <c r="P1067" s="5">
        <v>2.04519868003745</v>
      </c>
      <c r="Q1067" s="5">
        <v>1.4192552805594001</v>
      </c>
      <c r="R1067" s="5">
        <v>2.1676622005541102</v>
      </c>
      <c r="S1067" s="11" t="s">
        <v>51</v>
      </c>
      <c r="T1067" t="s">
        <v>53</v>
      </c>
      <c r="U1067" t="s">
        <v>49</v>
      </c>
      <c r="V1067" t="s">
        <v>49</v>
      </c>
      <c r="W1067" t="s">
        <v>49</v>
      </c>
      <c r="X1067" t="s">
        <v>48</v>
      </c>
      <c r="Y1067" s="7">
        <f>ABS(Quintile_Data[[#This Row],[AE_Amt_Overall]]-MAX(Quintile_Data[[#This Row],[AE_Amt_Q1]:[AE_Amt_Q5]]))</f>
        <v>4.6314268800558196</v>
      </c>
      <c r="Z1067" s="6">
        <f>ABS(MIN(Quintile_Data[[#This Row],[AE_Amt_Q1]:[AE_Amt_Q5]])-Quintile_Data[[#This Row],[AE_Amt_Overall]])</f>
        <v>0.68910879278403003</v>
      </c>
      <c r="AA1067" s="19">
        <f>VLOOKUP(Quintile_Data[[#This Row],[Deaths_Q1]],Mapping!$A$2:$B$8,2,FALSE)</f>
        <v>6</v>
      </c>
      <c r="AB1067" s="8">
        <f>VLOOKUP(Quintile_Data[[#This Row],[Deaths_Q2]],Mapping!$A$2:$B$8,2,FALSE)</f>
        <v>12</v>
      </c>
      <c r="AC1067" s="8">
        <f>VLOOKUP(Quintile_Data[[#This Row],[Deaths_Q3]],Mapping!$A$2:$B$8,2,FALSE)</f>
        <v>25</v>
      </c>
      <c r="AD1067" s="8">
        <f>VLOOKUP(Quintile_Data[[#This Row],[Deaths_Q4]],Mapping!$A$2:$B$8,2,FALSE)</f>
        <v>25</v>
      </c>
      <c r="AE1067" s="8">
        <f>VLOOKUP(Quintile_Data[[#This Row],[Deaths_Q5]],Mapping!$A$2:$B$8,2,FALSE)</f>
        <v>25</v>
      </c>
      <c r="AF1067" s="8">
        <f>VLOOKUP(Quintile_Data[[#This Row],[Deaths_Overall]],Mapping!$A$2:$B$8,2,FALSE)</f>
        <v>50</v>
      </c>
    </row>
    <row r="1068" spans="1:32" x14ac:dyDescent="0.25">
      <c r="A1068" t="s">
        <v>12</v>
      </c>
      <c r="B1068" t="s">
        <v>27</v>
      </c>
      <c r="C1068" t="s">
        <v>28</v>
      </c>
      <c r="D1068" t="s">
        <v>10</v>
      </c>
      <c r="E1068" t="s">
        <v>11</v>
      </c>
      <c r="F1068" t="s">
        <v>7</v>
      </c>
      <c r="G1068" s="10">
        <v>2.9777415872480999</v>
      </c>
      <c r="H1068" s="5">
        <v>1.5835628350790301</v>
      </c>
      <c r="I1068" s="5">
        <v>1.18148139191702</v>
      </c>
      <c r="J1068" s="5">
        <v>0.88202040665350701</v>
      </c>
      <c r="K1068" s="5">
        <v>0.54710192661488</v>
      </c>
      <c r="L1068" s="5">
        <v>1.1414359288719</v>
      </c>
      <c r="M1068" s="10">
        <v>1.6100529239949199</v>
      </c>
      <c r="N1068" s="5">
        <v>1.7937553300204001</v>
      </c>
      <c r="O1068" s="5">
        <v>1.3306340674749799</v>
      </c>
      <c r="P1068" s="5">
        <v>1.1912061501184801</v>
      </c>
      <c r="Q1068" s="5">
        <v>0.84038671135391996</v>
      </c>
      <c r="R1068" s="5">
        <v>1.3016192041869199</v>
      </c>
      <c r="S1068" s="11" t="s">
        <v>51</v>
      </c>
      <c r="T1068" t="s">
        <v>49</v>
      </c>
      <c r="U1068" t="s">
        <v>49</v>
      </c>
      <c r="V1068" t="s">
        <v>49</v>
      </c>
      <c r="W1068" t="s">
        <v>53</v>
      </c>
      <c r="X1068" t="s">
        <v>48</v>
      </c>
      <c r="Y1068" s="7">
        <f>ABS(Quintile_Data[[#This Row],[AE_Amt_Overall]]-MAX(Quintile_Data[[#This Row],[AE_Amt_Q1]:[AE_Amt_Q5]]))</f>
        <v>1.8363056583761999</v>
      </c>
      <c r="Z1068" s="6">
        <f>ABS(MIN(Quintile_Data[[#This Row],[AE_Amt_Q1]:[AE_Amt_Q5]])-Quintile_Data[[#This Row],[AE_Amt_Overall]])</f>
        <v>0.59433400225702004</v>
      </c>
      <c r="AA1068" s="19">
        <f>VLOOKUP(Quintile_Data[[#This Row],[Deaths_Q1]],Mapping!$A$2:$B$8,2,FALSE)</f>
        <v>6</v>
      </c>
      <c r="AB1068" s="8">
        <f>VLOOKUP(Quintile_Data[[#This Row],[Deaths_Q2]],Mapping!$A$2:$B$8,2,FALSE)</f>
        <v>25</v>
      </c>
      <c r="AC1068" s="8">
        <f>VLOOKUP(Quintile_Data[[#This Row],[Deaths_Q3]],Mapping!$A$2:$B$8,2,FALSE)</f>
        <v>25</v>
      </c>
      <c r="AD1068" s="8">
        <f>VLOOKUP(Quintile_Data[[#This Row],[Deaths_Q4]],Mapping!$A$2:$B$8,2,FALSE)</f>
        <v>25</v>
      </c>
      <c r="AE1068" s="8">
        <f>VLOOKUP(Quintile_Data[[#This Row],[Deaths_Q5]],Mapping!$A$2:$B$8,2,FALSE)</f>
        <v>12</v>
      </c>
      <c r="AF1068" s="8">
        <f>VLOOKUP(Quintile_Data[[#This Row],[Deaths_Overall]],Mapping!$A$2:$B$8,2,FALSE)</f>
        <v>50</v>
      </c>
    </row>
    <row r="1069" spans="1:32" x14ac:dyDescent="0.25">
      <c r="A1069" t="s">
        <v>12</v>
      </c>
      <c r="B1069" t="s">
        <v>27</v>
      </c>
      <c r="C1069" t="s">
        <v>28</v>
      </c>
      <c r="D1069" t="s">
        <v>10</v>
      </c>
      <c r="E1069" t="s">
        <v>11</v>
      </c>
      <c r="F1069" t="s">
        <v>57</v>
      </c>
      <c r="G1069" s="10">
        <v>5.5785924030083702</v>
      </c>
      <c r="H1069" s="5">
        <v>1.93007492258646</v>
      </c>
      <c r="I1069" s="5">
        <v>1.33781343488496</v>
      </c>
      <c r="J1069" s="5">
        <v>1.03345959496422</v>
      </c>
      <c r="K1069" s="5">
        <v>0.62855861896042897</v>
      </c>
      <c r="L1069" s="5">
        <v>1.2144653576207001</v>
      </c>
      <c r="M1069" s="10">
        <v>3.2976203048864998</v>
      </c>
      <c r="N1069" s="5">
        <v>2.4471162755507501</v>
      </c>
      <c r="O1069" s="5">
        <v>1.65705224124471</v>
      </c>
      <c r="P1069" s="5">
        <v>1.51460265375737</v>
      </c>
      <c r="Q1069" s="5">
        <v>0.98469856070159001</v>
      </c>
      <c r="R1069" s="5">
        <v>1.6264210173034399</v>
      </c>
      <c r="S1069" s="11" t="s">
        <v>51</v>
      </c>
      <c r="T1069" t="s">
        <v>49</v>
      </c>
      <c r="U1069" t="s">
        <v>48</v>
      </c>
      <c r="V1069" t="s">
        <v>49</v>
      </c>
      <c r="W1069" t="s">
        <v>49</v>
      </c>
      <c r="X1069" t="s">
        <v>48</v>
      </c>
      <c r="Y1069" s="7">
        <f>ABS(Quintile_Data[[#This Row],[AE_Amt_Overall]]-MAX(Quintile_Data[[#This Row],[AE_Amt_Q1]:[AE_Amt_Q5]]))</f>
        <v>4.3641270453876704</v>
      </c>
      <c r="Z1069" s="6">
        <f>ABS(MIN(Quintile_Data[[#This Row],[AE_Amt_Q1]:[AE_Amt_Q5]])-Quintile_Data[[#This Row],[AE_Amt_Overall]])</f>
        <v>0.5859067386602711</v>
      </c>
      <c r="AA1069" s="19">
        <f>VLOOKUP(Quintile_Data[[#This Row],[Deaths_Q1]],Mapping!$A$2:$B$8,2,FALSE)</f>
        <v>6</v>
      </c>
      <c r="AB1069" s="8">
        <f>VLOOKUP(Quintile_Data[[#This Row],[Deaths_Q2]],Mapping!$A$2:$B$8,2,FALSE)</f>
        <v>25</v>
      </c>
      <c r="AC1069" s="8">
        <f>VLOOKUP(Quintile_Data[[#This Row],[Deaths_Q3]],Mapping!$A$2:$B$8,2,FALSE)</f>
        <v>50</v>
      </c>
      <c r="AD1069" s="8">
        <f>VLOOKUP(Quintile_Data[[#This Row],[Deaths_Q4]],Mapping!$A$2:$B$8,2,FALSE)</f>
        <v>25</v>
      </c>
      <c r="AE1069" s="8">
        <f>VLOOKUP(Quintile_Data[[#This Row],[Deaths_Q5]],Mapping!$A$2:$B$8,2,FALSE)</f>
        <v>25</v>
      </c>
      <c r="AF1069" s="8">
        <f>VLOOKUP(Quintile_Data[[#This Row],[Deaths_Overall]],Mapping!$A$2:$B$8,2,FALSE)</f>
        <v>50</v>
      </c>
    </row>
    <row r="1070" spans="1:32" x14ac:dyDescent="0.25">
      <c r="A1070" t="s">
        <v>12</v>
      </c>
      <c r="B1070" t="s">
        <v>27</v>
      </c>
      <c r="C1070" t="s">
        <v>28</v>
      </c>
      <c r="D1070" t="s">
        <v>10</v>
      </c>
      <c r="E1070" t="s">
        <v>58</v>
      </c>
      <c r="F1070" t="s">
        <v>16</v>
      </c>
      <c r="G1070" s="10">
        <v>7.7390180115450002</v>
      </c>
      <c r="H1070" s="5">
        <v>3.6184407587167899</v>
      </c>
      <c r="I1070" s="5">
        <v>2.4952191334178999</v>
      </c>
      <c r="J1070" s="5">
        <v>1.75209906661252</v>
      </c>
      <c r="K1070" s="5">
        <v>1.3213442946324501</v>
      </c>
      <c r="L1070" s="5">
        <v>1.7806227068621101</v>
      </c>
      <c r="M1070" s="10">
        <v>8.9909139868861292</v>
      </c>
      <c r="N1070" s="5">
        <v>3.9078993688188999</v>
      </c>
      <c r="O1070" s="5">
        <v>2.7225459036038999</v>
      </c>
      <c r="P1070" s="5">
        <v>1.7865428067262401</v>
      </c>
      <c r="Q1070" s="5">
        <v>1.3210457202797901</v>
      </c>
      <c r="R1070" s="5">
        <v>1.81128696540127</v>
      </c>
      <c r="S1070" s="11" t="s">
        <v>51</v>
      </c>
      <c r="T1070" t="s">
        <v>49</v>
      </c>
      <c r="U1070" t="s">
        <v>49</v>
      </c>
      <c r="V1070" t="s">
        <v>48</v>
      </c>
      <c r="W1070" t="s">
        <v>48</v>
      </c>
      <c r="X1070" t="s">
        <v>48</v>
      </c>
      <c r="Y1070" s="7">
        <f>ABS(Quintile_Data[[#This Row],[AE_Amt_Overall]]-MAX(Quintile_Data[[#This Row],[AE_Amt_Q1]:[AE_Amt_Q5]]))</f>
        <v>5.9583953046828899</v>
      </c>
      <c r="Z1070" s="6">
        <f>ABS(MIN(Quintile_Data[[#This Row],[AE_Amt_Q1]:[AE_Amt_Q5]])-Quintile_Data[[#This Row],[AE_Amt_Overall]])</f>
        <v>0.45927841222966004</v>
      </c>
      <c r="AA1070" s="19">
        <f>VLOOKUP(Quintile_Data[[#This Row],[Deaths_Q1]],Mapping!$A$2:$B$8,2,FALSE)</f>
        <v>6</v>
      </c>
      <c r="AB1070" s="8">
        <f>VLOOKUP(Quintile_Data[[#This Row],[Deaths_Q2]],Mapping!$A$2:$B$8,2,FALSE)</f>
        <v>25</v>
      </c>
      <c r="AC1070" s="8">
        <f>VLOOKUP(Quintile_Data[[#This Row],[Deaths_Q3]],Mapping!$A$2:$B$8,2,FALSE)</f>
        <v>25</v>
      </c>
      <c r="AD1070" s="8">
        <f>VLOOKUP(Quintile_Data[[#This Row],[Deaths_Q4]],Mapping!$A$2:$B$8,2,FALSE)</f>
        <v>50</v>
      </c>
      <c r="AE1070" s="8">
        <f>VLOOKUP(Quintile_Data[[#This Row],[Deaths_Q5]],Mapping!$A$2:$B$8,2,FALSE)</f>
        <v>50</v>
      </c>
      <c r="AF1070" s="8">
        <f>VLOOKUP(Quintile_Data[[#This Row],[Deaths_Overall]],Mapping!$A$2:$B$8,2,FALSE)</f>
        <v>50</v>
      </c>
    </row>
    <row r="1071" spans="1:32" x14ac:dyDescent="0.25">
      <c r="A1071" t="s">
        <v>12</v>
      </c>
      <c r="B1071" t="s">
        <v>27</v>
      </c>
      <c r="C1071" t="s">
        <v>28</v>
      </c>
      <c r="D1071" t="s">
        <v>10</v>
      </c>
      <c r="E1071" t="s">
        <v>58</v>
      </c>
      <c r="F1071" t="s">
        <v>7</v>
      </c>
      <c r="G1071" s="10">
        <v>6.48969311400755</v>
      </c>
      <c r="H1071" s="5">
        <v>2.04589866242631</v>
      </c>
      <c r="I1071" s="5">
        <v>1.3912984265118</v>
      </c>
      <c r="J1071" s="5">
        <v>1.07335930751424</v>
      </c>
      <c r="K1071" s="5">
        <v>0.69455548409886503</v>
      </c>
      <c r="L1071" s="5">
        <v>1.1758519202573701</v>
      </c>
      <c r="M1071" s="10">
        <v>4.4527943486580597</v>
      </c>
      <c r="N1071" s="5">
        <v>1.7704304254257499</v>
      </c>
      <c r="O1071" s="5">
        <v>1.4985121932243599</v>
      </c>
      <c r="P1071" s="5">
        <v>1.26484461109423</v>
      </c>
      <c r="Q1071" s="5">
        <v>0.97304204805980798</v>
      </c>
      <c r="R1071" s="5">
        <v>1.3038820661930299</v>
      </c>
      <c r="S1071" s="11" t="s">
        <v>51</v>
      </c>
      <c r="T1071" t="s">
        <v>53</v>
      </c>
      <c r="U1071" t="s">
        <v>49</v>
      </c>
      <c r="V1071" t="s">
        <v>48</v>
      </c>
      <c r="W1071" t="s">
        <v>49</v>
      </c>
      <c r="X1071" t="s">
        <v>48</v>
      </c>
      <c r="Y1071" s="7">
        <f>ABS(Quintile_Data[[#This Row],[AE_Amt_Overall]]-MAX(Quintile_Data[[#This Row],[AE_Amt_Q1]:[AE_Amt_Q5]]))</f>
        <v>5.3138411937501804</v>
      </c>
      <c r="Z1071" s="6">
        <f>ABS(MIN(Quintile_Data[[#This Row],[AE_Amt_Q1]:[AE_Amt_Q5]])-Quintile_Data[[#This Row],[AE_Amt_Overall]])</f>
        <v>0.48129643615850504</v>
      </c>
      <c r="AA1071" s="19">
        <f>VLOOKUP(Quintile_Data[[#This Row],[Deaths_Q1]],Mapping!$A$2:$B$8,2,FALSE)</f>
        <v>6</v>
      </c>
      <c r="AB1071" s="8">
        <f>VLOOKUP(Quintile_Data[[#This Row],[Deaths_Q2]],Mapping!$A$2:$B$8,2,FALSE)</f>
        <v>12</v>
      </c>
      <c r="AC1071" s="8">
        <f>VLOOKUP(Quintile_Data[[#This Row],[Deaths_Q3]],Mapping!$A$2:$B$8,2,FALSE)</f>
        <v>25</v>
      </c>
      <c r="AD1071" s="8">
        <f>VLOOKUP(Quintile_Data[[#This Row],[Deaths_Q4]],Mapping!$A$2:$B$8,2,FALSE)</f>
        <v>50</v>
      </c>
      <c r="AE1071" s="8">
        <f>VLOOKUP(Quintile_Data[[#This Row],[Deaths_Q5]],Mapping!$A$2:$B$8,2,FALSE)</f>
        <v>25</v>
      </c>
      <c r="AF1071" s="8">
        <f>VLOOKUP(Quintile_Data[[#This Row],[Deaths_Overall]],Mapping!$A$2:$B$8,2,FALSE)</f>
        <v>50</v>
      </c>
    </row>
    <row r="1072" spans="1:32" x14ac:dyDescent="0.25">
      <c r="A1072" t="s">
        <v>12</v>
      </c>
      <c r="B1072" t="s">
        <v>27</v>
      </c>
      <c r="C1072" t="s">
        <v>28</v>
      </c>
      <c r="D1072" t="s">
        <v>10</v>
      </c>
      <c r="E1072" t="s">
        <v>58</v>
      </c>
      <c r="F1072" t="s">
        <v>57</v>
      </c>
      <c r="G1072" s="10">
        <v>6.3924214187278396</v>
      </c>
      <c r="H1072" s="5">
        <v>2.1439212816907198</v>
      </c>
      <c r="I1072" s="5">
        <v>1.5732926494852999</v>
      </c>
      <c r="J1072" s="5">
        <v>1.19009356165182</v>
      </c>
      <c r="K1072" s="5">
        <v>0.758121299398823</v>
      </c>
      <c r="L1072" s="5">
        <v>1.2791883176366501</v>
      </c>
      <c r="M1072" s="10">
        <v>3.9917133050107698</v>
      </c>
      <c r="N1072" s="5">
        <v>2.3341982609521899</v>
      </c>
      <c r="O1072" s="5">
        <v>1.68276014382017</v>
      </c>
      <c r="P1072" s="5">
        <v>1.59354841423454</v>
      </c>
      <c r="Q1072" s="5">
        <v>1.13435623333967</v>
      </c>
      <c r="R1072" s="5">
        <v>1.6134444754291299</v>
      </c>
      <c r="S1072" s="11" t="s">
        <v>51</v>
      </c>
      <c r="T1072" t="s">
        <v>49</v>
      </c>
      <c r="U1072" t="s">
        <v>48</v>
      </c>
      <c r="V1072" t="s">
        <v>48</v>
      </c>
      <c r="W1072" t="s">
        <v>49</v>
      </c>
      <c r="X1072" t="s">
        <v>48</v>
      </c>
      <c r="Y1072" s="7">
        <f>ABS(Quintile_Data[[#This Row],[AE_Amt_Overall]]-MAX(Quintile_Data[[#This Row],[AE_Amt_Q1]:[AE_Amt_Q5]]))</f>
        <v>5.1132331010911898</v>
      </c>
      <c r="Z1072" s="6">
        <f>ABS(MIN(Quintile_Data[[#This Row],[AE_Amt_Q1]:[AE_Amt_Q5]])-Quintile_Data[[#This Row],[AE_Amt_Overall]])</f>
        <v>0.52106701823782708</v>
      </c>
      <c r="AA1072" s="19">
        <f>VLOOKUP(Quintile_Data[[#This Row],[Deaths_Q1]],Mapping!$A$2:$B$8,2,FALSE)</f>
        <v>6</v>
      </c>
      <c r="AB1072" s="8">
        <f>VLOOKUP(Quintile_Data[[#This Row],[Deaths_Q2]],Mapping!$A$2:$B$8,2,FALSE)</f>
        <v>25</v>
      </c>
      <c r="AC1072" s="8">
        <f>VLOOKUP(Quintile_Data[[#This Row],[Deaths_Q3]],Mapping!$A$2:$B$8,2,FALSE)</f>
        <v>50</v>
      </c>
      <c r="AD1072" s="8">
        <f>VLOOKUP(Quintile_Data[[#This Row],[Deaths_Q4]],Mapping!$A$2:$B$8,2,FALSE)</f>
        <v>50</v>
      </c>
      <c r="AE1072" s="8">
        <f>VLOOKUP(Quintile_Data[[#This Row],[Deaths_Q5]],Mapping!$A$2:$B$8,2,FALSE)</f>
        <v>25</v>
      </c>
      <c r="AF1072" s="8">
        <f>VLOOKUP(Quintile_Data[[#This Row],[Deaths_Overall]],Mapping!$A$2:$B$8,2,FALSE)</f>
        <v>50</v>
      </c>
    </row>
    <row r="1073" spans="1:32" x14ac:dyDescent="0.25">
      <c r="A1073" t="s">
        <v>12</v>
      </c>
      <c r="B1073" t="s">
        <v>27</v>
      </c>
      <c r="C1073" t="s">
        <v>28</v>
      </c>
      <c r="D1073" t="s">
        <v>14</v>
      </c>
      <c r="E1073" t="s">
        <v>60</v>
      </c>
      <c r="F1073" t="s">
        <v>16</v>
      </c>
      <c r="G1073" s="10">
        <v>1.88064241009427</v>
      </c>
      <c r="H1073" s="5">
        <v>1.5359223219595699</v>
      </c>
      <c r="I1073" s="5">
        <v>1.3172655024964</v>
      </c>
      <c r="J1073" s="5">
        <v>1.15193736248912</v>
      </c>
      <c r="K1073" s="5">
        <v>0.98018078794223096</v>
      </c>
      <c r="L1073" s="5">
        <v>1.31468777136751</v>
      </c>
      <c r="M1073" s="10">
        <v>1.8223810004655201</v>
      </c>
      <c r="N1073" s="5">
        <v>1.5446657832181401</v>
      </c>
      <c r="O1073" s="5">
        <v>1.39939441048502</v>
      </c>
      <c r="P1073" s="5">
        <v>1.2213921448742899</v>
      </c>
      <c r="Q1073" s="5">
        <v>1.02212303932308</v>
      </c>
      <c r="R1073" s="5">
        <v>1.37085113699363</v>
      </c>
      <c r="S1073" s="11" t="s">
        <v>49</v>
      </c>
      <c r="T1073" t="s">
        <v>48</v>
      </c>
      <c r="U1073" t="s">
        <v>48</v>
      </c>
      <c r="V1073" t="s">
        <v>48</v>
      </c>
      <c r="W1073" t="s">
        <v>49</v>
      </c>
      <c r="X1073" t="s">
        <v>48</v>
      </c>
      <c r="Y1073" s="7">
        <f>ABS(Quintile_Data[[#This Row],[AE_Amt_Overall]]-MAX(Quintile_Data[[#This Row],[AE_Amt_Q1]:[AE_Amt_Q5]]))</f>
        <v>0.56595463872676</v>
      </c>
      <c r="Z1073" s="6">
        <f>ABS(MIN(Quintile_Data[[#This Row],[AE_Amt_Q1]:[AE_Amt_Q5]])-Quintile_Data[[#This Row],[AE_Amt_Overall]])</f>
        <v>0.33450698342527907</v>
      </c>
      <c r="AA1073" s="19">
        <f>VLOOKUP(Quintile_Data[[#This Row],[Deaths_Q1]],Mapping!$A$2:$B$8,2,FALSE)</f>
        <v>25</v>
      </c>
      <c r="AB1073" s="8">
        <f>VLOOKUP(Quintile_Data[[#This Row],[Deaths_Q2]],Mapping!$A$2:$B$8,2,FALSE)</f>
        <v>50</v>
      </c>
      <c r="AC1073" s="8">
        <f>VLOOKUP(Quintile_Data[[#This Row],[Deaths_Q3]],Mapping!$A$2:$B$8,2,FALSE)</f>
        <v>50</v>
      </c>
      <c r="AD1073" s="8">
        <f>VLOOKUP(Quintile_Data[[#This Row],[Deaths_Q4]],Mapping!$A$2:$B$8,2,FALSE)</f>
        <v>50</v>
      </c>
      <c r="AE1073" s="8">
        <f>VLOOKUP(Quintile_Data[[#This Row],[Deaths_Q5]],Mapping!$A$2:$B$8,2,FALSE)</f>
        <v>25</v>
      </c>
      <c r="AF1073" s="8">
        <f>VLOOKUP(Quintile_Data[[#This Row],[Deaths_Overall]],Mapping!$A$2:$B$8,2,FALSE)</f>
        <v>50</v>
      </c>
    </row>
    <row r="1074" spans="1:32" x14ac:dyDescent="0.25">
      <c r="A1074" t="s">
        <v>12</v>
      </c>
      <c r="B1074" t="s">
        <v>27</v>
      </c>
      <c r="C1074" t="s">
        <v>28</v>
      </c>
      <c r="D1074" t="s">
        <v>14</v>
      </c>
      <c r="E1074" t="s">
        <v>60</v>
      </c>
      <c r="F1074" t="s">
        <v>7</v>
      </c>
      <c r="G1074" s="10">
        <v>1.7738487478277001</v>
      </c>
      <c r="H1074" s="5">
        <v>1.3032541105687701</v>
      </c>
      <c r="I1074" s="5">
        <v>1.0420848908979401</v>
      </c>
      <c r="J1074" s="5">
        <v>0.87226632964783402</v>
      </c>
      <c r="K1074" s="5">
        <v>0.53162542252936795</v>
      </c>
      <c r="L1074" s="5">
        <v>1.09622231032081</v>
      </c>
      <c r="M1074" s="10">
        <v>1.42230263224125</v>
      </c>
      <c r="N1074" s="5">
        <v>1.3628172220172901</v>
      </c>
      <c r="O1074" s="5">
        <v>1.0623463575330701</v>
      </c>
      <c r="P1074" s="5">
        <v>0.95407669391295102</v>
      </c>
      <c r="Q1074" s="5">
        <v>0.74028090494959098</v>
      </c>
      <c r="R1074" s="5">
        <v>1.1102460341788201</v>
      </c>
      <c r="S1074" s="11" t="s">
        <v>53</v>
      </c>
      <c r="T1074" t="s">
        <v>49</v>
      </c>
      <c r="U1074" t="s">
        <v>49</v>
      </c>
      <c r="V1074" t="s">
        <v>49</v>
      </c>
      <c r="W1074" t="s">
        <v>51</v>
      </c>
      <c r="X1074" t="s">
        <v>48</v>
      </c>
      <c r="Y1074" s="7">
        <f>ABS(Quintile_Data[[#This Row],[AE_Amt_Overall]]-MAX(Quintile_Data[[#This Row],[AE_Amt_Q1]:[AE_Amt_Q5]]))</f>
        <v>0.67762643750689011</v>
      </c>
      <c r="Z1074" s="6">
        <f>ABS(MIN(Quintile_Data[[#This Row],[AE_Amt_Q1]:[AE_Amt_Q5]])-Quintile_Data[[#This Row],[AE_Amt_Overall]])</f>
        <v>0.56459688779144201</v>
      </c>
      <c r="AA1074" s="19">
        <f>VLOOKUP(Quintile_Data[[#This Row],[Deaths_Q1]],Mapping!$A$2:$B$8,2,FALSE)</f>
        <v>12</v>
      </c>
      <c r="AB1074" s="8">
        <f>VLOOKUP(Quintile_Data[[#This Row],[Deaths_Q2]],Mapping!$A$2:$B$8,2,FALSE)</f>
        <v>25</v>
      </c>
      <c r="AC1074" s="8">
        <f>VLOOKUP(Quintile_Data[[#This Row],[Deaths_Q3]],Mapping!$A$2:$B$8,2,FALSE)</f>
        <v>25</v>
      </c>
      <c r="AD1074" s="8">
        <f>VLOOKUP(Quintile_Data[[#This Row],[Deaths_Q4]],Mapping!$A$2:$B$8,2,FALSE)</f>
        <v>25</v>
      </c>
      <c r="AE1074" s="8">
        <f>VLOOKUP(Quintile_Data[[#This Row],[Deaths_Q5]],Mapping!$A$2:$B$8,2,FALSE)</f>
        <v>6</v>
      </c>
      <c r="AF1074" s="8">
        <f>VLOOKUP(Quintile_Data[[#This Row],[Deaths_Overall]],Mapping!$A$2:$B$8,2,FALSE)</f>
        <v>50</v>
      </c>
    </row>
    <row r="1075" spans="1:32" x14ac:dyDescent="0.25">
      <c r="A1075" t="s">
        <v>12</v>
      </c>
      <c r="B1075" t="s">
        <v>27</v>
      </c>
      <c r="C1075" t="s">
        <v>28</v>
      </c>
      <c r="D1075" t="s">
        <v>14</v>
      </c>
      <c r="E1075" t="s">
        <v>60</v>
      </c>
      <c r="F1075" t="s">
        <v>57</v>
      </c>
      <c r="G1075" s="10">
        <v>1.7703182318603301</v>
      </c>
      <c r="H1075" s="5">
        <v>1.40786824918094</v>
      </c>
      <c r="I1075" s="5">
        <v>1.2167936821655201</v>
      </c>
      <c r="J1075" s="5">
        <v>1.01370041215328</v>
      </c>
      <c r="K1075" s="5">
        <v>0.791134544667494</v>
      </c>
      <c r="L1075" s="5">
        <v>1.1891188501782499</v>
      </c>
      <c r="M1075" s="10">
        <v>1.6790534303140301</v>
      </c>
      <c r="N1075" s="5">
        <v>1.4182520888030199</v>
      </c>
      <c r="O1075" s="5">
        <v>1.3382515202806</v>
      </c>
      <c r="P1075" s="5">
        <v>1.14956456803461</v>
      </c>
      <c r="Q1075" s="5">
        <v>1.02859427017629</v>
      </c>
      <c r="R1075" s="5">
        <v>1.31320679336725</v>
      </c>
      <c r="S1075" s="11" t="s">
        <v>49</v>
      </c>
      <c r="T1075" t="s">
        <v>48</v>
      </c>
      <c r="U1075" t="s">
        <v>48</v>
      </c>
      <c r="V1075" t="s">
        <v>48</v>
      </c>
      <c r="W1075" t="s">
        <v>49</v>
      </c>
      <c r="X1075" t="s">
        <v>48</v>
      </c>
      <c r="Y1075" s="7">
        <f>ABS(Quintile_Data[[#This Row],[AE_Amt_Overall]]-MAX(Quintile_Data[[#This Row],[AE_Amt_Q1]:[AE_Amt_Q5]]))</f>
        <v>0.58119938168208019</v>
      </c>
      <c r="Z1075" s="6">
        <f>ABS(MIN(Quintile_Data[[#This Row],[AE_Amt_Q1]:[AE_Amt_Q5]])-Quintile_Data[[#This Row],[AE_Amt_Overall]])</f>
        <v>0.39798430551075592</v>
      </c>
      <c r="AA1075" s="19">
        <f>VLOOKUP(Quintile_Data[[#This Row],[Deaths_Q1]],Mapping!$A$2:$B$8,2,FALSE)</f>
        <v>25</v>
      </c>
      <c r="AB1075" s="8">
        <f>VLOOKUP(Quintile_Data[[#This Row],[Deaths_Q2]],Mapping!$A$2:$B$8,2,FALSE)</f>
        <v>50</v>
      </c>
      <c r="AC1075" s="8">
        <f>VLOOKUP(Quintile_Data[[#This Row],[Deaths_Q3]],Mapping!$A$2:$B$8,2,FALSE)</f>
        <v>50</v>
      </c>
      <c r="AD1075" s="8">
        <f>VLOOKUP(Quintile_Data[[#This Row],[Deaths_Q4]],Mapping!$A$2:$B$8,2,FALSE)</f>
        <v>50</v>
      </c>
      <c r="AE1075" s="8">
        <f>VLOOKUP(Quintile_Data[[#This Row],[Deaths_Q5]],Mapping!$A$2:$B$8,2,FALSE)</f>
        <v>25</v>
      </c>
      <c r="AF1075" s="8">
        <f>VLOOKUP(Quintile_Data[[#This Row],[Deaths_Overall]],Mapping!$A$2:$B$8,2,FALSE)</f>
        <v>50</v>
      </c>
    </row>
    <row r="1076" spans="1:32" x14ac:dyDescent="0.25">
      <c r="A1076" t="s">
        <v>12</v>
      </c>
      <c r="B1076" t="s">
        <v>27</v>
      </c>
      <c r="C1076" t="s">
        <v>28</v>
      </c>
      <c r="D1076" t="s">
        <v>14</v>
      </c>
      <c r="E1076" t="s">
        <v>61</v>
      </c>
      <c r="F1076" t="s">
        <v>16</v>
      </c>
      <c r="G1076" s="10">
        <v>1.6655980435930799</v>
      </c>
      <c r="H1076" s="5">
        <v>1.5028277438428801</v>
      </c>
      <c r="I1076" s="5">
        <v>1.2429643763904701</v>
      </c>
      <c r="J1076" s="5">
        <v>1.1651468618087699</v>
      </c>
      <c r="K1076" s="5">
        <v>0.97885983297021795</v>
      </c>
      <c r="L1076" s="5">
        <v>1.2853840405327499</v>
      </c>
      <c r="M1076" s="10">
        <v>1.7582932312606501</v>
      </c>
      <c r="N1076" s="5">
        <v>1.5493725515249099</v>
      </c>
      <c r="O1076" s="5">
        <v>1.3502844580383599</v>
      </c>
      <c r="P1076" s="5">
        <v>1.31366250249552</v>
      </c>
      <c r="Q1076" s="5">
        <v>1.0247149691772901</v>
      </c>
      <c r="R1076" s="5">
        <v>1.38147422356079</v>
      </c>
      <c r="S1076" s="11" t="s">
        <v>48</v>
      </c>
      <c r="T1076" t="s">
        <v>48</v>
      </c>
      <c r="U1076" t="s">
        <v>50</v>
      </c>
      <c r="V1076" t="s">
        <v>48</v>
      </c>
      <c r="W1076" t="s">
        <v>48</v>
      </c>
      <c r="X1076" t="s">
        <v>50</v>
      </c>
      <c r="Y1076" s="7">
        <f>ABS(Quintile_Data[[#This Row],[AE_Amt_Overall]]-MAX(Quintile_Data[[#This Row],[AE_Amt_Q1]:[AE_Amt_Q5]]))</f>
        <v>0.38021400306033004</v>
      </c>
      <c r="Z1076" s="6">
        <f>ABS(MIN(Quintile_Data[[#This Row],[AE_Amt_Q1]:[AE_Amt_Q5]])-Quintile_Data[[#This Row],[AE_Amt_Overall]])</f>
        <v>0.30652420756253196</v>
      </c>
      <c r="AA1076" s="19">
        <f>VLOOKUP(Quintile_Data[[#This Row],[Deaths_Q1]],Mapping!$A$2:$B$8,2,FALSE)</f>
        <v>50</v>
      </c>
      <c r="AB1076" s="8">
        <f>VLOOKUP(Quintile_Data[[#This Row],[Deaths_Q2]],Mapping!$A$2:$B$8,2,FALSE)</f>
        <v>50</v>
      </c>
      <c r="AC1076" s="8">
        <f>VLOOKUP(Quintile_Data[[#This Row],[Deaths_Q3]],Mapping!$A$2:$B$8,2,FALSE)</f>
        <v>100</v>
      </c>
      <c r="AD1076" s="8">
        <f>VLOOKUP(Quintile_Data[[#This Row],[Deaths_Q4]],Mapping!$A$2:$B$8,2,FALSE)</f>
        <v>50</v>
      </c>
      <c r="AE1076" s="8">
        <f>VLOOKUP(Quintile_Data[[#This Row],[Deaths_Q5]],Mapping!$A$2:$B$8,2,FALSE)</f>
        <v>50</v>
      </c>
      <c r="AF1076" s="8">
        <f>VLOOKUP(Quintile_Data[[#This Row],[Deaths_Overall]],Mapping!$A$2:$B$8,2,FALSE)</f>
        <v>100</v>
      </c>
    </row>
    <row r="1077" spans="1:32" x14ac:dyDescent="0.25">
      <c r="A1077" t="s">
        <v>12</v>
      </c>
      <c r="B1077" t="s">
        <v>27</v>
      </c>
      <c r="C1077" t="s">
        <v>28</v>
      </c>
      <c r="D1077" t="s">
        <v>14</v>
      </c>
      <c r="E1077" t="s">
        <v>61</v>
      </c>
      <c r="F1077" t="s">
        <v>7</v>
      </c>
      <c r="G1077" s="10">
        <v>1.6322688669312599</v>
      </c>
      <c r="H1077" s="5">
        <v>1.11082573553363</v>
      </c>
      <c r="I1077" s="5">
        <v>0.97565272457238295</v>
      </c>
      <c r="J1077" s="5">
        <v>0.823266418680076</v>
      </c>
      <c r="K1077" s="5">
        <v>0.57212979845641698</v>
      </c>
      <c r="L1077" s="5">
        <v>0.893914992322424</v>
      </c>
      <c r="M1077" s="10">
        <v>1.42776107290487</v>
      </c>
      <c r="N1077" s="5">
        <v>1.1352868340445299</v>
      </c>
      <c r="O1077" s="5">
        <v>1.01110027458943</v>
      </c>
      <c r="P1077" s="5">
        <v>0.89457597833126701</v>
      </c>
      <c r="Q1077" s="5">
        <v>0.78163412404802601</v>
      </c>
      <c r="R1077" s="5">
        <v>0.97728585968279003</v>
      </c>
      <c r="S1077" s="11" t="s">
        <v>49</v>
      </c>
      <c r="T1077" t="s">
        <v>48</v>
      </c>
      <c r="U1077" t="s">
        <v>48</v>
      </c>
      <c r="V1077" t="s">
        <v>48</v>
      </c>
      <c r="W1077" t="s">
        <v>49</v>
      </c>
      <c r="X1077" t="s">
        <v>50</v>
      </c>
      <c r="Y1077" s="7">
        <f>ABS(Quintile_Data[[#This Row],[AE_Amt_Overall]]-MAX(Quintile_Data[[#This Row],[AE_Amt_Q1]:[AE_Amt_Q5]]))</f>
        <v>0.73835387460883595</v>
      </c>
      <c r="Z1077" s="6">
        <f>ABS(MIN(Quintile_Data[[#This Row],[AE_Amt_Q1]:[AE_Amt_Q5]])-Quintile_Data[[#This Row],[AE_Amt_Overall]])</f>
        <v>0.32178519386600701</v>
      </c>
      <c r="AA1077" s="19">
        <f>VLOOKUP(Quintile_Data[[#This Row],[Deaths_Q1]],Mapping!$A$2:$B$8,2,FALSE)</f>
        <v>25</v>
      </c>
      <c r="AB1077" s="8">
        <f>VLOOKUP(Quintile_Data[[#This Row],[Deaths_Q2]],Mapping!$A$2:$B$8,2,FALSE)</f>
        <v>50</v>
      </c>
      <c r="AC1077" s="8">
        <f>VLOOKUP(Quintile_Data[[#This Row],[Deaths_Q3]],Mapping!$A$2:$B$8,2,FALSE)</f>
        <v>50</v>
      </c>
      <c r="AD1077" s="8">
        <f>VLOOKUP(Quintile_Data[[#This Row],[Deaths_Q4]],Mapping!$A$2:$B$8,2,FALSE)</f>
        <v>50</v>
      </c>
      <c r="AE1077" s="8">
        <f>VLOOKUP(Quintile_Data[[#This Row],[Deaths_Q5]],Mapping!$A$2:$B$8,2,FALSE)</f>
        <v>25</v>
      </c>
      <c r="AF1077" s="8">
        <f>VLOOKUP(Quintile_Data[[#This Row],[Deaths_Overall]],Mapping!$A$2:$B$8,2,FALSE)</f>
        <v>100</v>
      </c>
    </row>
    <row r="1078" spans="1:32" x14ac:dyDescent="0.25">
      <c r="A1078" t="s">
        <v>12</v>
      </c>
      <c r="B1078" t="s">
        <v>27</v>
      </c>
      <c r="C1078" t="s">
        <v>28</v>
      </c>
      <c r="D1078" t="s">
        <v>14</v>
      </c>
      <c r="E1078" t="s">
        <v>61</v>
      </c>
      <c r="F1078" t="s">
        <v>57</v>
      </c>
      <c r="G1078" s="10">
        <v>1.52874178887708</v>
      </c>
      <c r="H1078" s="5">
        <v>1.20148318004512</v>
      </c>
      <c r="I1078" s="5">
        <v>1.0752743758373799</v>
      </c>
      <c r="J1078" s="5">
        <v>0.94765573225008104</v>
      </c>
      <c r="K1078" s="5">
        <v>0.78542117937127198</v>
      </c>
      <c r="L1078" s="5">
        <v>0.99398992475764203</v>
      </c>
      <c r="M1078" s="10">
        <v>1.75232681406852</v>
      </c>
      <c r="N1078" s="5">
        <v>1.3924063796274599</v>
      </c>
      <c r="O1078" s="5">
        <v>1.2342357627799401</v>
      </c>
      <c r="P1078" s="5">
        <v>1.1193405500623099</v>
      </c>
      <c r="Q1078" s="5">
        <v>1.1318300597247599</v>
      </c>
      <c r="R1078" s="5">
        <v>1.2457906412408599</v>
      </c>
      <c r="S1078" s="11" t="s">
        <v>48</v>
      </c>
      <c r="T1078" t="s">
        <v>48</v>
      </c>
      <c r="U1078" t="s">
        <v>50</v>
      </c>
      <c r="V1078" t="s">
        <v>48</v>
      </c>
      <c r="W1078" t="s">
        <v>48</v>
      </c>
      <c r="X1078" t="s">
        <v>50</v>
      </c>
      <c r="Y1078" s="7">
        <f>ABS(Quintile_Data[[#This Row],[AE_Amt_Overall]]-MAX(Quintile_Data[[#This Row],[AE_Amt_Q1]:[AE_Amt_Q5]]))</f>
        <v>0.53475186411943798</v>
      </c>
      <c r="Z1078" s="6">
        <f>ABS(MIN(Quintile_Data[[#This Row],[AE_Amt_Q1]:[AE_Amt_Q5]])-Quintile_Data[[#This Row],[AE_Amt_Overall]])</f>
        <v>0.20856874538637005</v>
      </c>
      <c r="AA1078" s="19">
        <f>VLOOKUP(Quintile_Data[[#This Row],[Deaths_Q1]],Mapping!$A$2:$B$8,2,FALSE)</f>
        <v>50</v>
      </c>
      <c r="AB1078" s="8">
        <f>VLOOKUP(Quintile_Data[[#This Row],[Deaths_Q2]],Mapping!$A$2:$B$8,2,FALSE)</f>
        <v>50</v>
      </c>
      <c r="AC1078" s="8">
        <f>VLOOKUP(Quintile_Data[[#This Row],[Deaths_Q3]],Mapping!$A$2:$B$8,2,FALSE)</f>
        <v>100</v>
      </c>
      <c r="AD1078" s="8">
        <f>VLOOKUP(Quintile_Data[[#This Row],[Deaths_Q4]],Mapping!$A$2:$B$8,2,FALSE)</f>
        <v>50</v>
      </c>
      <c r="AE1078" s="8">
        <f>VLOOKUP(Quintile_Data[[#This Row],[Deaths_Q5]],Mapping!$A$2:$B$8,2,FALSE)</f>
        <v>50</v>
      </c>
      <c r="AF1078" s="8">
        <f>VLOOKUP(Quintile_Data[[#This Row],[Deaths_Overall]],Mapping!$A$2:$B$8,2,FALSE)</f>
        <v>100</v>
      </c>
    </row>
    <row r="1079" spans="1:32" x14ac:dyDescent="0.25">
      <c r="A1079" t="s">
        <v>12</v>
      </c>
      <c r="B1079" t="s">
        <v>27</v>
      </c>
      <c r="C1079" t="s">
        <v>28</v>
      </c>
      <c r="D1079" t="s">
        <v>14</v>
      </c>
      <c r="E1079" t="s">
        <v>62</v>
      </c>
      <c r="F1079" t="s">
        <v>16</v>
      </c>
      <c r="G1079" s="10">
        <v>1.64403758453542</v>
      </c>
      <c r="H1079" s="5">
        <v>1.45867993987926</v>
      </c>
      <c r="I1079" s="5">
        <v>1.2358081174359801</v>
      </c>
      <c r="J1079" s="5">
        <v>1.05174742773126</v>
      </c>
      <c r="K1079" s="5">
        <v>0.84825254770927305</v>
      </c>
      <c r="L1079" s="5">
        <v>1.2281910592826299</v>
      </c>
      <c r="M1079" s="10">
        <v>1.7361276326282999</v>
      </c>
      <c r="N1079" s="5">
        <v>1.53129043744948</v>
      </c>
      <c r="O1079" s="5">
        <v>1.3227888949736499</v>
      </c>
      <c r="P1079" s="5">
        <v>1.1411636702154699</v>
      </c>
      <c r="Q1079" s="5">
        <v>0.86485458652192004</v>
      </c>
      <c r="R1079" s="5">
        <v>1.3037987127414501</v>
      </c>
      <c r="S1079" s="11" t="s">
        <v>48</v>
      </c>
      <c r="T1079" t="s">
        <v>48</v>
      </c>
      <c r="U1079" t="s">
        <v>48</v>
      </c>
      <c r="V1079" t="s">
        <v>48</v>
      </c>
      <c r="W1079" t="s">
        <v>49</v>
      </c>
      <c r="X1079" t="s">
        <v>48</v>
      </c>
      <c r="Y1079" s="7">
        <f>ABS(Quintile_Data[[#This Row],[AE_Amt_Overall]]-MAX(Quintile_Data[[#This Row],[AE_Amt_Q1]:[AE_Amt_Q5]]))</f>
        <v>0.41584652525279009</v>
      </c>
      <c r="Z1079" s="6">
        <f>ABS(MIN(Quintile_Data[[#This Row],[AE_Amt_Q1]:[AE_Amt_Q5]])-Quintile_Data[[#This Row],[AE_Amt_Overall]])</f>
        <v>0.3799385115733569</v>
      </c>
      <c r="AA1079" s="19">
        <f>VLOOKUP(Quintile_Data[[#This Row],[Deaths_Q1]],Mapping!$A$2:$B$8,2,FALSE)</f>
        <v>50</v>
      </c>
      <c r="AB1079" s="8">
        <f>VLOOKUP(Quintile_Data[[#This Row],[Deaths_Q2]],Mapping!$A$2:$B$8,2,FALSE)</f>
        <v>50</v>
      </c>
      <c r="AC1079" s="8">
        <f>VLOOKUP(Quintile_Data[[#This Row],[Deaths_Q3]],Mapping!$A$2:$B$8,2,FALSE)</f>
        <v>50</v>
      </c>
      <c r="AD1079" s="8">
        <f>VLOOKUP(Quintile_Data[[#This Row],[Deaths_Q4]],Mapping!$A$2:$B$8,2,FALSE)</f>
        <v>50</v>
      </c>
      <c r="AE1079" s="8">
        <f>VLOOKUP(Quintile_Data[[#This Row],[Deaths_Q5]],Mapping!$A$2:$B$8,2,FALSE)</f>
        <v>25</v>
      </c>
      <c r="AF1079" s="8">
        <f>VLOOKUP(Quintile_Data[[#This Row],[Deaths_Overall]],Mapping!$A$2:$B$8,2,FALSE)</f>
        <v>50</v>
      </c>
    </row>
    <row r="1080" spans="1:32" x14ac:dyDescent="0.25">
      <c r="A1080" t="s">
        <v>12</v>
      </c>
      <c r="B1080" t="s">
        <v>27</v>
      </c>
      <c r="C1080" t="s">
        <v>28</v>
      </c>
      <c r="D1080" t="s">
        <v>14</v>
      </c>
      <c r="E1080" t="s">
        <v>62</v>
      </c>
      <c r="F1080" t="s">
        <v>7</v>
      </c>
      <c r="G1080" s="10">
        <v>1.2322915642054499</v>
      </c>
      <c r="H1080" s="5">
        <v>1.0298689348879699</v>
      </c>
      <c r="I1080" s="5">
        <v>0.90056799748328598</v>
      </c>
      <c r="J1080" s="5">
        <v>0.75235916898247002</v>
      </c>
      <c r="K1080" s="5">
        <v>0.56947528315845397</v>
      </c>
      <c r="L1080" s="5">
        <v>0.86495275011971695</v>
      </c>
      <c r="M1080" s="10">
        <v>1.15624591173911</v>
      </c>
      <c r="N1080" s="5">
        <v>1.0145008118849199</v>
      </c>
      <c r="O1080" s="5">
        <v>0.94538188904517195</v>
      </c>
      <c r="P1080" s="5">
        <v>0.84175954797327501</v>
      </c>
      <c r="Q1080" s="5">
        <v>0.72624151329830999</v>
      </c>
      <c r="R1080" s="5">
        <v>0.92534592436507601</v>
      </c>
      <c r="S1080" s="11" t="s">
        <v>49</v>
      </c>
      <c r="T1080" t="s">
        <v>48</v>
      </c>
      <c r="U1080" t="s">
        <v>48</v>
      </c>
      <c r="V1080" t="s">
        <v>48</v>
      </c>
      <c r="W1080" t="s">
        <v>49</v>
      </c>
      <c r="X1080" t="s">
        <v>48</v>
      </c>
      <c r="Y1080" s="7">
        <f>ABS(Quintile_Data[[#This Row],[AE_Amt_Overall]]-MAX(Quintile_Data[[#This Row],[AE_Amt_Q1]:[AE_Amt_Q5]]))</f>
        <v>0.36733881408573299</v>
      </c>
      <c r="Z1080" s="6">
        <f>ABS(MIN(Quintile_Data[[#This Row],[AE_Amt_Q1]:[AE_Amt_Q5]])-Quintile_Data[[#This Row],[AE_Amt_Overall]])</f>
        <v>0.29547746696126298</v>
      </c>
      <c r="AA1080" s="19">
        <f>VLOOKUP(Quintile_Data[[#This Row],[Deaths_Q1]],Mapping!$A$2:$B$8,2,FALSE)</f>
        <v>25</v>
      </c>
      <c r="AB1080" s="8">
        <f>VLOOKUP(Quintile_Data[[#This Row],[Deaths_Q2]],Mapping!$A$2:$B$8,2,FALSE)</f>
        <v>50</v>
      </c>
      <c r="AC1080" s="8">
        <f>VLOOKUP(Quintile_Data[[#This Row],[Deaths_Q3]],Mapping!$A$2:$B$8,2,FALSE)</f>
        <v>50</v>
      </c>
      <c r="AD1080" s="8">
        <f>VLOOKUP(Quintile_Data[[#This Row],[Deaths_Q4]],Mapping!$A$2:$B$8,2,FALSE)</f>
        <v>50</v>
      </c>
      <c r="AE1080" s="8">
        <f>VLOOKUP(Quintile_Data[[#This Row],[Deaths_Q5]],Mapping!$A$2:$B$8,2,FALSE)</f>
        <v>25</v>
      </c>
      <c r="AF1080" s="8">
        <f>VLOOKUP(Quintile_Data[[#This Row],[Deaths_Overall]],Mapping!$A$2:$B$8,2,FALSE)</f>
        <v>50</v>
      </c>
    </row>
    <row r="1081" spans="1:32" x14ac:dyDescent="0.25">
      <c r="A1081" t="s">
        <v>12</v>
      </c>
      <c r="B1081" t="s">
        <v>27</v>
      </c>
      <c r="C1081" t="s">
        <v>28</v>
      </c>
      <c r="D1081" t="s">
        <v>14</v>
      </c>
      <c r="E1081" t="s">
        <v>62</v>
      </c>
      <c r="F1081" t="s">
        <v>57</v>
      </c>
      <c r="G1081" s="10">
        <v>1.3333255636829999</v>
      </c>
      <c r="H1081" s="5">
        <v>1.08339984075674</v>
      </c>
      <c r="I1081" s="5">
        <v>0.93208724720765701</v>
      </c>
      <c r="J1081" s="5">
        <v>0.79559280486167205</v>
      </c>
      <c r="K1081" s="5">
        <v>0.60024601338288996</v>
      </c>
      <c r="L1081" s="5">
        <v>0.90007877448582296</v>
      </c>
      <c r="M1081" s="10">
        <v>1.45106598547344</v>
      </c>
      <c r="N1081" s="5">
        <v>1.1990598008795901</v>
      </c>
      <c r="O1081" s="5">
        <v>1.06007639272259</v>
      </c>
      <c r="P1081" s="5">
        <v>0.97390657445779005</v>
      </c>
      <c r="Q1081" s="5">
        <v>0.82518509170855103</v>
      </c>
      <c r="R1081" s="5">
        <v>1.0781301948358399</v>
      </c>
      <c r="S1081" s="11" t="s">
        <v>48</v>
      </c>
      <c r="T1081" t="s">
        <v>48</v>
      </c>
      <c r="U1081" t="s">
        <v>48</v>
      </c>
      <c r="V1081" t="s">
        <v>48</v>
      </c>
      <c r="W1081" t="s">
        <v>48</v>
      </c>
      <c r="X1081" t="s">
        <v>50</v>
      </c>
      <c r="Y1081" s="7">
        <f>ABS(Quintile_Data[[#This Row],[AE_Amt_Overall]]-MAX(Quintile_Data[[#This Row],[AE_Amt_Q1]:[AE_Amt_Q5]]))</f>
        <v>0.43324678919717696</v>
      </c>
      <c r="Z1081" s="6">
        <f>ABS(MIN(Quintile_Data[[#This Row],[AE_Amt_Q1]:[AE_Amt_Q5]])-Quintile_Data[[#This Row],[AE_Amt_Overall]])</f>
        <v>0.299832761102933</v>
      </c>
      <c r="AA1081" s="19">
        <f>VLOOKUP(Quintile_Data[[#This Row],[Deaths_Q1]],Mapping!$A$2:$B$8,2,FALSE)</f>
        <v>50</v>
      </c>
      <c r="AB1081" s="8">
        <f>VLOOKUP(Quintile_Data[[#This Row],[Deaths_Q2]],Mapping!$A$2:$B$8,2,FALSE)</f>
        <v>50</v>
      </c>
      <c r="AC1081" s="8">
        <f>VLOOKUP(Quintile_Data[[#This Row],[Deaths_Q3]],Mapping!$A$2:$B$8,2,FALSE)</f>
        <v>50</v>
      </c>
      <c r="AD1081" s="8">
        <f>VLOOKUP(Quintile_Data[[#This Row],[Deaths_Q4]],Mapping!$A$2:$B$8,2,FALSE)</f>
        <v>50</v>
      </c>
      <c r="AE1081" s="8">
        <f>VLOOKUP(Quintile_Data[[#This Row],[Deaths_Q5]],Mapping!$A$2:$B$8,2,FALSE)</f>
        <v>50</v>
      </c>
      <c r="AF1081" s="8">
        <f>VLOOKUP(Quintile_Data[[#This Row],[Deaths_Overall]],Mapping!$A$2:$B$8,2,FALSE)</f>
        <v>100</v>
      </c>
    </row>
    <row r="1082" spans="1:32" x14ac:dyDescent="0.25">
      <c r="A1082" t="s">
        <v>12</v>
      </c>
      <c r="B1082" t="s">
        <v>27</v>
      </c>
      <c r="C1082" t="s">
        <v>28</v>
      </c>
      <c r="D1082" t="s">
        <v>14</v>
      </c>
      <c r="E1082" t="s">
        <v>11</v>
      </c>
      <c r="F1082" t="s">
        <v>16</v>
      </c>
      <c r="G1082" s="10">
        <v>2.3514175501997299</v>
      </c>
      <c r="H1082" s="5">
        <v>1.5263547683971199</v>
      </c>
      <c r="I1082" s="5">
        <v>1.2701500571745299</v>
      </c>
      <c r="J1082" s="5">
        <v>1.0152132869672199</v>
      </c>
      <c r="K1082" s="5">
        <v>0.83897597116270695</v>
      </c>
      <c r="L1082" s="5">
        <v>1.30520696353787</v>
      </c>
      <c r="M1082" s="10">
        <v>2.63785542546773</v>
      </c>
      <c r="N1082" s="5">
        <v>1.7077259043907</v>
      </c>
      <c r="O1082" s="5">
        <v>1.36337760744909</v>
      </c>
      <c r="P1082" s="5">
        <v>1.15842329769024</v>
      </c>
      <c r="Q1082" s="5">
        <v>0.85980004761945905</v>
      </c>
      <c r="R1082" s="5">
        <v>1.4609596130018301</v>
      </c>
      <c r="S1082" s="11" t="s">
        <v>48</v>
      </c>
      <c r="T1082" t="s">
        <v>48</v>
      </c>
      <c r="U1082" t="s">
        <v>48</v>
      </c>
      <c r="V1082" t="s">
        <v>49</v>
      </c>
      <c r="W1082" t="s">
        <v>48</v>
      </c>
      <c r="X1082" t="s">
        <v>48</v>
      </c>
      <c r="Y1082" s="7">
        <f>ABS(Quintile_Data[[#This Row],[AE_Amt_Overall]]-MAX(Quintile_Data[[#This Row],[AE_Amt_Q1]:[AE_Amt_Q5]]))</f>
        <v>1.0462105866618598</v>
      </c>
      <c r="Z1082" s="6">
        <f>ABS(MIN(Quintile_Data[[#This Row],[AE_Amt_Q1]:[AE_Amt_Q5]])-Quintile_Data[[#This Row],[AE_Amt_Overall]])</f>
        <v>0.46623099237516308</v>
      </c>
      <c r="AA1082" s="19">
        <f>VLOOKUP(Quintile_Data[[#This Row],[Deaths_Q1]],Mapping!$A$2:$B$8,2,FALSE)</f>
        <v>50</v>
      </c>
      <c r="AB1082" s="8">
        <f>VLOOKUP(Quintile_Data[[#This Row],[Deaths_Q2]],Mapping!$A$2:$B$8,2,FALSE)</f>
        <v>50</v>
      </c>
      <c r="AC1082" s="8">
        <f>VLOOKUP(Quintile_Data[[#This Row],[Deaths_Q3]],Mapping!$A$2:$B$8,2,FALSE)</f>
        <v>50</v>
      </c>
      <c r="AD1082" s="8">
        <f>VLOOKUP(Quintile_Data[[#This Row],[Deaths_Q4]],Mapping!$A$2:$B$8,2,FALSE)</f>
        <v>25</v>
      </c>
      <c r="AE1082" s="8">
        <f>VLOOKUP(Quintile_Data[[#This Row],[Deaths_Q5]],Mapping!$A$2:$B$8,2,FALSE)</f>
        <v>50</v>
      </c>
      <c r="AF1082" s="8">
        <f>VLOOKUP(Quintile_Data[[#This Row],[Deaths_Overall]],Mapping!$A$2:$B$8,2,FALSE)</f>
        <v>50</v>
      </c>
    </row>
    <row r="1083" spans="1:32" x14ac:dyDescent="0.25">
      <c r="A1083" t="s">
        <v>12</v>
      </c>
      <c r="B1083" t="s">
        <v>27</v>
      </c>
      <c r="C1083" t="s">
        <v>28</v>
      </c>
      <c r="D1083" t="s">
        <v>14</v>
      </c>
      <c r="E1083" t="s">
        <v>11</v>
      </c>
      <c r="F1083" t="s">
        <v>7</v>
      </c>
      <c r="G1083" s="10">
        <v>1.2732387183402001</v>
      </c>
      <c r="H1083" s="5">
        <v>1.0210413061844901</v>
      </c>
      <c r="I1083" s="5">
        <v>0.84403878549352795</v>
      </c>
      <c r="J1083" s="5">
        <v>0.759733050939704</v>
      </c>
      <c r="K1083" s="5">
        <v>0.523496348043758</v>
      </c>
      <c r="L1083" s="5">
        <v>0.82539487959259294</v>
      </c>
      <c r="M1083" s="10">
        <v>1.2999135167665301</v>
      </c>
      <c r="N1083" s="5">
        <v>1.0060068504586399</v>
      </c>
      <c r="O1083" s="5">
        <v>0.89870457670266701</v>
      </c>
      <c r="P1083" s="5">
        <v>0.82750910102553199</v>
      </c>
      <c r="Q1083" s="5">
        <v>0.70789065408307505</v>
      </c>
      <c r="R1083" s="5">
        <v>0.90734332563366404</v>
      </c>
      <c r="S1083" s="11" t="s">
        <v>49</v>
      </c>
      <c r="T1083" t="s">
        <v>48</v>
      </c>
      <c r="U1083" t="s">
        <v>48</v>
      </c>
      <c r="V1083" t="s">
        <v>48</v>
      </c>
      <c r="W1083" t="s">
        <v>49</v>
      </c>
      <c r="X1083" t="s">
        <v>48</v>
      </c>
      <c r="Y1083" s="7">
        <f>ABS(Quintile_Data[[#This Row],[AE_Amt_Overall]]-MAX(Quintile_Data[[#This Row],[AE_Amt_Q1]:[AE_Amt_Q5]]))</f>
        <v>0.44784383874760714</v>
      </c>
      <c r="Z1083" s="6">
        <f>ABS(MIN(Quintile_Data[[#This Row],[AE_Amt_Q1]:[AE_Amt_Q5]])-Quintile_Data[[#This Row],[AE_Amt_Overall]])</f>
        <v>0.30189853154883495</v>
      </c>
      <c r="AA1083" s="19">
        <f>VLOOKUP(Quintile_Data[[#This Row],[Deaths_Q1]],Mapping!$A$2:$B$8,2,FALSE)</f>
        <v>25</v>
      </c>
      <c r="AB1083" s="8">
        <f>VLOOKUP(Quintile_Data[[#This Row],[Deaths_Q2]],Mapping!$A$2:$B$8,2,FALSE)</f>
        <v>50</v>
      </c>
      <c r="AC1083" s="8">
        <f>VLOOKUP(Quintile_Data[[#This Row],[Deaths_Q3]],Mapping!$A$2:$B$8,2,FALSE)</f>
        <v>50</v>
      </c>
      <c r="AD1083" s="8">
        <f>VLOOKUP(Quintile_Data[[#This Row],[Deaths_Q4]],Mapping!$A$2:$B$8,2,FALSE)</f>
        <v>50</v>
      </c>
      <c r="AE1083" s="8">
        <f>VLOOKUP(Quintile_Data[[#This Row],[Deaths_Q5]],Mapping!$A$2:$B$8,2,FALSE)</f>
        <v>25</v>
      </c>
      <c r="AF1083" s="8">
        <f>VLOOKUP(Quintile_Data[[#This Row],[Deaths_Overall]],Mapping!$A$2:$B$8,2,FALSE)</f>
        <v>50</v>
      </c>
    </row>
    <row r="1084" spans="1:32" x14ac:dyDescent="0.25">
      <c r="A1084" t="s">
        <v>12</v>
      </c>
      <c r="B1084" t="s">
        <v>27</v>
      </c>
      <c r="C1084" t="s">
        <v>28</v>
      </c>
      <c r="D1084" t="s">
        <v>14</v>
      </c>
      <c r="E1084" t="s">
        <v>11</v>
      </c>
      <c r="F1084" t="s">
        <v>57</v>
      </c>
      <c r="G1084" s="10">
        <v>1.3342651877923799</v>
      </c>
      <c r="H1084" s="5">
        <v>1.0491052696538501</v>
      </c>
      <c r="I1084" s="5">
        <v>0.87498684388185299</v>
      </c>
      <c r="J1084" s="5">
        <v>0.78759778471546005</v>
      </c>
      <c r="K1084" s="5">
        <v>0.54237349264847401</v>
      </c>
      <c r="L1084" s="5">
        <v>0.86151905194888301</v>
      </c>
      <c r="M1084" s="10">
        <v>1.7171274512379699</v>
      </c>
      <c r="N1084" s="5">
        <v>1.15290142888461</v>
      </c>
      <c r="O1084" s="5">
        <v>1.05834161769526</v>
      </c>
      <c r="P1084" s="5">
        <v>0.95517707809887797</v>
      </c>
      <c r="Q1084" s="5">
        <v>0.80304457489424397</v>
      </c>
      <c r="R1084" s="5">
        <v>1.1216047439966601</v>
      </c>
      <c r="S1084" s="11" t="s">
        <v>48</v>
      </c>
      <c r="T1084" t="s">
        <v>48</v>
      </c>
      <c r="U1084" t="s">
        <v>48</v>
      </c>
      <c r="V1084" t="s">
        <v>48</v>
      </c>
      <c r="W1084" t="s">
        <v>48</v>
      </c>
      <c r="X1084" t="s">
        <v>50</v>
      </c>
      <c r="Y1084" s="7">
        <f>ABS(Quintile_Data[[#This Row],[AE_Amt_Overall]]-MAX(Quintile_Data[[#This Row],[AE_Amt_Q1]:[AE_Amt_Q5]]))</f>
        <v>0.4727461358434969</v>
      </c>
      <c r="Z1084" s="6">
        <f>ABS(MIN(Quintile_Data[[#This Row],[AE_Amt_Q1]:[AE_Amt_Q5]])-Quintile_Data[[#This Row],[AE_Amt_Overall]])</f>
        <v>0.319145559300409</v>
      </c>
      <c r="AA1084" s="19">
        <f>VLOOKUP(Quintile_Data[[#This Row],[Deaths_Q1]],Mapping!$A$2:$B$8,2,FALSE)</f>
        <v>50</v>
      </c>
      <c r="AB1084" s="8">
        <f>VLOOKUP(Quintile_Data[[#This Row],[Deaths_Q2]],Mapping!$A$2:$B$8,2,FALSE)</f>
        <v>50</v>
      </c>
      <c r="AC1084" s="8">
        <f>VLOOKUP(Quintile_Data[[#This Row],[Deaths_Q3]],Mapping!$A$2:$B$8,2,FALSE)</f>
        <v>50</v>
      </c>
      <c r="AD1084" s="8">
        <f>VLOOKUP(Quintile_Data[[#This Row],[Deaths_Q4]],Mapping!$A$2:$B$8,2,FALSE)</f>
        <v>50</v>
      </c>
      <c r="AE1084" s="8">
        <f>VLOOKUP(Quintile_Data[[#This Row],[Deaths_Q5]],Mapping!$A$2:$B$8,2,FALSE)</f>
        <v>50</v>
      </c>
      <c r="AF1084" s="8">
        <f>VLOOKUP(Quintile_Data[[#This Row],[Deaths_Overall]],Mapping!$A$2:$B$8,2,FALSE)</f>
        <v>100</v>
      </c>
    </row>
    <row r="1085" spans="1:32" x14ac:dyDescent="0.25">
      <c r="A1085" t="s">
        <v>12</v>
      </c>
      <c r="B1085" t="s">
        <v>27</v>
      </c>
      <c r="C1085" t="s">
        <v>28</v>
      </c>
      <c r="D1085" t="s">
        <v>14</v>
      </c>
      <c r="E1085" t="s">
        <v>58</v>
      </c>
      <c r="F1085" t="s">
        <v>16</v>
      </c>
      <c r="G1085" s="10">
        <v>1.69660467114302</v>
      </c>
      <c r="H1085" s="5">
        <v>1.4882936981666699</v>
      </c>
      <c r="I1085" s="5">
        <v>1.27612746420495</v>
      </c>
      <c r="J1085" s="5">
        <v>1.1913955076401199</v>
      </c>
      <c r="K1085" s="5">
        <v>1.03130387418665</v>
      </c>
      <c r="L1085" s="5">
        <v>1.28339596312593</v>
      </c>
      <c r="M1085" s="10">
        <v>1.8948801509177799</v>
      </c>
      <c r="N1085" s="5">
        <v>1.5670848985247401</v>
      </c>
      <c r="O1085" s="5">
        <v>1.38165498786438</v>
      </c>
      <c r="P1085" s="5">
        <v>1.29576261212149</v>
      </c>
      <c r="Q1085" s="5">
        <v>1.0665303944643301</v>
      </c>
      <c r="R1085" s="5">
        <v>1.3810364074099</v>
      </c>
      <c r="S1085" s="11" t="s">
        <v>48</v>
      </c>
      <c r="T1085" t="s">
        <v>50</v>
      </c>
      <c r="U1085" t="s">
        <v>50</v>
      </c>
      <c r="V1085" t="s">
        <v>48</v>
      </c>
      <c r="W1085" t="s">
        <v>48</v>
      </c>
      <c r="X1085" t="s">
        <v>50</v>
      </c>
      <c r="Y1085" s="7">
        <f>ABS(Quintile_Data[[#This Row],[AE_Amt_Overall]]-MAX(Quintile_Data[[#This Row],[AE_Amt_Q1]:[AE_Amt_Q5]]))</f>
        <v>0.41320870801709009</v>
      </c>
      <c r="Z1085" s="6">
        <f>ABS(MIN(Quintile_Data[[#This Row],[AE_Amt_Q1]:[AE_Amt_Q5]])-Quintile_Data[[#This Row],[AE_Amt_Overall]])</f>
        <v>0.25209208893927992</v>
      </c>
      <c r="AA1085" s="19">
        <f>VLOOKUP(Quintile_Data[[#This Row],[Deaths_Q1]],Mapping!$A$2:$B$8,2,FALSE)</f>
        <v>50</v>
      </c>
      <c r="AB1085" s="8">
        <f>VLOOKUP(Quintile_Data[[#This Row],[Deaths_Q2]],Mapping!$A$2:$B$8,2,FALSE)</f>
        <v>100</v>
      </c>
      <c r="AC1085" s="8">
        <f>VLOOKUP(Quintile_Data[[#This Row],[Deaths_Q3]],Mapping!$A$2:$B$8,2,FALSE)</f>
        <v>100</v>
      </c>
      <c r="AD1085" s="8">
        <f>VLOOKUP(Quintile_Data[[#This Row],[Deaths_Q4]],Mapping!$A$2:$B$8,2,FALSE)</f>
        <v>50</v>
      </c>
      <c r="AE1085" s="8">
        <f>VLOOKUP(Quintile_Data[[#This Row],[Deaths_Q5]],Mapping!$A$2:$B$8,2,FALSE)</f>
        <v>50</v>
      </c>
      <c r="AF1085" s="8">
        <f>VLOOKUP(Quintile_Data[[#This Row],[Deaths_Overall]],Mapping!$A$2:$B$8,2,FALSE)</f>
        <v>100</v>
      </c>
    </row>
    <row r="1086" spans="1:32" x14ac:dyDescent="0.25">
      <c r="A1086" t="s">
        <v>12</v>
      </c>
      <c r="B1086" t="s">
        <v>27</v>
      </c>
      <c r="C1086" t="s">
        <v>28</v>
      </c>
      <c r="D1086" t="s">
        <v>14</v>
      </c>
      <c r="E1086" t="s">
        <v>58</v>
      </c>
      <c r="F1086" t="s">
        <v>7</v>
      </c>
      <c r="G1086" s="10">
        <v>1.1724046155301</v>
      </c>
      <c r="H1086" s="5">
        <v>0.99830891546745704</v>
      </c>
      <c r="I1086" s="5">
        <v>0.89733363650461895</v>
      </c>
      <c r="J1086" s="5">
        <v>0.81929054705599502</v>
      </c>
      <c r="K1086" s="5">
        <v>0.65158269313799599</v>
      </c>
      <c r="L1086" s="5">
        <v>0.86636529389975903</v>
      </c>
      <c r="M1086" s="10">
        <v>1.23833935803128</v>
      </c>
      <c r="N1086" s="5">
        <v>1.0163635537348501</v>
      </c>
      <c r="O1086" s="5">
        <v>0.94722018365351202</v>
      </c>
      <c r="P1086" s="5">
        <v>0.88580537835023199</v>
      </c>
      <c r="Q1086" s="5">
        <v>0.80880188798405195</v>
      </c>
      <c r="R1086" s="5">
        <v>0.94556091432576395</v>
      </c>
      <c r="S1086" s="11" t="s">
        <v>48</v>
      </c>
      <c r="T1086" t="s">
        <v>48</v>
      </c>
      <c r="U1086" t="s">
        <v>50</v>
      </c>
      <c r="V1086" t="s">
        <v>48</v>
      </c>
      <c r="W1086" t="s">
        <v>48</v>
      </c>
      <c r="X1086" t="s">
        <v>50</v>
      </c>
      <c r="Y1086" s="7">
        <f>ABS(Quintile_Data[[#This Row],[AE_Amt_Overall]]-MAX(Quintile_Data[[#This Row],[AE_Amt_Q1]:[AE_Amt_Q5]]))</f>
        <v>0.30603932163034098</v>
      </c>
      <c r="Z1086" s="6">
        <f>ABS(MIN(Quintile_Data[[#This Row],[AE_Amt_Q1]:[AE_Amt_Q5]])-Quintile_Data[[#This Row],[AE_Amt_Overall]])</f>
        <v>0.21478260076176303</v>
      </c>
      <c r="AA1086" s="19">
        <f>VLOOKUP(Quintile_Data[[#This Row],[Deaths_Q1]],Mapping!$A$2:$B$8,2,FALSE)</f>
        <v>50</v>
      </c>
      <c r="AB1086" s="8">
        <f>VLOOKUP(Quintile_Data[[#This Row],[Deaths_Q2]],Mapping!$A$2:$B$8,2,FALSE)</f>
        <v>50</v>
      </c>
      <c r="AC1086" s="8">
        <f>VLOOKUP(Quintile_Data[[#This Row],[Deaths_Q3]],Mapping!$A$2:$B$8,2,FALSE)</f>
        <v>100</v>
      </c>
      <c r="AD1086" s="8">
        <f>VLOOKUP(Quintile_Data[[#This Row],[Deaths_Q4]],Mapping!$A$2:$B$8,2,FALSE)</f>
        <v>50</v>
      </c>
      <c r="AE1086" s="8">
        <f>VLOOKUP(Quintile_Data[[#This Row],[Deaths_Q5]],Mapping!$A$2:$B$8,2,FALSE)</f>
        <v>50</v>
      </c>
      <c r="AF1086" s="8">
        <f>VLOOKUP(Quintile_Data[[#This Row],[Deaths_Overall]],Mapping!$A$2:$B$8,2,FALSE)</f>
        <v>100</v>
      </c>
    </row>
    <row r="1087" spans="1:32" x14ac:dyDescent="0.25">
      <c r="A1087" t="s">
        <v>12</v>
      </c>
      <c r="B1087" t="s">
        <v>27</v>
      </c>
      <c r="C1087" t="s">
        <v>28</v>
      </c>
      <c r="D1087" t="s">
        <v>14</v>
      </c>
      <c r="E1087" t="s">
        <v>58</v>
      </c>
      <c r="F1087" t="s">
        <v>57</v>
      </c>
      <c r="G1087" s="10">
        <v>1.3265327869197401</v>
      </c>
      <c r="H1087" s="5">
        <v>1.0685650437843699</v>
      </c>
      <c r="I1087" s="5">
        <v>0.947569008065273</v>
      </c>
      <c r="J1087" s="5">
        <v>0.86640075175497</v>
      </c>
      <c r="K1087" s="5">
        <v>0.70494069515781199</v>
      </c>
      <c r="L1087" s="5">
        <v>0.93279714944556702</v>
      </c>
      <c r="M1087" s="10">
        <v>1.6650683176229299</v>
      </c>
      <c r="N1087" s="5">
        <v>1.25286740734521</v>
      </c>
      <c r="O1087" s="5">
        <v>1.1471185367527901</v>
      </c>
      <c r="P1087" s="5">
        <v>1.08930072515865</v>
      </c>
      <c r="Q1087" s="5">
        <v>0.93476846655369195</v>
      </c>
      <c r="R1087" s="5">
        <v>1.18605838303137</v>
      </c>
      <c r="S1087" s="11" t="s">
        <v>50</v>
      </c>
      <c r="T1087" t="s">
        <v>50</v>
      </c>
      <c r="U1087" t="s">
        <v>50</v>
      </c>
      <c r="V1087" t="s">
        <v>50</v>
      </c>
      <c r="W1087" t="s">
        <v>48</v>
      </c>
      <c r="X1087" t="s">
        <v>50</v>
      </c>
      <c r="Y1087" s="7">
        <f>ABS(Quintile_Data[[#This Row],[AE_Amt_Overall]]-MAX(Quintile_Data[[#This Row],[AE_Amt_Q1]:[AE_Amt_Q5]]))</f>
        <v>0.39373563747417306</v>
      </c>
      <c r="Z1087" s="6">
        <f>ABS(MIN(Quintile_Data[[#This Row],[AE_Amt_Q1]:[AE_Amt_Q5]])-Quintile_Data[[#This Row],[AE_Amt_Overall]])</f>
        <v>0.22785645428775503</v>
      </c>
      <c r="AA1087" s="19">
        <f>VLOOKUP(Quintile_Data[[#This Row],[Deaths_Q1]],Mapping!$A$2:$B$8,2,FALSE)</f>
        <v>100</v>
      </c>
      <c r="AB1087" s="8">
        <f>VLOOKUP(Quintile_Data[[#This Row],[Deaths_Q2]],Mapping!$A$2:$B$8,2,FALSE)</f>
        <v>100</v>
      </c>
      <c r="AC1087" s="8">
        <f>VLOOKUP(Quintile_Data[[#This Row],[Deaths_Q3]],Mapping!$A$2:$B$8,2,FALSE)</f>
        <v>100</v>
      </c>
      <c r="AD1087" s="8">
        <f>VLOOKUP(Quintile_Data[[#This Row],[Deaths_Q4]],Mapping!$A$2:$B$8,2,FALSE)</f>
        <v>100</v>
      </c>
      <c r="AE1087" s="8">
        <f>VLOOKUP(Quintile_Data[[#This Row],[Deaths_Q5]],Mapping!$A$2:$B$8,2,FALSE)</f>
        <v>50</v>
      </c>
      <c r="AF1087" s="8">
        <f>VLOOKUP(Quintile_Data[[#This Row],[Deaths_Overall]],Mapping!$A$2:$B$8,2,FALSE)</f>
        <v>100</v>
      </c>
    </row>
    <row r="1088" spans="1:32" x14ac:dyDescent="0.25">
      <c r="A1088" t="s">
        <v>12</v>
      </c>
      <c r="B1088" t="s">
        <v>27</v>
      </c>
      <c r="C1088" t="s">
        <v>28</v>
      </c>
      <c r="D1088" t="s">
        <v>17</v>
      </c>
      <c r="E1088" t="s">
        <v>60</v>
      </c>
      <c r="F1088" t="s">
        <v>16</v>
      </c>
      <c r="G1088" s="10">
        <v>1.9635992452117099</v>
      </c>
      <c r="H1088" s="5">
        <v>1.5869418362976699</v>
      </c>
      <c r="I1088" s="5">
        <v>1.2646964753619001</v>
      </c>
      <c r="J1088" s="5">
        <v>1.12942115652655</v>
      </c>
      <c r="K1088" s="5">
        <v>0.88889234018373198</v>
      </c>
      <c r="L1088" s="5">
        <v>1.24891597217112</v>
      </c>
      <c r="M1088" s="10">
        <v>1.8446967938940799</v>
      </c>
      <c r="N1088" s="5">
        <v>1.52216988696161</v>
      </c>
      <c r="O1088" s="5">
        <v>1.3178806276874599</v>
      </c>
      <c r="P1088" s="5">
        <v>1.18793578059303</v>
      </c>
      <c r="Q1088" s="5">
        <v>0.92274107898379698</v>
      </c>
      <c r="R1088" s="5">
        <v>1.2872266175353899</v>
      </c>
      <c r="S1088" s="11" t="s">
        <v>49</v>
      </c>
      <c r="T1088" t="s">
        <v>49</v>
      </c>
      <c r="U1088" t="s">
        <v>48</v>
      </c>
      <c r="V1088" t="s">
        <v>48</v>
      </c>
      <c r="W1088" t="s">
        <v>49</v>
      </c>
      <c r="X1088" t="s">
        <v>48</v>
      </c>
      <c r="Y1088" s="7">
        <f>ABS(Quintile_Data[[#This Row],[AE_Amt_Overall]]-MAX(Quintile_Data[[#This Row],[AE_Amt_Q1]:[AE_Amt_Q5]]))</f>
        <v>0.71468327304058987</v>
      </c>
      <c r="Z1088" s="6">
        <f>ABS(MIN(Quintile_Data[[#This Row],[AE_Amt_Q1]:[AE_Amt_Q5]])-Quintile_Data[[#This Row],[AE_Amt_Overall]])</f>
        <v>0.36002363198738807</v>
      </c>
      <c r="AA1088" s="19">
        <f>VLOOKUP(Quintile_Data[[#This Row],[Deaths_Q1]],Mapping!$A$2:$B$8,2,FALSE)</f>
        <v>25</v>
      </c>
      <c r="AB1088" s="8">
        <f>VLOOKUP(Quintile_Data[[#This Row],[Deaths_Q2]],Mapping!$A$2:$B$8,2,FALSE)</f>
        <v>25</v>
      </c>
      <c r="AC1088" s="8">
        <f>VLOOKUP(Quintile_Data[[#This Row],[Deaths_Q3]],Mapping!$A$2:$B$8,2,FALSE)</f>
        <v>50</v>
      </c>
      <c r="AD1088" s="8">
        <f>VLOOKUP(Quintile_Data[[#This Row],[Deaths_Q4]],Mapping!$A$2:$B$8,2,FALSE)</f>
        <v>50</v>
      </c>
      <c r="AE1088" s="8">
        <f>VLOOKUP(Quintile_Data[[#This Row],[Deaths_Q5]],Mapping!$A$2:$B$8,2,FALSE)</f>
        <v>25</v>
      </c>
      <c r="AF1088" s="8">
        <f>VLOOKUP(Quintile_Data[[#This Row],[Deaths_Overall]],Mapping!$A$2:$B$8,2,FALSE)</f>
        <v>50</v>
      </c>
    </row>
    <row r="1089" spans="1:32" x14ac:dyDescent="0.25">
      <c r="A1089" t="s">
        <v>12</v>
      </c>
      <c r="B1089" t="s">
        <v>27</v>
      </c>
      <c r="C1089" t="s">
        <v>28</v>
      </c>
      <c r="D1089" t="s">
        <v>17</v>
      </c>
      <c r="E1089" t="s">
        <v>60</v>
      </c>
      <c r="F1089" t="s">
        <v>7</v>
      </c>
      <c r="G1089" s="10">
        <v>2.6328595979952398</v>
      </c>
      <c r="H1089" s="5">
        <v>1.72497014375302</v>
      </c>
      <c r="I1089" s="5">
        <v>1.18354028837326</v>
      </c>
      <c r="J1089" s="5">
        <v>0.78990343915403805</v>
      </c>
      <c r="K1089" s="5">
        <v>0.61606070505147104</v>
      </c>
      <c r="L1089" s="5">
        <v>1.0208953395279701</v>
      </c>
      <c r="M1089" s="10">
        <v>1.9893326888617799</v>
      </c>
      <c r="N1089" s="5">
        <v>1.6272556763792101</v>
      </c>
      <c r="O1089" s="5">
        <v>1.3183908214301201</v>
      </c>
      <c r="P1089" s="5">
        <v>0.848146925319339</v>
      </c>
      <c r="Q1089" s="5">
        <v>0.84075196039080902</v>
      </c>
      <c r="R1089" s="5">
        <v>1.08256795430913</v>
      </c>
      <c r="S1089" s="11" t="s">
        <v>51</v>
      </c>
      <c r="T1089" t="s">
        <v>51</v>
      </c>
      <c r="U1089" t="s">
        <v>53</v>
      </c>
      <c r="V1089" t="s">
        <v>49</v>
      </c>
      <c r="W1089" t="s">
        <v>51</v>
      </c>
      <c r="X1089" t="s">
        <v>49</v>
      </c>
      <c r="Y1089" s="7">
        <f>ABS(Quintile_Data[[#This Row],[AE_Amt_Overall]]-MAX(Quintile_Data[[#This Row],[AE_Amt_Q1]:[AE_Amt_Q5]]))</f>
        <v>1.6119642584672698</v>
      </c>
      <c r="Z1089" s="6">
        <f>ABS(MIN(Quintile_Data[[#This Row],[AE_Amt_Q1]:[AE_Amt_Q5]])-Quintile_Data[[#This Row],[AE_Amt_Overall]])</f>
        <v>0.40483463447649903</v>
      </c>
      <c r="AA1089" s="19">
        <f>VLOOKUP(Quintile_Data[[#This Row],[Deaths_Q1]],Mapping!$A$2:$B$8,2,FALSE)</f>
        <v>6</v>
      </c>
      <c r="AB1089" s="8">
        <f>VLOOKUP(Quintile_Data[[#This Row],[Deaths_Q2]],Mapping!$A$2:$B$8,2,FALSE)</f>
        <v>6</v>
      </c>
      <c r="AC1089" s="8">
        <f>VLOOKUP(Quintile_Data[[#This Row],[Deaths_Q3]],Mapping!$A$2:$B$8,2,FALSE)</f>
        <v>12</v>
      </c>
      <c r="AD1089" s="8">
        <f>VLOOKUP(Quintile_Data[[#This Row],[Deaths_Q4]],Mapping!$A$2:$B$8,2,FALSE)</f>
        <v>25</v>
      </c>
      <c r="AE1089" s="8">
        <f>VLOOKUP(Quintile_Data[[#This Row],[Deaths_Q5]],Mapping!$A$2:$B$8,2,FALSE)</f>
        <v>6</v>
      </c>
      <c r="AF1089" s="8">
        <f>VLOOKUP(Quintile_Data[[#This Row],[Deaths_Overall]],Mapping!$A$2:$B$8,2,FALSE)</f>
        <v>25</v>
      </c>
    </row>
    <row r="1090" spans="1:32" x14ac:dyDescent="0.25">
      <c r="A1090" t="s">
        <v>12</v>
      </c>
      <c r="B1090" t="s">
        <v>27</v>
      </c>
      <c r="C1090" t="s">
        <v>28</v>
      </c>
      <c r="D1090" t="s">
        <v>17</v>
      </c>
      <c r="E1090" t="s">
        <v>60</v>
      </c>
      <c r="F1090" t="s">
        <v>57</v>
      </c>
      <c r="G1090" s="10">
        <v>2.0706689330550399</v>
      </c>
      <c r="H1090" s="5">
        <v>1.6662403274917901</v>
      </c>
      <c r="I1090" s="5">
        <v>1.35449730232051</v>
      </c>
      <c r="J1090" s="5">
        <v>1.12522830411882</v>
      </c>
      <c r="K1090" s="5">
        <v>0.85005924843203096</v>
      </c>
      <c r="L1090" s="5">
        <v>1.1332063726452499</v>
      </c>
      <c r="M1090" s="10">
        <v>1.6792216859954601</v>
      </c>
      <c r="N1090" s="5">
        <v>1.57383082200679</v>
      </c>
      <c r="O1090" s="5">
        <v>1.3802108781376901</v>
      </c>
      <c r="P1090" s="5">
        <v>1.2676146132569099</v>
      </c>
      <c r="Q1090" s="5">
        <v>1.0273679694220901</v>
      </c>
      <c r="R1090" s="5">
        <v>1.2615087775384</v>
      </c>
      <c r="S1090" s="11" t="s">
        <v>49</v>
      </c>
      <c r="T1090" t="s">
        <v>49</v>
      </c>
      <c r="U1090" t="s">
        <v>49</v>
      </c>
      <c r="V1090" t="s">
        <v>48</v>
      </c>
      <c r="W1090" t="s">
        <v>48</v>
      </c>
      <c r="X1090" t="s">
        <v>48</v>
      </c>
      <c r="Y1090" s="7">
        <f>ABS(Quintile_Data[[#This Row],[AE_Amt_Overall]]-MAX(Quintile_Data[[#This Row],[AE_Amt_Q1]:[AE_Amt_Q5]]))</f>
        <v>0.93746256040978992</v>
      </c>
      <c r="Z1090" s="6">
        <f>ABS(MIN(Quintile_Data[[#This Row],[AE_Amt_Q1]:[AE_Amt_Q5]])-Quintile_Data[[#This Row],[AE_Amt_Overall]])</f>
        <v>0.28314712421321897</v>
      </c>
      <c r="AA1090" s="19">
        <f>VLOOKUP(Quintile_Data[[#This Row],[Deaths_Q1]],Mapping!$A$2:$B$8,2,FALSE)</f>
        <v>25</v>
      </c>
      <c r="AB1090" s="8">
        <f>VLOOKUP(Quintile_Data[[#This Row],[Deaths_Q2]],Mapping!$A$2:$B$8,2,FALSE)</f>
        <v>25</v>
      </c>
      <c r="AC1090" s="8">
        <f>VLOOKUP(Quintile_Data[[#This Row],[Deaths_Q3]],Mapping!$A$2:$B$8,2,FALSE)</f>
        <v>25</v>
      </c>
      <c r="AD1090" s="8">
        <f>VLOOKUP(Quintile_Data[[#This Row],[Deaths_Q4]],Mapping!$A$2:$B$8,2,FALSE)</f>
        <v>50</v>
      </c>
      <c r="AE1090" s="8">
        <f>VLOOKUP(Quintile_Data[[#This Row],[Deaths_Q5]],Mapping!$A$2:$B$8,2,FALSE)</f>
        <v>50</v>
      </c>
      <c r="AF1090" s="8">
        <f>VLOOKUP(Quintile_Data[[#This Row],[Deaths_Overall]],Mapping!$A$2:$B$8,2,FALSE)</f>
        <v>50</v>
      </c>
    </row>
    <row r="1091" spans="1:32" x14ac:dyDescent="0.25">
      <c r="A1091" t="s">
        <v>12</v>
      </c>
      <c r="B1091" t="s">
        <v>27</v>
      </c>
      <c r="C1091" t="s">
        <v>28</v>
      </c>
      <c r="D1091" t="s">
        <v>17</v>
      </c>
      <c r="E1091" t="s">
        <v>61</v>
      </c>
      <c r="F1091" t="s">
        <v>16</v>
      </c>
      <c r="G1091" s="10">
        <v>1.6543300376019701</v>
      </c>
      <c r="H1091" s="5">
        <v>1.4413155339213699</v>
      </c>
      <c r="I1091" s="5">
        <v>1.3116018839853301</v>
      </c>
      <c r="J1091" s="5">
        <v>1.15595328227564</v>
      </c>
      <c r="K1091" s="5">
        <v>0.91421725039621904</v>
      </c>
      <c r="L1091" s="5">
        <v>1.2323889284145499</v>
      </c>
      <c r="M1091" s="10">
        <v>1.64678410773616</v>
      </c>
      <c r="N1091" s="5">
        <v>1.4488620064047999</v>
      </c>
      <c r="O1091" s="5">
        <v>1.3305816380705999</v>
      </c>
      <c r="P1091" s="5">
        <v>1.1387786770622501</v>
      </c>
      <c r="Q1091" s="5">
        <v>0.96300219998040104</v>
      </c>
      <c r="R1091" s="5">
        <v>1.2605698084036401</v>
      </c>
      <c r="S1091" s="11" t="s">
        <v>48</v>
      </c>
      <c r="T1091" t="s">
        <v>48</v>
      </c>
      <c r="U1091" t="s">
        <v>50</v>
      </c>
      <c r="V1091" t="s">
        <v>48</v>
      </c>
      <c r="W1091" t="s">
        <v>48</v>
      </c>
      <c r="X1091" t="s">
        <v>50</v>
      </c>
      <c r="Y1091" s="7">
        <f>ABS(Quintile_Data[[#This Row],[AE_Amt_Overall]]-MAX(Quintile_Data[[#This Row],[AE_Amt_Q1]:[AE_Amt_Q5]]))</f>
        <v>0.42194110918742012</v>
      </c>
      <c r="Z1091" s="6">
        <f>ABS(MIN(Quintile_Data[[#This Row],[AE_Amt_Q1]:[AE_Amt_Q5]])-Quintile_Data[[#This Row],[AE_Amt_Overall]])</f>
        <v>0.31817167801833091</v>
      </c>
      <c r="AA1091" s="19">
        <f>VLOOKUP(Quintile_Data[[#This Row],[Deaths_Q1]],Mapping!$A$2:$B$8,2,FALSE)</f>
        <v>50</v>
      </c>
      <c r="AB1091" s="8">
        <f>VLOOKUP(Quintile_Data[[#This Row],[Deaths_Q2]],Mapping!$A$2:$B$8,2,FALSE)</f>
        <v>50</v>
      </c>
      <c r="AC1091" s="8">
        <f>VLOOKUP(Quintile_Data[[#This Row],[Deaths_Q3]],Mapping!$A$2:$B$8,2,FALSE)</f>
        <v>100</v>
      </c>
      <c r="AD1091" s="8">
        <f>VLOOKUP(Quintile_Data[[#This Row],[Deaths_Q4]],Mapping!$A$2:$B$8,2,FALSE)</f>
        <v>50</v>
      </c>
      <c r="AE1091" s="8">
        <f>VLOOKUP(Quintile_Data[[#This Row],[Deaths_Q5]],Mapping!$A$2:$B$8,2,FALSE)</f>
        <v>50</v>
      </c>
      <c r="AF1091" s="8">
        <f>VLOOKUP(Quintile_Data[[#This Row],[Deaths_Overall]],Mapping!$A$2:$B$8,2,FALSE)</f>
        <v>100</v>
      </c>
    </row>
    <row r="1092" spans="1:32" x14ac:dyDescent="0.25">
      <c r="A1092" t="s">
        <v>12</v>
      </c>
      <c r="B1092" t="s">
        <v>27</v>
      </c>
      <c r="C1092" t="s">
        <v>28</v>
      </c>
      <c r="D1092" t="s">
        <v>17</v>
      </c>
      <c r="E1092" t="s">
        <v>61</v>
      </c>
      <c r="F1092" t="s">
        <v>7</v>
      </c>
      <c r="G1092" s="10">
        <v>1.9656459176166099</v>
      </c>
      <c r="H1092" s="5">
        <v>1.42094914788509</v>
      </c>
      <c r="I1092" s="5">
        <v>1.0381961302393199</v>
      </c>
      <c r="J1092" s="5">
        <v>0.90178717930961005</v>
      </c>
      <c r="K1092" s="5">
        <v>0.65022530693201697</v>
      </c>
      <c r="L1092" s="5">
        <v>1.06427460405664</v>
      </c>
      <c r="M1092" s="10">
        <v>1.6579755995132599</v>
      </c>
      <c r="N1092" s="5">
        <v>1.2223937749887901</v>
      </c>
      <c r="O1092" s="5">
        <v>1.0656939539030501</v>
      </c>
      <c r="P1092" s="5">
        <v>1.0293645905228801</v>
      </c>
      <c r="Q1092" s="5">
        <v>0.80497528599356205</v>
      </c>
      <c r="R1092" s="5">
        <v>1.0835157844207</v>
      </c>
      <c r="S1092" s="11" t="s">
        <v>53</v>
      </c>
      <c r="T1092" t="s">
        <v>48</v>
      </c>
      <c r="U1092" t="s">
        <v>49</v>
      </c>
      <c r="V1092" t="s">
        <v>48</v>
      </c>
      <c r="W1092" t="s">
        <v>49</v>
      </c>
      <c r="X1092" t="s">
        <v>48</v>
      </c>
      <c r="Y1092" s="7">
        <f>ABS(Quintile_Data[[#This Row],[AE_Amt_Overall]]-MAX(Quintile_Data[[#This Row],[AE_Amt_Q1]:[AE_Amt_Q5]]))</f>
        <v>0.90137131355996991</v>
      </c>
      <c r="Z1092" s="6">
        <f>ABS(MIN(Quintile_Data[[#This Row],[AE_Amt_Q1]:[AE_Amt_Q5]])-Quintile_Data[[#This Row],[AE_Amt_Overall]])</f>
        <v>0.41404929712462302</v>
      </c>
      <c r="AA1092" s="19">
        <f>VLOOKUP(Quintile_Data[[#This Row],[Deaths_Q1]],Mapping!$A$2:$B$8,2,FALSE)</f>
        <v>12</v>
      </c>
      <c r="AB1092" s="8">
        <f>VLOOKUP(Quintile_Data[[#This Row],[Deaths_Q2]],Mapping!$A$2:$B$8,2,FALSE)</f>
        <v>50</v>
      </c>
      <c r="AC1092" s="8">
        <f>VLOOKUP(Quintile_Data[[#This Row],[Deaths_Q3]],Mapping!$A$2:$B$8,2,FALSE)</f>
        <v>25</v>
      </c>
      <c r="AD1092" s="8">
        <f>VLOOKUP(Quintile_Data[[#This Row],[Deaths_Q4]],Mapping!$A$2:$B$8,2,FALSE)</f>
        <v>50</v>
      </c>
      <c r="AE1092" s="8">
        <f>VLOOKUP(Quintile_Data[[#This Row],[Deaths_Q5]],Mapping!$A$2:$B$8,2,FALSE)</f>
        <v>25</v>
      </c>
      <c r="AF1092" s="8">
        <f>VLOOKUP(Quintile_Data[[#This Row],[Deaths_Overall]],Mapping!$A$2:$B$8,2,FALSE)</f>
        <v>50</v>
      </c>
    </row>
    <row r="1093" spans="1:32" x14ac:dyDescent="0.25">
      <c r="A1093" t="s">
        <v>12</v>
      </c>
      <c r="B1093" t="s">
        <v>27</v>
      </c>
      <c r="C1093" t="s">
        <v>28</v>
      </c>
      <c r="D1093" t="s">
        <v>17</v>
      </c>
      <c r="E1093" t="s">
        <v>61</v>
      </c>
      <c r="F1093" t="s">
        <v>57</v>
      </c>
      <c r="G1093" s="10">
        <v>1.81004357543971</v>
      </c>
      <c r="H1093" s="5">
        <v>1.4155654220699301</v>
      </c>
      <c r="I1093" s="5">
        <v>1.1374757495860801</v>
      </c>
      <c r="J1093" s="5">
        <v>0.97191752012894805</v>
      </c>
      <c r="K1093" s="5">
        <v>0.76177681647003803</v>
      </c>
      <c r="L1093" s="5">
        <v>1.12158411789093</v>
      </c>
      <c r="M1093" s="10">
        <v>1.57384919058252</v>
      </c>
      <c r="N1093" s="5">
        <v>1.38204884179406</v>
      </c>
      <c r="O1093" s="5">
        <v>1.27088557017909</v>
      </c>
      <c r="P1093" s="5">
        <v>1.1054466602909701</v>
      </c>
      <c r="Q1093" s="5">
        <v>0.84512989399749505</v>
      </c>
      <c r="R1093" s="5">
        <v>1.23540768186217</v>
      </c>
      <c r="S1093" s="11" t="s">
        <v>48</v>
      </c>
      <c r="T1093" t="s">
        <v>48</v>
      </c>
      <c r="U1093" t="s">
        <v>50</v>
      </c>
      <c r="V1093" t="s">
        <v>48</v>
      </c>
      <c r="W1093" t="s">
        <v>48</v>
      </c>
      <c r="X1093" t="s">
        <v>50</v>
      </c>
      <c r="Y1093" s="7">
        <f>ABS(Quintile_Data[[#This Row],[AE_Amt_Overall]]-MAX(Quintile_Data[[#This Row],[AE_Amt_Q1]:[AE_Amt_Q5]]))</f>
        <v>0.68845945754877991</v>
      </c>
      <c r="Z1093" s="6">
        <f>ABS(MIN(Quintile_Data[[#This Row],[AE_Amt_Q1]:[AE_Amt_Q5]])-Quintile_Data[[#This Row],[AE_Amt_Overall]])</f>
        <v>0.35980730142089201</v>
      </c>
      <c r="AA1093" s="19">
        <f>VLOOKUP(Quintile_Data[[#This Row],[Deaths_Q1]],Mapping!$A$2:$B$8,2,FALSE)</f>
        <v>50</v>
      </c>
      <c r="AB1093" s="8">
        <f>VLOOKUP(Quintile_Data[[#This Row],[Deaths_Q2]],Mapping!$A$2:$B$8,2,FALSE)</f>
        <v>50</v>
      </c>
      <c r="AC1093" s="8">
        <f>VLOOKUP(Quintile_Data[[#This Row],[Deaths_Q3]],Mapping!$A$2:$B$8,2,FALSE)</f>
        <v>100</v>
      </c>
      <c r="AD1093" s="8">
        <f>VLOOKUP(Quintile_Data[[#This Row],[Deaths_Q4]],Mapping!$A$2:$B$8,2,FALSE)</f>
        <v>50</v>
      </c>
      <c r="AE1093" s="8">
        <f>VLOOKUP(Quintile_Data[[#This Row],[Deaths_Q5]],Mapping!$A$2:$B$8,2,FALSE)</f>
        <v>50</v>
      </c>
      <c r="AF1093" s="8">
        <f>VLOOKUP(Quintile_Data[[#This Row],[Deaths_Overall]],Mapping!$A$2:$B$8,2,FALSE)</f>
        <v>100</v>
      </c>
    </row>
    <row r="1094" spans="1:32" x14ac:dyDescent="0.25">
      <c r="A1094" t="s">
        <v>12</v>
      </c>
      <c r="B1094" t="s">
        <v>27</v>
      </c>
      <c r="C1094" t="s">
        <v>28</v>
      </c>
      <c r="D1094" t="s">
        <v>17</v>
      </c>
      <c r="E1094" t="s">
        <v>62</v>
      </c>
      <c r="F1094" t="s">
        <v>16</v>
      </c>
      <c r="G1094" s="10">
        <v>1.7805908959504599</v>
      </c>
      <c r="H1094" s="5">
        <v>1.36417262024246</v>
      </c>
      <c r="I1094" s="5">
        <v>1.1985438309679399</v>
      </c>
      <c r="J1094" s="5">
        <v>1.0857507895051099</v>
      </c>
      <c r="K1094" s="5">
        <v>0.83772015038572101</v>
      </c>
      <c r="L1094" s="5">
        <v>1.16390368840949</v>
      </c>
      <c r="M1094" s="10">
        <v>1.6653635863502401</v>
      </c>
      <c r="N1094" s="5">
        <v>1.3498947253367499</v>
      </c>
      <c r="O1094" s="5">
        <v>1.21157796897131</v>
      </c>
      <c r="P1094" s="5">
        <v>1.09467361839959</v>
      </c>
      <c r="Q1094" s="5">
        <v>0.78832304474406401</v>
      </c>
      <c r="R1094" s="5">
        <v>1.1693536855255899</v>
      </c>
      <c r="S1094" s="11" t="s">
        <v>49</v>
      </c>
      <c r="T1094" t="s">
        <v>48</v>
      </c>
      <c r="U1094" t="s">
        <v>48</v>
      </c>
      <c r="V1094" t="s">
        <v>48</v>
      </c>
      <c r="W1094" t="s">
        <v>49</v>
      </c>
      <c r="X1094" t="s">
        <v>48</v>
      </c>
      <c r="Y1094" s="7">
        <f>ABS(Quintile_Data[[#This Row],[AE_Amt_Overall]]-MAX(Quintile_Data[[#This Row],[AE_Amt_Q1]:[AE_Amt_Q5]]))</f>
        <v>0.61668720754096995</v>
      </c>
      <c r="Z1094" s="6">
        <f>ABS(MIN(Quintile_Data[[#This Row],[AE_Amt_Q1]:[AE_Amt_Q5]])-Quintile_Data[[#This Row],[AE_Amt_Overall]])</f>
        <v>0.32618353802376898</v>
      </c>
      <c r="AA1094" s="19">
        <f>VLOOKUP(Quintile_Data[[#This Row],[Deaths_Q1]],Mapping!$A$2:$B$8,2,FALSE)</f>
        <v>25</v>
      </c>
      <c r="AB1094" s="8">
        <f>VLOOKUP(Quintile_Data[[#This Row],[Deaths_Q2]],Mapping!$A$2:$B$8,2,FALSE)</f>
        <v>50</v>
      </c>
      <c r="AC1094" s="8">
        <f>VLOOKUP(Quintile_Data[[#This Row],[Deaths_Q3]],Mapping!$A$2:$B$8,2,FALSE)</f>
        <v>50</v>
      </c>
      <c r="AD1094" s="8">
        <f>VLOOKUP(Quintile_Data[[#This Row],[Deaths_Q4]],Mapping!$A$2:$B$8,2,FALSE)</f>
        <v>50</v>
      </c>
      <c r="AE1094" s="8">
        <f>VLOOKUP(Quintile_Data[[#This Row],[Deaths_Q5]],Mapping!$A$2:$B$8,2,FALSE)</f>
        <v>25</v>
      </c>
      <c r="AF1094" s="8">
        <f>VLOOKUP(Quintile_Data[[#This Row],[Deaths_Overall]],Mapping!$A$2:$B$8,2,FALSE)</f>
        <v>50</v>
      </c>
    </row>
    <row r="1095" spans="1:32" x14ac:dyDescent="0.25">
      <c r="A1095" t="s">
        <v>12</v>
      </c>
      <c r="B1095" t="s">
        <v>27</v>
      </c>
      <c r="C1095" t="s">
        <v>28</v>
      </c>
      <c r="D1095" t="s">
        <v>17</v>
      </c>
      <c r="E1095" t="s">
        <v>62</v>
      </c>
      <c r="F1095" t="s">
        <v>7</v>
      </c>
      <c r="G1095" s="10">
        <v>2.2344517180455199</v>
      </c>
      <c r="H1095" s="5">
        <v>1.5619026623957299</v>
      </c>
      <c r="I1095" s="5">
        <v>1.0902324402933401</v>
      </c>
      <c r="J1095" s="5">
        <v>0.87874386571431595</v>
      </c>
      <c r="K1095" s="5">
        <v>0.54385189984981996</v>
      </c>
      <c r="L1095" s="5">
        <v>1.06174182543103</v>
      </c>
      <c r="M1095" s="10">
        <v>1.42943138167488</v>
      </c>
      <c r="N1095" s="5">
        <v>1.2479738164854399</v>
      </c>
      <c r="O1095" s="5">
        <v>1.0433283477186299</v>
      </c>
      <c r="P1095" s="5">
        <v>1.0560059271317901</v>
      </c>
      <c r="Q1095" s="5">
        <v>0.83915369018221797</v>
      </c>
      <c r="R1095" s="5">
        <v>1.06323971721903</v>
      </c>
      <c r="S1095" s="11" t="s">
        <v>53</v>
      </c>
      <c r="T1095" t="s">
        <v>49</v>
      </c>
      <c r="U1095" t="s">
        <v>49</v>
      </c>
      <c r="V1095" t="s">
        <v>49</v>
      </c>
      <c r="W1095" t="s">
        <v>49</v>
      </c>
      <c r="X1095" t="s">
        <v>48</v>
      </c>
      <c r="Y1095" s="7">
        <f>ABS(Quintile_Data[[#This Row],[AE_Amt_Overall]]-MAX(Quintile_Data[[#This Row],[AE_Amt_Q1]:[AE_Amt_Q5]]))</f>
        <v>1.1727098926144899</v>
      </c>
      <c r="Z1095" s="6">
        <f>ABS(MIN(Quintile_Data[[#This Row],[AE_Amt_Q1]:[AE_Amt_Q5]])-Quintile_Data[[#This Row],[AE_Amt_Overall]])</f>
        <v>0.51788992558121005</v>
      </c>
      <c r="AA1095" s="19">
        <f>VLOOKUP(Quintile_Data[[#This Row],[Deaths_Q1]],Mapping!$A$2:$B$8,2,FALSE)</f>
        <v>12</v>
      </c>
      <c r="AB1095" s="8">
        <f>VLOOKUP(Quintile_Data[[#This Row],[Deaths_Q2]],Mapping!$A$2:$B$8,2,FALSE)</f>
        <v>25</v>
      </c>
      <c r="AC1095" s="8">
        <f>VLOOKUP(Quintile_Data[[#This Row],[Deaths_Q3]],Mapping!$A$2:$B$8,2,FALSE)</f>
        <v>25</v>
      </c>
      <c r="AD1095" s="8">
        <f>VLOOKUP(Quintile_Data[[#This Row],[Deaths_Q4]],Mapping!$A$2:$B$8,2,FALSE)</f>
        <v>25</v>
      </c>
      <c r="AE1095" s="8">
        <f>VLOOKUP(Quintile_Data[[#This Row],[Deaths_Q5]],Mapping!$A$2:$B$8,2,FALSE)</f>
        <v>25</v>
      </c>
      <c r="AF1095" s="8">
        <f>VLOOKUP(Quintile_Data[[#This Row],[Deaths_Overall]],Mapping!$A$2:$B$8,2,FALSE)</f>
        <v>50</v>
      </c>
    </row>
    <row r="1096" spans="1:32" x14ac:dyDescent="0.25">
      <c r="A1096" t="s">
        <v>12</v>
      </c>
      <c r="B1096" t="s">
        <v>27</v>
      </c>
      <c r="C1096" t="s">
        <v>28</v>
      </c>
      <c r="D1096" t="s">
        <v>17</v>
      </c>
      <c r="E1096" t="s">
        <v>62</v>
      </c>
      <c r="F1096" t="s">
        <v>57</v>
      </c>
      <c r="G1096" s="10">
        <v>1.79173165001477</v>
      </c>
      <c r="H1096" s="5">
        <v>1.3446030475700499</v>
      </c>
      <c r="I1096" s="5">
        <v>1.13178022450075</v>
      </c>
      <c r="J1096" s="5">
        <v>0.94073383242019404</v>
      </c>
      <c r="K1096" s="5">
        <v>0.622103107720271</v>
      </c>
      <c r="L1096" s="5">
        <v>1.0807032899614699</v>
      </c>
      <c r="M1096" s="10">
        <v>1.3610108820895701</v>
      </c>
      <c r="N1096" s="5">
        <v>1.26446957671398</v>
      </c>
      <c r="O1096" s="5">
        <v>1.14379769174901</v>
      </c>
      <c r="P1096" s="5">
        <v>0.95901860566544295</v>
      </c>
      <c r="Q1096" s="5">
        <v>1.0445425512379301</v>
      </c>
      <c r="R1096" s="5">
        <v>1.1425556485741399</v>
      </c>
      <c r="S1096" s="11" t="s">
        <v>49</v>
      </c>
      <c r="T1096" t="s">
        <v>48</v>
      </c>
      <c r="U1096" t="s">
        <v>48</v>
      </c>
      <c r="V1096" t="s">
        <v>48</v>
      </c>
      <c r="W1096" t="s">
        <v>48</v>
      </c>
      <c r="X1096" t="s">
        <v>48</v>
      </c>
      <c r="Y1096" s="7">
        <f>ABS(Quintile_Data[[#This Row],[AE_Amt_Overall]]-MAX(Quintile_Data[[#This Row],[AE_Amt_Q1]:[AE_Amt_Q5]]))</f>
        <v>0.71102836005330006</v>
      </c>
      <c r="Z1096" s="6">
        <f>ABS(MIN(Quintile_Data[[#This Row],[AE_Amt_Q1]:[AE_Amt_Q5]])-Quintile_Data[[#This Row],[AE_Amt_Overall]])</f>
        <v>0.45860018224119892</v>
      </c>
      <c r="AA1096" s="19">
        <f>VLOOKUP(Quintile_Data[[#This Row],[Deaths_Q1]],Mapping!$A$2:$B$8,2,FALSE)</f>
        <v>25</v>
      </c>
      <c r="AB1096" s="8">
        <f>VLOOKUP(Quintile_Data[[#This Row],[Deaths_Q2]],Mapping!$A$2:$B$8,2,FALSE)</f>
        <v>50</v>
      </c>
      <c r="AC1096" s="8">
        <f>VLOOKUP(Quintile_Data[[#This Row],[Deaths_Q3]],Mapping!$A$2:$B$8,2,FALSE)</f>
        <v>50</v>
      </c>
      <c r="AD1096" s="8">
        <f>VLOOKUP(Quintile_Data[[#This Row],[Deaths_Q4]],Mapping!$A$2:$B$8,2,FALSE)</f>
        <v>50</v>
      </c>
      <c r="AE1096" s="8">
        <f>VLOOKUP(Quintile_Data[[#This Row],[Deaths_Q5]],Mapping!$A$2:$B$8,2,FALSE)</f>
        <v>50</v>
      </c>
      <c r="AF1096" s="8">
        <f>VLOOKUP(Quintile_Data[[#This Row],[Deaths_Overall]],Mapping!$A$2:$B$8,2,FALSE)</f>
        <v>50</v>
      </c>
    </row>
    <row r="1097" spans="1:32" x14ac:dyDescent="0.25">
      <c r="A1097" t="s">
        <v>12</v>
      </c>
      <c r="B1097" t="s">
        <v>27</v>
      </c>
      <c r="C1097" t="s">
        <v>28</v>
      </c>
      <c r="D1097" t="s">
        <v>17</v>
      </c>
      <c r="E1097" t="s">
        <v>11</v>
      </c>
      <c r="F1097" t="s">
        <v>16</v>
      </c>
      <c r="G1097" s="10">
        <v>1.8691669367219099</v>
      </c>
      <c r="H1097" s="5">
        <v>1.46547526390276</v>
      </c>
      <c r="I1097" s="5">
        <v>1.2225471426218799</v>
      </c>
      <c r="J1097" s="5">
        <v>1.0049751239031901</v>
      </c>
      <c r="K1097" s="5">
        <v>0.78318679632208899</v>
      </c>
      <c r="L1097" s="5">
        <v>1.1586586680336901</v>
      </c>
      <c r="M1097" s="10">
        <v>1.80327541810184</v>
      </c>
      <c r="N1097" s="5">
        <v>1.5258965986550299</v>
      </c>
      <c r="O1097" s="5">
        <v>1.2174432512989199</v>
      </c>
      <c r="P1097" s="5">
        <v>1.08608564778595</v>
      </c>
      <c r="Q1097" s="5">
        <v>0.90218895638145002</v>
      </c>
      <c r="R1097" s="5">
        <v>1.2530546199889401</v>
      </c>
      <c r="S1097" s="11" t="s">
        <v>49</v>
      </c>
      <c r="T1097" t="s">
        <v>48</v>
      </c>
      <c r="U1097" t="s">
        <v>48</v>
      </c>
      <c r="V1097" t="s">
        <v>49</v>
      </c>
      <c r="W1097" t="s">
        <v>49</v>
      </c>
      <c r="X1097" t="s">
        <v>48</v>
      </c>
      <c r="Y1097" s="7">
        <f>ABS(Quintile_Data[[#This Row],[AE_Amt_Overall]]-MAX(Quintile_Data[[#This Row],[AE_Amt_Q1]:[AE_Amt_Q5]]))</f>
        <v>0.71050826868821981</v>
      </c>
      <c r="Z1097" s="6">
        <f>ABS(MIN(Quintile_Data[[#This Row],[AE_Amt_Q1]:[AE_Amt_Q5]])-Quintile_Data[[#This Row],[AE_Amt_Overall]])</f>
        <v>0.37547187171160112</v>
      </c>
      <c r="AA1097" s="19">
        <f>VLOOKUP(Quintile_Data[[#This Row],[Deaths_Q1]],Mapping!$A$2:$B$8,2,FALSE)</f>
        <v>25</v>
      </c>
      <c r="AB1097" s="8">
        <f>VLOOKUP(Quintile_Data[[#This Row],[Deaths_Q2]],Mapping!$A$2:$B$8,2,FALSE)</f>
        <v>50</v>
      </c>
      <c r="AC1097" s="8">
        <f>VLOOKUP(Quintile_Data[[#This Row],[Deaths_Q3]],Mapping!$A$2:$B$8,2,FALSE)</f>
        <v>50</v>
      </c>
      <c r="AD1097" s="8">
        <f>VLOOKUP(Quintile_Data[[#This Row],[Deaths_Q4]],Mapping!$A$2:$B$8,2,FALSE)</f>
        <v>25</v>
      </c>
      <c r="AE1097" s="8">
        <f>VLOOKUP(Quintile_Data[[#This Row],[Deaths_Q5]],Mapping!$A$2:$B$8,2,FALSE)</f>
        <v>25</v>
      </c>
      <c r="AF1097" s="8">
        <f>VLOOKUP(Quintile_Data[[#This Row],[Deaths_Overall]],Mapping!$A$2:$B$8,2,FALSE)</f>
        <v>50</v>
      </c>
    </row>
    <row r="1098" spans="1:32" x14ac:dyDescent="0.25">
      <c r="A1098" t="s">
        <v>12</v>
      </c>
      <c r="B1098" t="s">
        <v>27</v>
      </c>
      <c r="C1098" t="s">
        <v>28</v>
      </c>
      <c r="D1098" t="s">
        <v>17</v>
      </c>
      <c r="E1098" t="s">
        <v>11</v>
      </c>
      <c r="F1098" t="s">
        <v>7</v>
      </c>
      <c r="G1098" s="10">
        <v>2.8514569497261699</v>
      </c>
      <c r="H1098" s="5">
        <v>1.60043843724532</v>
      </c>
      <c r="I1098" s="5">
        <v>1.1858689719693301</v>
      </c>
      <c r="J1098" s="5">
        <v>0.90196245641310202</v>
      </c>
      <c r="K1098" s="5">
        <v>0.38368469174974801</v>
      </c>
      <c r="L1098" s="5">
        <v>0.87042228891545403</v>
      </c>
      <c r="M1098" s="10">
        <v>1.5525625392945599</v>
      </c>
      <c r="N1098" s="5">
        <v>1.25781776324445</v>
      </c>
      <c r="O1098" s="5">
        <v>1.0272345694168601</v>
      </c>
      <c r="P1098" s="5">
        <v>0.95953303202109697</v>
      </c>
      <c r="Q1098" s="5">
        <v>0.67070346985554996</v>
      </c>
      <c r="R1098" s="5">
        <v>0.935206440202075</v>
      </c>
      <c r="S1098" s="11" t="s">
        <v>51</v>
      </c>
      <c r="T1098" t="s">
        <v>53</v>
      </c>
      <c r="U1098" t="s">
        <v>49</v>
      </c>
      <c r="V1098" t="s">
        <v>49</v>
      </c>
      <c r="W1098" t="s">
        <v>49</v>
      </c>
      <c r="X1098" t="s">
        <v>48</v>
      </c>
      <c r="Y1098" s="7">
        <f>ABS(Quintile_Data[[#This Row],[AE_Amt_Overall]]-MAX(Quintile_Data[[#This Row],[AE_Amt_Q1]:[AE_Amt_Q5]]))</f>
        <v>1.9810346608107159</v>
      </c>
      <c r="Z1098" s="6">
        <f>ABS(MIN(Quintile_Data[[#This Row],[AE_Amt_Q1]:[AE_Amt_Q5]])-Quintile_Data[[#This Row],[AE_Amt_Overall]])</f>
        <v>0.48673759716570603</v>
      </c>
      <c r="AA1098" s="19">
        <f>VLOOKUP(Quintile_Data[[#This Row],[Deaths_Q1]],Mapping!$A$2:$B$8,2,FALSE)</f>
        <v>6</v>
      </c>
      <c r="AB1098" s="8">
        <f>VLOOKUP(Quintile_Data[[#This Row],[Deaths_Q2]],Mapping!$A$2:$B$8,2,FALSE)</f>
        <v>12</v>
      </c>
      <c r="AC1098" s="8">
        <f>VLOOKUP(Quintile_Data[[#This Row],[Deaths_Q3]],Mapping!$A$2:$B$8,2,FALSE)</f>
        <v>25</v>
      </c>
      <c r="AD1098" s="8">
        <f>VLOOKUP(Quintile_Data[[#This Row],[Deaths_Q4]],Mapping!$A$2:$B$8,2,FALSE)</f>
        <v>25</v>
      </c>
      <c r="AE1098" s="8">
        <f>VLOOKUP(Quintile_Data[[#This Row],[Deaths_Q5]],Mapping!$A$2:$B$8,2,FALSE)</f>
        <v>25</v>
      </c>
      <c r="AF1098" s="8">
        <f>VLOOKUP(Quintile_Data[[#This Row],[Deaths_Overall]],Mapping!$A$2:$B$8,2,FALSE)</f>
        <v>50</v>
      </c>
    </row>
    <row r="1099" spans="1:32" x14ac:dyDescent="0.25">
      <c r="A1099" t="s">
        <v>12</v>
      </c>
      <c r="B1099" t="s">
        <v>27</v>
      </c>
      <c r="C1099" t="s">
        <v>28</v>
      </c>
      <c r="D1099" t="s">
        <v>17</v>
      </c>
      <c r="E1099" t="s">
        <v>11</v>
      </c>
      <c r="F1099" t="s">
        <v>57</v>
      </c>
      <c r="G1099" s="10">
        <v>2.4036832654984899</v>
      </c>
      <c r="H1099" s="5">
        <v>1.57957112185126</v>
      </c>
      <c r="I1099" s="5">
        <v>1.21208234465834</v>
      </c>
      <c r="J1099" s="5">
        <v>0.926927956429204</v>
      </c>
      <c r="K1099" s="5">
        <v>0.44150050864757401</v>
      </c>
      <c r="L1099" s="5">
        <v>0.90855004818430996</v>
      </c>
      <c r="M1099" s="10">
        <v>1.2634992461837899</v>
      </c>
      <c r="N1099" s="5">
        <v>1.49484198277127</v>
      </c>
      <c r="O1099" s="5">
        <v>1.1637251737057199</v>
      </c>
      <c r="P1099" s="5">
        <v>1.14175632336349</v>
      </c>
      <c r="Q1099" s="5">
        <v>0.799135881257238</v>
      </c>
      <c r="R1099" s="5">
        <v>1.1552663501551801</v>
      </c>
      <c r="S1099" s="11" t="s">
        <v>49</v>
      </c>
      <c r="T1099" t="s">
        <v>48</v>
      </c>
      <c r="U1099" t="s">
        <v>48</v>
      </c>
      <c r="V1099" t="s">
        <v>48</v>
      </c>
      <c r="W1099" t="s">
        <v>49</v>
      </c>
      <c r="X1099" t="s">
        <v>48</v>
      </c>
      <c r="Y1099" s="7">
        <f>ABS(Quintile_Data[[#This Row],[AE_Amt_Overall]]-MAX(Quintile_Data[[#This Row],[AE_Amt_Q1]:[AE_Amt_Q5]]))</f>
        <v>1.49513321731418</v>
      </c>
      <c r="Z1099" s="6">
        <f>ABS(MIN(Quintile_Data[[#This Row],[AE_Amt_Q1]:[AE_Amt_Q5]])-Quintile_Data[[#This Row],[AE_Amt_Overall]])</f>
        <v>0.46704953953673595</v>
      </c>
      <c r="AA1099" s="19">
        <f>VLOOKUP(Quintile_Data[[#This Row],[Deaths_Q1]],Mapping!$A$2:$B$8,2,FALSE)</f>
        <v>25</v>
      </c>
      <c r="AB1099" s="8">
        <f>VLOOKUP(Quintile_Data[[#This Row],[Deaths_Q2]],Mapping!$A$2:$B$8,2,FALSE)</f>
        <v>50</v>
      </c>
      <c r="AC1099" s="8">
        <f>VLOOKUP(Quintile_Data[[#This Row],[Deaths_Q3]],Mapping!$A$2:$B$8,2,FALSE)</f>
        <v>50</v>
      </c>
      <c r="AD1099" s="8">
        <f>VLOOKUP(Quintile_Data[[#This Row],[Deaths_Q4]],Mapping!$A$2:$B$8,2,FALSE)</f>
        <v>50</v>
      </c>
      <c r="AE1099" s="8">
        <f>VLOOKUP(Quintile_Data[[#This Row],[Deaths_Q5]],Mapping!$A$2:$B$8,2,FALSE)</f>
        <v>25</v>
      </c>
      <c r="AF1099" s="8">
        <f>VLOOKUP(Quintile_Data[[#This Row],[Deaths_Overall]],Mapping!$A$2:$B$8,2,FALSE)</f>
        <v>50</v>
      </c>
    </row>
    <row r="1100" spans="1:32" x14ac:dyDescent="0.25">
      <c r="A1100" t="s">
        <v>12</v>
      </c>
      <c r="B1100" t="s">
        <v>27</v>
      </c>
      <c r="C1100" t="s">
        <v>28</v>
      </c>
      <c r="D1100" t="s">
        <v>17</v>
      </c>
      <c r="E1100" t="s">
        <v>58</v>
      </c>
      <c r="F1100" t="s">
        <v>16</v>
      </c>
      <c r="G1100" s="10">
        <v>1.53280194119286</v>
      </c>
      <c r="H1100" s="5">
        <v>1.3785834151635099</v>
      </c>
      <c r="I1100" s="5">
        <v>1.2857650507117699</v>
      </c>
      <c r="J1100" s="5">
        <v>1.15262285647511</v>
      </c>
      <c r="K1100" s="5">
        <v>0.94867579041969297</v>
      </c>
      <c r="L1100" s="5">
        <v>1.2156432842071401</v>
      </c>
      <c r="M1100" s="10">
        <v>1.50311686934157</v>
      </c>
      <c r="N1100" s="5">
        <v>1.4340692765958101</v>
      </c>
      <c r="O1100" s="5">
        <v>1.3072508382288399</v>
      </c>
      <c r="P1100" s="5">
        <v>1.16225444726788</v>
      </c>
      <c r="Q1100" s="5">
        <v>0.97928676692239303</v>
      </c>
      <c r="R1100" s="5">
        <v>1.2488575715075101</v>
      </c>
      <c r="S1100" s="11" t="s">
        <v>48</v>
      </c>
      <c r="T1100" t="s">
        <v>48</v>
      </c>
      <c r="U1100" t="s">
        <v>50</v>
      </c>
      <c r="V1100" t="s">
        <v>48</v>
      </c>
      <c r="W1100" t="s">
        <v>48</v>
      </c>
      <c r="X1100" t="s">
        <v>50</v>
      </c>
      <c r="Y1100" s="7">
        <f>ABS(Quintile_Data[[#This Row],[AE_Amt_Overall]]-MAX(Quintile_Data[[#This Row],[AE_Amt_Q1]:[AE_Amt_Q5]]))</f>
        <v>0.31715865698571988</v>
      </c>
      <c r="Z1100" s="6">
        <f>ABS(MIN(Quintile_Data[[#This Row],[AE_Amt_Q1]:[AE_Amt_Q5]])-Quintile_Data[[#This Row],[AE_Amt_Overall]])</f>
        <v>0.26696749378744711</v>
      </c>
      <c r="AA1100" s="19">
        <f>VLOOKUP(Quintile_Data[[#This Row],[Deaths_Q1]],Mapping!$A$2:$B$8,2,FALSE)</f>
        <v>50</v>
      </c>
      <c r="AB1100" s="8">
        <f>VLOOKUP(Quintile_Data[[#This Row],[Deaths_Q2]],Mapping!$A$2:$B$8,2,FALSE)</f>
        <v>50</v>
      </c>
      <c r="AC1100" s="8">
        <f>VLOOKUP(Quintile_Data[[#This Row],[Deaths_Q3]],Mapping!$A$2:$B$8,2,FALSE)</f>
        <v>100</v>
      </c>
      <c r="AD1100" s="8">
        <f>VLOOKUP(Quintile_Data[[#This Row],[Deaths_Q4]],Mapping!$A$2:$B$8,2,FALSE)</f>
        <v>50</v>
      </c>
      <c r="AE1100" s="8">
        <f>VLOOKUP(Quintile_Data[[#This Row],[Deaths_Q5]],Mapping!$A$2:$B$8,2,FALSE)</f>
        <v>50</v>
      </c>
      <c r="AF1100" s="8">
        <f>VLOOKUP(Quintile_Data[[#This Row],[Deaths_Overall]],Mapping!$A$2:$B$8,2,FALSE)</f>
        <v>100</v>
      </c>
    </row>
    <row r="1101" spans="1:32" x14ac:dyDescent="0.25">
      <c r="A1101" t="s">
        <v>12</v>
      </c>
      <c r="B1101" t="s">
        <v>27</v>
      </c>
      <c r="C1101" t="s">
        <v>28</v>
      </c>
      <c r="D1101" t="s">
        <v>17</v>
      </c>
      <c r="E1101" t="s">
        <v>58</v>
      </c>
      <c r="F1101" t="s">
        <v>7</v>
      </c>
      <c r="G1101" s="10">
        <v>1.84510905338488</v>
      </c>
      <c r="H1101" s="5">
        <v>1.3470833224085501</v>
      </c>
      <c r="I1101" s="5">
        <v>1.1370689653397801</v>
      </c>
      <c r="J1101" s="5">
        <v>0.97937259401183896</v>
      </c>
      <c r="K1101" s="5">
        <v>0.74957648030584001</v>
      </c>
      <c r="L1101" s="5">
        <v>1.00797503934588</v>
      </c>
      <c r="M1101" s="10">
        <v>1.5787742934831801</v>
      </c>
      <c r="N1101" s="5">
        <v>1.2103946338890801</v>
      </c>
      <c r="O1101" s="5">
        <v>1.07839021431407</v>
      </c>
      <c r="P1101" s="5">
        <v>1.10056398502472</v>
      </c>
      <c r="Q1101" s="5">
        <v>0.87221498946360299</v>
      </c>
      <c r="R1101" s="5">
        <v>1.04802909956012</v>
      </c>
      <c r="S1101" s="11" t="s">
        <v>49</v>
      </c>
      <c r="T1101" t="s">
        <v>48</v>
      </c>
      <c r="U1101" t="s">
        <v>48</v>
      </c>
      <c r="V1101" t="s">
        <v>48</v>
      </c>
      <c r="W1101" t="s">
        <v>48</v>
      </c>
      <c r="X1101" t="s">
        <v>48</v>
      </c>
      <c r="Y1101" s="7">
        <f>ABS(Quintile_Data[[#This Row],[AE_Amt_Overall]]-MAX(Quintile_Data[[#This Row],[AE_Amt_Q1]:[AE_Amt_Q5]]))</f>
        <v>0.83713401403900001</v>
      </c>
      <c r="Z1101" s="6">
        <f>ABS(MIN(Quintile_Data[[#This Row],[AE_Amt_Q1]:[AE_Amt_Q5]])-Quintile_Data[[#This Row],[AE_Amt_Overall]])</f>
        <v>0.25839855904003994</v>
      </c>
      <c r="AA1101" s="19">
        <f>VLOOKUP(Quintile_Data[[#This Row],[Deaths_Q1]],Mapping!$A$2:$B$8,2,FALSE)</f>
        <v>25</v>
      </c>
      <c r="AB1101" s="8">
        <f>VLOOKUP(Quintile_Data[[#This Row],[Deaths_Q2]],Mapping!$A$2:$B$8,2,FALSE)</f>
        <v>50</v>
      </c>
      <c r="AC1101" s="8">
        <f>VLOOKUP(Quintile_Data[[#This Row],[Deaths_Q3]],Mapping!$A$2:$B$8,2,FALSE)</f>
        <v>50</v>
      </c>
      <c r="AD1101" s="8">
        <f>VLOOKUP(Quintile_Data[[#This Row],[Deaths_Q4]],Mapping!$A$2:$B$8,2,FALSE)</f>
        <v>50</v>
      </c>
      <c r="AE1101" s="8">
        <f>VLOOKUP(Quintile_Data[[#This Row],[Deaths_Q5]],Mapping!$A$2:$B$8,2,FALSE)</f>
        <v>50</v>
      </c>
      <c r="AF1101" s="8">
        <f>VLOOKUP(Quintile_Data[[#This Row],[Deaths_Overall]],Mapping!$A$2:$B$8,2,FALSE)</f>
        <v>50</v>
      </c>
    </row>
    <row r="1102" spans="1:32" x14ac:dyDescent="0.25">
      <c r="A1102" t="s">
        <v>12</v>
      </c>
      <c r="B1102" t="s">
        <v>27</v>
      </c>
      <c r="C1102" t="s">
        <v>28</v>
      </c>
      <c r="D1102" t="s">
        <v>17</v>
      </c>
      <c r="E1102" t="s">
        <v>58</v>
      </c>
      <c r="F1102" t="s">
        <v>57</v>
      </c>
      <c r="G1102" s="10">
        <v>1.6169138842111499</v>
      </c>
      <c r="H1102" s="5">
        <v>1.3364757590568299</v>
      </c>
      <c r="I1102" s="5">
        <v>1.1845314377623599</v>
      </c>
      <c r="J1102" s="5">
        <v>1.0856088849818999</v>
      </c>
      <c r="K1102" s="5">
        <v>0.82867974034594605</v>
      </c>
      <c r="L1102" s="5">
        <v>1.06396108869499</v>
      </c>
      <c r="M1102" s="10">
        <v>1.4748004273236099</v>
      </c>
      <c r="N1102" s="5">
        <v>1.3683858858773099</v>
      </c>
      <c r="O1102" s="5">
        <v>1.26629716920637</v>
      </c>
      <c r="P1102" s="5">
        <v>1.2080446783212</v>
      </c>
      <c r="Q1102" s="5">
        <v>0.99585919212301899</v>
      </c>
      <c r="R1102" s="5">
        <v>1.2128796327434599</v>
      </c>
      <c r="S1102" s="11" t="s">
        <v>48</v>
      </c>
      <c r="T1102" t="s">
        <v>48</v>
      </c>
      <c r="U1102" t="s">
        <v>50</v>
      </c>
      <c r="V1102" t="s">
        <v>50</v>
      </c>
      <c r="W1102" t="s">
        <v>48</v>
      </c>
      <c r="X1102" t="s">
        <v>50</v>
      </c>
      <c r="Y1102" s="7">
        <f>ABS(Quintile_Data[[#This Row],[AE_Amt_Overall]]-MAX(Quintile_Data[[#This Row],[AE_Amt_Q1]:[AE_Amt_Q5]]))</f>
        <v>0.55295279551615995</v>
      </c>
      <c r="Z1102" s="6">
        <f>ABS(MIN(Quintile_Data[[#This Row],[AE_Amt_Q1]:[AE_Amt_Q5]])-Quintile_Data[[#This Row],[AE_Amt_Overall]])</f>
        <v>0.23528134834904391</v>
      </c>
      <c r="AA1102" s="19">
        <f>VLOOKUP(Quintile_Data[[#This Row],[Deaths_Q1]],Mapping!$A$2:$B$8,2,FALSE)</f>
        <v>50</v>
      </c>
      <c r="AB1102" s="8">
        <f>VLOOKUP(Quintile_Data[[#This Row],[Deaths_Q2]],Mapping!$A$2:$B$8,2,FALSE)</f>
        <v>50</v>
      </c>
      <c r="AC1102" s="8">
        <f>VLOOKUP(Quintile_Data[[#This Row],[Deaths_Q3]],Mapping!$A$2:$B$8,2,FALSE)</f>
        <v>100</v>
      </c>
      <c r="AD1102" s="8">
        <f>VLOOKUP(Quintile_Data[[#This Row],[Deaths_Q4]],Mapping!$A$2:$B$8,2,FALSE)</f>
        <v>100</v>
      </c>
      <c r="AE1102" s="8">
        <f>VLOOKUP(Quintile_Data[[#This Row],[Deaths_Q5]],Mapping!$A$2:$B$8,2,FALSE)</f>
        <v>50</v>
      </c>
      <c r="AF1102" s="8">
        <f>VLOOKUP(Quintile_Data[[#This Row],[Deaths_Overall]],Mapping!$A$2:$B$8,2,FALSE)</f>
        <v>100</v>
      </c>
    </row>
    <row r="1103" spans="1:32" x14ac:dyDescent="0.25">
      <c r="A1103" t="s">
        <v>12</v>
      </c>
      <c r="B1103" t="s">
        <v>27</v>
      </c>
      <c r="C1103" t="s">
        <v>28</v>
      </c>
      <c r="D1103" t="s">
        <v>29</v>
      </c>
      <c r="E1103" t="s">
        <v>60</v>
      </c>
      <c r="F1103" t="s">
        <v>16</v>
      </c>
      <c r="G1103" s="10">
        <v>1.88268757415799</v>
      </c>
      <c r="H1103" s="5">
        <v>1.55804286640262</v>
      </c>
      <c r="I1103" s="5">
        <v>1.31689452807579</v>
      </c>
      <c r="J1103" s="5">
        <v>1.1495400882354301</v>
      </c>
      <c r="K1103" s="5">
        <v>0.98702950881892304</v>
      </c>
      <c r="L1103" s="5">
        <v>1.2915534108419999</v>
      </c>
      <c r="M1103" s="10">
        <v>1.84013889670734</v>
      </c>
      <c r="N1103" s="5">
        <v>1.52728106318693</v>
      </c>
      <c r="O1103" s="5">
        <v>1.3638741442382301</v>
      </c>
      <c r="P1103" s="5">
        <v>1.2296511457661801</v>
      </c>
      <c r="Q1103" s="5">
        <v>1.01258860242663</v>
      </c>
      <c r="R1103" s="5">
        <v>1.3349417686191301</v>
      </c>
      <c r="S1103" s="11" t="s">
        <v>48</v>
      </c>
      <c r="T1103" t="s">
        <v>48</v>
      </c>
      <c r="U1103" t="s">
        <v>48</v>
      </c>
      <c r="V1103" t="s">
        <v>48</v>
      </c>
      <c r="W1103" t="s">
        <v>48</v>
      </c>
      <c r="X1103" t="s">
        <v>50</v>
      </c>
      <c r="Y1103" s="7">
        <f>ABS(Quintile_Data[[#This Row],[AE_Amt_Overall]]-MAX(Quintile_Data[[#This Row],[AE_Amt_Q1]:[AE_Amt_Q5]]))</f>
        <v>0.59113416331599011</v>
      </c>
      <c r="Z1103" s="6">
        <f>ABS(MIN(Quintile_Data[[#This Row],[AE_Amt_Q1]:[AE_Amt_Q5]])-Quintile_Data[[#This Row],[AE_Amt_Overall]])</f>
        <v>0.30452390202307689</v>
      </c>
      <c r="AA1103" s="19">
        <f>VLOOKUP(Quintile_Data[[#This Row],[Deaths_Q1]],Mapping!$A$2:$B$8,2,FALSE)</f>
        <v>50</v>
      </c>
      <c r="AB1103" s="8">
        <f>VLOOKUP(Quintile_Data[[#This Row],[Deaths_Q2]],Mapping!$A$2:$B$8,2,FALSE)</f>
        <v>50</v>
      </c>
      <c r="AC1103" s="8">
        <f>VLOOKUP(Quintile_Data[[#This Row],[Deaths_Q3]],Mapping!$A$2:$B$8,2,FALSE)</f>
        <v>50</v>
      </c>
      <c r="AD1103" s="8">
        <f>VLOOKUP(Quintile_Data[[#This Row],[Deaths_Q4]],Mapping!$A$2:$B$8,2,FALSE)</f>
        <v>50</v>
      </c>
      <c r="AE1103" s="8">
        <f>VLOOKUP(Quintile_Data[[#This Row],[Deaths_Q5]],Mapping!$A$2:$B$8,2,FALSE)</f>
        <v>50</v>
      </c>
      <c r="AF1103" s="8">
        <f>VLOOKUP(Quintile_Data[[#This Row],[Deaths_Overall]],Mapping!$A$2:$B$8,2,FALSE)</f>
        <v>100</v>
      </c>
    </row>
    <row r="1104" spans="1:32" x14ac:dyDescent="0.25">
      <c r="A1104" t="s">
        <v>12</v>
      </c>
      <c r="B1104" t="s">
        <v>27</v>
      </c>
      <c r="C1104" t="s">
        <v>28</v>
      </c>
      <c r="D1104" t="s">
        <v>29</v>
      </c>
      <c r="E1104" t="s">
        <v>60</v>
      </c>
      <c r="F1104" t="s">
        <v>7</v>
      </c>
      <c r="G1104" s="10">
        <v>1.8172618063169701</v>
      </c>
      <c r="H1104" s="5">
        <v>1.3596824972546999</v>
      </c>
      <c r="I1104" s="5">
        <v>1.1129385340999101</v>
      </c>
      <c r="J1104" s="5">
        <v>0.884924840739437</v>
      </c>
      <c r="K1104" s="5">
        <v>0.62104821546287203</v>
      </c>
      <c r="L1104" s="5">
        <v>1.0732774687928499</v>
      </c>
      <c r="M1104" s="10">
        <v>1.5547692401516</v>
      </c>
      <c r="N1104" s="5">
        <v>1.3115858951911901</v>
      </c>
      <c r="O1104" s="5">
        <v>1.14855876135899</v>
      </c>
      <c r="P1104" s="5">
        <v>0.951752379383073</v>
      </c>
      <c r="Q1104" s="5">
        <v>0.81154435010182302</v>
      </c>
      <c r="R1104" s="5">
        <v>1.1061608012764299</v>
      </c>
      <c r="S1104" s="11" t="s">
        <v>49</v>
      </c>
      <c r="T1104" t="s">
        <v>49</v>
      </c>
      <c r="U1104" t="s">
        <v>49</v>
      </c>
      <c r="V1104" t="s">
        <v>49</v>
      </c>
      <c r="W1104" t="s">
        <v>51</v>
      </c>
      <c r="X1104" t="s">
        <v>48</v>
      </c>
      <c r="Y1104" s="7">
        <f>ABS(Quintile_Data[[#This Row],[AE_Amt_Overall]]-MAX(Quintile_Data[[#This Row],[AE_Amt_Q1]:[AE_Amt_Q5]]))</f>
        <v>0.74398433752412019</v>
      </c>
      <c r="Z1104" s="6">
        <f>ABS(MIN(Quintile_Data[[#This Row],[AE_Amt_Q1]:[AE_Amt_Q5]])-Quintile_Data[[#This Row],[AE_Amt_Overall]])</f>
        <v>0.45222925332997788</v>
      </c>
      <c r="AA1104" s="19">
        <f>VLOOKUP(Quintile_Data[[#This Row],[Deaths_Q1]],Mapping!$A$2:$B$8,2,FALSE)</f>
        <v>25</v>
      </c>
      <c r="AB1104" s="8">
        <f>VLOOKUP(Quintile_Data[[#This Row],[Deaths_Q2]],Mapping!$A$2:$B$8,2,FALSE)</f>
        <v>25</v>
      </c>
      <c r="AC1104" s="8">
        <f>VLOOKUP(Quintile_Data[[#This Row],[Deaths_Q3]],Mapping!$A$2:$B$8,2,FALSE)</f>
        <v>25</v>
      </c>
      <c r="AD1104" s="8">
        <f>VLOOKUP(Quintile_Data[[#This Row],[Deaths_Q4]],Mapping!$A$2:$B$8,2,FALSE)</f>
        <v>25</v>
      </c>
      <c r="AE1104" s="8">
        <f>VLOOKUP(Quintile_Data[[#This Row],[Deaths_Q5]],Mapping!$A$2:$B$8,2,FALSE)</f>
        <v>6</v>
      </c>
      <c r="AF1104" s="8">
        <f>VLOOKUP(Quintile_Data[[#This Row],[Deaths_Overall]],Mapping!$A$2:$B$8,2,FALSE)</f>
        <v>50</v>
      </c>
    </row>
    <row r="1105" spans="1:32" x14ac:dyDescent="0.25">
      <c r="A1105" t="s">
        <v>12</v>
      </c>
      <c r="B1105" t="s">
        <v>27</v>
      </c>
      <c r="C1105" t="s">
        <v>28</v>
      </c>
      <c r="D1105" t="s">
        <v>29</v>
      </c>
      <c r="E1105" t="s">
        <v>60</v>
      </c>
      <c r="F1105" t="s">
        <v>57</v>
      </c>
      <c r="G1105" s="10">
        <v>1.89692578621692</v>
      </c>
      <c r="H1105" s="5">
        <v>1.5130558426014999</v>
      </c>
      <c r="I1105" s="5">
        <v>1.24691140564328</v>
      </c>
      <c r="J1105" s="5">
        <v>1.1288678447559299</v>
      </c>
      <c r="K1105" s="5">
        <v>0.91515286535860796</v>
      </c>
      <c r="L1105" s="5">
        <v>1.1724410531723</v>
      </c>
      <c r="M1105" s="10">
        <v>1.7891483332798801</v>
      </c>
      <c r="N1105" s="5">
        <v>1.5040776774539399</v>
      </c>
      <c r="O1105" s="5">
        <v>1.3531426852302699</v>
      </c>
      <c r="P1105" s="5">
        <v>1.23233622494648</v>
      </c>
      <c r="Q1105" s="5">
        <v>1.0364468519249299</v>
      </c>
      <c r="R1105" s="5">
        <v>1.29472282935381</v>
      </c>
      <c r="S1105" s="11" t="s">
        <v>49</v>
      </c>
      <c r="T1105" t="s">
        <v>48</v>
      </c>
      <c r="U1105" t="s">
        <v>48</v>
      </c>
      <c r="V1105" t="s">
        <v>48</v>
      </c>
      <c r="W1105" t="s">
        <v>48</v>
      </c>
      <c r="X1105" t="s">
        <v>50</v>
      </c>
      <c r="Y1105" s="7">
        <f>ABS(Quintile_Data[[#This Row],[AE_Amt_Overall]]-MAX(Quintile_Data[[#This Row],[AE_Amt_Q1]:[AE_Amt_Q5]]))</f>
        <v>0.72448473304462002</v>
      </c>
      <c r="Z1105" s="6">
        <f>ABS(MIN(Quintile_Data[[#This Row],[AE_Amt_Q1]:[AE_Amt_Q5]])-Quintile_Data[[#This Row],[AE_Amt_Overall]])</f>
        <v>0.257288187813692</v>
      </c>
      <c r="AA1105" s="19">
        <f>VLOOKUP(Quintile_Data[[#This Row],[Deaths_Q1]],Mapping!$A$2:$B$8,2,FALSE)</f>
        <v>25</v>
      </c>
      <c r="AB1105" s="8">
        <f>VLOOKUP(Quintile_Data[[#This Row],[Deaths_Q2]],Mapping!$A$2:$B$8,2,FALSE)</f>
        <v>50</v>
      </c>
      <c r="AC1105" s="8">
        <f>VLOOKUP(Quintile_Data[[#This Row],[Deaths_Q3]],Mapping!$A$2:$B$8,2,FALSE)</f>
        <v>50</v>
      </c>
      <c r="AD1105" s="8">
        <f>VLOOKUP(Quintile_Data[[#This Row],[Deaths_Q4]],Mapping!$A$2:$B$8,2,FALSE)</f>
        <v>50</v>
      </c>
      <c r="AE1105" s="8">
        <f>VLOOKUP(Quintile_Data[[#This Row],[Deaths_Q5]],Mapping!$A$2:$B$8,2,FALSE)</f>
        <v>50</v>
      </c>
      <c r="AF1105" s="8">
        <f>VLOOKUP(Quintile_Data[[#This Row],[Deaths_Overall]],Mapping!$A$2:$B$8,2,FALSE)</f>
        <v>100</v>
      </c>
    </row>
    <row r="1106" spans="1:32" x14ac:dyDescent="0.25">
      <c r="A1106" t="s">
        <v>12</v>
      </c>
      <c r="B1106" t="s">
        <v>27</v>
      </c>
      <c r="C1106" t="s">
        <v>28</v>
      </c>
      <c r="D1106" t="s">
        <v>29</v>
      </c>
      <c r="E1106" t="s">
        <v>61</v>
      </c>
      <c r="F1106" t="s">
        <v>16</v>
      </c>
      <c r="G1106" s="10">
        <v>1.6955225990434999</v>
      </c>
      <c r="H1106" s="5">
        <v>1.48779933565929</v>
      </c>
      <c r="I1106" s="5">
        <v>1.27775338881848</v>
      </c>
      <c r="J1106" s="5">
        <v>1.17477464453503</v>
      </c>
      <c r="K1106" s="5">
        <v>0.96665454436959797</v>
      </c>
      <c r="L1106" s="5">
        <v>1.27219019990057</v>
      </c>
      <c r="M1106" s="10">
        <v>1.76444877373755</v>
      </c>
      <c r="N1106" s="5">
        <v>1.51280580741905</v>
      </c>
      <c r="O1106" s="5">
        <v>1.34507648455319</v>
      </c>
      <c r="P1106" s="5">
        <v>1.2900058328071999</v>
      </c>
      <c r="Q1106" s="5">
        <v>0.98348836235942805</v>
      </c>
      <c r="R1106" s="5">
        <v>1.3291981370955299</v>
      </c>
      <c r="S1106" s="11" t="s">
        <v>48</v>
      </c>
      <c r="T1106" t="s">
        <v>50</v>
      </c>
      <c r="U1106" t="s">
        <v>50</v>
      </c>
      <c r="V1106" t="s">
        <v>48</v>
      </c>
      <c r="W1106" t="s">
        <v>48</v>
      </c>
      <c r="X1106" t="s">
        <v>50</v>
      </c>
      <c r="Y1106" s="7">
        <f>ABS(Quintile_Data[[#This Row],[AE_Amt_Overall]]-MAX(Quintile_Data[[#This Row],[AE_Amt_Q1]:[AE_Amt_Q5]]))</f>
        <v>0.42333239914292986</v>
      </c>
      <c r="Z1106" s="6">
        <f>ABS(MIN(Quintile_Data[[#This Row],[AE_Amt_Q1]:[AE_Amt_Q5]])-Quintile_Data[[#This Row],[AE_Amt_Overall]])</f>
        <v>0.30553565553097206</v>
      </c>
      <c r="AA1106" s="19">
        <f>VLOOKUP(Quintile_Data[[#This Row],[Deaths_Q1]],Mapping!$A$2:$B$8,2,FALSE)</f>
        <v>50</v>
      </c>
      <c r="AB1106" s="8">
        <f>VLOOKUP(Quintile_Data[[#This Row],[Deaths_Q2]],Mapping!$A$2:$B$8,2,FALSE)</f>
        <v>100</v>
      </c>
      <c r="AC1106" s="8">
        <f>VLOOKUP(Quintile_Data[[#This Row],[Deaths_Q3]],Mapping!$A$2:$B$8,2,FALSE)</f>
        <v>100</v>
      </c>
      <c r="AD1106" s="8">
        <f>VLOOKUP(Quintile_Data[[#This Row],[Deaths_Q4]],Mapping!$A$2:$B$8,2,FALSE)</f>
        <v>50</v>
      </c>
      <c r="AE1106" s="8">
        <f>VLOOKUP(Quintile_Data[[#This Row],[Deaths_Q5]],Mapping!$A$2:$B$8,2,FALSE)</f>
        <v>50</v>
      </c>
      <c r="AF1106" s="8">
        <f>VLOOKUP(Quintile_Data[[#This Row],[Deaths_Overall]],Mapping!$A$2:$B$8,2,FALSE)</f>
        <v>100</v>
      </c>
    </row>
    <row r="1107" spans="1:32" x14ac:dyDescent="0.25">
      <c r="A1107" t="s">
        <v>12</v>
      </c>
      <c r="B1107" t="s">
        <v>27</v>
      </c>
      <c r="C1107" t="s">
        <v>28</v>
      </c>
      <c r="D1107" t="s">
        <v>29</v>
      </c>
      <c r="E1107" t="s">
        <v>61</v>
      </c>
      <c r="F1107" t="s">
        <v>7</v>
      </c>
      <c r="G1107" s="10">
        <v>1.60355231240992</v>
      </c>
      <c r="H1107" s="5">
        <v>1.18500150790204</v>
      </c>
      <c r="I1107" s="5">
        <v>1.0181223564934101</v>
      </c>
      <c r="J1107" s="5">
        <v>0.91421518840117399</v>
      </c>
      <c r="K1107" s="5">
        <v>0.68307340097676394</v>
      </c>
      <c r="L1107" s="5">
        <v>0.95079754802477201</v>
      </c>
      <c r="M1107" s="10">
        <v>1.46382125853204</v>
      </c>
      <c r="N1107" s="5">
        <v>1.1654729597395601</v>
      </c>
      <c r="O1107" s="5">
        <v>1.0345723619867</v>
      </c>
      <c r="P1107" s="5">
        <v>0.95663852047329201</v>
      </c>
      <c r="Q1107" s="5">
        <v>0.87254993411090997</v>
      </c>
      <c r="R1107" s="5">
        <v>1.00879351297875</v>
      </c>
      <c r="S1107" s="11" t="s">
        <v>49</v>
      </c>
      <c r="T1107" t="s">
        <v>48</v>
      </c>
      <c r="U1107" t="s">
        <v>48</v>
      </c>
      <c r="V1107" t="s">
        <v>48</v>
      </c>
      <c r="W1107" t="s">
        <v>48</v>
      </c>
      <c r="X1107" t="s">
        <v>50</v>
      </c>
      <c r="Y1107" s="7">
        <f>ABS(Quintile_Data[[#This Row],[AE_Amt_Overall]]-MAX(Quintile_Data[[#This Row],[AE_Amt_Q1]:[AE_Amt_Q5]]))</f>
        <v>0.65275476438514801</v>
      </c>
      <c r="Z1107" s="6">
        <f>ABS(MIN(Quintile_Data[[#This Row],[AE_Amt_Q1]:[AE_Amt_Q5]])-Quintile_Data[[#This Row],[AE_Amt_Overall]])</f>
        <v>0.26772414704800807</v>
      </c>
      <c r="AA1107" s="19">
        <f>VLOOKUP(Quintile_Data[[#This Row],[Deaths_Q1]],Mapping!$A$2:$B$8,2,FALSE)</f>
        <v>25</v>
      </c>
      <c r="AB1107" s="8">
        <f>VLOOKUP(Quintile_Data[[#This Row],[Deaths_Q2]],Mapping!$A$2:$B$8,2,FALSE)</f>
        <v>50</v>
      </c>
      <c r="AC1107" s="8">
        <f>VLOOKUP(Quintile_Data[[#This Row],[Deaths_Q3]],Mapping!$A$2:$B$8,2,FALSE)</f>
        <v>50</v>
      </c>
      <c r="AD1107" s="8">
        <f>VLOOKUP(Quintile_Data[[#This Row],[Deaths_Q4]],Mapping!$A$2:$B$8,2,FALSE)</f>
        <v>50</v>
      </c>
      <c r="AE1107" s="8">
        <f>VLOOKUP(Quintile_Data[[#This Row],[Deaths_Q5]],Mapping!$A$2:$B$8,2,FALSE)</f>
        <v>50</v>
      </c>
      <c r="AF1107" s="8">
        <f>VLOOKUP(Quintile_Data[[#This Row],[Deaths_Overall]],Mapping!$A$2:$B$8,2,FALSE)</f>
        <v>100</v>
      </c>
    </row>
    <row r="1108" spans="1:32" x14ac:dyDescent="0.25">
      <c r="A1108" t="s">
        <v>12</v>
      </c>
      <c r="B1108" t="s">
        <v>27</v>
      </c>
      <c r="C1108" t="s">
        <v>28</v>
      </c>
      <c r="D1108" t="s">
        <v>29</v>
      </c>
      <c r="E1108" t="s">
        <v>61</v>
      </c>
      <c r="F1108" t="s">
        <v>57</v>
      </c>
      <c r="G1108" s="10">
        <v>1.58248169669909</v>
      </c>
      <c r="H1108" s="5">
        <v>1.27457205943983</v>
      </c>
      <c r="I1108" s="5">
        <v>1.1124383412235099</v>
      </c>
      <c r="J1108" s="5">
        <v>0.99608216977461095</v>
      </c>
      <c r="K1108" s="5">
        <v>0.88066410359023095</v>
      </c>
      <c r="L1108" s="5">
        <v>1.04330994467781</v>
      </c>
      <c r="M1108" s="10">
        <v>1.6423752235687701</v>
      </c>
      <c r="N1108" s="5">
        <v>1.4317753907528601</v>
      </c>
      <c r="O1108" s="5">
        <v>1.27184703208014</v>
      </c>
      <c r="P1108" s="5">
        <v>1.12890568276512</v>
      </c>
      <c r="Q1108" s="5">
        <v>1.1349404039283399</v>
      </c>
      <c r="R1108" s="5">
        <v>1.24968567391576</v>
      </c>
      <c r="S1108" s="11" t="s">
        <v>48</v>
      </c>
      <c r="T1108" t="s">
        <v>50</v>
      </c>
      <c r="U1108" t="s">
        <v>50</v>
      </c>
      <c r="V1108" t="s">
        <v>50</v>
      </c>
      <c r="W1108" t="s">
        <v>50</v>
      </c>
      <c r="X1108" t="s">
        <v>50</v>
      </c>
      <c r="Y1108" s="7">
        <f>ABS(Quintile_Data[[#This Row],[AE_Amt_Overall]]-MAX(Quintile_Data[[#This Row],[AE_Amt_Q1]:[AE_Amt_Q5]]))</f>
        <v>0.53917175202127998</v>
      </c>
      <c r="Z1108" s="6">
        <f>ABS(MIN(Quintile_Data[[#This Row],[AE_Amt_Q1]:[AE_Amt_Q5]])-Quintile_Data[[#This Row],[AE_Amt_Overall]])</f>
        <v>0.16264584108757907</v>
      </c>
      <c r="AA1108" s="19">
        <f>VLOOKUP(Quintile_Data[[#This Row],[Deaths_Q1]],Mapping!$A$2:$B$8,2,FALSE)</f>
        <v>50</v>
      </c>
      <c r="AB1108" s="8">
        <f>VLOOKUP(Quintile_Data[[#This Row],[Deaths_Q2]],Mapping!$A$2:$B$8,2,FALSE)</f>
        <v>100</v>
      </c>
      <c r="AC1108" s="8">
        <f>VLOOKUP(Quintile_Data[[#This Row],[Deaths_Q3]],Mapping!$A$2:$B$8,2,FALSE)</f>
        <v>100</v>
      </c>
      <c r="AD1108" s="8">
        <f>VLOOKUP(Quintile_Data[[#This Row],[Deaths_Q4]],Mapping!$A$2:$B$8,2,FALSE)</f>
        <v>100</v>
      </c>
      <c r="AE1108" s="8">
        <f>VLOOKUP(Quintile_Data[[#This Row],[Deaths_Q5]],Mapping!$A$2:$B$8,2,FALSE)</f>
        <v>100</v>
      </c>
      <c r="AF1108" s="8">
        <f>VLOOKUP(Quintile_Data[[#This Row],[Deaths_Overall]],Mapping!$A$2:$B$8,2,FALSE)</f>
        <v>100</v>
      </c>
    </row>
    <row r="1109" spans="1:32" x14ac:dyDescent="0.25">
      <c r="A1109" t="s">
        <v>12</v>
      </c>
      <c r="B1109" t="s">
        <v>27</v>
      </c>
      <c r="C1109" t="s">
        <v>28</v>
      </c>
      <c r="D1109" t="s">
        <v>29</v>
      </c>
      <c r="E1109" t="s">
        <v>62</v>
      </c>
      <c r="F1109" t="s">
        <v>16</v>
      </c>
      <c r="G1109" s="10">
        <v>1.6736402559806101</v>
      </c>
      <c r="H1109" s="5">
        <v>1.4388982978217799</v>
      </c>
      <c r="I1109" s="5">
        <v>1.2502625866805801</v>
      </c>
      <c r="J1109" s="5">
        <v>1.1048412343985099</v>
      </c>
      <c r="K1109" s="5">
        <v>0.92014810568613603</v>
      </c>
      <c r="L1109" s="5">
        <v>1.2355491111552499</v>
      </c>
      <c r="M1109" s="10">
        <v>1.68459612745232</v>
      </c>
      <c r="N1109" s="5">
        <v>1.43606149718006</v>
      </c>
      <c r="O1109" s="5">
        <v>1.3156503908333299</v>
      </c>
      <c r="P1109" s="5">
        <v>1.1835367779923101</v>
      </c>
      <c r="Q1109" s="5">
        <v>0.88382246052287505</v>
      </c>
      <c r="R1109" s="5">
        <v>1.26996842828825</v>
      </c>
      <c r="S1109" s="11" t="s">
        <v>48</v>
      </c>
      <c r="T1109" t="s">
        <v>48</v>
      </c>
      <c r="U1109" t="s">
        <v>48</v>
      </c>
      <c r="V1109" t="s">
        <v>48</v>
      </c>
      <c r="W1109" t="s">
        <v>48</v>
      </c>
      <c r="X1109" t="s">
        <v>50</v>
      </c>
      <c r="Y1109" s="7">
        <f>ABS(Quintile_Data[[#This Row],[AE_Amt_Overall]]-MAX(Quintile_Data[[#This Row],[AE_Amt_Q1]:[AE_Amt_Q5]]))</f>
        <v>0.43809114482536016</v>
      </c>
      <c r="Z1109" s="6">
        <f>ABS(MIN(Quintile_Data[[#This Row],[AE_Amt_Q1]:[AE_Amt_Q5]])-Quintile_Data[[#This Row],[AE_Amt_Overall]])</f>
        <v>0.31540100546911387</v>
      </c>
      <c r="AA1109" s="19">
        <f>VLOOKUP(Quintile_Data[[#This Row],[Deaths_Q1]],Mapping!$A$2:$B$8,2,FALSE)</f>
        <v>50</v>
      </c>
      <c r="AB1109" s="8">
        <f>VLOOKUP(Quintile_Data[[#This Row],[Deaths_Q2]],Mapping!$A$2:$B$8,2,FALSE)</f>
        <v>50</v>
      </c>
      <c r="AC1109" s="8">
        <f>VLOOKUP(Quintile_Data[[#This Row],[Deaths_Q3]],Mapping!$A$2:$B$8,2,FALSE)</f>
        <v>50</v>
      </c>
      <c r="AD1109" s="8">
        <f>VLOOKUP(Quintile_Data[[#This Row],[Deaths_Q4]],Mapping!$A$2:$B$8,2,FALSE)</f>
        <v>50</v>
      </c>
      <c r="AE1109" s="8">
        <f>VLOOKUP(Quintile_Data[[#This Row],[Deaths_Q5]],Mapping!$A$2:$B$8,2,FALSE)</f>
        <v>50</v>
      </c>
      <c r="AF1109" s="8">
        <f>VLOOKUP(Quintile_Data[[#This Row],[Deaths_Overall]],Mapping!$A$2:$B$8,2,FALSE)</f>
        <v>100</v>
      </c>
    </row>
    <row r="1110" spans="1:32" x14ac:dyDescent="0.25">
      <c r="A1110" t="s">
        <v>12</v>
      </c>
      <c r="B1110" t="s">
        <v>27</v>
      </c>
      <c r="C1110" t="s">
        <v>28</v>
      </c>
      <c r="D1110" t="s">
        <v>29</v>
      </c>
      <c r="E1110" t="s">
        <v>62</v>
      </c>
      <c r="F1110" t="s">
        <v>7</v>
      </c>
      <c r="G1110" s="10">
        <v>1.3007239021596999</v>
      </c>
      <c r="H1110" s="5">
        <v>1.1034143070892299</v>
      </c>
      <c r="I1110" s="5">
        <v>0.93822030105408605</v>
      </c>
      <c r="J1110" s="5">
        <v>0.81534919449412802</v>
      </c>
      <c r="K1110" s="5">
        <v>0.66473220836956104</v>
      </c>
      <c r="L1110" s="5">
        <v>0.91585798053183298</v>
      </c>
      <c r="M1110" s="10">
        <v>1.0947400246902499</v>
      </c>
      <c r="N1110" s="5">
        <v>1.09778907447265</v>
      </c>
      <c r="O1110" s="5">
        <v>0.958799741430304</v>
      </c>
      <c r="P1110" s="5">
        <v>0.871977231726765</v>
      </c>
      <c r="Q1110" s="5">
        <v>0.80205685899972201</v>
      </c>
      <c r="R1110" s="5">
        <v>0.95606647302472003</v>
      </c>
      <c r="S1110" s="11" t="s">
        <v>49</v>
      </c>
      <c r="T1110" t="s">
        <v>48</v>
      </c>
      <c r="U1110" t="s">
        <v>48</v>
      </c>
      <c r="V1110" t="s">
        <v>48</v>
      </c>
      <c r="W1110" t="s">
        <v>48</v>
      </c>
      <c r="X1110" t="s">
        <v>50</v>
      </c>
      <c r="Y1110" s="7">
        <f>ABS(Quintile_Data[[#This Row],[AE_Amt_Overall]]-MAX(Quintile_Data[[#This Row],[AE_Amt_Q1]:[AE_Amt_Q5]]))</f>
        <v>0.38486592162786692</v>
      </c>
      <c r="Z1110" s="6">
        <f>ABS(MIN(Quintile_Data[[#This Row],[AE_Amt_Q1]:[AE_Amt_Q5]])-Quintile_Data[[#This Row],[AE_Amt_Overall]])</f>
        <v>0.25112577216227194</v>
      </c>
      <c r="AA1110" s="19">
        <f>VLOOKUP(Quintile_Data[[#This Row],[Deaths_Q1]],Mapping!$A$2:$B$8,2,FALSE)</f>
        <v>25</v>
      </c>
      <c r="AB1110" s="8">
        <f>VLOOKUP(Quintile_Data[[#This Row],[Deaths_Q2]],Mapping!$A$2:$B$8,2,FALSE)</f>
        <v>50</v>
      </c>
      <c r="AC1110" s="8">
        <f>VLOOKUP(Quintile_Data[[#This Row],[Deaths_Q3]],Mapping!$A$2:$B$8,2,FALSE)</f>
        <v>50</v>
      </c>
      <c r="AD1110" s="8">
        <f>VLOOKUP(Quintile_Data[[#This Row],[Deaths_Q4]],Mapping!$A$2:$B$8,2,FALSE)</f>
        <v>50</v>
      </c>
      <c r="AE1110" s="8">
        <f>VLOOKUP(Quintile_Data[[#This Row],[Deaths_Q5]],Mapping!$A$2:$B$8,2,FALSE)</f>
        <v>50</v>
      </c>
      <c r="AF1110" s="8">
        <f>VLOOKUP(Quintile_Data[[#This Row],[Deaths_Overall]],Mapping!$A$2:$B$8,2,FALSE)</f>
        <v>100</v>
      </c>
    </row>
    <row r="1111" spans="1:32" x14ac:dyDescent="0.25">
      <c r="A1111" t="s">
        <v>12</v>
      </c>
      <c r="B1111" t="s">
        <v>27</v>
      </c>
      <c r="C1111" t="s">
        <v>28</v>
      </c>
      <c r="D1111" t="s">
        <v>29</v>
      </c>
      <c r="E1111" t="s">
        <v>62</v>
      </c>
      <c r="F1111" t="s">
        <v>57</v>
      </c>
      <c r="G1111" s="10">
        <v>1.4034857809897501</v>
      </c>
      <c r="H1111" s="5">
        <v>1.18516606041085</v>
      </c>
      <c r="I1111" s="5">
        <v>0.98621686996153801</v>
      </c>
      <c r="J1111" s="5">
        <v>0.87213166091723004</v>
      </c>
      <c r="K1111" s="5">
        <v>0.70112994492964498</v>
      </c>
      <c r="L1111" s="5">
        <v>0.95467316451346096</v>
      </c>
      <c r="M1111" s="10">
        <v>1.27393362327976</v>
      </c>
      <c r="N1111" s="5">
        <v>1.33803024982431</v>
      </c>
      <c r="O1111" s="5">
        <v>1.1194940213384501</v>
      </c>
      <c r="P1111" s="5">
        <v>0.99152366664913805</v>
      </c>
      <c r="Q1111" s="5">
        <v>0.919861392924754</v>
      </c>
      <c r="R1111" s="5">
        <v>1.1194379263562499</v>
      </c>
      <c r="S1111" s="11" t="s">
        <v>48</v>
      </c>
      <c r="T1111" t="s">
        <v>48</v>
      </c>
      <c r="U1111" t="s">
        <v>50</v>
      </c>
      <c r="V1111" t="s">
        <v>48</v>
      </c>
      <c r="W1111" t="s">
        <v>48</v>
      </c>
      <c r="X1111" t="s">
        <v>50</v>
      </c>
      <c r="Y1111" s="7">
        <f>ABS(Quintile_Data[[#This Row],[AE_Amt_Overall]]-MAX(Quintile_Data[[#This Row],[AE_Amt_Q1]:[AE_Amt_Q5]]))</f>
        <v>0.44881261647628912</v>
      </c>
      <c r="Z1111" s="6">
        <f>ABS(MIN(Quintile_Data[[#This Row],[AE_Amt_Q1]:[AE_Amt_Q5]])-Quintile_Data[[#This Row],[AE_Amt_Overall]])</f>
        <v>0.25354321958381598</v>
      </c>
      <c r="AA1111" s="19">
        <f>VLOOKUP(Quintile_Data[[#This Row],[Deaths_Q1]],Mapping!$A$2:$B$8,2,FALSE)</f>
        <v>50</v>
      </c>
      <c r="AB1111" s="8">
        <f>VLOOKUP(Quintile_Data[[#This Row],[Deaths_Q2]],Mapping!$A$2:$B$8,2,FALSE)</f>
        <v>50</v>
      </c>
      <c r="AC1111" s="8">
        <f>VLOOKUP(Quintile_Data[[#This Row],[Deaths_Q3]],Mapping!$A$2:$B$8,2,FALSE)</f>
        <v>100</v>
      </c>
      <c r="AD1111" s="8">
        <f>VLOOKUP(Quintile_Data[[#This Row],[Deaths_Q4]],Mapping!$A$2:$B$8,2,FALSE)</f>
        <v>50</v>
      </c>
      <c r="AE1111" s="8">
        <f>VLOOKUP(Quintile_Data[[#This Row],[Deaths_Q5]],Mapping!$A$2:$B$8,2,FALSE)</f>
        <v>50</v>
      </c>
      <c r="AF1111" s="8">
        <f>VLOOKUP(Quintile_Data[[#This Row],[Deaths_Overall]],Mapping!$A$2:$B$8,2,FALSE)</f>
        <v>100</v>
      </c>
    </row>
    <row r="1112" spans="1:32" x14ac:dyDescent="0.25">
      <c r="A1112" t="s">
        <v>12</v>
      </c>
      <c r="B1112" t="s">
        <v>27</v>
      </c>
      <c r="C1112" t="s">
        <v>28</v>
      </c>
      <c r="D1112" t="s">
        <v>29</v>
      </c>
      <c r="E1112" t="s">
        <v>11</v>
      </c>
      <c r="F1112" t="s">
        <v>16</v>
      </c>
      <c r="G1112" s="10">
        <v>2.5553688138925299</v>
      </c>
      <c r="H1112" s="5">
        <v>1.5545374147592499</v>
      </c>
      <c r="I1112" s="5">
        <v>1.3268762120737001</v>
      </c>
      <c r="J1112" s="5">
        <v>1.0577872573104199</v>
      </c>
      <c r="K1112" s="5">
        <v>0.88192674424459305</v>
      </c>
      <c r="L1112" s="5">
        <v>1.32687415625043</v>
      </c>
      <c r="M1112" s="10">
        <v>2.7183787871185201</v>
      </c>
      <c r="N1112" s="5">
        <v>1.63821505061383</v>
      </c>
      <c r="O1112" s="5">
        <v>1.39707593948127</v>
      </c>
      <c r="P1112" s="5">
        <v>1.1396392630012999</v>
      </c>
      <c r="Q1112" s="5">
        <v>0.95243661177942995</v>
      </c>
      <c r="R1112" s="5">
        <v>1.4433242757827001</v>
      </c>
      <c r="S1112" s="11" t="s">
        <v>48</v>
      </c>
      <c r="T1112" t="s">
        <v>48</v>
      </c>
      <c r="U1112" t="s">
        <v>48</v>
      </c>
      <c r="V1112" t="s">
        <v>48</v>
      </c>
      <c r="W1112" t="s">
        <v>48</v>
      </c>
      <c r="X1112" t="s">
        <v>50</v>
      </c>
      <c r="Y1112" s="7">
        <f>ABS(Quintile_Data[[#This Row],[AE_Amt_Overall]]-MAX(Quintile_Data[[#This Row],[AE_Amt_Q1]:[AE_Amt_Q5]]))</f>
        <v>1.2284946576420999</v>
      </c>
      <c r="Z1112" s="6">
        <f>ABS(MIN(Quintile_Data[[#This Row],[AE_Amt_Q1]:[AE_Amt_Q5]])-Quintile_Data[[#This Row],[AE_Amt_Overall]])</f>
        <v>0.44494741200583698</v>
      </c>
      <c r="AA1112" s="19">
        <f>VLOOKUP(Quintile_Data[[#This Row],[Deaths_Q1]],Mapping!$A$2:$B$8,2,FALSE)</f>
        <v>50</v>
      </c>
      <c r="AB1112" s="8">
        <f>VLOOKUP(Quintile_Data[[#This Row],[Deaths_Q2]],Mapping!$A$2:$B$8,2,FALSE)</f>
        <v>50</v>
      </c>
      <c r="AC1112" s="8">
        <f>VLOOKUP(Quintile_Data[[#This Row],[Deaths_Q3]],Mapping!$A$2:$B$8,2,FALSE)</f>
        <v>50</v>
      </c>
      <c r="AD1112" s="8">
        <f>VLOOKUP(Quintile_Data[[#This Row],[Deaths_Q4]],Mapping!$A$2:$B$8,2,FALSE)</f>
        <v>50</v>
      </c>
      <c r="AE1112" s="8">
        <f>VLOOKUP(Quintile_Data[[#This Row],[Deaths_Q5]],Mapping!$A$2:$B$8,2,FALSE)</f>
        <v>50</v>
      </c>
      <c r="AF1112" s="8">
        <f>VLOOKUP(Quintile_Data[[#This Row],[Deaths_Overall]],Mapping!$A$2:$B$8,2,FALSE)</f>
        <v>100</v>
      </c>
    </row>
    <row r="1113" spans="1:32" x14ac:dyDescent="0.25">
      <c r="A1113" t="s">
        <v>12</v>
      </c>
      <c r="B1113" t="s">
        <v>27</v>
      </c>
      <c r="C1113" t="s">
        <v>28</v>
      </c>
      <c r="D1113" t="s">
        <v>29</v>
      </c>
      <c r="E1113" t="s">
        <v>11</v>
      </c>
      <c r="F1113" t="s">
        <v>7</v>
      </c>
      <c r="G1113" s="10">
        <v>1.56906056739023</v>
      </c>
      <c r="H1113" s="5">
        <v>1.10819102411996</v>
      </c>
      <c r="I1113" s="5">
        <v>0.95526957759493103</v>
      </c>
      <c r="J1113" s="5">
        <v>0.82497537071077498</v>
      </c>
      <c r="K1113" s="5">
        <v>0.59394082935311399</v>
      </c>
      <c r="L1113" s="5">
        <v>0.86136811645048394</v>
      </c>
      <c r="M1113" s="10">
        <v>1.38131083863124</v>
      </c>
      <c r="N1113" s="5">
        <v>1.14191723372172</v>
      </c>
      <c r="O1113" s="5">
        <v>0.95185073329904002</v>
      </c>
      <c r="P1113" s="5">
        <v>0.89740340986315803</v>
      </c>
      <c r="Q1113" s="5">
        <v>0.746716064892191</v>
      </c>
      <c r="R1113" s="5">
        <v>0.94861176495836197</v>
      </c>
      <c r="S1113" s="11" t="s">
        <v>49</v>
      </c>
      <c r="T1113" t="s">
        <v>48</v>
      </c>
      <c r="U1113" t="s">
        <v>48</v>
      </c>
      <c r="V1113" t="s">
        <v>48</v>
      </c>
      <c r="W1113" t="s">
        <v>48</v>
      </c>
      <c r="X1113" t="s">
        <v>50</v>
      </c>
      <c r="Y1113" s="7">
        <f>ABS(Quintile_Data[[#This Row],[AE_Amt_Overall]]-MAX(Quintile_Data[[#This Row],[AE_Amt_Q1]:[AE_Amt_Q5]]))</f>
        <v>0.70769245093974609</v>
      </c>
      <c r="Z1113" s="6">
        <f>ABS(MIN(Quintile_Data[[#This Row],[AE_Amt_Q1]:[AE_Amt_Q5]])-Quintile_Data[[#This Row],[AE_Amt_Overall]])</f>
        <v>0.26742728709736996</v>
      </c>
      <c r="AA1113" s="19">
        <f>VLOOKUP(Quintile_Data[[#This Row],[Deaths_Q1]],Mapping!$A$2:$B$8,2,FALSE)</f>
        <v>25</v>
      </c>
      <c r="AB1113" s="8">
        <f>VLOOKUP(Quintile_Data[[#This Row],[Deaths_Q2]],Mapping!$A$2:$B$8,2,FALSE)</f>
        <v>50</v>
      </c>
      <c r="AC1113" s="8">
        <f>VLOOKUP(Quintile_Data[[#This Row],[Deaths_Q3]],Mapping!$A$2:$B$8,2,FALSE)</f>
        <v>50</v>
      </c>
      <c r="AD1113" s="8">
        <f>VLOOKUP(Quintile_Data[[#This Row],[Deaths_Q4]],Mapping!$A$2:$B$8,2,FALSE)</f>
        <v>50</v>
      </c>
      <c r="AE1113" s="8">
        <f>VLOOKUP(Quintile_Data[[#This Row],[Deaths_Q5]],Mapping!$A$2:$B$8,2,FALSE)</f>
        <v>50</v>
      </c>
      <c r="AF1113" s="8">
        <f>VLOOKUP(Quintile_Data[[#This Row],[Deaths_Overall]],Mapping!$A$2:$B$8,2,FALSE)</f>
        <v>100</v>
      </c>
    </row>
    <row r="1114" spans="1:32" x14ac:dyDescent="0.25">
      <c r="A1114" t="s">
        <v>12</v>
      </c>
      <c r="B1114" t="s">
        <v>27</v>
      </c>
      <c r="C1114" t="s">
        <v>28</v>
      </c>
      <c r="D1114" t="s">
        <v>29</v>
      </c>
      <c r="E1114" t="s">
        <v>11</v>
      </c>
      <c r="F1114" t="s">
        <v>57</v>
      </c>
      <c r="G1114" s="10">
        <v>1.41594075278675</v>
      </c>
      <c r="H1114" s="5">
        <v>1.11715591584523</v>
      </c>
      <c r="I1114" s="5">
        <v>0.985921800054811</v>
      </c>
      <c r="J1114" s="5">
        <v>0.85067702460618599</v>
      </c>
      <c r="K1114" s="5">
        <v>0.60991795114342495</v>
      </c>
      <c r="L1114" s="5">
        <v>0.901425427120079</v>
      </c>
      <c r="M1114" s="10">
        <v>1.6630792197503199</v>
      </c>
      <c r="N1114" s="5">
        <v>1.37083592140239</v>
      </c>
      <c r="O1114" s="5">
        <v>1.08532281505621</v>
      </c>
      <c r="P1114" s="5">
        <v>1.01344280997634</v>
      </c>
      <c r="Q1114" s="5">
        <v>0.84180550490172301</v>
      </c>
      <c r="R1114" s="5">
        <v>1.1714651185265601</v>
      </c>
      <c r="S1114" s="11" t="s">
        <v>48</v>
      </c>
      <c r="T1114" t="s">
        <v>48</v>
      </c>
      <c r="U1114" t="s">
        <v>48</v>
      </c>
      <c r="V1114" t="s">
        <v>48</v>
      </c>
      <c r="W1114" t="s">
        <v>48</v>
      </c>
      <c r="X1114" t="s">
        <v>50</v>
      </c>
      <c r="Y1114" s="7">
        <f>ABS(Quintile_Data[[#This Row],[AE_Amt_Overall]]-MAX(Quintile_Data[[#This Row],[AE_Amt_Q1]:[AE_Amt_Q5]]))</f>
        <v>0.51451532566667102</v>
      </c>
      <c r="Z1114" s="6">
        <f>ABS(MIN(Quintile_Data[[#This Row],[AE_Amt_Q1]:[AE_Amt_Q5]])-Quintile_Data[[#This Row],[AE_Amt_Overall]])</f>
        <v>0.29150747597665405</v>
      </c>
      <c r="AA1114" s="19">
        <f>VLOOKUP(Quintile_Data[[#This Row],[Deaths_Q1]],Mapping!$A$2:$B$8,2,FALSE)</f>
        <v>50</v>
      </c>
      <c r="AB1114" s="8">
        <f>VLOOKUP(Quintile_Data[[#This Row],[Deaths_Q2]],Mapping!$A$2:$B$8,2,FALSE)</f>
        <v>50</v>
      </c>
      <c r="AC1114" s="8">
        <f>VLOOKUP(Quintile_Data[[#This Row],[Deaths_Q3]],Mapping!$A$2:$B$8,2,FALSE)</f>
        <v>50</v>
      </c>
      <c r="AD1114" s="8">
        <f>VLOOKUP(Quintile_Data[[#This Row],[Deaths_Q4]],Mapping!$A$2:$B$8,2,FALSE)</f>
        <v>50</v>
      </c>
      <c r="AE1114" s="8">
        <f>VLOOKUP(Quintile_Data[[#This Row],[Deaths_Q5]],Mapping!$A$2:$B$8,2,FALSE)</f>
        <v>50</v>
      </c>
      <c r="AF1114" s="8">
        <f>VLOOKUP(Quintile_Data[[#This Row],[Deaths_Overall]],Mapping!$A$2:$B$8,2,FALSE)</f>
        <v>100</v>
      </c>
    </row>
    <row r="1115" spans="1:32" x14ac:dyDescent="0.25">
      <c r="A1115" t="s">
        <v>12</v>
      </c>
      <c r="B1115" t="s">
        <v>27</v>
      </c>
      <c r="C1115" t="s">
        <v>28</v>
      </c>
      <c r="D1115" t="s">
        <v>29</v>
      </c>
      <c r="E1115" t="s">
        <v>58</v>
      </c>
      <c r="F1115" t="s">
        <v>16</v>
      </c>
      <c r="G1115" s="10">
        <v>1.6610352931014301</v>
      </c>
      <c r="H1115" s="5">
        <v>1.4831146632033201</v>
      </c>
      <c r="I1115" s="5">
        <v>1.2936802633565301</v>
      </c>
      <c r="J1115" s="5">
        <v>1.2189645336475501</v>
      </c>
      <c r="K1115" s="5">
        <v>1.04033119528068</v>
      </c>
      <c r="L1115" s="5">
        <v>1.2772515949194201</v>
      </c>
      <c r="M1115" s="10">
        <v>1.7781677132059901</v>
      </c>
      <c r="N1115" s="5">
        <v>1.50445662965273</v>
      </c>
      <c r="O1115" s="5">
        <v>1.35571193058532</v>
      </c>
      <c r="P1115" s="5">
        <v>1.30602956787198</v>
      </c>
      <c r="Q1115" s="5">
        <v>1.07195947413305</v>
      </c>
      <c r="R1115" s="5">
        <v>1.3364868230998701</v>
      </c>
      <c r="S1115" s="11" t="s">
        <v>50</v>
      </c>
      <c r="T1115" t="s">
        <v>50</v>
      </c>
      <c r="U1115" t="s">
        <v>50</v>
      </c>
      <c r="V1115" t="s">
        <v>50</v>
      </c>
      <c r="W1115" t="s">
        <v>50</v>
      </c>
      <c r="X1115" t="s">
        <v>52</v>
      </c>
      <c r="Y1115" s="7">
        <f>ABS(Quintile_Data[[#This Row],[AE_Amt_Overall]]-MAX(Quintile_Data[[#This Row],[AE_Amt_Q1]:[AE_Amt_Q5]]))</f>
        <v>0.38378369818200997</v>
      </c>
      <c r="Z1115" s="6">
        <f>ABS(MIN(Quintile_Data[[#This Row],[AE_Amt_Q1]:[AE_Amt_Q5]])-Quintile_Data[[#This Row],[AE_Amt_Overall]])</f>
        <v>0.23692039963874012</v>
      </c>
      <c r="AA1115" s="19">
        <f>VLOOKUP(Quintile_Data[[#This Row],[Deaths_Q1]],Mapping!$A$2:$B$8,2,FALSE)</f>
        <v>100</v>
      </c>
      <c r="AB1115" s="8">
        <f>VLOOKUP(Quintile_Data[[#This Row],[Deaths_Q2]],Mapping!$A$2:$B$8,2,FALSE)</f>
        <v>100</v>
      </c>
      <c r="AC1115" s="8">
        <f>VLOOKUP(Quintile_Data[[#This Row],[Deaths_Q3]],Mapping!$A$2:$B$8,2,FALSE)</f>
        <v>100</v>
      </c>
      <c r="AD1115" s="8">
        <f>VLOOKUP(Quintile_Data[[#This Row],[Deaths_Q4]],Mapping!$A$2:$B$8,2,FALSE)</f>
        <v>100</v>
      </c>
      <c r="AE1115" s="8">
        <f>VLOOKUP(Quintile_Data[[#This Row],[Deaths_Q5]],Mapping!$A$2:$B$8,2,FALSE)</f>
        <v>100</v>
      </c>
      <c r="AF1115" s="8">
        <f>VLOOKUP(Quintile_Data[[#This Row],[Deaths_Overall]],Mapping!$A$2:$B$8,2,FALSE)</f>
        <v>200</v>
      </c>
    </row>
    <row r="1116" spans="1:32" x14ac:dyDescent="0.25">
      <c r="A1116" t="s">
        <v>12</v>
      </c>
      <c r="B1116" t="s">
        <v>27</v>
      </c>
      <c r="C1116" t="s">
        <v>28</v>
      </c>
      <c r="D1116" t="s">
        <v>29</v>
      </c>
      <c r="E1116" t="s">
        <v>58</v>
      </c>
      <c r="F1116" t="s">
        <v>7</v>
      </c>
      <c r="G1116" s="10">
        <v>1.3214408654196399</v>
      </c>
      <c r="H1116" s="5">
        <v>1.0835212997535</v>
      </c>
      <c r="I1116" s="5">
        <v>0.986640851501834</v>
      </c>
      <c r="J1116" s="5">
        <v>0.88671202390899195</v>
      </c>
      <c r="K1116" s="5">
        <v>0.74339295234023295</v>
      </c>
      <c r="L1116" s="5">
        <v>0.91245853650205</v>
      </c>
      <c r="M1116" s="10">
        <v>1.3044076664947799</v>
      </c>
      <c r="N1116" s="5">
        <v>1.1735617023888101</v>
      </c>
      <c r="O1116" s="5">
        <v>1.02857825019752</v>
      </c>
      <c r="P1116" s="5">
        <v>0.926647493892369</v>
      </c>
      <c r="Q1116" s="5">
        <v>0.846774386988698</v>
      </c>
      <c r="R1116" s="5">
        <v>0.97995232163466806</v>
      </c>
      <c r="S1116" s="11" t="s">
        <v>49</v>
      </c>
      <c r="T1116" t="s">
        <v>48</v>
      </c>
      <c r="U1116" t="s">
        <v>50</v>
      </c>
      <c r="V1116" t="s">
        <v>50</v>
      </c>
      <c r="W1116" t="s">
        <v>48</v>
      </c>
      <c r="X1116" t="s">
        <v>50</v>
      </c>
      <c r="Y1116" s="7">
        <f>ABS(Quintile_Data[[#This Row],[AE_Amt_Overall]]-MAX(Quintile_Data[[#This Row],[AE_Amt_Q1]:[AE_Amt_Q5]]))</f>
        <v>0.4089823289175899</v>
      </c>
      <c r="Z1116" s="6">
        <f>ABS(MIN(Quintile_Data[[#This Row],[AE_Amt_Q1]:[AE_Amt_Q5]])-Quintile_Data[[#This Row],[AE_Amt_Overall]])</f>
        <v>0.16906558416181705</v>
      </c>
      <c r="AA1116" s="19">
        <f>VLOOKUP(Quintile_Data[[#This Row],[Deaths_Q1]],Mapping!$A$2:$B$8,2,FALSE)</f>
        <v>25</v>
      </c>
      <c r="AB1116" s="8">
        <f>VLOOKUP(Quintile_Data[[#This Row],[Deaths_Q2]],Mapping!$A$2:$B$8,2,FALSE)</f>
        <v>50</v>
      </c>
      <c r="AC1116" s="8">
        <f>VLOOKUP(Quintile_Data[[#This Row],[Deaths_Q3]],Mapping!$A$2:$B$8,2,FALSE)</f>
        <v>100</v>
      </c>
      <c r="AD1116" s="8">
        <f>VLOOKUP(Quintile_Data[[#This Row],[Deaths_Q4]],Mapping!$A$2:$B$8,2,FALSE)</f>
        <v>100</v>
      </c>
      <c r="AE1116" s="8">
        <f>VLOOKUP(Quintile_Data[[#This Row],[Deaths_Q5]],Mapping!$A$2:$B$8,2,FALSE)</f>
        <v>50</v>
      </c>
      <c r="AF1116" s="8">
        <f>VLOOKUP(Quintile_Data[[#This Row],[Deaths_Overall]],Mapping!$A$2:$B$8,2,FALSE)</f>
        <v>100</v>
      </c>
    </row>
    <row r="1117" spans="1:32" x14ac:dyDescent="0.25">
      <c r="A1117" t="s">
        <v>12</v>
      </c>
      <c r="B1117" t="s">
        <v>27</v>
      </c>
      <c r="C1117" t="s">
        <v>28</v>
      </c>
      <c r="D1117" t="s">
        <v>29</v>
      </c>
      <c r="E1117" t="s">
        <v>58</v>
      </c>
      <c r="F1117" t="s">
        <v>57</v>
      </c>
      <c r="G1117" s="10">
        <v>1.3635508205456901</v>
      </c>
      <c r="H1117" s="5">
        <v>1.13723461359088</v>
      </c>
      <c r="I1117" s="5">
        <v>1.0493179501396901</v>
      </c>
      <c r="J1117" s="5">
        <v>0.93053356021920097</v>
      </c>
      <c r="K1117" s="5">
        <v>0.81777890436696299</v>
      </c>
      <c r="L1117" s="5">
        <v>0.98112422671673205</v>
      </c>
      <c r="M1117" s="10">
        <v>1.61792919885939</v>
      </c>
      <c r="N1117" s="5">
        <v>1.3760543754671499</v>
      </c>
      <c r="O1117" s="5">
        <v>1.23744916393397</v>
      </c>
      <c r="P1117" s="5">
        <v>1.1400364634989499</v>
      </c>
      <c r="Q1117" s="5">
        <v>0.97016038934493098</v>
      </c>
      <c r="R1117" s="5">
        <v>1.2121675249705799</v>
      </c>
      <c r="S1117" s="11" t="s">
        <v>50</v>
      </c>
      <c r="T1117" t="s">
        <v>50</v>
      </c>
      <c r="U1117" t="s">
        <v>50</v>
      </c>
      <c r="V1117" t="s">
        <v>50</v>
      </c>
      <c r="W1117" t="s">
        <v>50</v>
      </c>
      <c r="X1117" t="s">
        <v>52</v>
      </c>
      <c r="Y1117" s="7">
        <f>ABS(Quintile_Data[[#This Row],[AE_Amt_Overall]]-MAX(Quintile_Data[[#This Row],[AE_Amt_Q1]:[AE_Amt_Q5]]))</f>
        <v>0.38242659382895805</v>
      </c>
      <c r="Z1117" s="6">
        <f>ABS(MIN(Quintile_Data[[#This Row],[AE_Amt_Q1]:[AE_Amt_Q5]])-Quintile_Data[[#This Row],[AE_Amt_Overall]])</f>
        <v>0.16334532234976906</v>
      </c>
      <c r="AA1117" s="19">
        <f>VLOOKUP(Quintile_Data[[#This Row],[Deaths_Q1]],Mapping!$A$2:$B$8,2,FALSE)</f>
        <v>100</v>
      </c>
      <c r="AB1117" s="8">
        <f>VLOOKUP(Quintile_Data[[#This Row],[Deaths_Q2]],Mapping!$A$2:$B$8,2,FALSE)</f>
        <v>100</v>
      </c>
      <c r="AC1117" s="8">
        <f>VLOOKUP(Quintile_Data[[#This Row],[Deaths_Q3]],Mapping!$A$2:$B$8,2,FALSE)</f>
        <v>100</v>
      </c>
      <c r="AD1117" s="8">
        <f>VLOOKUP(Quintile_Data[[#This Row],[Deaths_Q4]],Mapping!$A$2:$B$8,2,FALSE)</f>
        <v>100</v>
      </c>
      <c r="AE1117" s="8">
        <f>VLOOKUP(Quintile_Data[[#This Row],[Deaths_Q5]],Mapping!$A$2:$B$8,2,FALSE)</f>
        <v>100</v>
      </c>
      <c r="AF1117" s="8">
        <f>VLOOKUP(Quintile_Data[[#This Row],[Deaths_Overall]],Mapping!$A$2:$B$8,2,FALSE)</f>
        <v>200</v>
      </c>
    </row>
    <row r="1118" spans="1:32" x14ac:dyDescent="0.25">
      <c r="A1118" t="s">
        <v>12</v>
      </c>
      <c r="B1118" t="s">
        <v>27</v>
      </c>
      <c r="C1118" t="s">
        <v>6</v>
      </c>
      <c r="D1118" t="s">
        <v>10</v>
      </c>
      <c r="E1118" t="s">
        <v>60</v>
      </c>
      <c r="F1118" t="s">
        <v>16</v>
      </c>
      <c r="G1118" s="10" t="s">
        <v>54</v>
      </c>
      <c r="H1118" s="5">
        <v>2.6140361076282099</v>
      </c>
      <c r="I1118" s="5">
        <v>1.8365319260956501</v>
      </c>
      <c r="J1118" s="5">
        <v>1.24185026717306</v>
      </c>
      <c r="K1118" s="5">
        <v>0.67405444506396694</v>
      </c>
      <c r="L1118" s="5">
        <v>1.6048827175784199</v>
      </c>
      <c r="M1118" s="10" t="s">
        <v>54</v>
      </c>
      <c r="N1118" s="5">
        <v>2.7562316026821398</v>
      </c>
      <c r="O1118" s="5">
        <v>1.8726860018429401</v>
      </c>
      <c r="P1118" s="5">
        <v>1.21271790389473</v>
      </c>
      <c r="Q1118" s="5">
        <v>1.04298480721015</v>
      </c>
      <c r="R1118" s="5">
        <v>1.5494920103918099</v>
      </c>
      <c r="S1118" s="11" t="s">
        <v>55</v>
      </c>
      <c r="T1118" t="s">
        <v>51</v>
      </c>
      <c r="U1118" t="s">
        <v>51</v>
      </c>
      <c r="V1118" t="s">
        <v>53</v>
      </c>
      <c r="W1118" t="s">
        <v>51</v>
      </c>
      <c r="X1118" t="s">
        <v>49</v>
      </c>
      <c r="Y1118" s="7">
        <f>ABS(Quintile_Data[[#This Row],[AE_Amt_Overall]]-MAX(Quintile_Data[[#This Row],[AE_Amt_Q1]:[AE_Amt_Q5]]))</f>
        <v>1.00915339004979</v>
      </c>
      <c r="Z1118" s="6">
        <f>ABS(MIN(Quintile_Data[[#This Row],[AE_Amt_Q1]:[AE_Amt_Q5]])-Quintile_Data[[#This Row],[AE_Amt_Overall]])</f>
        <v>0.93082827251445299</v>
      </c>
      <c r="AA1118" s="19" t="str">
        <f>VLOOKUP(Quintile_Data[[#This Row],[Deaths_Q1]],Mapping!$A$2:$B$8,2,FALSE)</f>
        <v>N/A</v>
      </c>
      <c r="AB1118" s="8">
        <f>VLOOKUP(Quintile_Data[[#This Row],[Deaths_Q2]],Mapping!$A$2:$B$8,2,FALSE)</f>
        <v>6</v>
      </c>
      <c r="AC1118" s="8">
        <f>VLOOKUP(Quintile_Data[[#This Row],[Deaths_Q3]],Mapping!$A$2:$B$8,2,FALSE)</f>
        <v>6</v>
      </c>
      <c r="AD1118" s="8">
        <f>VLOOKUP(Quintile_Data[[#This Row],[Deaths_Q4]],Mapping!$A$2:$B$8,2,FALSE)</f>
        <v>12</v>
      </c>
      <c r="AE1118" s="8">
        <f>VLOOKUP(Quintile_Data[[#This Row],[Deaths_Q5]],Mapping!$A$2:$B$8,2,FALSE)</f>
        <v>6</v>
      </c>
      <c r="AF1118" s="8">
        <f>VLOOKUP(Quintile_Data[[#This Row],[Deaths_Overall]],Mapping!$A$2:$B$8,2,FALSE)</f>
        <v>25</v>
      </c>
    </row>
    <row r="1119" spans="1:32" x14ac:dyDescent="0.25">
      <c r="A1119" t="s">
        <v>12</v>
      </c>
      <c r="B1119" t="s">
        <v>27</v>
      </c>
      <c r="C1119" t="s">
        <v>6</v>
      </c>
      <c r="D1119" t="s">
        <v>10</v>
      </c>
      <c r="E1119" t="s">
        <v>60</v>
      </c>
      <c r="F1119" t="s">
        <v>7</v>
      </c>
      <c r="G1119" s="10" t="s">
        <v>54</v>
      </c>
      <c r="H1119" s="5" t="s">
        <v>54</v>
      </c>
      <c r="I1119" s="5" t="s">
        <v>54</v>
      </c>
      <c r="J1119" s="5" t="s">
        <v>54</v>
      </c>
      <c r="K1119" s="5" t="s">
        <v>54</v>
      </c>
      <c r="L1119" s="5" t="s">
        <v>54</v>
      </c>
      <c r="M1119" s="10" t="s">
        <v>54</v>
      </c>
      <c r="N1119" s="5" t="s">
        <v>54</v>
      </c>
      <c r="O1119" s="5" t="s">
        <v>54</v>
      </c>
      <c r="P1119" s="5" t="s">
        <v>54</v>
      </c>
      <c r="Q1119" s="5" t="s">
        <v>54</v>
      </c>
      <c r="R1119" s="5" t="s">
        <v>54</v>
      </c>
      <c r="S1119" s="11" t="s">
        <v>55</v>
      </c>
      <c r="T1119" t="s">
        <v>55</v>
      </c>
      <c r="U1119" t="s">
        <v>55</v>
      </c>
      <c r="V1119" t="s">
        <v>55</v>
      </c>
      <c r="W1119" t="s">
        <v>55</v>
      </c>
      <c r="X1119" t="s">
        <v>55</v>
      </c>
      <c r="Y1119" s="7" t="e">
        <f>ABS(Quintile_Data[[#This Row],[AE_Amt_Overall]]-MAX(Quintile_Data[[#This Row],[AE_Amt_Q1]:[AE_Amt_Q5]]))</f>
        <v>#VALUE!</v>
      </c>
      <c r="Z1119" s="6" t="e">
        <f>ABS(MIN(Quintile_Data[[#This Row],[AE_Amt_Q1]:[AE_Amt_Q5]])-Quintile_Data[[#This Row],[AE_Amt_Overall]])</f>
        <v>#VALUE!</v>
      </c>
      <c r="AA1119" s="19" t="str">
        <f>VLOOKUP(Quintile_Data[[#This Row],[Deaths_Q1]],Mapping!$A$2:$B$8,2,FALSE)</f>
        <v>N/A</v>
      </c>
      <c r="AB1119" s="8" t="str">
        <f>VLOOKUP(Quintile_Data[[#This Row],[Deaths_Q2]],Mapping!$A$2:$B$8,2,FALSE)</f>
        <v>N/A</v>
      </c>
      <c r="AC1119" s="8" t="str">
        <f>VLOOKUP(Quintile_Data[[#This Row],[Deaths_Q3]],Mapping!$A$2:$B$8,2,FALSE)</f>
        <v>N/A</v>
      </c>
      <c r="AD1119" s="8" t="str">
        <f>VLOOKUP(Quintile_Data[[#This Row],[Deaths_Q4]],Mapping!$A$2:$B$8,2,FALSE)</f>
        <v>N/A</v>
      </c>
      <c r="AE1119" s="8" t="str">
        <f>VLOOKUP(Quintile_Data[[#This Row],[Deaths_Q5]],Mapping!$A$2:$B$8,2,FALSE)</f>
        <v>N/A</v>
      </c>
      <c r="AF1119" s="8" t="str">
        <f>VLOOKUP(Quintile_Data[[#This Row],[Deaths_Overall]],Mapping!$A$2:$B$8,2,FALSE)</f>
        <v>N/A</v>
      </c>
    </row>
    <row r="1120" spans="1:32" x14ac:dyDescent="0.25">
      <c r="A1120" t="s">
        <v>12</v>
      </c>
      <c r="B1120" t="s">
        <v>27</v>
      </c>
      <c r="C1120" t="s">
        <v>6</v>
      </c>
      <c r="D1120" t="s">
        <v>10</v>
      </c>
      <c r="E1120" t="s">
        <v>60</v>
      </c>
      <c r="F1120" t="s">
        <v>57</v>
      </c>
      <c r="G1120" s="10" t="s">
        <v>54</v>
      </c>
      <c r="H1120" s="5">
        <v>2.5286520927382701</v>
      </c>
      <c r="I1120" s="5">
        <v>1.79261223381262</v>
      </c>
      <c r="J1120" s="5">
        <v>1.4445591517266301</v>
      </c>
      <c r="K1120" s="5" t="s">
        <v>54</v>
      </c>
      <c r="L1120" s="5">
        <v>1.8104383645925199</v>
      </c>
      <c r="M1120" s="10" t="s">
        <v>54</v>
      </c>
      <c r="N1120" s="5">
        <v>2.65102179788434</v>
      </c>
      <c r="O1120" s="5">
        <v>1.86344959785458</v>
      </c>
      <c r="P1120" s="5">
        <v>1.2465693211714399</v>
      </c>
      <c r="Q1120" s="5" t="s">
        <v>54</v>
      </c>
      <c r="R1120" s="5">
        <v>1.58861446623376</v>
      </c>
      <c r="S1120" s="11" t="s">
        <v>55</v>
      </c>
      <c r="T1120" t="s">
        <v>51</v>
      </c>
      <c r="U1120" t="s">
        <v>51</v>
      </c>
      <c r="V1120" t="s">
        <v>53</v>
      </c>
      <c r="W1120" t="s">
        <v>55</v>
      </c>
      <c r="X1120" t="s">
        <v>49</v>
      </c>
      <c r="Y1120" s="7">
        <f>ABS(Quintile_Data[[#This Row],[AE_Amt_Overall]]-MAX(Quintile_Data[[#This Row],[AE_Amt_Q1]:[AE_Amt_Q5]]))</f>
        <v>0.71821372814575013</v>
      </c>
      <c r="Z1120" s="6">
        <f>ABS(MIN(Quintile_Data[[#This Row],[AE_Amt_Q1]:[AE_Amt_Q5]])-Quintile_Data[[#This Row],[AE_Amt_Overall]])</f>
        <v>0.36587921286588987</v>
      </c>
      <c r="AA1120" s="19" t="str">
        <f>VLOOKUP(Quintile_Data[[#This Row],[Deaths_Q1]],Mapping!$A$2:$B$8,2,FALSE)</f>
        <v>N/A</v>
      </c>
      <c r="AB1120" s="8">
        <f>VLOOKUP(Quintile_Data[[#This Row],[Deaths_Q2]],Mapping!$A$2:$B$8,2,FALSE)</f>
        <v>6</v>
      </c>
      <c r="AC1120" s="8">
        <f>VLOOKUP(Quintile_Data[[#This Row],[Deaths_Q3]],Mapping!$A$2:$B$8,2,FALSE)</f>
        <v>6</v>
      </c>
      <c r="AD1120" s="8">
        <f>VLOOKUP(Quintile_Data[[#This Row],[Deaths_Q4]],Mapping!$A$2:$B$8,2,FALSE)</f>
        <v>12</v>
      </c>
      <c r="AE1120" s="8" t="str">
        <f>VLOOKUP(Quintile_Data[[#This Row],[Deaths_Q5]],Mapping!$A$2:$B$8,2,FALSE)</f>
        <v>N/A</v>
      </c>
      <c r="AF1120" s="8">
        <f>VLOOKUP(Quintile_Data[[#This Row],[Deaths_Overall]],Mapping!$A$2:$B$8,2,FALSE)</f>
        <v>25</v>
      </c>
    </row>
    <row r="1121" spans="1:32" x14ac:dyDescent="0.25">
      <c r="A1121" t="s">
        <v>12</v>
      </c>
      <c r="B1121" t="s">
        <v>27</v>
      </c>
      <c r="C1121" t="s">
        <v>6</v>
      </c>
      <c r="D1121" t="s">
        <v>10</v>
      </c>
      <c r="E1121" t="s">
        <v>61</v>
      </c>
      <c r="F1121" t="s">
        <v>16</v>
      </c>
      <c r="G1121" s="10">
        <v>4.2531310410429999</v>
      </c>
      <c r="H1121" s="5">
        <v>2.3117858168112599</v>
      </c>
      <c r="I1121" s="5">
        <v>1.66168949872875</v>
      </c>
      <c r="J1121" s="5">
        <v>1.3258314368631099</v>
      </c>
      <c r="K1121" s="5">
        <v>0.94998509851671997</v>
      </c>
      <c r="L1121" s="5">
        <v>1.5395169405869999</v>
      </c>
      <c r="M1121" s="10">
        <v>3.5911667172466499</v>
      </c>
      <c r="N1121" s="5">
        <v>2.78963486221862</v>
      </c>
      <c r="O1121" s="5">
        <v>1.7395084076076901</v>
      </c>
      <c r="P1121" s="5">
        <v>1.4214189874074299</v>
      </c>
      <c r="Q1121" s="5">
        <v>0.99100447971567596</v>
      </c>
      <c r="R1121" s="5">
        <v>1.5928300103958899</v>
      </c>
      <c r="S1121" s="11" t="s">
        <v>51</v>
      </c>
      <c r="T1121" t="s">
        <v>53</v>
      </c>
      <c r="U1121" t="s">
        <v>48</v>
      </c>
      <c r="V1121" t="s">
        <v>49</v>
      </c>
      <c r="W1121" t="s">
        <v>53</v>
      </c>
      <c r="X1121" t="s">
        <v>48</v>
      </c>
      <c r="Y1121" s="7">
        <f>ABS(Quintile_Data[[#This Row],[AE_Amt_Overall]]-MAX(Quintile_Data[[#This Row],[AE_Amt_Q1]:[AE_Amt_Q5]]))</f>
        <v>2.7136141004559997</v>
      </c>
      <c r="Z1121" s="6">
        <f>ABS(MIN(Quintile_Data[[#This Row],[AE_Amt_Q1]:[AE_Amt_Q5]])-Quintile_Data[[#This Row],[AE_Amt_Overall]])</f>
        <v>0.58953184207027998</v>
      </c>
      <c r="AA1121" s="19">
        <f>VLOOKUP(Quintile_Data[[#This Row],[Deaths_Q1]],Mapping!$A$2:$B$8,2,FALSE)</f>
        <v>6</v>
      </c>
      <c r="AB1121" s="8">
        <f>VLOOKUP(Quintile_Data[[#This Row],[Deaths_Q2]],Mapping!$A$2:$B$8,2,FALSE)</f>
        <v>12</v>
      </c>
      <c r="AC1121" s="8">
        <f>VLOOKUP(Quintile_Data[[#This Row],[Deaths_Q3]],Mapping!$A$2:$B$8,2,FALSE)</f>
        <v>50</v>
      </c>
      <c r="AD1121" s="8">
        <f>VLOOKUP(Quintile_Data[[#This Row],[Deaths_Q4]],Mapping!$A$2:$B$8,2,FALSE)</f>
        <v>25</v>
      </c>
      <c r="AE1121" s="8">
        <f>VLOOKUP(Quintile_Data[[#This Row],[Deaths_Q5]],Mapping!$A$2:$B$8,2,FALSE)</f>
        <v>12</v>
      </c>
      <c r="AF1121" s="8">
        <f>VLOOKUP(Quintile_Data[[#This Row],[Deaths_Overall]],Mapping!$A$2:$B$8,2,FALSE)</f>
        <v>50</v>
      </c>
    </row>
    <row r="1122" spans="1:32" x14ac:dyDescent="0.25">
      <c r="A1122" t="s">
        <v>12</v>
      </c>
      <c r="B1122" t="s">
        <v>27</v>
      </c>
      <c r="C1122" t="s">
        <v>6</v>
      </c>
      <c r="D1122" t="s">
        <v>10</v>
      </c>
      <c r="E1122" t="s">
        <v>61</v>
      </c>
      <c r="F1122" t="s">
        <v>7</v>
      </c>
      <c r="G1122" s="10" t="s">
        <v>54</v>
      </c>
      <c r="H1122" s="5">
        <v>2.5891922038781399</v>
      </c>
      <c r="I1122" s="5">
        <v>1.70278230153701</v>
      </c>
      <c r="J1122" s="5">
        <v>1.22796335819448</v>
      </c>
      <c r="K1122" s="5" t="s">
        <v>54</v>
      </c>
      <c r="L1122" s="5">
        <v>1.6410776470245301</v>
      </c>
      <c r="M1122" s="10" t="s">
        <v>54</v>
      </c>
      <c r="N1122" s="5">
        <v>2.0570486337553699</v>
      </c>
      <c r="O1122" s="5">
        <v>1.8372711659618901</v>
      </c>
      <c r="P1122" s="5">
        <v>1.12550637155302</v>
      </c>
      <c r="Q1122" s="5" t="s">
        <v>54</v>
      </c>
      <c r="R1122" s="5">
        <v>1.4889710506028699</v>
      </c>
      <c r="S1122" s="11" t="s">
        <v>55</v>
      </c>
      <c r="T1122" t="s">
        <v>51</v>
      </c>
      <c r="U1122" t="s">
        <v>51</v>
      </c>
      <c r="V1122" t="s">
        <v>51</v>
      </c>
      <c r="W1122" t="s">
        <v>55</v>
      </c>
      <c r="X1122" t="s">
        <v>53</v>
      </c>
      <c r="Y1122" s="7">
        <f>ABS(Quintile_Data[[#This Row],[AE_Amt_Overall]]-MAX(Quintile_Data[[#This Row],[AE_Amt_Q1]:[AE_Amt_Q5]]))</f>
        <v>0.94811455685360979</v>
      </c>
      <c r="Z1122" s="6">
        <f>ABS(MIN(Quintile_Data[[#This Row],[AE_Amt_Q1]:[AE_Amt_Q5]])-Quintile_Data[[#This Row],[AE_Amt_Overall]])</f>
        <v>0.41311428883005008</v>
      </c>
      <c r="AA1122" s="19" t="str">
        <f>VLOOKUP(Quintile_Data[[#This Row],[Deaths_Q1]],Mapping!$A$2:$B$8,2,FALSE)</f>
        <v>N/A</v>
      </c>
      <c r="AB1122" s="8">
        <f>VLOOKUP(Quintile_Data[[#This Row],[Deaths_Q2]],Mapping!$A$2:$B$8,2,FALSE)</f>
        <v>6</v>
      </c>
      <c r="AC1122" s="8">
        <f>VLOOKUP(Quintile_Data[[#This Row],[Deaths_Q3]],Mapping!$A$2:$B$8,2,FALSE)</f>
        <v>6</v>
      </c>
      <c r="AD1122" s="8">
        <f>VLOOKUP(Quintile_Data[[#This Row],[Deaths_Q4]],Mapping!$A$2:$B$8,2,FALSE)</f>
        <v>6</v>
      </c>
      <c r="AE1122" s="8" t="str">
        <f>VLOOKUP(Quintile_Data[[#This Row],[Deaths_Q5]],Mapping!$A$2:$B$8,2,FALSE)</f>
        <v>N/A</v>
      </c>
      <c r="AF1122" s="8">
        <f>VLOOKUP(Quintile_Data[[#This Row],[Deaths_Overall]],Mapping!$A$2:$B$8,2,FALSE)</f>
        <v>12</v>
      </c>
    </row>
    <row r="1123" spans="1:32" x14ac:dyDescent="0.25">
      <c r="A1123" t="s">
        <v>12</v>
      </c>
      <c r="B1123" t="s">
        <v>27</v>
      </c>
      <c r="C1123" t="s">
        <v>6</v>
      </c>
      <c r="D1123" t="s">
        <v>10</v>
      </c>
      <c r="E1123" t="s">
        <v>61</v>
      </c>
      <c r="F1123" t="s">
        <v>57</v>
      </c>
      <c r="G1123" s="10">
        <v>7.2660611945136599</v>
      </c>
      <c r="H1123" s="5">
        <v>2.2814148338339302</v>
      </c>
      <c r="I1123" s="5">
        <v>1.70772185604894</v>
      </c>
      <c r="J1123" s="5">
        <v>1.33170897225378</v>
      </c>
      <c r="K1123" s="5">
        <v>0.80727647268054503</v>
      </c>
      <c r="L1123" s="5">
        <v>1.5784716222769899</v>
      </c>
      <c r="M1123" s="10">
        <v>3.9297912662410299</v>
      </c>
      <c r="N1123" s="5">
        <v>1.9153571728871399</v>
      </c>
      <c r="O1123" s="5">
        <v>1.8455652131709599</v>
      </c>
      <c r="P1123" s="5">
        <v>1.3481330890441401</v>
      </c>
      <c r="Q1123" s="5">
        <v>0.91726267963594199</v>
      </c>
      <c r="R1123" s="5">
        <v>1.58247366292533</v>
      </c>
      <c r="S1123" s="11" t="s">
        <v>51</v>
      </c>
      <c r="T1123" t="s">
        <v>53</v>
      </c>
      <c r="U1123" t="s">
        <v>48</v>
      </c>
      <c r="V1123" t="s">
        <v>49</v>
      </c>
      <c r="W1123" t="s">
        <v>51</v>
      </c>
      <c r="X1123" t="s">
        <v>48</v>
      </c>
      <c r="Y1123" s="7">
        <f>ABS(Quintile_Data[[#This Row],[AE_Amt_Overall]]-MAX(Quintile_Data[[#This Row],[AE_Amt_Q1]:[AE_Amt_Q5]]))</f>
        <v>5.6875895722366696</v>
      </c>
      <c r="Z1123" s="6">
        <f>ABS(MIN(Quintile_Data[[#This Row],[AE_Amt_Q1]:[AE_Amt_Q5]])-Quintile_Data[[#This Row],[AE_Amt_Overall]])</f>
        <v>0.77119514959644486</v>
      </c>
      <c r="AA1123" s="19">
        <f>VLOOKUP(Quintile_Data[[#This Row],[Deaths_Q1]],Mapping!$A$2:$B$8,2,FALSE)</f>
        <v>6</v>
      </c>
      <c r="AB1123" s="8">
        <f>VLOOKUP(Quintile_Data[[#This Row],[Deaths_Q2]],Mapping!$A$2:$B$8,2,FALSE)</f>
        <v>12</v>
      </c>
      <c r="AC1123" s="8">
        <f>VLOOKUP(Quintile_Data[[#This Row],[Deaths_Q3]],Mapping!$A$2:$B$8,2,FALSE)</f>
        <v>50</v>
      </c>
      <c r="AD1123" s="8">
        <f>VLOOKUP(Quintile_Data[[#This Row],[Deaths_Q4]],Mapping!$A$2:$B$8,2,FALSE)</f>
        <v>25</v>
      </c>
      <c r="AE1123" s="8">
        <f>VLOOKUP(Quintile_Data[[#This Row],[Deaths_Q5]],Mapping!$A$2:$B$8,2,FALSE)</f>
        <v>6</v>
      </c>
      <c r="AF1123" s="8">
        <f>VLOOKUP(Quintile_Data[[#This Row],[Deaths_Overall]],Mapping!$A$2:$B$8,2,FALSE)</f>
        <v>50</v>
      </c>
    </row>
    <row r="1124" spans="1:32" x14ac:dyDescent="0.25">
      <c r="A1124" t="s">
        <v>12</v>
      </c>
      <c r="B1124" t="s">
        <v>27</v>
      </c>
      <c r="C1124" t="s">
        <v>6</v>
      </c>
      <c r="D1124" t="s">
        <v>10</v>
      </c>
      <c r="E1124" t="s">
        <v>62</v>
      </c>
      <c r="F1124" t="s">
        <v>16</v>
      </c>
      <c r="G1124" s="10">
        <v>4.1895105116812204</v>
      </c>
      <c r="H1124" s="5">
        <v>2.9489622860206</v>
      </c>
      <c r="I1124" s="5">
        <v>2.0977753927993699</v>
      </c>
      <c r="J1124" s="5">
        <v>1.6131378187443299</v>
      </c>
      <c r="K1124" s="5">
        <v>1.0300550967133499</v>
      </c>
      <c r="L1124" s="5">
        <v>1.7568553505136399</v>
      </c>
      <c r="M1124" s="10">
        <v>4.2699405163343496</v>
      </c>
      <c r="N1124" s="5">
        <v>3.1470313143433599</v>
      </c>
      <c r="O1124" s="5">
        <v>2.05375834831763</v>
      </c>
      <c r="P1124" s="5">
        <v>1.6417260441930399</v>
      </c>
      <c r="Q1124" s="5">
        <v>1.17123636251129</v>
      </c>
      <c r="R1124" s="5">
        <v>1.8082427515777599</v>
      </c>
      <c r="S1124" s="11" t="s">
        <v>51</v>
      </c>
      <c r="T1124" t="s">
        <v>51</v>
      </c>
      <c r="U1124" t="s">
        <v>49</v>
      </c>
      <c r="V1124" t="s">
        <v>49</v>
      </c>
      <c r="W1124" t="s">
        <v>51</v>
      </c>
      <c r="X1124" t="s">
        <v>49</v>
      </c>
      <c r="Y1124" s="7">
        <f>ABS(Quintile_Data[[#This Row],[AE_Amt_Overall]]-MAX(Quintile_Data[[#This Row],[AE_Amt_Q1]:[AE_Amt_Q5]]))</f>
        <v>2.4326551611675802</v>
      </c>
      <c r="Z1124" s="6">
        <f>ABS(MIN(Quintile_Data[[#This Row],[AE_Amt_Q1]:[AE_Amt_Q5]])-Quintile_Data[[#This Row],[AE_Amt_Overall]])</f>
        <v>0.72680025380029001</v>
      </c>
      <c r="AA1124" s="19">
        <f>VLOOKUP(Quintile_Data[[#This Row],[Deaths_Q1]],Mapping!$A$2:$B$8,2,FALSE)</f>
        <v>6</v>
      </c>
      <c r="AB1124" s="8">
        <f>VLOOKUP(Quintile_Data[[#This Row],[Deaths_Q2]],Mapping!$A$2:$B$8,2,FALSE)</f>
        <v>6</v>
      </c>
      <c r="AC1124" s="8">
        <f>VLOOKUP(Quintile_Data[[#This Row],[Deaths_Q3]],Mapping!$A$2:$B$8,2,FALSE)</f>
        <v>25</v>
      </c>
      <c r="AD1124" s="8">
        <f>VLOOKUP(Quintile_Data[[#This Row],[Deaths_Q4]],Mapping!$A$2:$B$8,2,FALSE)</f>
        <v>25</v>
      </c>
      <c r="AE1124" s="8">
        <f>VLOOKUP(Quintile_Data[[#This Row],[Deaths_Q5]],Mapping!$A$2:$B$8,2,FALSE)</f>
        <v>6</v>
      </c>
      <c r="AF1124" s="8">
        <f>VLOOKUP(Quintile_Data[[#This Row],[Deaths_Overall]],Mapping!$A$2:$B$8,2,FALSE)</f>
        <v>25</v>
      </c>
    </row>
    <row r="1125" spans="1:32" x14ac:dyDescent="0.25">
      <c r="A1125" t="s">
        <v>12</v>
      </c>
      <c r="B1125" t="s">
        <v>27</v>
      </c>
      <c r="C1125" t="s">
        <v>6</v>
      </c>
      <c r="D1125" t="s">
        <v>10</v>
      </c>
      <c r="E1125" t="s">
        <v>62</v>
      </c>
      <c r="F1125" t="s">
        <v>7</v>
      </c>
      <c r="G1125" s="10" t="s">
        <v>54</v>
      </c>
      <c r="H1125" s="5">
        <v>2.4270960217722299</v>
      </c>
      <c r="I1125" s="5">
        <v>1.4306690395452699</v>
      </c>
      <c r="J1125" s="5">
        <v>0.87307030719398904</v>
      </c>
      <c r="K1125" s="5" t="s">
        <v>54</v>
      </c>
      <c r="L1125" s="5">
        <v>1.2510867822090801</v>
      </c>
      <c r="M1125" s="10" t="s">
        <v>54</v>
      </c>
      <c r="N1125" s="5">
        <v>2.5942431469687999</v>
      </c>
      <c r="O1125" s="5">
        <v>1.4149716654456299</v>
      </c>
      <c r="P1125" s="5">
        <v>1.08469281898221</v>
      </c>
      <c r="Q1125" s="5" t="s">
        <v>54</v>
      </c>
      <c r="R1125" s="5">
        <v>1.2878648602729601</v>
      </c>
      <c r="S1125" s="11" t="s">
        <v>55</v>
      </c>
      <c r="T1125" t="s">
        <v>51</v>
      </c>
      <c r="U1125" t="s">
        <v>51</v>
      </c>
      <c r="V1125" t="s">
        <v>51</v>
      </c>
      <c r="W1125" t="s">
        <v>55</v>
      </c>
      <c r="X1125" t="s">
        <v>53</v>
      </c>
      <c r="Y1125" s="7">
        <f>ABS(Quintile_Data[[#This Row],[AE_Amt_Overall]]-MAX(Quintile_Data[[#This Row],[AE_Amt_Q1]:[AE_Amt_Q5]]))</f>
        <v>1.1760092395631498</v>
      </c>
      <c r="Z1125" s="6">
        <f>ABS(MIN(Quintile_Data[[#This Row],[AE_Amt_Q1]:[AE_Amt_Q5]])-Quintile_Data[[#This Row],[AE_Amt_Overall]])</f>
        <v>0.37801647501509106</v>
      </c>
      <c r="AA1125" s="19" t="str">
        <f>VLOOKUP(Quintile_Data[[#This Row],[Deaths_Q1]],Mapping!$A$2:$B$8,2,FALSE)</f>
        <v>N/A</v>
      </c>
      <c r="AB1125" s="8">
        <f>VLOOKUP(Quintile_Data[[#This Row],[Deaths_Q2]],Mapping!$A$2:$B$8,2,FALSE)</f>
        <v>6</v>
      </c>
      <c r="AC1125" s="8">
        <f>VLOOKUP(Quintile_Data[[#This Row],[Deaths_Q3]],Mapping!$A$2:$B$8,2,FALSE)</f>
        <v>6</v>
      </c>
      <c r="AD1125" s="8">
        <f>VLOOKUP(Quintile_Data[[#This Row],[Deaths_Q4]],Mapping!$A$2:$B$8,2,FALSE)</f>
        <v>6</v>
      </c>
      <c r="AE1125" s="8" t="str">
        <f>VLOOKUP(Quintile_Data[[#This Row],[Deaths_Q5]],Mapping!$A$2:$B$8,2,FALSE)</f>
        <v>N/A</v>
      </c>
      <c r="AF1125" s="8">
        <f>VLOOKUP(Quintile_Data[[#This Row],[Deaths_Overall]],Mapping!$A$2:$B$8,2,FALSE)</f>
        <v>12</v>
      </c>
    </row>
    <row r="1126" spans="1:32" x14ac:dyDescent="0.25">
      <c r="A1126" t="s">
        <v>12</v>
      </c>
      <c r="B1126" t="s">
        <v>27</v>
      </c>
      <c r="C1126" t="s">
        <v>6</v>
      </c>
      <c r="D1126" t="s">
        <v>10</v>
      </c>
      <c r="E1126" t="s">
        <v>62</v>
      </c>
      <c r="F1126" t="s">
        <v>57</v>
      </c>
      <c r="G1126" s="10" t="s">
        <v>54</v>
      </c>
      <c r="H1126" s="5">
        <v>2.95807399011131</v>
      </c>
      <c r="I1126" s="5">
        <v>1.8377699017736899</v>
      </c>
      <c r="J1126" s="5">
        <v>1.3378951174753899</v>
      </c>
      <c r="K1126" s="5">
        <v>0.61045635317603097</v>
      </c>
      <c r="L1126" s="5">
        <v>1.4396460660958099</v>
      </c>
      <c r="M1126" s="10" t="s">
        <v>54</v>
      </c>
      <c r="N1126" s="5">
        <v>3.0186179225220502</v>
      </c>
      <c r="O1126" s="5">
        <v>1.96896335034517</v>
      </c>
      <c r="P1126" s="5">
        <v>1.58146526937027</v>
      </c>
      <c r="Q1126" s="5">
        <v>1.07166389100891</v>
      </c>
      <c r="R1126" s="5">
        <v>1.69101149603831</v>
      </c>
      <c r="S1126" s="11" t="s">
        <v>55</v>
      </c>
      <c r="T1126" t="s">
        <v>53</v>
      </c>
      <c r="U1126" t="s">
        <v>49</v>
      </c>
      <c r="V1126" t="s">
        <v>49</v>
      </c>
      <c r="W1126" t="s">
        <v>53</v>
      </c>
      <c r="X1126" t="s">
        <v>48</v>
      </c>
      <c r="Y1126" s="7">
        <f>ABS(Quintile_Data[[#This Row],[AE_Amt_Overall]]-MAX(Quintile_Data[[#This Row],[AE_Amt_Q1]:[AE_Amt_Q5]]))</f>
        <v>1.5184279240155001</v>
      </c>
      <c r="Z1126" s="6">
        <f>ABS(MIN(Quintile_Data[[#This Row],[AE_Amt_Q1]:[AE_Amt_Q5]])-Quintile_Data[[#This Row],[AE_Amt_Overall]])</f>
        <v>0.82918971291977894</v>
      </c>
      <c r="AA1126" s="19" t="str">
        <f>VLOOKUP(Quintile_Data[[#This Row],[Deaths_Q1]],Mapping!$A$2:$B$8,2,FALSE)</f>
        <v>N/A</v>
      </c>
      <c r="AB1126" s="8">
        <f>VLOOKUP(Quintile_Data[[#This Row],[Deaths_Q2]],Mapping!$A$2:$B$8,2,FALSE)</f>
        <v>12</v>
      </c>
      <c r="AC1126" s="8">
        <f>VLOOKUP(Quintile_Data[[#This Row],[Deaths_Q3]],Mapping!$A$2:$B$8,2,FALSE)</f>
        <v>25</v>
      </c>
      <c r="AD1126" s="8">
        <f>VLOOKUP(Quintile_Data[[#This Row],[Deaths_Q4]],Mapping!$A$2:$B$8,2,FALSE)</f>
        <v>25</v>
      </c>
      <c r="AE1126" s="8">
        <f>VLOOKUP(Quintile_Data[[#This Row],[Deaths_Q5]],Mapping!$A$2:$B$8,2,FALSE)</f>
        <v>12</v>
      </c>
      <c r="AF1126" s="8">
        <f>VLOOKUP(Quintile_Data[[#This Row],[Deaths_Overall]],Mapping!$A$2:$B$8,2,FALSE)</f>
        <v>50</v>
      </c>
    </row>
    <row r="1127" spans="1:32" x14ac:dyDescent="0.25">
      <c r="A1127" t="s">
        <v>12</v>
      </c>
      <c r="B1127" t="s">
        <v>27</v>
      </c>
      <c r="C1127" t="s">
        <v>6</v>
      </c>
      <c r="D1127" t="s">
        <v>10</v>
      </c>
      <c r="E1127" t="s">
        <v>11</v>
      </c>
      <c r="F1127" t="s">
        <v>16</v>
      </c>
      <c r="G1127" s="10">
        <v>6.4294935185261997</v>
      </c>
      <c r="H1127" s="5">
        <v>3.60245721301124</v>
      </c>
      <c r="I1127" s="5">
        <v>2.2918330775313498</v>
      </c>
      <c r="J1127" s="5">
        <v>1.53203651795247</v>
      </c>
      <c r="K1127" s="5">
        <v>0.96143293402151397</v>
      </c>
      <c r="L1127" s="5">
        <v>1.8457006588434699</v>
      </c>
      <c r="M1127" s="10">
        <v>6.2391733062069497</v>
      </c>
      <c r="N1127" s="5">
        <v>3.9397120748535199</v>
      </c>
      <c r="O1127" s="5">
        <v>2.5296168272725401</v>
      </c>
      <c r="P1127" s="5">
        <v>1.6323493351510701</v>
      </c>
      <c r="Q1127" s="5">
        <v>1.02976373334705</v>
      </c>
      <c r="R1127" s="5">
        <v>1.9901631629879699</v>
      </c>
      <c r="S1127" s="11" t="s">
        <v>53</v>
      </c>
      <c r="T1127" t="s">
        <v>51</v>
      </c>
      <c r="U1127" t="s">
        <v>49</v>
      </c>
      <c r="V1127" t="s">
        <v>49</v>
      </c>
      <c r="W1127" t="s">
        <v>51</v>
      </c>
      <c r="X1127" t="s">
        <v>48</v>
      </c>
      <c r="Y1127" s="7">
        <f>ABS(Quintile_Data[[#This Row],[AE_Amt_Overall]]-MAX(Quintile_Data[[#This Row],[AE_Amt_Q1]:[AE_Amt_Q5]]))</f>
        <v>4.5837928596827293</v>
      </c>
      <c r="Z1127" s="6">
        <f>ABS(MIN(Quintile_Data[[#This Row],[AE_Amt_Q1]:[AE_Amt_Q5]])-Quintile_Data[[#This Row],[AE_Amt_Overall]])</f>
        <v>0.88426772482195592</v>
      </c>
      <c r="AA1127" s="19">
        <f>VLOOKUP(Quintile_Data[[#This Row],[Deaths_Q1]],Mapping!$A$2:$B$8,2,FALSE)</f>
        <v>12</v>
      </c>
      <c r="AB1127" s="8">
        <f>VLOOKUP(Quintile_Data[[#This Row],[Deaths_Q2]],Mapping!$A$2:$B$8,2,FALSE)</f>
        <v>6</v>
      </c>
      <c r="AC1127" s="8">
        <f>VLOOKUP(Quintile_Data[[#This Row],[Deaths_Q3]],Mapping!$A$2:$B$8,2,FALSE)</f>
        <v>25</v>
      </c>
      <c r="AD1127" s="8">
        <f>VLOOKUP(Quintile_Data[[#This Row],[Deaths_Q4]],Mapping!$A$2:$B$8,2,FALSE)</f>
        <v>25</v>
      </c>
      <c r="AE1127" s="8">
        <f>VLOOKUP(Quintile_Data[[#This Row],[Deaths_Q5]],Mapping!$A$2:$B$8,2,FALSE)</f>
        <v>6</v>
      </c>
      <c r="AF1127" s="8">
        <f>VLOOKUP(Quintile_Data[[#This Row],[Deaths_Overall]],Mapping!$A$2:$B$8,2,FALSE)</f>
        <v>50</v>
      </c>
    </row>
    <row r="1128" spans="1:32" x14ac:dyDescent="0.25">
      <c r="A1128" t="s">
        <v>12</v>
      </c>
      <c r="B1128" t="s">
        <v>27</v>
      </c>
      <c r="C1128" t="s">
        <v>6</v>
      </c>
      <c r="D1128" t="s">
        <v>10</v>
      </c>
      <c r="E1128" t="s">
        <v>11</v>
      </c>
      <c r="F1128" t="s">
        <v>7</v>
      </c>
      <c r="G1128" s="10">
        <v>4.4439591416697999</v>
      </c>
      <c r="H1128" s="5">
        <v>2.04748210443256</v>
      </c>
      <c r="I1128" s="5">
        <v>1.3220516070700601</v>
      </c>
      <c r="J1128" s="5">
        <v>0.85916333491302199</v>
      </c>
      <c r="K1128" s="5">
        <v>0.51058506235094703</v>
      </c>
      <c r="L1128" s="5">
        <v>1.3375965934816501</v>
      </c>
      <c r="M1128" s="10">
        <v>2.2236084955197</v>
      </c>
      <c r="N1128" s="5">
        <v>2.17449953232537</v>
      </c>
      <c r="O1128" s="5">
        <v>1.3363837331677</v>
      </c>
      <c r="P1128" s="5">
        <v>1.12094855001595</v>
      </c>
      <c r="Q1128" s="5">
        <v>0.78270811333017398</v>
      </c>
      <c r="R1128" s="5">
        <v>1.3030383947253099</v>
      </c>
      <c r="S1128" s="11" t="s">
        <v>51</v>
      </c>
      <c r="T1128" t="s">
        <v>51</v>
      </c>
      <c r="U1128" t="s">
        <v>53</v>
      </c>
      <c r="V1128" t="s">
        <v>53</v>
      </c>
      <c r="W1128" t="s">
        <v>51</v>
      </c>
      <c r="X1128" t="s">
        <v>49</v>
      </c>
      <c r="Y1128" s="7">
        <f>ABS(Quintile_Data[[#This Row],[AE_Amt_Overall]]-MAX(Quintile_Data[[#This Row],[AE_Amt_Q1]:[AE_Amt_Q5]]))</f>
        <v>3.1063625481881498</v>
      </c>
      <c r="Z1128" s="6">
        <f>ABS(MIN(Quintile_Data[[#This Row],[AE_Amt_Q1]:[AE_Amt_Q5]])-Quintile_Data[[#This Row],[AE_Amt_Overall]])</f>
        <v>0.82701153113070303</v>
      </c>
      <c r="AA1128" s="19">
        <f>VLOOKUP(Quintile_Data[[#This Row],[Deaths_Q1]],Mapping!$A$2:$B$8,2,FALSE)</f>
        <v>6</v>
      </c>
      <c r="AB1128" s="8">
        <f>VLOOKUP(Quintile_Data[[#This Row],[Deaths_Q2]],Mapping!$A$2:$B$8,2,FALSE)</f>
        <v>6</v>
      </c>
      <c r="AC1128" s="8">
        <f>VLOOKUP(Quintile_Data[[#This Row],[Deaths_Q3]],Mapping!$A$2:$B$8,2,FALSE)</f>
        <v>12</v>
      </c>
      <c r="AD1128" s="8">
        <f>VLOOKUP(Quintile_Data[[#This Row],[Deaths_Q4]],Mapping!$A$2:$B$8,2,FALSE)</f>
        <v>12</v>
      </c>
      <c r="AE1128" s="8">
        <f>VLOOKUP(Quintile_Data[[#This Row],[Deaths_Q5]],Mapping!$A$2:$B$8,2,FALSE)</f>
        <v>6</v>
      </c>
      <c r="AF1128" s="8">
        <f>VLOOKUP(Quintile_Data[[#This Row],[Deaths_Overall]],Mapping!$A$2:$B$8,2,FALSE)</f>
        <v>25</v>
      </c>
    </row>
    <row r="1129" spans="1:32" x14ac:dyDescent="0.25">
      <c r="A1129" t="s">
        <v>12</v>
      </c>
      <c r="B1129" t="s">
        <v>27</v>
      </c>
      <c r="C1129" t="s">
        <v>6</v>
      </c>
      <c r="D1129" t="s">
        <v>10</v>
      </c>
      <c r="E1129" t="s">
        <v>11</v>
      </c>
      <c r="F1129" t="s">
        <v>57</v>
      </c>
      <c r="G1129" s="10">
        <v>5.3174993001209403</v>
      </c>
      <c r="H1129" s="5">
        <v>3.4045063779026501</v>
      </c>
      <c r="I1129" s="5">
        <v>1.6035853018818</v>
      </c>
      <c r="J1129" s="5">
        <v>1.0577078229721499</v>
      </c>
      <c r="K1129" s="5">
        <v>0.57831681318238204</v>
      </c>
      <c r="L1129" s="5">
        <v>1.43547003253262</v>
      </c>
      <c r="M1129" s="10">
        <v>3.2205255641128501</v>
      </c>
      <c r="N1129" s="5">
        <v>3.1058933219306901</v>
      </c>
      <c r="O1129" s="5">
        <v>1.6894815890327499</v>
      </c>
      <c r="P1129" s="5">
        <v>1.65995546009432</v>
      </c>
      <c r="Q1129" s="5">
        <v>1.0264327181102399</v>
      </c>
      <c r="R1129" s="5">
        <v>1.7239604549743099</v>
      </c>
      <c r="S1129" s="11" t="s">
        <v>51</v>
      </c>
      <c r="T1129" t="s">
        <v>53</v>
      </c>
      <c r="U1129" t="s">
        <v>49</v>
      </c>
      <c r="V1129" t="s">
        <v>49</v>
      </c>
      <c r="W1129" t="s">
        <v>53</v>
      </c>
      <c r="X1129" t="s">
        <v>48</v>
      </c>
      <c r="Y1129" s="7">
        <f>ABS(Quintile_Data[[#This Row],[AE_Amt_Overall]]-MAX(Quintile_Data[[#This Row],[AE_Amt_Q1]:[AE_Amt_Q5]]))</f>
        <v>3.8820292675883206</v>
      </c>
      <c r="Z1129" s="6">
        <f>ABS(MIN(Quintile_Data[[#This Row],[AE_Amt_Q1]:[AE_Amt_Q5]])-Quintile_Data[[#This Row],[AE_Amt_Overall]])</f>
        <v>0.85715321935023792</v>
      </c>
      <c r="AA1129" s="19">
        <f>VLOOKUP(Quintile_Data[[#This Row],[Deaths_Q1]],Mapping!$A$2:$B$8,2,FALSE)</f>
        <v>6</v>
      </c>
      <c r="AB1129" s="8">
        <f>VLOOKUP(Quintile_Data[[#This Row],[Deaths_Q2]],Mapping!$A$2:$B$8,2,FALSE)</f>
        <v>12</v>
      </c>
      <c r="AC1129" s="8">
        <f>VLOOKUP(Quintile_Data[[#This Row],[Deaths_Q3]],Mapping!$A$2:$B$8,2,FALSE)</f>
        <v>25</v>
      </c>
      <c r="AD1129" s="8">
        <f>VLOOKUP(Quintile_Data[[#This Row],[Deaths_Q4]],Mapping!$A$2:$B$8,2,FALSE)</f>
        <v>25</v>
      </c>
      <c r="AE1129" s="8">
        <f>VLOOKUP(Quintile_Data[[#This Row],[Deaths_Q5]],Mapping!$A$2:$B$8,2,FALSE)</f>
        <v>12</v>
      </c>
      <c r="AF1129" s="8">
        <f>VLOOKUP(Quintile_Data[[#This Row],[Deaths_Overall]],Mapping!$A$2:$B$8,2,FALSE)</f>
        <v>50</v>
      </c>
    </row>
    <row r="1130" spans="1:32" x14ac:dyDescent="0.25">
      <c r="A1130" t="s">
        <v>12</v>
      </c>
      <c r="B1130" t="s">
        <v>27</v>
      </c>
      <c r="C1130" t="s">
        <v>6</v>
      </c>
      <c r="D1130" t="s">
        <v>10</v>
      </c>
      <c r="E1130" t="s">
        <v>58</v>
      </c>
      <c r="F1130" t="s">
        <v>16</v>
      </c>
      <c r="G1130" s="10">
        <v>5.0753881270486199</v>
      </c>
      <c r="H1130" s="5">
        <v>3.4244393401945201</v>
      </c>
      <c r="I1130" s="5">
        <v>2.44875051553469</v>
      </c>
      <c r="J1130" s="5">
        <v>1.67141554974952</v>
      </c>
      <c r="K1130" s="5">
        <v>1.10739478272012</v>
      </c>
      <c r="L1130" s="5">
        <v>1.6815902325922301</v>
      </c>
      <c r="M1130" s="10">
        <v>4.9869842562842601</v>
      </c>
      <c r="N1130" s="5">
        <v>3.3755749945726601</v>
      </c>
      <c r="O1130" s="5">
        <v>2.7030083020586502</v>
      </c>
      <c r="P1130" s="5">
        <v>1.72832499430149</v>
      </c>
      <c r="Q1130" s="5">
        <v>1.15405389413647</v>
      </c>
      <c r="R1130" s="5">
        <v>1.731063297528</v>
      </c>
      <c r="S1130" s="11" t="s">
        <v>53</v>
      </c>
      <c r="T1130" t="s">
        <v>53</v>
      </c>
      <c r="U1130" t="s">
        <v>49</v>
      </c>
      <c r="V1130" t="s">
        <v>48</v>
      </c>
      <c r="W1130" t="s">
        <v>49</v>
      </c>
      <c r="X1130" t="s">
        <v>48</v>
      </c>
      <c r="Y1130" s="7">
        <f>ABS(Quintile_Data[[#This Row],[AE_Amt_Overall]]-MAX(Quintile_Data[[#This Row],[AE_Amt_Q1]:[AE_Amt_Q5]]))</f>
        <v>3.39379789445639</v>
      </c>
      <c r="Z1130" s="6">
        <f>ABS(MIN(Quintile_Data[[#This Row],[AE_Amt_Q1]:[AE_Amt_Q5]])-Quintile_Data[[#This Row],[AE_Amt_Overall]])</f>
        <v>0.57419544987211002</v>
      </c>
      <c r="AA1130" s="19">
        <f>VLOOKUP(Quintile_Data[[#This Row],[Deaths_Q1]],Mapping!$A$2:$B$8,2,FALSE)</f>
        <v>12</v>
      </c>
      <c r="AB1130" s="8">
        <f>VLOOKUP(Quintile_Data[[#This Row],[Deaths_Q2]],Mapping!$A$2:$B$8,2,FALSE)</f>
        <v>12</v>
      </c>
      <c r="AC1130" s="8">
        <f>VLOOKUP(Quintile_Data[[#This Row],[Deaths_Q3]],Mapping!$A$2:$B$8,2,FALSE)</f>
        <v>25</v>
      </c>
      <c r="AD1130" s="8">
        <f>VLOOKUP(Quintile_Data[[#This Row],[Deaths_Q4]],Mapping!$A$2:$B$8,2,FALSE)</f>
        <v>50</v>
      </c>
      <c r="AE1130" s="8">
        <f>VLOOKUP(Quintile_Data[[#This Row],[Deaths_Q5]],Mapping!$A$2:$B$8,2,FALSE)</f>
        <v>25</v>
      </c>
      <c r="AF1130" s="8">
        <f>VLOOKUP(Quintile_Data[[#This Row],[Deaths_Overall]],Mapping!$A$2:$B$8,2,FALSE)</f>
        <v>50</v>
      </c>
    </row>
    <row r="1131" spans="1:32" x14ac:dyDescent="0.25">
      <c r="A1131" t="s">
        <v>12</v>
      </c>
      <c r="B1131" t="s">
        <v>27</v>
      </c>
      <c r="C1131" t="s">
        <v>6</v>
      </c>
      <c r="D1131" t="s">
        <v>10</v>
      </c>
      <c r="E1131" t="s">
        <v>58</v>
      </c>
      <c r="F1131" t="s">
        <v>7</v>
      </c>
      <c r="G1131" s="10">
        <v>6.4421147978780402</v>
      </c>
      <c r="H1131" s="5">
        <v>3.17170935348167</v>
      </c>
      <c r="I1131" s="5">
        <v>1.7161454721493901</v>
      </c>
      <c r="J1131" s="5">
        <v>1.1221501254711701</v>
      </c>
      <c r="K1131" s="5">
        <v>0.68183250247541605</v>
      </c>
      <c r="L1131" s="5">
        <v>1.37198258768979</v>
      </c>
      <c r="M1131" s="10">
        <v>4.4795350768354103</v>
      </c>
      <c r="N1131" s="5">
        <v>2.2571625345988999</v>
      </c>
      <c r="O1131" s="5">
        <v>1.6719457191995299</v>
      </c>
      <c r="P1131" s="5">
        <v>1.26006375456826</v>
      </c>
      <c r="Q1131" s="5">
        <v>0.94471569761024199</v>
      </c>
      <c r="R1131" s="5">
        <v>1.3488111486027199</v>
      </c>
      <c r="S1131" s="11" t="s">
        <v>51</v>
      </c>
      <c r="T1131" t="s">
        <v>53</v>
      </c>
      <c r="U1131" t="s">
        <v>53</v>
      </c>
      <c r="V1131" t="s">
        <v>49</v>
      </c>
      <c r="W1131" t="s">
        <v>53</v>
      </c>
      <c r="X1131" t="s">
        <v>49</v>
      </c>
      <c r="Y1131" s="7">
        <f>ABS(Quintile_Data[[#This Row],[AE_Amt_Overall]]-MAX(Quintile_Data[[#This Row],[AE_Amt_Q1]:[AE_Amt_Q5]]))</f>
        <v>5.07013221018825</v>
      </c>
      <c r="Z1131" s="6">
        <f>ABS(MIN(Quintile_Data[[#This Row],[AE_Amt_Q1]:[AE_Amt_Q5]])-Quintile_Data[[#This Row],[AE_Amt_Overall]])</f>
        <v>0.69015008521437393</v>
      </c>
      <c r="AA1131" s="19">
        <f>VLOOKUP(Quintile_Data[[#This Row],[Deaths_Q1]],Mapping!$A$2:$B$8,2,FALSE)</f>
        <v>6</v>
      </c>
      <c r="AB1131" s="8">
        <f>VLOOKUP(Quintile_Data[[#This Row],[Deaths_Q2]],Mapping!$A$2:$B$8,2,FALSE)</f>
        <v>12</v>
      </c>
      <c r="AC1131" s="8">
        <f>VLOOKUP(Quintile_Data[[#This Row],[Deaths_Q3]],Mapping!$A$2:$B$8,2,FALSE)</f>
        <v>12</v>
      </c>
      <c r="AD1131" s="8">
        <f>VLOOKUP(Quintile_Data[[#This Row],[Deaths_Q4]],Mapping!$A$2:$B$8,2,FALSE)</f>
        <v>25</v>
      </c>
      <c r="AE1131" s="8">
        <f>VLOOKUP(Quintile_Data[[#This Row],[Deaths_Q5]],Mapping!$A$2:$B$8,2,FALSE)</f>
        <v>12</v>
      </c>
      <c r="AF1131" s="8">
        <f>VLOOKUP(Quintile_Data[[#This Row],[Deaths_Overall]],Mapping!$A$2:$B$8,2,FALSE)</f>
        <v>25</v>
      </c>
    </row>
    <row r="1132" spans="1:32" x14ac:dyDescent="0.25">
      <c r="A1132" t="s">
        <v>12</v>
      </c>
      <c r="B1132" t="s">
        <v>27</v>
      </c>
      <c r="C1132" t="s">
        <v>6</v>
      </c>
      <c r="D1132" t="s">
        <v>10</v>
      </c>
      <c r="E1132" t="s">
        <v>58</v>
      </c>
      <c r="F1132" t="s">
        <v>57</v>
      </c>
      <c r="G1132" s="10">
        <v>6.4191954115894001</v>
      </c>
      <c r="H1132" s="5">
        <v>3.21526661199302</v>
      </c>
      <c r="I1132" s="5">
        <v>1.8141844050172</v>
      </c>
      <c r="J1132" s="5">
        <v>1.3671212626470901</v>
      </c>
      <c r="K1132" s="5">
        <v>0.79106220669551397</v>
      </c>
      <c r="L1132" s="5">
        <v>1.4795069864480801</v>
      </c>
      <c r="M1132" s="10">
        <v>4.84362074120566</v>
      </c>
      <c r="N1132" s="5">
        <v>2.7182065321482098</v>
      </c>
      <c r="O1132" s="5">
        <v>1.86793986220484</v>
      </c>
      <c r="P1132" s="5">
        <v>1.58565298693782</v>
      </c>
      <c r="Q1132" s="5">
        <v>1.1399325715901201</v>
      </c>
      <c r="R1132" s="5">
        <v>1.65016174568406</v>
      </c>
      <c r="S1132" s="11" t="s">
        <v>51</v>
      </c>
      <c r="T1132" t="s">
        <v>49</v>
      </c>
      <c r="U1132" t="s">
        <v>48</v>
      </c>
      <c r="V1132" t="s">
        <v>48</v>
      </c>
      <c r="W1132" t="s">
        <v>49</v>
      </c>
      <c r="X1132" t="s">
        <v>48</v>
      </c>
      <c r="Y1132" s="7">
        <f>ABS(Quintile_Data[[#This Row],[AE_Amt_Overall]]-MAX(Quintile_Data[[#This Row],[AE_Amt_Q1]:[AE_Amt_Q5]]))</f>
        <v>4.9396884251413198</v>
      </c>
      <c r="Z1132" s="6">
        <f>ABS(MIN(Quintile_Data[[#This Row],[AE_Amt_Q1]:[AE_Amt_Q5]])-Quintile_Data[[#This Row],[AE_Amt_Overall]])</f>
        <v>0.68844477975256613</v>
      </c>
      <c r="AA1132" s="19">
        <f>VLOOKUP(Quintile_Data[[#This Row],[Deaths_Q1]],Mapping!$A$2:$B$8,2,FALSE)</f>
        <v>6</v>
      </c>
      <c r="AB1132" s="8">
        <f>VLOOKUP(Quintile_Data[[#This Row],[Deaths_Q2]],Mapping!$A$2:$B$8,2,FALSE)</f>
        <v>25</v>
      </c>
      <c r="AC1132" s="8">
        <f>VLOOKUP(Quintile_Data[[#This Row],[Deaths_Q3]],Mapping!$A$2:$B$8,2,FALSE)</f>
        <v>50</v>
      </c>
      <c r="AD1132" s="8">
        <f>VLOOKUP(Quintile_Data[[#This Row],[Deaths_Q4]],Mapping!$A$2:$B$8,2,FALSE)</f>
        <v>50</v>
      </c>
      <c r="AE1132" s="8">
        <f>VLOOKUP(Quintile_Data[[#This Row],[Deaths_Q5]],Mapping!$A$2:$B$8,2,FALSE)</f>
        <v>25</v>
      </c>
      <c r="AF1132" s="8">
        <f>VLOOKUP(Quintile_Data[[#This Row],[Deaths_Overall]],Mapping!$A$2:$B$8,2,FALSE)</f>
        <v>50</v>
      </c>
    </row>
    <row r="1133" spans="1:32" x14ac:dyDescent="0.25">
      <c r="A1133" t="s">
        <v>12</v>
      </c>
      <c r="B1133" t="s">
        <v>27</v>
      </c>
      <c r="C1133" t="s">
        <v>6</v>
      </c>
      <c r="D1133" t="s">
        <v>14</v>
      </c>
      <c r="E1133" t="s">
        <v>60</v>
      </c>
      <c r="F1133" t="s">
        <v>16</v>
      </c>
      <c r="G1133" s="10">
        <v>1.8862556653065501</v>
      </c>
      <c r="H1133" s="5">
        <v>1.5361547859413001</v>
      </c>
      <c r="I1133" s="5">
        <v>1.3191359248563701</v>
      </c>
      <c r="J1133" s="5">
        <v>1.1351619514521301</v>
      </c>
      <c r="K1133" s="5">
        <v>0.93183629660863498</v>
      </c>
      <c r="L1133" s="5">
        <v>1.31770834003367</v>
      </c>
      <c r="M1133" s="10">
        <v>1.8284903992536901</v>
      </c>
      <c r="N1133" s="5">
        <v>1.5460166304616101</v>
      </c>
      <c r="O1133" s="5">
        <v>1.4051185591712201</v>
      </c>
      <c r="P1133" s="5">
        <v>1.1978656125117799</v>
      </c>
      <c r="Q1133" s="5">
        <v>0.96672050412463395</v>
      </c>
      <c r="R1133" s="5">
        <v>1.3735910251001</v>
      </c>
      <c r="S1133" s="11" t="s">
        <v>49</v>
      </c>
      <c r="T1133" t="s">
        <v>48</v>
      </c>
      <c r="U1133" t="s">
        <v>48</v>
      </c>
      <c r="V1133" t="s">
        <v>48</v>
      </c>
      <c r="W1133" t="s">
        <v>49</v>
      </c>
      <c r="X1133" t="s">
        <v>48</v>
      </c>
      <c r="Y1133" s="7">
        <f>ABS(Quintile_Data[[#This Row],[AE_Amt_Overall]]-MAX(Quintile_Data[[#This Row],[AE_Amt_Q1]:[AE_Amt_Q5]]))</f>
        <v>0.5685473252728801</v>
      </c>
      <c r="Z1133" s="6">
        <f>ABS(MIN(Quintile_Data[[#This Row],[AE_Amt_Q1]:[AE_Amt_Q5]])-Quintile_Data[[#This Row],[AE_Amt_Overall]])</f>
        <v>0.38587204342503501</v>
      </c>
      <c r="AA1133" s="19">
        <f>VLOOKUP(Quintile_Data[[#This Row],[Deaths_Q1]],Mapping!$A$2:$B$8,2,FALSE)</f>
        <v>25</v>
      </c>
      <c r="AB1133" s="8">
        <f>VLOOKUP(Quintile_Data[[#This Row],[Deaths_Q2]],Mapping!$A$2:$B$8,2,FALSE)</f>
        <v>50</v>
      </c>
      <c r="AC1133" s="8">
        <f>VLOOKUP(Quintile_Data[[#This Row],[Deaths_Q3]],Mapping!$A$2:$B$8,2,FALSE)</f>
        <v>50</v>
      </c>
      <c r="AD1133" s="8">
        <f>VLOOKUP(Quintile_Data[[#This Row],[Deaths_Q4]],Mapping!$A$2:$B$8,2,FALSE)</f>
        <v>50</v>
      </c>
      <c r="AE1133" s="8">
        <f>VLOOKUP(Quintile_Data[[#This Row],[Deaths_Q5]],Mapping!$A$2:$B$8,2,FALSE)</f>
        <v>25</v>
      </c>
      <c r="AF1133" s="8">
        <f>VLOOKUP(Quintile_Data[[#This Row],[Deaths_Overall]],Mapping!$A$2:$B$8,2,FALSE)</f>
        <v>50</v>
      </c>
    </row>
    <row r="1134" spans="1:32" x14ac:dyDescent="0.25">
      <c r="A1134" t="s">
        <v>12</v>
      </c>
      <c r="B1134" t="s">
        <v>27</v>
      </c>
      <c r="C1134" t="s">
        <v>6</v>
      </c>
      <c r="D1134" t="s">
        <v>14</v>
      </c>
      <c r="E1134" t="s">
        <v>60</v>
      </c>
      <c r="F1134" t="s">
        <v>7</v>
      </c>
      <c r="G1134" s="10">
        <v>1.7738487478277001</v>
      </c>
      <c r="H1134" s="5">
        <v>1.29753017313129</v>
      </c>
      <c r="I1134" s="5">
        <v>1.0409698355033301</v>
      </c>
      <c r="J1134" s="5">
        <v>0.87162454126542599</v>
      </c>
      <c r="K1134" s="5">
        <v>0.53162542252936795</v>
      </c>
      <c r="L1134" s="5">
        <v>1.09581857980306</v>
      </c>
      <c r="M1134" s="10">
        <v>1.42230263224125</v>
      </c>
      <c r="N1134" s="5">
        <v>1.369845348543</v>
      </c>
      <c r="O1134" s="5">
        <v>1.05559767210723</v>
      </c>
      <c r="P1134" s="5">
        <v>0.95393082817756703</v>
      </c>
      <c r="Q1134" s="5">
        <v>0.74028090494959098</v>
      </c>
      <c r="R1134" s="5">
        <v>1.1096525585185699</v>
      </c>
      <c r="S1134" s="11" t="s">
        <v>53</v>
      </c>
      <c r="T1134" t="s">
        <v>49</v>
      </c>
      <c r="U1134" t="s">
        <v>49</v>
      </c>
      <c r="V1134" t="s">
        <v>49</v>
      </c>
      <c r="W1134" t="s">
        <v>51</v>
      </c>
      <c r="X1134" t="s">
        <v>48</v>
      </c>
      <c r="Y1134" s="7">
        <f>ABS(Quintile_Data[[#This Row],[AE_Amt_Overall]]-MAX(Quintile_Data[[#This Row],[AE_Amt_Q1]:[AE_Amt_Q5]]))</f>
        <v>0.67803016802464011</v>
      </c>
      <c r="Z1134" s="6">
        <f>ABS(MIN(Quintile_Data[[#This Row],[AE_Amt_Q1]:[AE_Amt_Q5]])-Quintile_Data[[#This Row],[AE_Amt_Overall]])</f>
        <v>0.56419315727369201</v>
      </c>
      <c r="AA1134" s="19">
        <f>VLOOKUP(Quintile_Data[[#This Row],[Deaths_Q1]],Mapping!$A$2:$B$8,2,FALSE)</f>
        <v>12</v>
      </c>
      <c r="AB1134" s="8">
        <f>VLOOKUP(Quintile_Data[[#This Row],[Deaths_Q2]],Mapping!$A$2:$B$8,2,FALSE)</f>
        <v>25</v>
      </c>
      <c r="AC1134" s="8">
        <f>VLOOKUP(Quintile_Data[[#This Row],[Deaths_Q3]],Mapping!$A$2:$B$8,2,FALSE)</f>
        <v>25</v>
      </c>
      <c r="AD1134" s="8">
        <f>VLOOKUP(Quintile_Data[[#This Row],[Deaths_Q4]],Mapping!$A$2:$B$8,2,FALSE)</f>
        <v>25</v>
      </c>
      <c r="AE1134" s="8">
        <f>VLOOKUP(Quintile_Data[[#This Row],[Deaths_Q5]],Mapping!$A$2:$B$8,2,FALSE)</f>
        <v>6</v>
      </c>
      <c r="AF1134" s="8">
        <f>VLOOKUP(Quintile_Data[[#This Row],[Deaths_Overall]],Mapping!$A$2:$B$8,2,FALSE)</f>
        <v>50</v>
      </c>
    </row>
    <row r="1135" spans="1:32" x14ac:dyDescent="0.25">
      <c r="A1135" t="s">
        <v>12</v>
      </c>
      <c r="B1135" t="s">
        <v>27</v>
      </c>
      <c r="C1135" t="s">
        <v>6</v>
      </c>
      <c r="D1135" t="s">
        <v>14</v>
      </c>
      <c r="E1135" t="s">
        <v>60</v>
      </c>
      <c r="F1135" t="s">
        <v>57</v>
      </c>
      <c r="G1135" s="10">
        <v>1.7695111308186899</v>
      </c>
      <c r="H1135" s="5">
        <v>1.4059454982823201</v>
      </c>
      <c r="I1135" s="5">
        <v>1.2215994180519301</v>
      </c>
      <c r="J1135" s="5">
        <v>1.0133421005568499</v>
      </c>
      <c r="K1135" s="5">
        <v>0.784912098398584</v>
      </c>
      <c r="L1135" s="5">
        <v>1.1896125189753499</v>
      </c>
      <c r="M1135" s="10">
        <v>1.6717334652570499</v>
      </c>
      <c r="N1135" s="5">
        <v>1.41615353104162</v>
      </c>
      <c r="O1135" s="5">
        <v>1.3458727219454201</v>
      </c>
      <c r="P1135" s="5">
        <v>1.1484536799876399</v>
      </c>
      <c r="Q1135" s="5">
        <v>1.0194028926990599</v>
      </c>
      <c r="R1135" s="5">
        <v>1.3145746666872899</v>
      </c>
      <c r="S1135" s="11" t="s">
        <v>49</v>
      </c>
      <c r="T1135" t="s">
        <v>48</v>
      </c>
      <c r="U1135" t="s">
        <v>48</v>
      </c>
      <c r="V1135" t="s">
        <v>48</v>
      </c>
      <c r="W1135" t="s">
        <v>53</v>
      </c>
      <c r="X1135" t="s">
        <v>48</v>
      </c>
      <c r="Y1135" s="7">
        <f>ABS(Quintile_Data[[#This Row],[AE_Amt_Overall]]-MAX(Quintile_Data[[#This Row],[AE_Amt_Q1]:[AE_Amt_Q5]]))</f>
        <v>0.57989861184334002</v>
      </c>
      <c r="Z1135" s="6">
        <f>ABS(MIN(Quintile_Data[[#This Row],[AE_Amt_Q1]:[AE_Amt_Q5]])-Quintile_Data[[#This Row],[AE_Amt_Overall]])</f>
        <v>0.40470042057676592</v>
      </c>
      <c r="AA1135" s="19">
        <f>VLOOKUP(Quintile_Data[[#This Row],[Deaths_Q1]],Mapping!$A$2:$B$8,2,FALSE)</f>
        <v>25</v>
      </c>
      <c r="AB1135" s="8">
        <f>VLOOKUP(Quintile_Data[[#This Row],[Deaths_Q2]],Mapping!$A$2:$B$8,2,FALSE)</f>
        <v>50</v>
      </c>
      <c r="AC1135" s="8">
        <f>VLOOKUP(Quintile_Data[[#This Row],[Deaths_Q3]],Mapping!$A$2:$B$8,2,FALSE)</f>
        <v>50</v>
      </c>
      <c r="AD1135" s="8">
        <f>VLOOKUP(Quintile_Data[[#This Row],[Deaths_Q4]],Mapping!$A$2:$B$8,2,FALSE)</f>
        <v>50</v>
      </c>
      <c r="AE1135" s="8">
        <f>VLOOKUP(Quintile_Data[[#This Row],[Deaths_Q5]],Mapping!$A$2:$B$8,2,FALSE)</f>
        <v>12</v>
      </c>
      <c r="AF1135" s="8">
        <f>VLOOKUP(Quintile_Data[[#This Row],[Deaths_Overall]],Mapping!$A$2:$B$8,2,FALSE)</f>
        <v>50</v>
      </c>
    </row>
    <row r="1136" spans="1:32" x14ac:dyDescent="0.25">
      <c r="A1136" t="s">
        <v>12</v>
      </c>
      <c r="B1136" t="s">
        <v>27</v>
      </c>
      <c r="C1136" t="s">
        <v>6</v>
      </c>
      <c r="D1136" t="s">
        <v>14</v>
      </c>
      <c r="E1136" t="s">
        <v>61</v>
      </c>
      <c r="F1136" t="s">
        <v>16</v>
      </c>
      <c r="G1136" s="10">
        <v>1.6323060430080301</v>
      </c>
      <c r="H1136" s="5">
        <v>1.4989420753681499</v>
      </c>
      <c r="I1136" s="5">
        <v>1.2467128719487699</v>
      </c>
      <c r="J1136" s="5">
        <v>1.1586960924310199</v>
      </c>
      <c r="K1136" s="5">
        <v>0.983236296641394</v>
      </c>
      <c r="L1136" s="5">
        <v>1.27910320350589</v>
      </c>
      <c r="M1136" s="10">
        <v>1.71295964333651</v>
      </c>
      <c r="N1136" s="5">
        <v>1.56684682866595</v>
      </c>
      <c r="O1136" s="5">
        <v>1.35355030876816</v>
      </c>
      <c r="P1136" s="5">
        <v>1.30716421042145</v>
      </c>
      <c r="Q1136" s="5">
        <v>1.0301600455505</v>
      </c>
      <c r="R1136" s="5">
        <v>1.37104833611868</v>
      </c>
      <c r="S1136" s="11" t="s">
        <v>48</v>
      </c>
      <c r="T1136" t="s">
        <v>48</v>
      </c>
      <c r="U1136" t="s">
        <v>50</v>
      </c>
      <c r="V1136" t="s">
        <v>48</v>
      </c>
      <c r="W1136" t="s">
        <v>48</v>
      </c>
      <c r="X1136" t="s">
        <v>50</v>
      </c>
      <c r="Y1136" s="7">
        <f>ABS(Quintile_Data[[#This Row],[AE_Amt_Overall]]-MAX(Quintile_Data[[#This Row],[AE_Amt_Q1]:[AE_Amt_Q5]]))</f>
        <v>0.35320283950214004</v>
      </c>
      <c r="Z1136" s="6">
        <f>ABS(MIN(Quintile_Data[[#This Row],[AE_Amt_Q1]:[AE_Amt_Q5]])-Quintile_Data[[#This Row],[AE_Amt_Overall]])</f>
        <v>0.29586690686449602</v>
      </c>
      <c r="AA1136" s="19">
        <f>VLOOKUP(Quintile_Data[[#This Row],[Deaths_Q1]],Mapping!$A$2:$B$8,2,FALSE)</f>
        <v>50</v>
      </c>
      <c r="AB1136" s="8">
        <f>VLOOKUP(Quintile_Data[[#This Row],[Deaths_Q2]],Mapping!$A$2:$B$8,2,FALSE)</f>
        <v>50</v>
      </c>
      <c r="AC1136" s="8">
        <f>VLOOKUP(Quintile_Data[[#This Row],[Deaths_Q3]],Mapping!$A$2:$B$8,2,FALSE)</f>
        <v>100</v>
      </c>
      <c r="AD1136" s="8">
        <f>VLOOKUP(Quintile_Data[[#This Row],[Deaths_Q4]],Mapping!$A$2:$B$8,2,FALSE)</f>
        <v>50</v>
      </c>
      <c r="AE1136" s="8">
        <f>VLOOKUP(Quintile_Data[[#This Row],[Deaths_Q5]],Mapping!$A$2:$B$8,2,FALSE)</f>
        <v>50</v>
      </c>
      <c r="AF1136" s="8">
        <f>VLOOKUP(Quintile_Data[[#This Row],[Deaths_Overall]],Mapping!$A$2:$B$8,2,FALSE)</f>
        <v>100</v>
      </c>
    </row>
    <row r="1137" spans="1:32" x14ac:dyDescent="0.25">
      <c r="A1137" t="s">
        <v>12</v>
      </c>
      <c r="B1137" t="s">
        <v>27</v>
      </c>
      <c r="C1137" t="s">
        <v>6</v>
      </c>
      <c r="D1137" t="s">
        <v>14</v>
      </c>
      <c r="E1137" t="s">
        <v>61</v>
      </c>
      <c r="F1137" t="s">
        <v>7</v>
      </c>
      <c r="G1137" s="10">
        <v>1.57153133086404</v>
      </c>
      <c r="H1137" s="5">
        <v>1.0579407673174801</v>
      </c>
      <c r="I1137" s="5">
        <v>0.95105061410305003</v>
      </c>
      <c r="J1137" s="5">
        <v>0.79351100686189702</v>
      </c>
      <c r="K1137" s="5">
        <v>0.55903730787793204</v>
      </c>
      <c r="L1137" s="5">
        <v>0.86720052232385103</v>
      </c>
      <c r="M1137" s="10">
        <v>1.39445026980093</v>
      </c>
      <c r="N1137" s="5">
        <v>1.0719412844437</v>
      </c>
      <c r="O1137" s="5">
        <v>0.995022229047549</v>
      </c>
      <c r="P1137" s="5">
        <v>0.89543198922026201</v>
      </c>
      <c r="Q1137" s="5">
        <v>0.76591102075928597</v>
      </c>
      <c r="R1137" s="5">
        <v>0.96545253167715905</v>
      </c>
      <c r="S1137" s="11" t="s">
        <v>49</v>
      </c>
      <c r="T1137" t="s">
        <v>48</v>
      </c>
      <c r="U1137" t="s">
        <v>48</v>
      </c>
      <c r="V1137" t="s">
        <v>48</v>
      </c>
      <c r="W1137" t="s">
        <v>49</v>
      </c>
      <c r="X1137" t="s">
        <v>48</v>
      </c>
      <c r="Y1137" s="7">
        <f>ABS(Quintile_Data[[#This Row],[AE_Amt_Overall]]-MAX(Quintile_Data[[#This Row],[AE_Amt_Q1]:[AE_Amt_Q5]]))</f>
        <v>0.70433080854018892</v>
      </c>
      <c r="Z1137" s="6">
        <f>ABS(MIN(Quintile_Data[[#This Row],[AE_Amt_Q1]:[AE_Amt_Q5]])-Quintile_Data[[#This Row],[AE_Amt_Overall]])</f>
        <v>0.30816321444591899</v>
      </c>
      <c r="AA1137" s="19">
        <f>VLOOKUP(Quintile_Data[[#This Row],[Deaths_Q1]],Mapping!$A$2:$B$8,2,FALSE)</f>
        <v>25</v>
      </c>
      <c r="AB1137" s="8">
        <f>VLOOKUP(Quintile_Data[[#This Row],[Deaths_Q2]],Mapping!$A$2:$B$8,2,FALSE)</f>
        <v>50</v>
      </c>
      <c r="AC1137" s="8">
        <f>VLOOKUP(Quintile_Data[[#This Row],[Deaths_Q3]],Mapping!$A$2:$B$8,2,FALSE)</f>
        <v>50</v>
      </c>
      <c r="AD1137" s="8">
        <f>VLOOKUP(Quintile_Data[[#This Row],[Deaths_Q4]],Mapping!$A$2:$B$8,2,FALSE)</f>
        <v>50</v>
      </c>
      <c r="AE1137" s="8">
        <f>VLOOKUP(Quintile_Data[[#This Row],[Deaths_Q5]],Mapping!$A$2:$B$8,2,FALSE)</f>
        <v>25</v>
      </c>
      <c r="AF1137" s="8">
        <f>VLOOKUP(Quintile_Data[[#This Row],[Deaths_Overall]],Mapping!$A$2:$B$8,2,FALSE)</f>
        <v>50</v>
      </c>
    </row>
    <row r="1138" spans="1:32" x14ac:dyDescent="0.25">
      <c r="A1138" t="s">
        <v>12</v>
      </c>
      <c r="B1138" t="s">
        <v>27</v>
      </c>
      <c r="C1138" t="s">
        <v>6</v>
      </c>
      <c r="D1138" t="s">
        <v>14</v>
      </c>
      <c r="E1138" t="s">
        <v>61</v>
      </c>
      <c r="F1138" t="s">
        <v>57</v>
      </c>
      <c r="G1138" s="10">
        <v>1.4664577673618999</v>
      </c>
      <c r="H1138" s="5">
        <v>1.1823900066931501</v>
      </c>
      <c r="I1138" s="5">
        <v>1.0535490161663701</v>
      </c>
      <c r="J1138" s="5">
        <v>0.93478989795210399</v>
      </c>
      <c r="K1138" s="5">
        <v>0.77542682566493804</v>
      </c>
      <c r="L1138" s="5">
        <v>0.98841516345821201</v>
      </c>
      <c r="M1138" s="10">
        <v>1.5977113701022601</v>
      </c>
      <c r="N1138" s="5">
        <v>1.3442099412041599</v>
      </c>
      <c r="O1138" s="5">
        <v>1.2315595223403499</v>
      </c>
      <c r="P1138" s="5">
        <v>1.1344798159645499</v>
      </c>
      <c r="Q1138" s="5">
        <v>1.14131803260651</v>
      </c>
      <c r="R1138" s="5">
        <v>1.2553913725791199</v>
      </c>
      <c r="S1138" s="11" t="s">
        <v>48</v>
      </c>
      <c r="T1138" t="s">
        <v>48</v>
      </c>
      <c r="U1138" t="s">
        <v>48</v>
      </c>
      <c r="V1138" t="s">
        <v>48</v>
      </c>
      <c r="W1138" t="s">
        <v>48</v>
      </c>
      <c r="X1138" t="s">
        <v>50</v>
      </c>
      <c r="Y1138" s="7">
        <f>ABS(Quintile_Data[[#This Row],[AE_Amt_Overall]]-MAX(Quintile_Data[[#This Row],[AE_Amt_Q1]:[AE_Amt_Q5]]))</f>
        <v>0.47804260390368791</v>
      </c>
      <c r="Z1138" s="6">
        <f>ABS(MIN(Quintile_Data[[#This Row],[AE_Amt_Q1]:[AE_Amt_Q5]])-Quintile_Data[[#This Row],[AE_Amt_Overall]])</f>
        <v>0.21298833779327397</v>
      </c>
      <c r="AA1138" s="19">
        <f>VLOOKUP(Quintile_Data[[#This Row],[Deaths_Q1]],Mapping!$A$2:$B$8,2,FALSE)</f>
        <v>50</v>
      </c>
      <c r="AB1138" s="8">
        <f>VLOOKUP(Quintile_Data[[#This Row],[Deaths_Q2]],Mapping!$A$2:$B$8,2,FALSE)</f>
        <v>50</v>
      </c>
      <c r="AC1138" s="8">
        <f>VLOOKUP(Quintile_Data[[#This Row],[Deaths_Q3]],Mapping!$A$2:$B$8,2,FALSE)</f>
        <v>50</v>
      </c>
      <c r="AD1138" s="8">
        <f>VLOOKUP(Quintile_Data[[#This Row],[Deaths_Q4]],Mapping!$A$2:$B$8,2,FALSE)</f>
        <v>50</v>
      </c>
      <c r="AE1138" s="8">
        <f>VLOOKUP(Quintile_Data[[#This Row],[Deaths_Q5]],Mapping!$A$2:$B$8,2,FALSE)</f>
        <v>50</v>
      </c>
      <c r="AF1138" s="8">
        <f>VLOOKUP(Quintile_Data[[#This Row],[Deaths_Overall]],Mapping!$A$2:$B$8,2,FALSE)</f>
        <v>100</v>
      </c>
    </row>
    <row r="1139" spans="1:32" x14ac:dyDescent="0.25">
      <c r="A1139" t="s">
        <v>12</v>
      </c>
      <c r="B1139" t="s">
        <v>27</v>
      </c>
      <c r="C1139" t="s">
        <v>6</v>
      </c>
      <c r="D1139" t="s">
        <v>14</v>
      </c>
      <c r="E1139" t="s">
        <v>62</v>
      </c>
      <c r="F1139" t="s">
        <v>16</v>
      </c>
      <c r="G1139" s="10">
        <v>1.6354819777108101</v>
      </c>
      <c r="H1139" s="5">
        <v>1.44216385142133</v>
      </c>
      <c r="I1139" s="5">
        <v>1.20854913689571</v>
      </c>
      <c r="J1139" s="5">
        <v>1.0379943735735699</v>
      </c>
      <c r="K1139" s="5">
        <v>0.80750005516127499</v>
      </c>
      <c r="L1139" s="5">
        <v>1.22254598760614</v>
      </c>
      <c r="M1139" s="10">
        <v>1.60226811578337</v>
      </c>
      <c r="N1139" s="5">
        <v>1.5398152922261501</v>
      </c>
      <c r="O1139" s="5">
        <v>1.3008164001758</v>
      </c>
      <c r="P1139" s="5">
        <v>1.16629298686951</v>
      </c>
      <c r="Q1139" s="5">
        <v>0.79848549491888099</v>
      </c>
      <c r="R1139" s="5">
        <v>1.2907208934134999</v>
      </c>
      <c r="S1139" s="11" t="s">
        <v>49</v>
      </c>
      <c r="T1139" t="s">
        <v>48</v>
      </c>
      <c r="U1139" t="s">
        <v>48</v>
      </c>
      <c r="V1139" t="s">
        <v>48</v>
      </c>
      <c r="W1139" t="s">
        <v>49</v>
      </c>
      <c r="X1139" t="s">
        <v>48</v>
      </c>
      <c r="Y1139" s="7">
        <f>ABS(Quintile_Data[[#This Row],[AE_Amt_Overall]]-MAX(Quintile_Data[[#This Row],[AE_Amt_Q1]:[AE_Amt_Q5]]))</f>
        <v>0.41293599010467008</v>
      </c>
      <c r="Z1139" s="6">
        <f>ABS(MIN(Quintile_Data[[#This Row],[AE_Amt_Q1]:[AE_Amt_Q5]])-Quintile_Data[[#This Row],[AE_Amt_Overall]])</f>
        <v>0.41504593244486498</v>
      </c>
      <c r="AA1139" s="19">
        <f>VLOOKUP(Quintile_Data[[#This Row],[Deaths_Q1]],Mapping!$A$2:$B$8,2,FALSE)</f>
        <v>25</v>
      </c>
      <c r="AB1139" s="8">
        <f>VLOOKUP(Quintile_Data[[#This Row],[Deaths_Q2]],Mapping!$A$2:$B$8,2,FALSE)</f>
        <v>50</v>
      </c>
      <c r="AC1139" s="8">
        <f>VLOOKUP(Quintile_Data[[#This Row],[Deaths_Q3]],Mapping!$A$2:$B$8,2,FALSE)</f>
        <v>50</v>
      </c>
      <c r="AD1139" s="8">
        <f>VLOOKUP(Quintile_Data[[#This Row],[Deaths_Q4]],Mapping!$A$2:$B$8,2,FALSE)</f>
        <v>50</v>
      </c>
      <c r="AE1139" s="8">
        <f>VLOOKUP(Quintile_Data[[#This Row],[Deaths_Q5]],Mapping!$A$2:$B$8,2,FALSE)</f>
        <v>25</v>
      </c>
      <c r="AF1139" s="8">
        <f>VLOOKUP(Quintile_Data[[#This Row],[Deaths_Overall]],Mapping!$A$2:$B$8,2,FALSE)</f>
        <v>50</v>
      </c>
    </row>
    <row r="1140" spans="1:32" x14ac:dyDescent="0.25">
      <c r="A1140" t="s">
        <v>12</v>
      </c>
      <c r="B1140" t="s">
        <v>27</v>
      </c>
      <c r="C1140" t="s">
        <v>6</v>
      </c>
      <c r="D1140" t="s">
        <v>14</v>
      </c>
      <c r="E1140" t="s">
        <v>62</v>
      </c>
      <c r="F1140" t="s">
        <v>7</v>
      </c>
      <c r="G1140" s="10">
        <v>1.39099477319537</v>
      </c>
      <c r="H1140" s="5">
        <v>1.00562844328145</v>
      </c>
      <c r="I1140" s="5">
        <v>0.86801669691226702</v>
      </c>
      <c r="J1140" s="5">
        <v>0.640130899218187</v>
      </c>
      <c r="K1140" s="5">
        <v>0.474620592475133</v>
      </c>
      <c r="L1140" s="5">
        <v>0.81419052548387805</v>
      </c>
      <c r="M1140" s="10">
        <v>1.09073065984997</v>
      </c>
      <c r="N1140" s="5">
        <v>0.95949813123443095</v>
      </c>
      <c r="O1140" s="5">
        <v>0.93704155468072903</v>
      </c>
      <c r="P1140" s="5">
        <v>0.79474975745544396</v>
      </c>
      <c r="Q1140" s="5">
        <v>0.70217364813005001</v>
      </c>
      <c r="R1140" s="5">
        <v>0.88816218114765499</v>
      </c>
      <c r="S1140" s="11" t="s">
        <v>53</v>
      </c>
      <c r="T1140" t="s">
        <v>49</v>
      </c>
      <c r="U1140" t="s">
        <v>49</v>
      </c>
      <c r="V1140" t="s">
        <v>49</v>
      </c>
      <c r="W1140" t="s">
        <v>49</v>
      </c>
      <c r="X1140" t="s">
        <v>48</v>
      </c>
      <c r="Y1140" s="7">
        <f>ABS(Quintile_Data[[#This Row],[AE_Amt_Overall]]-MAX(Quintile_Data[[#This Row],[AE_Amt_Q1]:[AE_Amt_Q5]]))</f>
        <v>0.57680424771149197</v>
      </c>
      <c r="Z1140" s="6">
        <f>ABS(MIN(Quintile_Data[[#This Row],[AE_Amt_Q1]:[AE_Amt_Q5]])-Quintile_Data[[#This Row],[AE_Amt_Overall]])</f>
        <v>0.33956993300874505</v>
      </c>
      <c r="AA1140" s="19">
        <f>VLOOKUP(Quintile_Data[[#This Row],[Deaths_Q1]],Mapping!$A$2:$B$8,2,FALSE)</f>
        <v>12</v>
      </c>
      <c r="AB1140" s="8">
        <f>VLOOKUP(Quintile_Data[[#This Row],[Deaths_Q2]],Mapping!$A$2:$B$8,2,FALSE)</f>
        <v>25</v>
      </c>
      <c r="AC1140" s="8">
        <f>VLOOKUP(Quintile_Data[[#This Row],[Deaths_Q3]],Mapping!$A$2:$B$8,2,FALSE)</f>
        <v>25</v>
      </c>
      <c r="AD1140" s="8">
        <f>VLOOKUP(Quintile_Data[[#This Row],[Deaths_Q4]],Mapping!$A$2:$B$8,2,FALSE)</f>
        <v>25</v>
      </c>
      <c r="AE1140" s="8">
        <f>VLOOKUP(Quintile_Data[[#This Row],[Deaths_Q5]],Mapping!$A$2:$B$8,2,FALSE)</f>
        <v>25</v>
      </c>
      <c r="AF1140" s="8">
        <f>VLOOKUP(Quintile_Data[[#This Row],[Deaths_Overall]],Mapping!$A$2:$B$8,2,FALSE)</f>
        <v>50</v>
      </c>
    </row>
    <row r="1141" spans="1:32" x14ac:dyDescent="0.25">
      <c r="A1141" t="s">
        <v>12</v>
      </c>
      <c r="B1141" t="s">
        <v>27</v>
      </c>
      <c r="C1141" t="s">
        <v>6</v>
      </c>
      <c r="D1141" t="s">
        <v>14</v>
      </c>
      <c r="E1141" t="s">
        <v>62</v>
      </c>
      <c r="F1141" t="s">
        <v>57</v>
      </c>
      <c r="G1141" s="10">
        <v>1.52724219373648</v>
      </c>
      <c r="H1141" s="5">
        <v>1.10589186522092</v>
      </c>
      <c r="I1141" s="5">
        <v>0.97767338447698704</v>
      </c>
      <c r="J1141" s="5">
        <v>0.74138169733658399</v>
      </c>
      <c r="K1141" s="5">
        <v>0.52893452750081205</v>
      </c>
      <c r="L1141" s="5">
        <v>0.885186680066542</v>
      </c>
      <c r="M1141" s="10">
        <v>1.4821773130018701</v>
      </c>
      <c r="N1141" s="5">
        <v>1.3176172486333</v>
      </c>
      <c r="O1141" s="5">
        <v>1.10885834341631</v>
      </c>
      <c r="P1141" s="5">
        <v>0.96806968026465801</v>
      </c>
      <c r="Q1141" s="5">
        <v>0.83933303745236598</v>
      </c>
      <c r="R1141" s="5">
        <v>1.1352003616814601</v>
      </c>
      <c r="S1141" s="11" t="s">
        <v>49</v>
      </c>
      <c r="T1141" t="s">
        <v>48</v>
      </c>
      <c r="U1141" t="s">
        <v>48</v>
      </c>
      <c r="V1141" t="s">
        <v>48</v>
      </c>
      <c r="W1141" t="s">
        <v>49</v>
      </c>
      <c r="X1141" t="s">
        <v>48</v>
      </c>
      <c r="Y1141" s="7">
        <f>ABS(Quintile_Data[[#This Row],[AE_Amt_Overall]]-MAX(Quintile_Data[[#This Row],[AE_Amt_Q1]:[AE_Amt_Q5]]))</f>
        <v>0.64205551366993796</v>
      </c>
      <c r="Z1141" s="6">
        <f>ABS(MIN(Quintile_Data[[#This Row],[AE_Amt_Q1]:[AE_Amt_Q5]])-Quintile_Data[[#This Row],[AE_Amt_Overall]])</f>
        <v>0.35625215256572995</v>
      </c>
      <c r="AA1141" s="19">
        <f>VLOOKUP(Quintile_Data[[#This Row],[Deaths_Q1]],Mapping!$A$2:$B$8,2,FALSE)</f>
        <v>25</v>
      </c>
      <c r="AB1141" s="8">
        <f>VLOOKUP(Quintile_Data[[#This Row],[Deaths_Q2]],Mapping!$A$2:$B$8,2,FALSE)</f>
        <v>50</v>
      </c>
      <c r="AC1141" s="8">
        <f>VLOOKUP(Quintile_Data[[#This Row],[Deaths_Q3]],Mapping!$A$2:$B$8,2,FALSE)</f>
        <v>50</v>
      </c>
      <c r="AD1141" s="8">
        <f>VLOOKUP(Quintile_Data[[#This Row],[Deaths_Q4]],Mapping!$A$2:$B$8,2,FALSE)</f>
        <v>50</v>
      </c>
      <c r="AE1141" s="8">
        <f>VLOOKUP(Quintile_Data[[#This Row],[Deaths_Q5]],Mapping!$A$2:$B$8,2,FALSE)</f>
        <v>25</v>
      </c>
      <c r="AF1141" s="8">
        <f>VLOOKUP(Quintile_Data[[#This Row],[Deaths_Overall]],Mapping!$A$2:$B$8,2,FALSE)</f>
        <v>50</v>
      </c>
    </row>
    <row r="1142" spans="1:32" x14ac:dyDescent="0.25">
      <c r="A1142" t="s">
        <v>12</v>
      </c>
      <c r="B1142" t="s">
        <v>27</v>
      </c>
      <c r="C1142" t="s">
        <v>6</v>
      </c>
      <c r="D1142" t="s">
        <v>14</v>
      </c>
      <c r="E1142" t="s">
        <v>11</v>
      </c>
      <c r="F1142" t="s">
        <v>16</v>
      </c>
      <c r="G1142" s="10">
        <v>3.10224690589747</v>
      </c>
      <c r="H1142" s="5">
        <v>1.53363940049198</v>
      </c>
      <c r="I1142" s="5">
        <v>1.2244627499230101</v>
      </c>
      <c r="J1142" s="5">
        <v>1.04118826026804</v>
      </c>
      <c r="K1142" s="5">
        <v>0.82563314721599201</v>
      </c>
      <c r="L1142" s="5">
        <v>1.23363344139127</v>
      </c>
      <c r="M1142" s="10">
        <v>3.3077522739849101</v>
      </c>
      <c r="N1142" s="5">
        <v>1.6499133969783999</v>
      </c>
      <c r="O1142" s="5">
        <v>1.3345063746152299</v>
      </c>
      <c r="P1142" s="5">
        <v>1.2344991246464201</v>
      </c>
      <c r="Q1142" s="5">
        <v>0.8307960692552</v>
      </c>
      <c r="R1142" s="5">
        <v>1.3850383023257</v>
      </c>
      <c r="S1142" s="11" t="s">
        <v>49</v>
      </c>
      <c r="T1142" t="s">
        <v>48</v>
      </c>
      <c r="U1142" t="s">
        <v>48</v>
      </c>
      <c r="V1142" t="s">
        <v>49</v>
      </c>
      <c r="W1142" t="s">
        <v>49</v>
      </c>
      <c r="X1142" t="s">
        <v>48</v>
      </c>
      <c r="Y1142" s="7">
        <f>ABS(Quintile_Data[[#This Row],[AE_Amt_Overall]]-MAX(Quintile_Data[[#This Row],[AE_Amt_Q1]:[AE_Amt_Q5]]))</f>
        <v>1.8686134645062</v>
      </c>
      <c r="Z1142" s="6">
        <f>ABS(MIN(Quintile_Data[[#This Row],[AE_Amt_Q1]:[AE_Amt_Q5]])-Quintile_Data[[#This Row],[AE_Amt_Overall]])</f>
        <v>0.40800029417527794</v>
      </c>
      <c r="AA1142" s="19">
        <f>VLOOKUP(Quintile_Data[[#This Row],[Deaths_Q1]],Mapping!$A$2:$B$8,2,FALSE)</f>
        <v>25</v>
      </c>
      <c r="AB1142" s="8">
        <f>VLOOKUP(Quintile_Data[[#This Row],[Deaths_Q2]],Mapping!$A$2:$B$8,2,FALSE)</f>
        <v>50</v>
      </c>
      <c r="AC1142" s="8">
        <f>VLOOKUP(Quintile_Data[[#This Row],[Deaths_Q3]],Mapping!$A$2:$B$8,2,FALSE)</f>
        <v>50</v>
      </c>
      <c r="AD1142" s="8">
        <f>VLOOKUP(Quintile_Data[[#This Row],[Deaths_Q4]],Mapping!$A$2:$B$8,2,FALSE)</f>
        <v>25</v>
      </c>
      <c r="AE1142" s="8">
        <f>VLOOKUP(Quintile_Data[[#This Row],[Deaths_Q5]],Mapping!$A$2:$B$8,2,FALSE)</f>
        <v>25</v>
      </c>
      <c r="AF1142" s="8">
        <f>VLOOKUP(Quintile_Data[[#This Row],[Deaths_Overall]],Mapping!$A$2:$B$8,2,FALSE)</f>
        <v>50</v>
      </c>
    </row>
    <row r="1143" spans="1:32" x14ac:dyDescent="0.25">
      <c r="A1143" t="s">
        <v>12</v>
      </c>
      <c r="B1143" t="s">
        <v>27</v>
      </c>
      <c r="C1143" t="s">
        <v>6</v>
      </c>
      <c r="D1143" t="s">
        <v>14</v>
      </c>
      <c r="E1143" t="s">
        <v>11</v>
      </c>
      <c r="F1143" t="s">
        <v>7</v>
      </c>
      <c r="G1143" s="10">
        <v>1.69973585448616</v>
      </c>
      <c r="H1143" s="5">
        <v>1.13820575407263</v>
      </c>
      <c r="I1143" s="5">
        <v>0.86825758447270196</v>
      </c>
      <c r="J1143" s="5">
        <v>0.66790948632714398</v>
      </c>
      <c r="K1143" s="5">
        <v>0.37017176558150799</v>
      </c>
      <c r="L1143" s="5">
        <v>0.77042767328018302</v>
      </c>
      <c r="M1143" s="10">
        <v>1.2286828227809801</v>
      </c>
      <c r="N1143" s="5">
        <v>1.16165630442483</v>
      </c>
      <c r="O1143" s="5">
        <v>0.89988068239742203</v>
      </c>
      <c r="P1143" s="5">
        <v>0.79980703014325905</v>
      </c>
      <c r="Q1143" s="5">
        <v>0.65117259124812099</v>
      </c>
      <c r="R1143" s="5">
        <v>0.87793284496979096</v>
      </c>
      <c r="S1143" s="11" t="s">
        <v>53</v>
      </c>
      <c r="T1143" t="s">
        <v>49</v>
      </c>
      <c r="U1143" t="s">
        <v>49</v>
      </c>
      <c r="V1143" t="s">
        <v>48</v>
      </c>
      <c r="W1143" t="s">
        <v>49</v>
      </c>
      <c r="X1143" t="s">
        <v>48</v>
      </c>
      <c r="Y1143" s="7">
        <f>ABS(Quintile_Data[[#This Row],[AE_Amt_Overall]]-MAX(Quintile_Data[[#This Row],[AE_Amt_Q1]:[AE_Amt_Q5]]))</f>
        <v>0.92930818120597702</v>
      </c>
      <c r="Z1143" s="6">
        <f>ABS(MIN(Quintile_Data[[#This Row],[AE_Amt_Q1]:[AE_Amt_Q5]])-Quintile_Data[[#This Row],[AE_Amt_Overall]])</f>
        <v>0.40025590769867503</v>
      </c>
      <c r="AA1143" s="19">
        <f>VLOOKUP(Quintile_Data[[#This Row],[Deaths_Q1]],Mapping!$A$2:$B$8,2,FALSE)</f>
        <v>12</v>
      </c>
      <c r="AB1143" s="8">
        <f>VLOOKUP(Quintile_Data[[#This Row],[Deaths_Q2]],Mapping!$A$2:$B$8,2,FALSE)</f>
        <v>25</v>
      </c>
      <c r="AC1143" s="8">
        <f>VLOOKUP(Quintile_Data[[#This Row],[Deaths_Q3]],Mapping!$A$2:$B$8,2,FALSE)</f>
        <v>25</v>
      </c>
      <c r="AD1143" s="8">
        <f>VLOOKUP(Quintile_Data[[#This Row],[Deaths_Q4]],Mapping!$A$2:$B$8,2,FALSE)</f>
        <v>50</v>
      </c>
      <c r="AE1143" s="8">
        <f>VLOOKUP(Quintile_Data[[#This Row],[Deaths_Q5]],Mapping!$A$2:$B$8,2,FALSE)</f>
        <v>25</v>
      </c>
      <c r="AF1143" s="8">
        <f>VLOOKUP(Quintile_Data[[#This Row],[Deaths_Overall]],Mapping!$A$2:$B$8,2,FALSE)</f>
        <v>50</v>
      </c>
    </row>
    <row r="1144" spans="1:32" x14ac:dyDescent="0.25">
      <c r="A1144" t="s">
        <v>12</v>
      </c>
      <c r="B1144" t="s">
        <v>27</v>
      </c>
      <c r="C1144" t="s">
        <v>6</v>
      </c>
      <c r="D1144" t="s">
        <v>14</v>
      </c>
      <c r="E1144" t="s">
        <v>11</v>
      </c>
      <c r="F1144" t="s">
        <v>57</v>
      </c>
      <c r="G1144" s="10">
        <v>1.8573098499707801</v>
      </c>
      <c r="H1144" s="5">
        <v>1.32438092706721</v>
      </c>
      <c r="I1144" s="5">
        <v>0.978986084028593</v>
      </c>
      <c r="J1144" s="5">
        <v>0.73326863618619398</v>
      </c>
      <c r="K1144" s="5">
        <v>0.46499910990859999</v>
      </c>
      <c r="L1144" s="5">
        <v>0.83764007846725796</v>
      </c>
      <c r="M1144" s="10">
        <v>2.41611083004006</v>
      </c>
      <c r="N1144" s="5">
        <v>1.43541939721164</v>
      </c>
      <c r="O1144" s="5">
        <v>1.2613349010249699</v>
      </c>
      <c r="P1144" s="5">
        <v>0.94964260249424504</v>
      </c>
      <c r="Q1144" s="5">
        <v>0.89420489337839504</v>
      </c>
      <c r="R1144" s="5">
        <v>1.1866030533893299</v>
      </c>
      <c r="S1144" s="11" t="s">
        <v>48</v>
      </c>
      <c r="T1144" t="s">
        <v>48</v>
      </c>
      <c r="U1144" t="s">
        <v>48</v>
      </c>
      <c r="V1144" t="s">
        <v>48</v>
      </c>
      <c r="W1144" t="s">
        <v>49</v>
      </c>
      <c r="X1144" t="s">
        <v>48</v>
      </c>
      <c r="Y1144" s="7">
        <f>ABS(Quintile_Data[[#This Row],[AE_Amt_Overall]]-MAX(Quintile_Data[[#This Row],[AE_Amt_Q1]:[AE_Amt_Q5]]))</f>
        <v>1.0196697715035221</v>
      </c>
      <c r="Z1144" s="6">
        <f>ABS(MIN(Quintile_Data[[#This Row],[AE_Amt_Q1]:[AE_Amt_Q5]])-Quintile_Data[[#This Row],[AE_Amt_Overall]])</f>
        <v>0.37264096855865797</v>
      </c>
      <c r="AA1144" s="19">
        <f>VLOOKUP(Quintile_Data[[#This Row],[Deaths_Q1]],Mapping!$A$2:$B$8,2,FALSE)</f>
        <v>50</v>
      </c>
      <c r="AB1144" s="8">
        <f>VLOOKUP(Quintile_Data[[#This Row],[Deaths_Q2]],Mapping!$A$2:$B$8,2,FALSE)</f>
        <v>50</v>
      </c>
      <c r="AC1144" s="8">
        <f>VLOOKUP(Quintile_Data[[#This Row],[Deaths_Q3]],Mapping!$A$2:$B$8,2,FALSE)</f>
        <v>50</v>
      </c>
      <c r="AD1144" s="8">
        <f>VLOOKUP(Quintile_Data[[#This Row],[Deaths_Q4]],Mapping!$A$2:$B$8,2,FALSE)</f>
        <v>50</v>
      </c>
      <c r="AE1144" s="8">
        <f>VLOOKUP(Quintile_Data[[#This Row],[Deaths_Q5]],Mapping!$A$2:$B$8,2,FALSE)</f>
        <v>25</v>
      </c>
      <c r="AF1144" s="8">
        <f>VLOOKUP(Quintile_Data[[#This Row],[Deaths_Overall]],Mapping!$A$2:$B$8,2,FALSE)</f>
        <v>50</v>
      </c>
    </row>
    <row r="1145" spans="1:32" x14ac:dyDescent="0.25">
      <c r="A1145" t="s">
        <v>12</v>
      </c>
      <c r="B1145" t="s">
        <v>27</v>
      </c>
      <c r="C1145" t="s">
        <v>6</v>
      </c>
      <c r="D1145" t="s">
        <v>14</v>
      </c>
      <c r="E1145" t="s">
        <v>58</v>
      </c>
      <c r="F1145" t="s">
        <v>16</v>
      </c>
      <c r="G1145" s="10">
        <v>1.6090001859482701</v>
      </c>
      <c r="H1145" s="5">
        <v>1.41851280721599</v>
      </c>
      <c r="I1145" s="5">
        <v>1.26433056809842</v>
      </c>
      <c r="J1145" s="5">
        <v>1.19047379533852</v>
      </c>
      <c r="K1145" s="5">
        <v>1.02034454276829</v>
      </c>
      <c r="L1145" s="5">
        <v>1.27128825032538</v>
      </c>
      <c r="M1145" s="10">
        <v>1.7083116552701101</v>
      </c>
      <c r="N1145" s="5">
        <v>1.50972568150414</v>
      </c>
      <c r="O1145" s="5">
        <v>1.3701033085255001</v>
      </c>
      <c r="P1145" s="5">
        <v>1.30217912273151</v>
      </c>
      <c r="Q1145" s="5">
        <v>1.0524482751173001</v>
      </c>
      <c r="R1145" s="5">
        <v>1.36202052642447</v>
      </c>
      <c r="S1145" s="11" t="s">
        <v>48</v>
      </c>
      <c r="T1145" t="s">
        <v>48</v>
      </c>
      <c r="U1145" t="s">
        <v>50</v>
      </c>
      <c r="V1145" t="s">
        <v>48</v>
      </c>
      <c r="W1145" t="s">
        <v>48</v>
      </c>
      <c r="X1145" t="s">
        <v>50</v>
      </c>
      <c r="Y1145" s="7">
        <f>ABS(Quintile_Data[[#This Row],[AE_Amt_Overall]]-MAX(Quintile_Data[[#This Row],[AE_Amt_Q1]:[AE_Amt_Q5]]))</f>
        <v>0.33771193562289015</v>
      </c>
      <c r="Z1145" s="6">
        <f>ABS(MIN(Quintile_Data[[#This Row],[AE_Amt_Q1]:[AE_Amt_Q5]])-Quintile_Data[[#This Row],[AE_Amt_Overall]])</f>
        <v>0.25094370755708995</v>
      </c>
      <c r="AA1145" s="19">
        <f>VLOOKUP(Quintile_Data[[#This Row],[Deaths_Q1]],Mapping!$A$2:$B$8,2,FALSE)</f>
        <v>50</v>
      </c>
      <c r="AB1145" s="8">
        <f>VLOOKUP(Quintile_Data[[#This Row],[Deaths_Q2]],Mapping!$A$2:$B$8,2,FALSE)</f>
        <v>50</v>
      </c>
      <c r="AC1145" s="8">
        <f>VLOOKUP(Quintile_Data[[#This Row],[Deaths_Q3]],Mapping!$A$2:$B$8,2,FALSE)</f>
        <v>100</v>
      </c>
      <c r="AD1145" s="8">
        <f>VLOOKUP(Quintile_Data[[#This Row],[Deaths_Q4]],Mapping!$A$2:$B$8,2,FALSE)</f>
        <v>50</v>
      </c>
      <c r="AE1145" s="8">
        <f>VLOOKUP(Quintile_Data[[#This Row],[Deaths_Q5]],Mapping!$A$2:$B$8,2,FALSE)</f>
        <v>50</v>
      </c>
      <c r="AF1145" s="8">
        <f>VLOOKUP(Quintile_Data[[#This Row],[Deaths_Overall]],Mapping!$A$2:$B$8,2,FALSE)</f>
        <v>100</v>
      </c>
    </row>
    <row r="1146" spans="1:32" x14ac:dyDescent="0.25">
      <c r="A1146" t="s">
        <v>12</v>
      </c>
      <c r="B1146" t="s">
        <v>27</v>
      </c>
      <c r="C1146" t="s">
        <v>6</v>
      </c>
      <c r="D1146" t="s">
        <v>14</v>
      </c>
      <c r="E1146" t="s">
        <v>58</v>
      </c>
      <c r="F1146" t="s">
        <v>7</v>
      </c>
      <c r="G1146" s="10">
        <v>1.4725026124524201</v>
      </c>
      <c r="H1146" s="5">
        <v>1.0792926422539</v>
      </c>
      <c r="I1146" s="5">
        <v>0.92823322857023405</v>
      </c>
      <c r="J1146" s="5">
        <v>0.803655511222923</v>
      </c>
      <c r="K1146" s="5">
        <v>0.61654052648677005</v>
      </c>
      <c r="L1146" s="5">
        <v>0.846590251691972</v>
      </c>
      <c r="M1146" s="10">
        <v>1.2419047948209001</v>
      </c>
      <c r="N1146" s="5">
        <v>1.07105763066847</v>
      </c>
      <c r="O1146" s="5">
        <v>0.98781215879502005</v>
      </c>
      <c r="P1146" s="5">
        <v>0.90235859925937001</v>
      </c>
      <c r="Q1146" s="5">
        <v>0.81769391272271597</v>
      </c>
      <c r="R1146" s="5">
        <v>0.946164992543433</v>
      </c>
      <c r="S1146" s="11" t="s">
        <v>49</v>
      </c>
      <c r="T1146" t="s">
        <v>48</v>
      </c>
      <c r="U1146" t="s">
        <v>48</v>
      </c>
      <c r="V1146" t="s">
        <v>48</v>
      </c>
      <c r="W1146" t="s">
        <v>48</v>
      </c>
      <c r="X1146" t="s">
        <v>50</v>
      </c>
      <c r="Y1146" s="7">
        <f>ABS(Quintile_Data[[#This Row],[AE_Amt_Overall]]-MAX(Quintile_Data[[#This Row],[AE_Amt_Q1]:[AE_Amt_Q5]]))</f>
        <v>0.62591236076044809</v>
      </c>
      <c r="Z1146" s="6">
        <f>ABS(MIN(Quintile_Data[[#This Row],[AE_Amt_Q1]:[AE_Amt_Q5]])-Quintile_Data[[#This Row],[AE_Amt_Overall]])</f>
        <v>0.23004972520520195</v>
      </c>
      <c r="AA1146" s="19">
        <f>VLOOKUP(Quintile_Data[[#This Row],[Deaths_Q1]],Mapping!$A$2:$B$8,2,FALSE)</f>
        <v>25</v>
      </c>
      <c r="AB1146" s="8">
        <f>VLOOKUP(Quintile_Data[[#This Row],[Deaths_Q2]],Mapping!$A$2:$B$8,2,FALSE)</f>
        <v>50</v>
      </c>
      <c r="AC1146" s="8">
        <f>VLOOKUP(Quintile_Data[[#This Row],[Deaths_Q3]],Mapping!$A$2:$B$8,2,FALSE)</f>
        <v>50</v>
      </c>
      <c r="AD1146" s="8">
        <f>VLOOKUP(Quintile_Data[[#This Row],[Deaths_Q4]],Mapping!$A$2:$B$8,2,FALSE)</f>
        <v>50</v>
      </c>
      <c r="AE1146" s="8">
        <f>VLOOKUP(Quintile_Data[[#This Row],[Deaths_Q5]],Mapping!$A$2:$B$8,2,FALSE)</f>
        <v>50</v>
      </c>
      <c r="AF1146" s="8">
        <f>VLOOKUP(Quintile_Data[[#This Row],[Deaths_Overall]],Mapping!$A$2:$B$8,2,FALSE)</f>
        <v>100</v>
      </c>
    </row>
    <row r="1147" spans="1:32" x14ac:dyDescent="0.25">
      <c r="A1147" t="s">
        <v>12</v>
      </c>
      <c r="B1147" t="s">
        <v>27</v>
      </c>
      <c r="C1147" t="s">
        <v>6</v>
      </c>
      <c r="D1147" t="s">
        <v>14</v>
      </c>
      <c r="E1147" t="s">
        <v>58</v>
      </c>
      <c r="F1147" t="s">
        <v>57</v>
      </c>
      <c r="G1147" s="10">
        <v>1.5556533795326599</v>
      </c>
      <c r="H1147" s="5">
        <v>1.21898928341752</v>
      </c>
      <c r="I1147" s="5">
        <v>1.0371575936167601</v>
      </c>
      <c r="J1147" s="5">
        <v>0.88952221058554704</v>
      </c>
      <c r="K1147" s="5">
        <v>0.74685086915841004</v>
      </c>
      <c r="L1147" s="5">
        <v>0.95211596801925702</v>
      </c>
      <c r="M1147" s="10">
        <v>1.73995437305554</v>
      </c>
      <c r="N1147" s="5">
        <v>1.4034015345064501</v>
      </c>
      <c r="O1147" s="5">
        <v>1.24656923334138</v>
      </c>
      <c r="P1147" s="5">
        <v>1.07891556688206</v>
      </c>
      <c r="Q1147" s="5">
        <v>1.1441456099412399</v>
      </c>
      <c r="R1147" s="5">
        <v>1.23307434625997</v>
      </c>
      <c r="S1147" s="11" t="s">
        <v>48</v>
      </c>
      <c r="T1147" t="s">
        <v>50</v>
      </c>
      <c r="U1147" t="s">
        <v>50</v>
      </c>
      <c r="V1147" t="s">
        <v>50</v>
      </c>
      <c r="W1147" t="s">
        <v>50</v>
      </c>
      <c r="X1147" t="s">
        <v>50</v>
      </c>
      <c r="Y1147" s="7">
        <f>ABS(Quintile_Data[[#This Row],[AE_Amt_Overall]]-MAX(Quintile_Data[[#This Row],[AE_Amt_Q1]:[AE_Amt_Q5]]))</f>
        <v>0.6035374115134029</v>
      </c>
      <c r="Z1147" s="6">
        <f>ABS(MIN(Quintile_Data[[#This Row],[AE_Amt_Q1]:[AE_Amt_Q5]])-Quintile_Data[[#This Row],[AE_Amt_Overall]])</f>
        <v>0.20526509886084698</v>
      </c>
      <c r="AA1147" s="19">
        <f>VLOOKUP(Quintile_Data[[#This Row],[Deaths_Q1]],Mapping!$A$2:$B$8,2,FALSE)</f>
        <v>50</v>
      </c>
      <c r="AB1147" s="8">
        <f>VLOOKUP(Quintile_Data[[#This Row],[Deaths_Q2]],Mapping!$A$2:$B$8,2,FALSE)</f>
        <v>100</v>
      </c>
      <c r="AC1147" s="8">
        <f>VLOOKUP(Quintile_Data[[#This Row],[Deaths_Q3]],Mapping!$A$2:$B$8,2,FALSE)</f>
        <v>100</v>
      </c>
      <c r="AD1147" s="8">
        <f>VLOOKUP(Quintile_Data[[#This Row],[Deaths_Q4]],Mapping!$A$2:$B$8,2,FALSE)</f>
        <v>100</v>
      </c>
      <c r="AE1147" s="8">
        <f>VLOOKUP(Quintile_Data[[#This Row],[Deaths_Q5]],Mapping!$A$2:$B$8,2,FALSE)</f>
        <v>100</v>
      </c>
      <c r="AF1147" s="8">
        <f>VLOOKUP(Quintile_Data[[#This Row],[Deaths_Overall]],Mapping!$A$2:$B$8,2,FALSE)</f>
        <v>100</v>
      </c>
    </row>
    <row r="1148" spans="1:32" x14ac:dyDescent="0.25">
      <c r="A1148" t="s">
        <v>12</v>
      </c>
      <c r="B1148" t="s">
        <v>27</v>
      </c>
      <c r="C1148" t="s">
        <v>6</v>
      </c>
      <c r="D1148" t="s">
        <v>17</v>
      </c>
      <c r="E1148" t="s">
        <v>60</v>
      </c>
      <c r="F1148" t="s">
        <v>16</v>
      </c>
      <c r="G1148" s="10">
        <v>1.9635992452117099</v>
      </c>
      <c r="H1148" s="5">
        <v>1.5869418362976699</v>
      </c>
      <c r="I1148" s="5">
        <v>1.26467713094505</v>
      </c>
      <c r="J1148" s="5">
        <v>1.12942115652655</v>
      </c>
      <c r="K1148" s="5">
        <v>0.88964543197412704</v>
      </c>
      <c r="L1148" s="5">
        <v>1.24903353695814</v>
      </c>
      <c r="M1148" s="10">
        <v>1.8446967938940799</v>
      </c>
      <c r="N1148" s="5">
        <v>1.52216988696161</v>
      </c>
      <c r="O1148" s="5">
        <v>1.3171089151473201</v>
      </c>
      <c r="P1148" s="5">
        <v>1.18793578059303</v>
      </c>
      <c r="Q1148" s="5">
        <v>0.92257687463489002</v>
      </c>
      <c r="R1148" s="5">
        <v>1.2868655453320601</v>
      </c>
      <c r="S1148" s="11" t="s">
        <v>49</v>
      </c>
      <c r="T1148" t="s">
        <v>49</v>
      </c>
      <c r="U1148" t="s">
        <v>48</v>
      </c>
      <c r="V1148" t="s">
        <v>48</v>
      </c>
      <c r="W1148" t="s">
        <v>49</v>
      </c>
      <c r="X1148" t="s">
        <v>48</v>
      </c>
      <c r="Y1148" s="7">
        <f>ABS(Quintile_Data[[#This Row],[AE_Amt_Overall]]-MAX(Quintile_Data[[#This Row],[AE_Amt_Q1]:[AE_Amt_Q5]]))</f>
        <v>0.71456570825356991</v>
      </c>
      <c r="Z1148" s="6">
        <f>ABS(MIN(Quintile_Data[[#This Row],[AE_Amt_Q1]:[AE_Amt_Q5]])-Quintile_Data[[#This Row],[AE_Amt_Overall]])</f>
        <v>0.35938810498401297</v>
      </c>
      <c r="AA1148" s="19">
        <f>VLOOKUP(Quintile_Data[[#This Row],[Deaths_Q1]],Mapping!$A$2:$B$8,2,FALSE)</f>
        <v>25</v>
      </c>
      <c r="AB1148" s="8">
        <f>VLOOKUP(Quintile_Data[[#This Row],[Deaths_Q2]],Mapping!$A$2:$B$8,2,FALSE)</f>
        <v>25</v>
      </c>
      <c r="AC1148" s="8">
        <f>VLOOKUP(Quintile_Data[[#This Row],[Deaths_Q3]],Mapping!$A$2:$B$8,2,FALSE)</f>
        <v>50</v>
      </c>
      <c r="AD1148" s="8">
        <f>VLOOKUP(Quintile_Data[[#This Row],[Deaths_Q4]],Mapping!$A$2:$B$8,2,FALSE)</f>
        <v>50</v>
      </c>
      <c r="AE1148" s="8">
        <f>VLOOKUP(Quintile_Data[[#This Row],[Deaths_Q5]],Mapping!$A$2:$B$8,2,FALSE)</f>
        <v>25</v>
      </c>
      <c r="AF1148" s="8">
        <f>VLOOKUP(Quintile_Data[[#This Row],[Deaths_Overall]],Mapping!$A$2:$B$8,2,FALSE)</f>
        <v>50</v>
      </c>
    </row>
    <row r="1149" spans="1:32" x14ac:dyDescent="0.25">
      <c r="A1149" t="s">
        <v>12</v>
      </c>
      <c r="B1149" t="s">
        <v>27</v>
      </c>
      <c r="C1149" t="s">
        <v>6</v>
      </c>
      <c r="D1149" t="s">
        <v>17</v>
      </c>
      <c r="E1149" t="s">
        <v>60</v>
      </c>
      <c r="F1149" t="s">
        <v>7</v>
      </c>
      <c r="G1149" s="10">
        <v>2.6328595979952398</v>
      </c>
      <c r="H1149" s="5">
        <v>1.72497014375302</v>
      </c>
      <c r="I1149" s="5">
        <v>1.18354028837326</v>
      </c>
      <c r="J1149" s="5">
        <v>0.78990343915403805</v>
      </c>
      <c r="K1149" s="5">
        <v>0.61606070505147104</v>
      </c>
      <c r="L1149" s="5">
        <v>1.0208953395279701</v>
      </c>
      <c r="M1149" s="10">
        <v>1.9893326888617799</v>
      </c>
      <c r="N1149" s="5">
        <v>1.6272556763792101</v>
      </c>
      <c r="O1149" s="5">
        <v>1.3183908214301201</v>
      </c>
      <c r="P1149" s="5">
        <v>0.848146925319339</v>
      </c>
      <c r="Q1149" s="5">
        <v>0.84075196039080902</v>
      </c>
      <c r="R1149" s="5">
        <v>1.08256795430913</v>
      </c>
      <c r="S1149" s="11" t="s">
        <v>51</v>
      </c>
      <c r="T1149" t="s">
        <v>51</v>
      </c>
      <c r="U1149" t="s">
        <v>53</v>
      </c>
      <c r="V1149" t="s">
        <v>49</v>
      </c>
      <c r="W1149" t="s">
        <v>51</v>
      </c>
      <c r="X1149" t="s">
        <v>49</v>
      </c>
      <c r="Y1149" s="7">
        <f>ABS(Quintile_Data[[#This Row],[AE_Amt_Overall]]-MAX(Quintile_Data[[#This Row],[AE_Amt_Q1]:[AE_Amt_Q5]]))</f>
        <v>1.6119642584672698</v>
      </c>
      <c r="Z1149" s="6">
        <f>ABS(MIN(Quintile_Data[[#This Row],[AE_Amt_Q1]:[AE_Amt_Q5]])-Quintile_Data[[#This Row],[AE_Amt_Overall]])</f>
        <v>0.40483463447649903</v>
      </c>
      <c r="AA1149" s="19">
        <f>VLOOKUP(Quintile_Data[[#This Row],[Deaths_Q1]],Mapping!$A$2:$B$8,2,FALSE)</f>
        <v>6</v>
      </c>
      <c r="AB1149" s="8">
        <f>VLOOKUP(Quintile_Data[[#This Row],[Deaths_Q2]],Mapping!$A$2:$B$8,2,FALSE)</f>
        <v>6</v>
      </c>
      <c r="AC1149" s="8">
        <f>VLOOKUP(Quintile_Data[[#This Row],[Deaths_Q3]],Mapping!$A$2:$B$8,2,FALSE)</f>
        <v>12</v>
      </c>
      <c r="AD1149" s="8">
        <f>VLOOKUP(Quintile_Data[[#This Row],[Deaths_Q4]],Mapping!$A$2:$B$8,2,FALSE)</f>
        <v>25</v>
      </c>
      <c r="AE1149" s="8">
        <f>VLOOKUP(Quintile_Data[[#This Row],[Deaths_Q5]],Mapping!$A$2:$B$8,2,FALSE)</f>
        <v>6</v>
      </c>
      <c r="AF1149" s="8">
        <f>VLOOKUP(Quintile_Data[[#This Row],[Deaths_Overall]],Mapping!$A$2:$B$8,2,FALSE)</f>
        <v>25</v>
      </c>
    </row>
    <row r="1150" spans="1:32" x14ac:dyDescent="0.25">
      <c r="A1150" t="s">
        <v>12</v>
      </c>
      <c r="B1150" t="s">
        <v>27</v>
      </c>
      <c r="C1150" t="s">
        <v>6</v>
      </c>
      <c r="D1150" t="s">
        <v>17</v>
      </c>
      <c r="E1150" t="s">
        <v>60</v>
      </c>
      <c r="F1150" t="s">
        <v>57</v>
      </c>
      <c r="G1150" s="10">
        <v>2.0706689330550399</v>
      </c>
      <c r="H1150" s="5">
        <v>1.6662403274917901</v>
      </c>
      <c r="I1150" s="5">
        <v>1.35449730232051</v>
      </c>
      <c r="J1150" s="5">
        <v>1.1250981307057</v>
      </c>
      <c r="K1150" s="5">
        <v>0.85015952368859404</v>
      </c>
      <c r="L1150" s="5">
        <v>1.1332228994767899</v>
      </c>
      <c r="M1150" s="10">
        <v>1.6792216859954601</v>
      </c>
      <c r="N1150" s="5">
        <v>1.57383082200679</v>
      </c>
      <c r="O1150" s="5">
        <v>1.3802108781376901</v>
      </c>
      <c r="P1150" s="5">
        <v>1.26678009600743</v>
      </c>
      <c r="Q1150" s="5">
        <v>1.02738048349336</v>
      </c>
      <c r="R1150" s="5">
        <v>1.2611659803009301</v>
      </c>
      <c r="S1150" s="11" t="s">
        <v>49</v>
      </c>
      <c r="T1150" t="s">
        <v>49</v>
      </c>
      <c r="U1150" t="s">
        <v>49</v>
      </c>
      <c r="V1150" t="s">
        <v>48</v>
      </c>
      <c r="W1150" t="s">
        <v>48</v>
      </c>
      <c r="X1150" t="s">
        <v>48</v>
      </c>
      <c r="Y1150" s="7">
        <f>ABS(Quintile_Data[[#This Row],[AE_Amt_Overall]]-MAX(Quintile_Data[[#This Row],[AE_Amt_Q1]:[AE_Amt_Q5]]))</f>
        <v>0.93744603357824996</v>
      </c>
      <c r="Z1150" s="6">
        <f>ABS(MIN(Quintile_Data[[#This Row],[AE_Amt_Q1]:[AE_Amt_Q5]])-Quintile_Data[[#This Row],[AE_Amt_Overall]])</f>
        <v>0.28306337578819585</v>
      </c>
      <c r="AA1150" s="19">
        <f>VLOOKUP(Quintile_Data[[#This Row],[Deaths_Q1]],Mapping!$A$2:$B$8,2,FALSE)</f>
        <v>25</v>
      </c>
      <c r="AB1150" s="8">
        <f>VLOOKUP(Quintile_Data[[#This Row],[Deaths_Q2]],Mapping!$A$2:$B$8,2,FALSE)</f>
        <v>25</v>
      </c>
      <c r="AC1150" s="8">
        <f>VLOOKUP(Quintile_Data[[#This Row],[Deaths_Q3]],Mapping!$A$2:$B$8,2,FALSE)</f>
        <v>25</v>
      </c>
      <c r="AD1150" s="8">
        <f>VLOOKUP(Quintile_Data[[#This Row],[Deaths_Q4]],Mapping!$A$2:$B$8,2,FALSE)</f>
        <v>50</v>
      </c>
      <c r="AE1150" s="8">
        <f>VLOOKUP(Quintile_Data[[#This Row],[Deaths_Q5]],Mapping!$A$2:$B$8,2,FALSE)</f>
        <v>50</v>
      </c>
      <c r="AF1150" s="8">
        <f>VLOOKUP(Quintile_Data[[#This Row],[Deaths_Overall]],Mapping!$A$2:$B$8,2,FALSE)</f>
        <v>50</v>
      </c>
    </row>
    <row r="1151" spans="1:32" x14ac:dyDescent="0.25">
      <c r="A1151" t="s">
        <v>12</v>
      </c>
      <c r="B1151" t="s">
        <v>27</v>
      </c>
      <c r="C1151" t="s">
        <v>6</v>
      </c>
      <c r="D1151" t="s">
        <v>17</v>
      </c>
      <c r="E1151" t="s">
        <v>61</v>
      </c>
      <c r="F1151" t="s">
        <v>16</v>
      </c>
      <c r="G1151" s="10">
        <v>1.6305069516953701</v>
      </c>
      <c r="H1151" s="5">
        <v>1.43565765363068</v>
      </c>
      <c r="I1151" s="5">
        <v>1.31124505403254</v>
      </c>
      <c r="J1151" s="5">
        <v>1.14776612365264</v>
      </c>
      <c r="K1151" s="5">
        <v>0.90761969262013298</v>
      </c>
      <c r="L1151" s="5">
        <v>1.2299936181544699</v>
      </c>
      <c r="M1151" s="10">
        <v>1.6031402551432901</v>
      </c>
      <c r="N1151" s="5">
        <v>1.44596979683063</v>
      </c>
      <c r="O1151" s="5">
        <v>1.32687913641064</v>
      </c>
      <c r="P1151" s="5">
        <v>1.1322301014202401</v>
      </c>
      <c r="Q1151" s="5">
        <v>0.95461339928787703</v>
      </c>
      <c r="R1151" s="5">
        <v>1.25659282422519</v>
      </c>
      <c r="S1151" s="11" t="s">
        <v>48</v>
      </c>
      <c r="T1151" t="s">
        <v>48</v>
      </c>
      <c r="U1151" t="s">
        <v>50</v>
      </c>
      <c r="V1151" t="s">
        <v>48</v>
      </c>
      <c r="W1151" t="s">
        <v>48</v>
      </c>
      <c r="X1151" t="s">
        <v>50</v>
      </c>
      <c r="Y1151" s="7">
        <f>ABS(Quintile_Data[[#This Row],[AE_Amt_Overall]]-MAX(Quintile_Data[[#This Row],[AE_Amt_Q1]:[AE_Amt_Q5]]))</f>
        <v>0.40051333354090013</v>
      </c>
      <c r="Z1151" s="6">
        <f>ABS(MIN(Quintile_Data[[#This Row],[AE_Amt_Q1]:[AE_Amt_Q5]])-Quintile_Data[[#This Row],[AE_Amt_Overall]])</f>
        <v>0.32237392553433697</v>
      </c>
      <c r="AA1151" s="19">
        <f>VLOOKUP(Quintile_Data[[#This Row],[Deaths_Q1]],Mapping!$A$2:$B$8,2,FALSE)</f>
        <v>50</v>
      </c>
      <c r="AB1151" s="8">
        <f>VLOOKUP(Quintile_Data[[#This Row],[Deaths_Q2]],Mapping!$A$2:$B$8,2,FALSE)</f>
        <v>50</v>
      </c>
      <c r="AC1151" s="8">
        <f>VLOOKUP(Quintile_Data[[#This Row],[Deaths_Q3]],Mapping!$A$2:$B$8,2,FALSE)</f>
        <v>100</v>
      </c>
      <c r="AD1151" s="8">
        <f>VLOOKUP(Quintile_Data[[#This Row],[Deaths_Q4]],Mapping!$A$2:$B$8,2,FALSE)</f>
        <v>50</v>
      </c>
      <c r="AE1151" s="8">
        <f>VLOOKUP(Quintile_Data[[#This Row],[Deaths_Q5]],Mapping!$A$2:$B$8,2,FALSE)</f>
        <v>50</v>
      </c>
      <c r="AF1151" s="8">
        <f>VLOOKUP(Quintile_Data[[#This Row],[Deaths_Overall]],Mapping!$A$2:$B$8,2,FALSE)</f>
        <v>100</v>
      </c>
    </row>
    <row r="1152" spans="1:32" x14ac:dyDescent="0.25">
      <c r="A1152" t="s">
        <v>12</v>
      </c>
      <c r="B1152" t="s">
        <v>27</v>
      </c>
      <c r="C1152" t="s">
        <v>6</v>
      </c>
      <c r="D1152" t="s">
        <v>17</v>
      </c>
      <c r="E1152" t="s">
        <v>61</v>
      </c>
      <c r="F1152" t="s">
        <v>7</v>
      </c>
      <c r="G1152" s="10">
        <v>1.7138085619452501</v>
      </c>
      <c r="H1152" s="5">
        <v>1.4048957737749299</v>
      </c>
      <c r="I1152" s="5">
        <v>1.0308004834720199</v>
      </c>
      <c r="J1152" s="5">
        <v>0.88546369187932195</v>
      </c>
      <c r="K1152" s="5">
        <v>0.60795369630298401</v>
      </c>
      <c r="L1152" s="5">
        <v>1.0765907757306099</v>
      </c>
      <c r="M1152" s="10">
        <v>1.4384363408404599</v>
      </c>
      <c r="N1152" s="5">
        <v>1.2221276197050801</v>
      </c>
      <c r="O1152" s="5">
        <v>1.05123916960789</v>
      </c>
      <c r="P1152" s="5">
        <v>1.00253316112795</v>
      </c>
      <c r="Q1152" s="5">
        <v>0.757412015626861</v>
      </c>
      <c r="R1152" s="5">
        <v>1.0796372782138901</v>
      </c>
      <c r="S1152" s="11" t="s">
        <v>49</v>
      </c>
      <c r="T1152" t="s">
        <v>49</v>
      </c>
      <c r="U1152" t="s">
        <v>49</v>
      </c>
      <c r="V1152" t="s">
        <v>48</v>
      </c>
      <c r="W1152" t="s">
        <v>53</v>
      </c>
      <c r="X1152" t="s">
        <v>48</v>
      </c>
      <c r="Y1152" s="7">
        <f>ABS(Quintile_Data[[#This Row],[AE_Amt_Overall]]-MAX(Quintile_Data[[#This Row],[AE_Amt_Q1]:[AE_Amt_Q5]]))</f>
        <v>0.6372177862146402</v>
      </c>
      <c r="Z1152" s="6">
        <f>ABS(MIN(Quintile_Data[[#This Row],[AE_Amt_Q1]:[AE_Amt_Q5]])-Quintile_Data[[#This Row],[AE_Amt_Overall]])</f>
        <v>0.46863707942762589</v>
      </c>
      <c r="AA1152" s="19">
        <f>VLOOKUP(Quintile_Data[[#This Row],[Deaths_Q1]],Mapping!$A$2:$B$8,2,FALSE)</f>
        <v>25</v>
      </c>
      <c r="AB1152" s="8">
        <f>VLOOKUP(Quintile_Data[[#This Row],[Deaths_Q2]],Mapping!$A$2:$B$8,2,FALSE)</f>
        <v>25</v>
      </c>
      <c r="AC1152" s="8">
        <f>VLOOKUP(Quintile_Data[[#This Row],[Deaths_Q3]],Mapping!$A$2:$B$8,2,FALSE)</f>
        <v>25</v>
      </c>
      <c r="AD1152" s="8">
        <f>VLOOKUP(Quintile_Data[[#This Row],[Deaths_Q4]],Mapping!$A$2:$B$8,2,FALSE)</f>
        <v>50</v>
      </c>
      <c r="AE1152" s="8">
        <f>VLOOKUP(Quintile_Data[[#This Row],[Deaths_Q5]],Mapping!$A$2:$B$8,2,FALSE)</f>
        <v>12</v>
      </c>
      <c r="AF1152" s="8">
        <f>VLOOKUP(Quintile_Data[[#This Row],[Deaths_Overall]],Mapping!$A$2:$B$8,2,FALSE)</f>
        <v>50</v>
      </c>
    </row>
    <row r="1153" spans="1:32" x14ac:dyDescent="0.25">
      <c r="A1153" t="s">
        <v>12</v>
      </c>
      <c r="B1153" t="s">
        <v>27</v>
      </c>
      <c r="C1153" t="s">
        <v>6</v>
      </c>
      <c r="D1153" t="s">
        <v>17</v>
      </c>
      <c r="E1153" t="s">
        <v>61</v>
      </c>
      <c r="F1153" t="s">
        <v>57</v>
      </c>
      <c r="G1153" s="10">
        <v>1.7043506056578701</v>
      </c>
      <c r="H1153" s="5">
        <v>1.42199507359005</v>
      </c>
      <c r="I1153" s="5">
        <v>1.1543006480484901</v>
      </c>
      <c r="J1153" s="5">
        <v>0.95962837264034295</v>
      </c>
      <c r="K1153" s="5">
        <v>0.76169141700989096</v>
      </c>
      <c r="L1153" s="5">
        <v>1.13061606144117</v>
      </c>
      <c r="M1153" s="10">
        <v>1.53627366750714</v>
      </c>
      <c r="N1153" s="5">
        <v>1.3909774861167099</v>
      </c>
      <c r="O1153" s="5">
        <v>1.2646725893970101</v>
      </c>
      <c r="P1153" s="5">
        <v>1.0944632404682799</v>
      </c>
      <c r="Q1153" s="5">
        <v>0.84596375778392097</v>
      </c>
      <c r="R1153" s="5">
        <v>1.23356364346131</v>
      </c>
      <c r="S1153" s="11" t="s">
        <v>48</v>
      </c>
      <c r="T1153" t="s">
        <v>48</v>
      </c>
      <c r="U1153" t="s">
        <v>50</v>
      </c>
      <c r="V1153" t="s">
        <v>48</v>
      </c>
      <c r="W1153" t="s">
        <v>48</v>
      </c>
      <c r="X1153" t="s">
        <v>50</v>
      </c>
      <c r="Y1153" s="7">
        <f>ABS(Quintile_Data[[#This Row],[AE_Amt_Overall]]-MAX(Quintile_Data[[#This Row],[AE_Amt_Q1]:[AE_Amt_Q5]]))</f>
        <v>0.57373454421670012</v>
      </c>
      <c r="Z1153" s="6">
        <f>ABS(MIN(Quintile_Data[[#This Row],[AE_Amt_Q1]:[AE_Amt_Q5]])-Quintile_Data[[#This Row],[AE_Amt_Overall]])</f>
        <v>0.36892464443127904</v>
      </c>
      <c r="AA1153" s="19">
        <f>VLOOKUP(Quintile_Data[[#This Row],[Deaths_Q1]],Mapping!$A$2:$B$8,2,FALSE)</f>
        <v>50</v>
      </c>
      <c r="AB1153" s="8">
        <f>VLOOKUP(Quintile_Data[[#This Row],[Deaths_Q2]],Mapping!$A$2:$B$8,2,FALSE)</f>
        <v>50</v>
      </c>
      <c r="AC1153" s="8">
        <f>VLOOKUP(Quintile_Data[[#This Row],[Deaths_Q3]],Mapping!$A$2:$B$8,2,FALSE)</f>
        <v>100</v>
      </c>
      <c r="AD1153" s="8">
        <f>VLOOKUP(Quintile_Data[[#This Row],[Deaths_Q4]],Mapping!$A$2:$B$8,2,FALSE)</f>
        <v>50</v>
      </c>
      <c r="AE1153" s="8">
        <f>VLOOKUP(Quintile_Data[[#This Row],[Deaths_Q5]],Mapping!$A$2:$B$8,2,FALSE)</f>
        <v>50</v>
      </c>
      <c r="AF1153" s="8">
        <f>VLOOKUP(Quintile_Data[[#This Row],[Deaths_Overall]],Mapping!$A$2:$B$8,2,FALSE)</f>
        <v>100</v>
      </c>
    </row>
    <row r="1154" spans="1:32" x14ac:dyDescent="0.25">
      <c r="A1154" t="s">
        <v>12</v>
      </c>
      <c r="B1154" t="s">
        <v>27</v>
      </c>
      <c r="C1154" t="s">
        <v>6</v>
      </c>
      <c r="D1154" t="s">
        <v>17</v>
      </c>
      <c r="E1154" t="s">
        <v>62</v>
      </c>
      <c r="F1154" t="s">
        <v>16</v>
      </c>
      <c r="G1154" s="10">
        <v>1.75622865951032</v>
      </c>
      <c r="H1154" s="5">
        <v>1.3450681128292601</v>
      </c>
      <c r="I1154" s="5">
        <v>1.1895509237335899</v>
      </c>
      <c r="J1154" s="5">
        <v>1.0596620066215601</v>
      </c>
      <c r="K1154" s="5">
        <v>0.83558036353299603</v>
      </c>
      <c r="L1154" s="5">
        <v>1.1550982043149201</v>
      </c>
      <c r="M1154" s="10">
        <v>1.6142778973327401</v>
      </c>
      <c r="N1154" s="5">
        <v>1.31485615284725</v>
      </c>
      <c r="O1154" s="5">
        <v>1.2183139476745699</v>
      </c>
      <c r="P1154" s="5">
        <v>1.0788911370361201</v>
      </c>
      <c r="Q1154" s="5">
        <v>0.78293351108569498</v>
      </c>
      <c r="R1154" s="5">
        <v>1.15863627996513</v>
      </c>
      <c r="S1154" s="11" t="s">
        <v>49</v>
      </c>
      <c r="T1154" t="s">
        <v>48</v>
      </c>
      <c r="U1154" t="s">
        <v>48</v>
      </c>
      <c r="V1154" t="s">
        <v>49</v>
      </c>
      <c r="W1154" t="s">
        <v>49</v>
      </c>
      <c r="X1154" t="s">
        <v>48</v>
      </c>
      <c r="Y1154" s="7">
        <f>ABS(Quintile_Data[[#This Row],[AE_Amt_Overall]]-MAX(Quintile_Data[[#This Row],[AE_Amt_Q1]:[AE_Amt_Q5]]))</f>
        <v>0.60113045519539998</v>
      </c>
      <c r="Z1154" s="6">
        <f>ABS(MIN(Quintile_Data[[#This Row],[AE_Amt_Q1]:[AE_Amt_Q5]])-Quintile_Data[[#This Row],[AE_Amt_Overall]])</f>
        <v>0.31951784078192402</v>
      </c>
      <c r="AA1154" s="19">
        <f>VLOOKUP(Quintile_Data[[#This Row],[Deaths_Q1]],Mapping!$A$2:$B$8,2,FALSE)</f>
        <v>25</v>
      </c>
      <c r="AB1154" s="8">
        <f>VLOOKUP(Quintile_Data[[#This Row],[Deaths_Q2]],Mapping!$A$2:$B$8,2,FALSE)</f>
        <v>50</v>
      </c>
      <c r="AC1154" s="8">
        <f>VLOOKUP(Quintile_Data[[#This Row],[Deaths_Q3]],Mapping!$A$2:$B$8,2,FALSE)</f>
        <v>50</v>
      </c>
      <c r="AD1154" s="8">
        <f>VLOOKUP(Quintile_Data[[#This Row],[Deaths_Q4]],Mapping!$A$2:$B$8,2,FALSE)</f>
        <v>25</v>
      </c>
      <c r="AE1154" s="8">
        <f>VLOOKUP(Quintile_Data[[#This Row],[Deaths_Q5]],Mapping!$A$2:$B$8,2,FALSE)</f>
        <v>25</v>
      </c>
      <c r="AF1154" s="8">
        <f>VLOOKUP(Quintile_Data[[#This Row],[Deaths_Overall]],Mapping!$A$2:$B$8,2,FALSE)</f>
        <v>50</v>
      </c>
    </row>
    <row r="1155" spans="1:32" x14ac:dyDescent="0.25">
      <c r="A1155" t="s">
        <v>12</v>
      </c>
      <c r="B1155" t="s">
        <v>27</v>
      </c>
      <c r="C1155" t="s">
        <v>6</v>
      </c>
      <c r="D1155" t="s">
        <v>17</v>
      </c>
      <c r="E1155" t="s">
        <v>62</v>
      </c>
      <c r="F1155" t="s">
        <v>7</v>
      </c>
      <c r="G1155" s="10">
        <v>2.2902762556791401</v>
      </c>
      <c r="H1155" s="5">
        <v>1.5984818305184001</v>
      </c>
      <c r="I1155" s="5">
        <v>1.15585371583667</v>
      </c>
      <c r="J1155" s="5">
        <v>0.81726621532436605</v>
      </c>
      <c r="K1155" s="5">
        <v>0.40577540208441798</v>
      </c>
      <c r="L1155" s="5">
        <v>1.07648878666189</v>
      </c>
      <c r="M1155" s="10">
        <v>1.4867882406964901</v>
      </c>
      <c r="N1155" s="5">
        <v>1.3170266932093999</v>
      </c>
      <c r="O1155" s="5">
        <v>1.110525499003</v>
      </c>
      <c r="P1155" s="5">
        <v>0.92204537847034296</v>
      </c>
      <c r="Q1155" s="5">
        <v>0.905089425437414</v>
      </c>
      <c r="R1155" s="5">
        <v>1.09111305495259</v>
      </c>
      <c r="S1155" s="11" t="s">
        <v>51</v>
      </c>
      <c r="T1155" t="s">
        <v>49</v>
      </c>
      <c r="U1155" t="s">
        <v>49</v>
      </c>
      <c r="V1155" t="s">
        <v>49</v>
      </c>
      <c r="W1155" t="s">
        <v>53</v>
      </c>
      <c r="X1155" t="s">
        <v>48</v>
      </c>
      <c r="Y1155" s="7">
        <f>ABS(Quintile_Data[[#This Row],[AE_Amt_Overall]]-MAX(Quintile_Data[[#This Row],[AE_Amt_Q1]:[AE_Amt_Q5]]))</f>
        <v>1.2137874690172501</v>
      </c>
      <c r="Z1155" s="6">
        <f>ABS(MIN(Quintile_Data[[#This Row],[AE_Amt_Q1]:[AE_Amt_Q5]])-Quintile_Data[[#This Row],[AE_Amt_Overall]])</f>
        <v>0.67071338457747198</v>
      </c>
      <c r="AA1155" s="19">
        <f>VLOOKUP(Quintile_Data[[#This Row],[Deaths_Q1]],Mapping!$A$2:$B$8,2,FALSE)</f>
        <v>6</v>
      </c>
      <c r="AB1155" s="8">
        <f>VLOOKUP(Quintile_Data[[#This Row],[Deaths_Q2]],Mapping!$A$2:$B$8,2,FALSE)</f>
        <v>25</v>
      </c>
      <c r="AC1155" s="8">
        <f>VLOOKUP(Quintile_Data[[#This Row],[Deaths_Q3]],Mapping!$A$2:$B$8,2,FALSE)</f>
        <v>25</v>
      </c>
      <c r="AD1155" s="8">
        <f>VLOOKUP(Quintile_Data[[#This Row],[Deaths_Q4]],Mapping!$A$2:$B$8,2,FALSE)</f>
        <v>25</v>
      </c>
      <c r="AE1155" s="8">
        <f>VLOOKUP(Quintile_Data[[#This Row],[Deaths_Q5]],Mapping!$A$2:$B$8,2,FALSE)</f>
        <v>12</v>
      </c>
      <c r="AF1155" s="8">
        <f>VLOOKUP(Quintile_Data[[#This Row],[Deaths_Overall]],Mapping!$A$2:$B$8,2,FALSE)</f>
        <v>50</v>
      </c>
    </row>
    <row r="1156" spans="1:32" x14ac:dyDescent="0.25">
      <c r="A1156" t="s">
        <v>12</v>
      </c>
      <c r="B1156" t="s">
        <v>27</v>
      </c>
      <c r="C1156" t="s">
        <v>6</v>
      </c>
      <c r="D1156" t="s">
        <v>17</v>
      </c>
      <c r="E1156" t="s">
        <v>62</v>
      </c>
      <c r="F1156" t="s">
        <v>57</v>
      </c>
      <c r="G1156" s="10">
        <v>1.7839788651570301</v>
      </c>
      <c r="H1156" s="5">
        <v>1.3605957608389101</v>
      </c>
      <c r="I1156" s="5">
        <v>1.1508649411321701</v>
      </c>
      <c r="J1156" s="5">
        <v>0.877812577283131</v>
      </c>
      <c r="K1156" s="5">
        <v>0.59063227135846796</v>
      </c>
      <c r="L1156" s="5">
        <v>1.0910121568220701</v>
      </c>
      <c r="M1156" s="10">
        <v>1.3359741420971101</v>
      </c>
      <c r="N1156" s="5">
        <v>1.256974562066</v>
      </c>
      <c r="O1156" s="5">
        <v>1.2036120056806301</v>
      </c>
      <c r="P1156" s="5">
        <v>0.88387419311826498</v>
      </c>
      <c r="Q1156" s="5">
        <v>1.0546358120841399</v>
      </c>
      <c r="R1156" s="5">
        <v>1.1444904174742401</v>
      </c>
      <c r="S1156" s="11" t="s">
        <v>49</v>
      </c>
      <c r="T1156" t="s">
        <v>48</v>
      </c>
      <c r="U1156" t="s">
        <v>48</v>
      </c>
      <c r="V1156" t="s">
        <v>48</v>
      </c>
      <c r="W1156" t="s">
        <v>48</v>
      </c>
      <c r="X1156" t="s">
        <v>48</v>
      </c>
      <c r="Y1156" s="7">
        <f>ABS(Quintile_Data[[#This Row],[AE_Amt_Overall]]-MAX(Quintile_Data[[#This Row],[AE_Amt_Q1]:[AE_Amt_Q5]]))</f>
        <v>0.69296670833495999</v>
      </c>
      <c r="Z1156" s="6">
        <f>ABS(MIN(Quintile_Data[[#This Row],[AE_Amt_Q1]:[AE_Amt_Q5]])-Quintile_Data[[#This Row],[AE_Amt_Overall]])</f>
        <v>0.50037988546360213</v>
      </c>
      <c r="AA1156" s="19">
        <f>VLOOKUP(Quintile_Data[[#This Row],[Deaths_Q1]],Mapping!$A$2:$B$8,2,FALSE)</f>
        <v>25</v>
      </c>
      <c r="AB1156" s="8">
        <f>VLOOKUP(Quintile_Data[[#This Row],[Deaths_Q2]],Mapping!$A$2:$B$8,2,FALSE)</f>
        <v>50</v>
      </c>
      <c r="AC1156" s="8">
        <f>VLOOKUP(Quintile_Data[[#This Row],[Deaths_Q3]],Mapping!$A$2:$B$8,2,FALSE)</f>
        <v>50</v>
      </c>
      <c r="AD1156" s="8">
        <f>VLOOKUP(Quintile_Data[[#This Row],[Deaths_Q4]],Mapping!$A$2:$B$8,2,FALSE)</f>
        <v>50</v>
      </c>
      <c r="AE1156" s="8">
        <f>VLOOKUP(Quintile_Data[[#This Row],[Deaths_Q5]],Mapping!$A$2:$B$8,2,FALSE)</f>
        <v>50</v>
      </c>
      <c r="AF1156" s="8">
        <f>VLOOKUP(Quintile_Data[[#This Row],[Deaths_Overall]],Mapping!$A$2:$B$8,2,FALSE)</f>
        <v>50</v>
      </c>
    </row>
    <row r="1157" spans="1:32" x14ac:dyDescent="0.25">
      <c r="A1157" t="s">
        <v>12</v>
      </c>
      <c r="B1157" t="s">
        <v>27</v>
      </c>
      <c r="C1157" t="s">
        <v>6</v>
      </c>
      <c r="D1157" t="s">
        <v>17</v>
      </c>
      <c r="E1157" t="s">
        <v>11</v>
      </c>
      <c r="F1157" t="s">
        <v>16</v>
      </c>
      <c r="G1157" s="10">
        <v>2.0885071034743601</v>
      </c>
      <c r="H1157" s="5">
        <v>1.51969522526948</v>
      </c>
      <c r="I1157" s="5">
        <v>1.22057816184917</v>
      </c>
      <c r="J1157" s="5">
        <v>1.00702412161947</v>
      </c>
      <c r="K1157" s="5">
        <v>0.781976930349497</v>
      </c>
      <c r="L1157" s="5">
        <v>1.1406802981420801</v>
      </c>
      <c r="M1157" s="10">
        <v>1.94031330938063</v>
      </c>
      <c r="N1157" s="5">
        <v>1.57390795468875</v>
      </c>
      <c r="O1157" s="5">
        <v>1.2147328377376101</v>
      </c>
      <c r="P1157" s="5">
        <v>1.1190437641705899</v>
      </c>
      <c r="Q1157" s="5">
        <v>0.88465140619909999</v>
      </c>
      <c r="R1157" s="5">
        <v>1.2360872348545699</v>
      </c>
      <c r="S1157" s="11" t="s">
        <v>49</v>
      </c>
      <c r="T1157" t="s">
        <v>49</v>
      </c>
      <c r="U1157" t="s">
        <v>48</v>
      </c>
      <c r="V1157" t="s">
        <v>49</v>
      </c>
      <c r="W1157" t="s">
        <v>49</v>
      </c>
      <c r="X1157" t="s">
        <v>48</v>
      </c>
      <c r="Y1157" s="7">
        <f>ABS(Quintile_Data[[#This Row],[AE_Amt_Overall]]-MAX(Quintile_Data[[#This Row],[AE_Amt_Q1]:[AE_Amt_Q5]]))</f>
        <v>0.94782680533228003</v>
      </c>
      <c r="Z1157" s="6">
        <f>ABS(MIN(Quintile_Data[[#This Row],[AE_Amt_Q1]:[AE_Amt_Q5]])-Quintile_Data[[#This Row],[AE_Amt_Overall]])</f>
        <v>0.35870336779258305</v>
      </c>
      <c r="AA1157" s="19">
        <f>VLOOKUP(Quintile_Data[[#This Row],[Deaths_Q1]],Mapping!$A$2:$B$8,2,FALSE)</f>
        <v>25</v>
      </c>
      <c r="AB1157" s="8">
        <f>VLOOKUP(Quintile_Data[[#This Row],[Deaths_Q2]],Mapping!$A$2:$B$8,2,FALSE)</f>
        <v>25</v>
      </c>
      <c r="AC1157" s="8">
        <f>VLOOKUP(Quintile_Data[[#This Row],[Deaths_Q3]],Mapping!$A$2:$B$8,2,FALSE)</f>
        <v>50</v>
      </c>
      <c r="AD1157" s="8">
        <f>VLOOKUP(Quintile_Data[[#This Row],[Deaths_Q4]],Mapping!$A$2:$B$8,2,FALSE)</f>
        <v>25</v>
      </c>
      <c r="AE1157" s="8">
        <f>VLOOKUP(Quintile_Data[[#This Row],[Deaths_Q5]],Mapping!$A$2:$B$8,2,FALSE)</f>
        <v>25</v>
      </c>
      <c r="AF1157" s="8">
        <f>VLOOKUP(Quintile_Data[[#This Row],[Deaths_Overall]],Mapping!$A$2:$B$8,2,FALSE)</f>
        <v>50</v>
      </c>
    </row>
    <row r="1158" spans="1:32" x14ac:dyDescent="0.25">
      <c r="A1158" t="s">
        <v>12</v>
      </c>
      <c r="B1158" t="s">
        <v>27</v>
      </c>
      <c r="C1158" t="s">
        <v>6</v>
      </c>
      <c r="D1158" t="s">
        <v>17</v>
      </c>
      <c r="E1158" t="s">
        <v>11</v>
      </c>
      <c r="F1158" t="s">
        <v>7</v>
      </c>
      <c r="G1158" s="10">
        <v>3.24091734699409</v>
      </c>
      <c r="H1158" s="5">
        <v>1.5535275956657599</v>
      </c>
      <c r="I1158" s="5">
        <v>1.07275199336868</v>
      </c>
      <c r="J1158" s="5">
        <v>0.87518828366531498</v>
      </c>
      <c r="K1158" s="5">
        <v>0.33312764886891399</v>
      </c>
      <c r="L1158" s="5">
        <v>0.84392643895633801</v>
      </c>
      <c r="M1158" s="10">
        <v>1.6804684551303899</v>
      </c>
      <c r="N1158" s="5">
        <v>1.0263504027617001</v>
      </c>
      <c r="O1158" s="5">
        <v>1.0221785786823201</v>
      </c>
      <c r="P1158" s="5">
        <v>0.99338443127906695</v>
      </c>
      <c r="Q1158" s="5">
        <v>0.63127683683879199</v>
      </c>
      <c r="R1158" s="5">
        <v>0.89719302022937197</v>
      </c>
      <c r="S1158" s="11" t="s">
        <v>51</v>
      </c>
      <c r="T1158" t="s">
        <v>53</v>
      </c>
      <c r="U1158" t="s">
        <v>53</v>
      </c>
      <c r="V1158" t="s">
        <v>49</v>
      </c>
      <c r="W1158" t="s">
        <v>49</v>
      </c>
      <c r="X1158" t="s">
        <v>48</v>
      </c>
      <c r="Y1158" s="7">
        <f>ABS(Quintile_Data[[#This Row],[AE_Amt_Overall]]-MAX(Quintile_Data[[#This Row],[AE_Amt_Q1]:[AE_Amt_Q5]]))</f>
        <v>2.3969909080377518</v>
      </c>
      <c r="Z1158" s="6">
        <f>ABS(MIN(Quintile_Data[[#This Row],[AE_Amt_Q1]:[AE_Amt_Q5]])-Quintile_Data[[#This Row],[AE_Amt_Overall]])</f>
        <v>0.51079879008742402</v>
      </c>
      <c r="AA1158" s="19">
        <f>VLOOKUP(Quintile_Data[[#This Row],[Deaths_Q1]],Mapping!$A$2:$B$8,2,FALSE)</f>
        <v>6</v>
      </c>
      <c r="AB1158" s="8">
        <f>VLOOKUP(Quintile_Data[[#This Row],[Deaths_Q2]],Mapping!$A$2:$B$8,2,FALSE)</f>
        <v>12</v>
      </c>
      <c r="AC1158" s="8">
        <f>VLOOKUP(Quintile_Data[[#This Row],[Deaths_Q3]],Mapping!$A$2:$B$8,2,FALSE)</f>
        <v>12</v>
      </c>
      <c r="AD1158" s="8">
        <f>VLOOKUP(Quintile_Data[[#This Row],[Deaths_Q4]],Mapping!$A$2:$B$8,2,FALSE)</f>
        <v>25</v>
      </c>
      <c r="AE1158" s="8">
        <f>VLOOKUP(Quintile_Data[[#This Row],[Deaths_Q5]],Mapping!$A$2:$B$8,2,FALSE)</f>
        <v>25</v>
      </c>
      <c r="AF1158" s="8">
        <f>VLOOKUP(Quintile_Data[[#This Row],[Deaths_Overall]],Mapping!$A$2:$B$8,2,FALSE)</f>
        <v>50</v>
      </c>
    </row>
    <row r="1159" spans="1:32" x14ac:dyDescent="0.25">
      <c r="A1159" t="s">
        <v>12</v>
      </c>
      <c r="B1159" t="s">
        <v>27</v>
      </c>
      <c r="C1159" t="s">
        <v>6</v>
      </c>
      <c r="D1159" t="s">
        <v>17</v>
      </c>
      <c r="E1159" t="s">
        <v>11</v>
      </c>
      <c r="F1159" t="s">
        <v>57</v>
      </c>
      <c r="G1159" s="10">
        <v>2.5365035010771901</v>
      </c>
      <c r="H1159" s="5">
        <v>1.5389115634922801</v>
      </c>
      <c r="I1159" s="5">
        <v>1.20056570160585</v>
      </c>
      <c r="J1159" s="5">
        <v>0.92731913888004602</v>
      </c>
      <c r="K1159" s="5">
        <v>0.37607875825520998</v>
      </c>
      <c r="L1159" s="5">
        <v>0.88307011491666898</v>
      </c>
      <c r="M1159" s="10">
        <v>1.2498189749814499</v>
      </c>
      <c r="N1159" s="5">
        <v>1.4240532788300799</v>
      </c>
      <c r="O1159" s="5">
        <v>1.21277106643272</v>
      </c>
      <c r="P1159" s="5">
        <v>1.1298213175762499</v>
      </c>
      <c r="Q1159" s="5">
        <v>0.77377137086868597</v>
      </c>
      <c r="R1159" s="5">
        <v>1.14188659007743</v>
      </c>
      <c r="S1159" s="11" t="s">
        <v>49</v>
      </c>
      <c r="T1159" t="s">
        <v>49</v>
      </c>
      <c r="U1159" t="s">
        <v>48</v>
      </c>
      <c r="V1159" t="s">
        <v>48</v>
      </c>
      <c r="W1159" t="s">
        <v>49</v>
      </c>
      <c r="X1159" t="s">
        <v>48</v>
      </c>
      <c r="Y1159" s="7">
        <f>ABS(Quintile_Data[[#This Row],[AE_Amt_Overall]]-MAX(Quintile_Data[[#This Row],[AE_Amt_Q1]:[AE_Amt_Q5]]))</f>
        <v>1.653433386160521</v>
      </c>
      <c r="Z1159" s="6">
        <f>ABS(MIN(Quintile_Data[[#This Row],[AE_Amt_Q1]:[AE_Amt_Q5]])-Quintile_Data[[#This Row],[AE_Amt_Overall]])</f>
        <v>0.506991356661459</v>
      </c>
      <c r="AA1159" s="19">
        <f>VLOOKUP(Quintile_Data[[#This Row],[Deaths_Q1]],Mapping!$A$2:$B$8,2,FALSE)</f>
        <v>25</v>
      </c>
      <c r="AB1159" s="8">
        <f>VLOOKUP(Quintile_Data[[#This Row],[Deaths_Q2]],Mapping!$A$2:$B$8,2,FALSE)</f>
        <v>25</v>
      </c>
      <c r="AC1159" s="8">
        <f>VLOOKUP(Quintile_Data[[#This Row],[Deaths_Q3]],Mapping!$A$2:$B$8,2,FALSE)</f>
        <v>50</v>
      </c>
      <c r="AD1159" s="8">
        <f>VLOOKUP(Quintile_Data[[#This Row],[Deaths_Q4]],Mapping!$A$2:$B$8,2,FALSE)</f>
        <v>50</v>
      </c>
      <c r="AE1159" s="8">
        <f>VLOOKUP(Quintile_Data[[#This Row],[Deaths_Q5]],Mapping!$A$2:$B$8,2,FALSE)</f>
        <v>25</v>
      </c>
      <c r="AF1159" s="8">
        <f>VLOOKUP(Quintile_Data[[#This Row],[Deaths_Overall]],Mapping!$A$2:$B$8,2,FALSE)</f>
        <v>50</v>
      </c>
    </row>
    <row r="1160" spans="1:32" x14ac:dyDescent="0.25">
      <c r="A1160" t="s">
        <v>12</v>
      </c>
      <c r="B1160" t="s">
        <v>27</v>
      </c>
      <c r="C1160" t="s">
        <v>6</v>
      </c>
      <c r="D1160" t="s">
        <v>17</v>
      </c>
      <c r="E1160" t="s">
        <v>58</v>
      </c>
      <c r="F1160" t="s">
        <v>16</v>
      </c>
      <c r="G1160" s="10">
        <v>1.53236276876713</v>
      </c>
      <c r="H1160" s="5">
        <v>1.35065870076293</v>
      </c>
      <c r="I1160" s="5">
        <v>1.26790149395962</v>
      </c>
      <c r="J1160" s="5">
        <v>1.1343787806438099</v>
      </c>
      <c r="K1160" s="5">
        <v>0.93898608473181799</v>
      </c>
      <c r="L1160" s="5">
        <v>1.2128435197576599</v>
      </c>
      <c r="M1160" s="10">
        <v>1.48987385828797</v>
      </c>
      <c r="N1160" s="5">
        <v>1.41680605418033</v>
      </c>
      <c r="O1160" s="5">
        <v>1.29576669311759</v>
      </c>
      <c r="P1160" s="5">
        <v>1.11476108531593</v>
      </c>
      <c r="Q1160" s="5">
        <v>0.96673903970115105</v>
      </c>
      <c r="R1160" s="5">
        <v>1.2441295877085401</v>
      </c>
      <c r="S1160" s="11" t="s">
        <v>48</v>
      </c>
      <c r="T1160" t="s">
        <v>48</v>
      </c>
      <c r="U1160" t="s">
        <v>50</v>
      </c>
      <c r="V1160" t="s">
        <v>48</v>
      </c>
      <c r="W1160" t="s">
        <v>48</v>
      </c>
      <c r="X1160" t="s">
        <v>50</v>
      </c>
      <c r="Y1160" s="7">
        <f>ABS(Quintile_Data[[#This Row],[AE_Amt_Overall]]-MAX(Quintile_Data[[#This Row],[AE_Amt_Q1]:[AE_Amt_Q5]]))</f>
        <v>0.31951924900947004</v>
      </c>
      <c r="Z1160" s="6">
        <f>ABS(MIN(Quintile_Data[[#This Row],[AE_Amt_Q1]:[AE_Amt_Q5]])-Quintile_Data[[#This Row],[AE_Amt_Overall]])</f>
        <v>0.27385743502584192</v>
      </c>
      <c r="AA1160" s="19">
        <f>VLOOKUP(Quintile_Data[[#This Row],[Deaths_Q1]],Mapping!$A$2:$B$8,2,FALSE)</f>
        <v>50</v>
      </c>
      <c r="AB1160" s="8">
        <f>VLOOKUP(Quintile_Data[[#This Row],[Deaths_Q2]],Mapping!$A$2:$B$8,2,FALSE)</f>
        <v>50</v>
      </c>
      <c r="AC1160" s="8">
        <f>VLOOKUP(Quintile_Data[[#This Row],[Deaths_Q3]],Mapping!$A$2:$B$8,2,FALSE)</f>
        <v>100</v>
      </c>
      <c r="AD1160" s="8">
        <f>VLOOKUP(Quintile_Data[[#This Row],[Deaths_Q4]],Mapping!$A$2:$B$8,2,FALSE)</f>
        <v>50</v>
      </c>
      <c r="AE1160" s="8">
        <f>VLOOKUP(Quintile_Data[[#This Row],[Deaths_Q5]],Mapping!$A$2:$B$8,2,FALSE)</f>
        <v>50</v>
      </c>
      <c r="AF1160" s="8">
        <f>VLOOKUP(Quintile_Data[[#This Row],[Deaths_Overall]],Mapping!$A$2:$B$8,2,FALSE)</f>
        <v>100</v>
      </c>
    </row>
    <row r="1161" spans="1:32" x14ac:dyDescent="0.25">
      <c r="A1161" t="s">
        <v>12</v>
      </c>
      <c r="B1161" t="s">
        <v>27</v>
      </c>
      <c r="C1161" t="s">
        <v>6</v>
      </c>
      <c r="D1161" t="s">
        <v>17</v>
      </c>
      <c r="E1161" t="s">
        <v>58</v>
      </c>
      <c r="F1161" t="s">
        <v>7</v>
      </c>
      <c r="G1161" s="10">
        <v>1.88665372030694</v>
      </c>
      <c r="H1161" s="5">
        <v>1.3699540010876901</v>
      </c>
      <c r="I1161" s="5">
        <v>1.1293786483513999</v>
      </c>
      <c r="J1161" s="5">
        <v>0.92136408038044904</v>
      </c>
      <c r="K1161" s="5">
        <v>0.67687402544395003</v>
      </c>
      <c r="L1161" s="5">
        <v>1.0095413822171799</v>
      </c>
      <c r="M1161" s="10">
        <v>1.5719923738232899</v>
      </c>
      <c r="N1161" s="5">
        <v>1.20206981919822</v>
      </c>
      <c r="O1161" s="5">
        <v>1.11627355821652</v>
      </c>
      <c r="P1161" s="5">
        <v>1.0171314724235001</v>
      </c>
      <c r="Q1161" s="5">
        <v>0.85087535314231399</v>
      </c>
      <c r="R1161" s="5">
        <v>1.04708277197639</v>
      </c>
      <c r="S1161" s="11" t="s">
        <v>49</v>
      </c>
      <c r="T1161" t="s">
        <v>48</v>
      </c>
      <c r="U1161" t="s">
        <v>48</v>
      </c>
      <c r="V1161" t="s">
        <v>48</v>
      </c>
      <c r="W1161" t="s">
        <v>48</v>
      </c>
      <c r="X1161" t="s">
        <v>48</v>
      </c>
      <c r="Y1161" s="7">
        <f>ABS(Quintile_Data[[#This Row],[AE_Amt_Overall]]-MAX(Quintile_Data[[#This Row],[AE_Amt_Q1]:[AE_Amt_Q5]]))</f>
        <v>0.87711233808976008</v>
      </c>
      <c r="Z1161" s="6">
        <f>ABS(MIN(Quintile_Data[[#This Row],[AE_Amt_Q1]:[AE_Amt_Q5]])-Quintile_Data[[#This Row],[AE_Amt_Overall]])</f>
        <v>0.33266735677322989</v>
      </c>
      <c r="AA1161" s="19">
        <f>VLOOKUP(Quintile_Data[[#This Row],[Deaths_Q1]],Mapping!$A$2:$B$8,2,FALSE)</f>
        <v>25</v>
      </c>
      <c r="AB1161" s="8">
        <f>VLOOKUP(Quintile_Data[[#This Row],[Deaths_Q2]],Mapping!$A$2:$B$8,2,FALSE)</f>
        <v>50</v>
      </c>
      <c r="AC1161" s="8">
        <f>VLOOKUP(Quintile_Data[[#This Row],[Deaths_Q3]],Mapping!$A$2:$B$8,2,FALSE)</f>
        <v>50</v>
      </c>
      <c r="AD1161" s="8">
        <f>VLOOKUP(Quintile_Data[[#This Row],[Deaths_Q4]],Mapping!$A$2:$B$8,2,FALSE)</f>
        <v>50</v>
      </c>
      <c r="AE1161" s="8">
        <f>VLOOKUP(Quintile_Data[[#This Row],[Deaths_Q5]],Mapping!$A$2:$B$8,2,FALSE)</f>
        <v>50</v>
      </c>
      <c r="AF1161" s="8">
        <f>VLOOKUP(Quintile_Data[[#This Row],[Deaths_Overall]],Mapping!$A$2:$B$8,2,FALSE)</f>
        <v>50</v>
      </c>
    </row>
    <row r="1162" spans="1:32" x14ac:dyDescent="0.25">
      <c r="A1162" t="s">
        <v>12</v>
      </c>
      <c r="B1162" t="s">
        <v>27</v>
      </c>
      <c r="C1162" t="s">
        <v>6</v>
      </c>
      <c r="D1162" t="s">
        <v>17</v>
      </c>
      <c r="E1162" t="s">
        <v>58</v>
      </c>
      <c r="F1162" t="s">
        <v>57</v>
      </c>
      <c r="G1162" s="10">
        <v>1.5934606744592501</v>
      </c>
      <c r="H1162" s="5">
        <v>1.3490804221333601</v>
      </c>
      <c r="I1162" s="5">
        <v>1.1807070076241899</v>
      </c>
      <c r="J1162" s="5">
        <v>1.0770433241303801</v>
      </c>
      <c r="K1162" s="5">
        <v>0.82220768066282002</v>
      </c>
      <c r="L1162" s="5">
        <v>1.06629690191076</v>
      </c>
      <c r="M1162" s="10">
        <v>1.4267148940284</v>
      </c>
      <c r="N1162" s="5">
        <v>1.3798924691171099</v>
      </c>
      <c r="O1162" s="5">
        <v>1.27650560283906</v>
      </c>
      <c r="P1162" s="5">
        <v>1.13857794121181</v>
      </c>
      <c r="Q1162" s="5">
        <v>0.99407019056703005</v>
      </c>
      <c r="R1162" s="5">
        <v>1.21287349124818</v>
      </c>
      <c r="S1162" s="11" t="s">
        <v>48</v>
      </c>
      <c r="T1162" t="s">
        <v>48</v>
      </c>
      <c r="U1162" t="s">
        <v>50</v>
      </c>
      <c r="V1162" t="s">
        <v>48</v>
      </c>
      <c r="W1162" t="s">
        <v>48</v>
      </c>
      <c r="X1162" t="s">
        <v>50</v>
      </c>
      <c r="Y1162" s="7">
        <f>ABS(Quintile_Data[[#This Row],[AE_Amt_Overall]]-MAX(Quintile_Data[[#This Row],[AE_Amt_Q1]:[AE_Amt_Q5]]))</f>
        <v>0.52716377254849012</v>
      </c>
      <c r="Z1162" s="6">
        <f>ABS(MIN(Quintile_Data[[#This Row],[AE_Amt_Q1]:[AE_Amt_Q5]])-Quintile_Data[[#This Row],[AE_Amt_Overall]])</f>
        <v>0.24408922124793997</v>
      </c>
      <c r="AA1162" s="19">
        <f>VLOOKUP(Quintile_Data[[#This Row],[Deaths_Q1]],Mapping!$A$2:$B$8,2,FALSE)</f>
        <v>50</v>
      </c>
      <c r="AB1162" s="8">
        <f>VLOOKUP(Quintile_Data[[#This Row],[Deaths_Q2]],Mapping!$A$2:$B$8,2,FALSE)</f>
        <v>50</v>
      </c>
      <c r="AC1162" s="8">
        <f>VLOOKUP(Quintile_Data[[#This Row],[Deaths_Q3]],Mapping!$A$2:$B$8,2,FALSE)</f>
        <v>100</v>
      </c>
      <c r="AD1162" s="8">
        <f>VLOOKUP(Quintile_Data[[#This Row],[Deaths_Q4]],Mapping!$A$2:$B$8,2,FALSE)</f>
        <v>50</v>
      </c>
      <c r="AE1162" s="8">
        <f>VLOOKUP(Quintile_Data[[#This Row],[Deaths_Q5]],Mapping!$A$2:$B$8,2,FALSE)</f>
        <v>50</v>
      </c>
      <c r="AF1162" s="8">
        <f>VLOOKUP(Quintile_Data[[#This Row],[Deaths_Overall]],Mapping!$A$2:$B$8,2,FALSE)</f>
        <v>100</v>
      </c>
    </row>
    <row r="1163" spans="1:32" x14ac:dyDescent="0.25">
      <c r="A1163" t="s">
        <v>12</v>
      </c>
      <c r="B1163" t="s">
        <v>27</v>
      </c>
      <c r="C1163" t="s">
        <v>6</v>
      </c>
      <c r="D1163" t="s">
        <v>29</v>
      </c>
      <c r="E1163" t="s">
        <v>60</v>
      </c>
      <c r="F1163" t="s">
        <v>16</v>
      </c>
      <c r="G1163" s="10">
        <v>1.8992081323336101</v>
      </c>
      <c r="H1163" s="5">
        <v>1.55088154104654</v>
      </c>
      <c r="I1163" s="5">
        <v>1.3146165127474001</v>
      </c>
      <c r="J1163" s="5">
        <v>1.15114116666191</v>
      </c>
      <c r="K1163" s="5">
        <v>0.98771361803286495</v>
      </c>
      <c r="L1163" s="5">
        <v>1.2931848962674199</v>
      </c>
      <c r="M1163" s="10">
        <v>1.8486318157955799</v>
      </c>
      <c r="N1163" s="5">
        <v>1.52726161202499</v>
      </c>
      <c r="O1163" s="5">
        <v>1.3657517723196</v>
      </c>
      <c r="P1163" s="5">
        <v>1.2279289145539001</v>
      </c>
      <c r="Q1163" s="5">
        <v>1.0137063398271899</v>
      </c>
      <c r="R1163" s="5">
        <v>1.3359216738827999</v>
      </c>
      <c r="S1163" s="11" t="s">
        <v>49</v>
      </c>
      <c r="T1163" t="s">
        <v>48</v>
      </c>
      <c r="U1163" t="s">
        <v>48</v>
      </c>
      <c r="V1163" t="s">
        <v>48</v>
      </c>
      <c r="W1163" t="s">
        <v>48</v>
      </c>
      <c r="X1163" t="s">
        <v>50</v>
      </c>
      <c r="Y1163" s="7">
        <f>ABS(Quintile_Data[[#This Row],[AE_Amt_Overall]]-MAX(Quintile_Data[[#This Row],[AE_Amt_Q1]:[AE_Amt_Q5]]))</f>
        <v>0.60602323606619013</v>
      </c>
      <c r="Z1163" s="6">
        <f>ABS(MIN(Quintile_Data[[#This Row],[AE_Amt_Q1]:[AE_Amt_Q5]])-Quintile_Data[[#This Row],[AE_Amt_Overall]])</f>
        <v>0.305471278234555</v>
      </c>
      <c r="AA1163" s="19">
        <f>VLOOKUP(Quintile_Data[[#This Row],[Deaths_Q1]],Mapping!$A$2:$B$8,2,FALSE)</f>
        <v>25</v>
      </c>
      <c r="AB1163" s="8">
        <f>VLOOKUP(Quintile_Data[[#This Row],[Deaths_Q2]],Mapping!$A$2:$B$8,2,FALSE)</f>
        <v>50</v>
      </c>
      <c r="AC1163" s="8">
        <f>VLOOKUP(Quintile_Data[[#This Row],[Deaths_Q3]],Mapping!$A$2:$B$8,2,FALSE)</f>
        <v>50</v>
      </c>
      <c r="AD1163" s="8">
        <f>VLOOKUP(Quintile_Data[[#This Row],[Deaths_Q4]],Mapping!$A$2:$B$8,2,FALSE)</f>
        <v>50</v>
      </c>
      <c r="AE1163" s="8">
        <f>VLOOKUP(Quintile_Data[[#This Row],[Deaths_Q5]],Mapping!$A$2:$B$8,2,FALSE)</f>
        <v>50</v>
      </c>
      <c r="AF1163" s="8">
        <f>VLOOKUP(Quintile_Data[[#This Row],[Deaths_Overall]],Mapping!$A$2:$B$8,2,FALSE)</f>
        <v>100</v>
      </c>
    </row>
    <row r="1164" spans="1:32" x14ac:dyDescent="0.25">
      <c r="A1164" t="s">
        <v>12</v>
      </c>
      <c r="B1164" t="s">
        <v>27</v>
      </c>
      <c r="C1164" t="s">
        <v>6</v>
      </c>
      <c r="D1164" t="s">
        <v>29</v>
      </c>
      <c r="E1164" t="s">
        <v>60</v>
      </c>
      <c r="F1164" t="s">
        <v>7</v>
      </c>
      <c r="G1164" s="10">
        <v>1.8172618063169701</v>
      </c>
      <c r="H1164" s="5">
        <v>1.3532316619893201</v>
      </c>
      <c r="I1164" s="5">
        <v>1.11020431712616</v>
      </c>
      <c r="J1164" s="5">
        <v>0.88468503844786295</v>
      </c>
      <c r="K1164" s="5">
        <v>0.62104821546287203</v>
      </c>
      <c r="L1164" s="5">
        <v>1.07300771596478</v>
      </c>
      <c r="M1164" s="10">
        <v>1.5547692401516</v>
      </c>
      <c r="N1164" s="5">
        <v>1.3056675102056701</v>
      </c>
      <c r="O1164" s="5">
        <v>1.1466509130356799</v>
      </c>
      <c r="P1164" s="5">
        <v>0.95168825757703801</v>
      </c>
      <c r="Q1164" s="5">
        <v>0.81154435010182302</v>
      </c>
      <c r="R1164" s="5">
        <v>1.10575481180357</v>
      </c>
      <c r="S1164" s="11" t="s">
        <v>49</v>
      </c>
      <c r="T1164" t="s">
        <v>49</v>
      </c>
      <c r="U1164" t="s">
        <v>49</v>
      </c>
      <c r="V1164" t="s">
        <v>49</v>
      </c>
      <c r="W1164" t="s">
        <v>51</v>
      </c>
      <c r="X1164" t="s">
        <v>48</v>
      </c>
      <c r="Y1164" s="7">
        <f>ABS(Quintile_Data[[#This Row],[AE_Amt_Overall]]-MAX(Quintile_Data[[#This Row],[AE_Amt_Q1]:[AE_Amt_Q5]]))</f>
        <v>0.74425409035219015</v>
      </c>
      <c r="Z1164" s="6">
        <f>ABS(MIN(Quintile_Data[[#This Row],[AE_Amt_Q1]:[AE_Amt_Q5]])-Quintile_Data[[#This Row],[AE_Amt_Overall]])</f>
        <v>0.45195950050190792</v>
      </c>
      <c r="AA1164" s="19">
        <f>VLOOKUP(Quintile_Data[[#This Row],[Deaths_Q1]],Mapping!$A$2:$B$8,2,FALSE)</f>
        <v>25</v>
      </c>
      <c r="AB1164" s="8">
        <f>VLOOKUP(Quintile_Data[[#This Row],[Deaths_Q2]],Mapping!$A$2:$B$8,2,FALSE)</f>
        <v>25</v>
      </c>
      <c r="AC1164" s="8">
        <f>VLOOKUP(Quintile_Data[[#This Row],[Deaths_Q3]],Mapping!$A$2:$B$8,2,FALSE)</f>
        <v>25</v>
      </c>
      <c r="AD1164" s="8">
        <f>VLOOKUP(Quintile_Data[[#This Row],[Deaths_Q4]],Mapping!$A$2:$B$8,2,FALSE)</f>
        <v>25</v>
      </c>
      <c r="AE1164" s="8">
        <f>VLOOKUP(Quintile_Data[[#This Row],[Deaths_Q5]],Mapping!$A$2:$B$8,2,FALSE)</f>
        <v>6</v>
      </c>
      <c r="AF1164" s="8">
        <f>VLOOKUP(Quintile_Data[[#This Row],[Deaths_Overall]],Mapping!$A$2:$B$8,2,FALSE)</f>
        <v>50</v>
      </c>
    </row>
    <row r="1165" spans="1:32" x14ac:dyDescent="0.25">
      <c r="A1165" t="s">
        <v>12</v>
      </c>
      <c r="B1165" t="s">
        <v>27</v>
      </c>
      <c r="C1165" t="s">
        <v>6</v>
      </c>
      <c r="D1165" t="s">
        <v>29</v>
      </c>
      <c r="E1165" t="s">
        <v>60</v>
      </c>
      <c r="F1165" t="s">
        <v>57</v>
      </c>
      <c r="G1165" s="10">
        <v>1.8960532766239999</v>
      </c>
      <c r="H1165" s="5">
        <v>1.51194616347776</v>
      </c>
      <c r="I1165" s="5">
        <v>1.24859917549233</v>
      </c>
      <c r="J1165" s="5">
        <v>1.1302837323570101</v>
      </c>
      <c r="K1165" s="5">
        <v>0.91456690504714</v>
      </c>
      <c r="L1165" s="5">
        <v>1.1727012368260199</v>
      </c>
      <c r="M1165" s="10">
        <v>1.77818151697219</v>
      </c>
      <c r="N1165" s="5">
        <v>1.5030616625752899</v>
      </c>
      <c r="O1165" s="5">
        <v>1.35733369120914</v>
      </c>
      <c r="P1165" s="5">
        <v>1.23182271135277</v>
      </c>
      <c r="Q1165" s="5">
        <v>1.03552851581622</v>
      </c>
      <c r="R1165" s="5">
        <v>1.2952071762533801</v>
      </c>
      <c r="S1165" s="11" t="s">
        <v>49</v>
      </c>
      <c r="T1165" t="s">
        <v>48</v>
      </c>
      <c r="U1165" t="s">
        <v>48</v>
      </c>
      <c r="V1165" t="s">
        <v>48</v>
      </c>
      <c r="W1165" t="s">
        <v>48</v>
      </c>
      <c r="X1165" t="s">
        <v>50</v>
      </c>
      <c r="Y1165" s="7">
        <f>ABS(Quintile_Data[[#This Row],[AE_Amt_Overall]]-MAX(Quintile_Data[[#This Row],[AE_Amt_Q1]:[AE_Amt_Q5]]))</f>
        <v>0.72335203979798002</v>
      </c>
      <c r="Z1165" s="6">
        <f>ABS(MIN(Quintile_Data[[#This Row],[AE_Amt_Q1]:[AE_Amt_Q5]])-Quintile_Data[[#This Row],[AE_Amt_Overall]])</f>
        <v>0.2581343317788799</v>
      </c>
      <c r="AA1165" s="19">
        <f>VLOOKUP(Quintile_Data[[#This Row],[Deaths_Q1]],Mapping!$A$2:$B$8,2,FALSE)</f>
        <v>25</v>
      </c>
      <c r="AB1165" s="8">
        <f>VLOOKUP(Quintile_Data[[#This Row],[Deaths_Q2]],Mapping!$A$2:$B$8,2,FALSE)</f>
        <v>50</v>
      </c>
      <c r="AC1165" s="8">
        <f>VLOOKUP(Quintile_Data[[#This Row],[Deaths_Q3]],Mapping!$A$2:$B$8,2,FALSE)</f>
        <v>50</v>
      </c>
      <c r="AD1165" s="8">
        <f>VLOOKUP(Quintile_Data[[#This Row],[Deaths_Q4]],Mapping!$A$2:$B$8,2,FALSE)</f>
        <v>50</v>
      </c>
      <c r="AE1165" s="8">
        <f>VLOOKUP(Quintile_Data[[#This Row],[Deaths_Q5]],Mapping!$A$2:$B$8,2,FALSE)</f>
        <v>50</v>
      </c>
      <c r="AF1165" s="8">
        <f>VLOOKUP(Quintile_Data[[#This Row],[Deaths_Overall]],Mapping!$A$2:$B$8,2,FALSE)</f>
        <v>100</v>
      </c>
    </row>
    <row r="1166" spans="1:32" x14ac:dyDescent="0.25">
      <c r="A1166" t="s">
        <v>12</v>
      </c>
      <c r="B1166" t="s">
        <v>27</v>
      </c>
      <c r="C1166" t="s">
        <v>6</v>
      </c>
      <c r="D1166" t="s">
        <v>29</v>
      </c>
      <c r="E1166" t="s">
        <v>61</v>
      </c>
      <c r="F1166" t="s">
        <v>16</v>
      </c>
      <c r="G1166" s="10">
        <v>1.62945880492757</v>
      </c>
      <c r="H1166" s="5">
        <v>1.47764549315562</v>
      </c>
      <c r="I1166" s="5">
        <v>1.28072025542431</v>
      </c>
      <c r="J1166" s="5">
        <v>1.1857871059896099</v>
      </c>
      <c r="K1166" s="5">
        <v>0.96594556531809594</v>
      </c>
      <c r="L1166" s="5">
        <v>1.2669098251467901</v>
      </c>
      <c r="M1166" s="10">
        <v>1.67219945533379</v>
      </c>
      <c r="N1166" s="5">
        <v>1.50865151076722</v>
      </c>
      <c r="O1166" s="5">
        <v>1.34686353540556</v>
      </c>
      <c r="P1166" s="5">
        <v>1.2933157472865</v>
      </c>
      <c r="Q1166" s="5">
        <v>0.98323799724039895</v>
      </c>
      <c r="R1166" s="5">
        <v>1.32081184550307</v>
      </c>
      <c r="S1166" s="11" t="s">
        <v>48</v>
      </c>
      <c r="T1166" t="s">
        <v>50</v>
      </c>
      <c r="U1166" t="s">
        <v>50</v>
      </c>
      <c r="V1166" t="s">
        <v>48</v>
      </c>
      <c r="W1166" t="s">
        <v>48</v>
      </c>
      <c r="X1166" t="s">
        <v>50</v>
      </c>
      <c r="Y1166" s="7">
        <f>ABS(Quintile_Data[[#This Row],[AE_Amt_Overall]]-MAX(Quintile_Data[[#This Row],[AE_Amt_Q1]:[AE_Amt_Q5]]))</f>
        <v>0.36254897978077993</v>
      </c>
      <c r="Z1166" s="6">
        <f>ABS(MIN(Quintile_Data[[#This Row],[AE_Amt_Q1]:[AE_Amt_Q5]])-Quintile_Data[[#This Row],[AE_Amt_Overall]])</f>
        <v>0.30096425982869413</v>
      </c>
      <c r="AA1166" s="19">
        <f>VLOOKUP(Quintile_Data[[#This Row],[Deaths_Q1]],Mapping!$A$2:$B$8,2,FALSE)</f>
        <v>50</v>
      </c>
      <c r="AB1166" s="8">
        <f>VLOOKUP(Quintile_Data[[#This Row],[Deaths_Q2]],Mapping!$A$2:$B$8,2,FALSE)</f>
        <v>100</v>
      </c>
      <c r="AC1166" s="8">
        <f>VLOOKUP(Quintile_Data[[#This Row],[Deaths_Q3]],Mapping!$A$2:$B$8,2,FALSE)</f>
        <v>100</v>
      </c>
      <c r="AD1166" s="8">
        <f>VLOOKUP(Quintile_Data[[#This Row],[Deaths_Q4]],Mapping!$A$2:$B$8,2,FALSE)</f>
        <v>50</v>
      </c>
      <c r="AE1166" s="8">
        <f>VLOOKUP(Quintile_Data[[#This Row],[Deaths_Q5]],Mapping!$A$2:$B$8,2,FALSE)</f>
        <v>50</v>
      </c>
      <c r="AF1166" s="8">
        <f>VLOOKUP(Quintile_Data[[#This Row],[Deaths_Overall]],Mapping!$A$2:$B$8,2,FALSE)</f>
        <v>100</v>
      </c>
    </row>
    <row r="1167" spans="1:32" x14ac:dyDescent="0.25">
      <c r="A1167" t="s">
        <v>12</v>
      </c>
      <c r="B1167" t="s">
        <v>27</v>
      </c>
      <c r="C1167" t="s">
        <v>6</v>
      </c>
      <c r="D1167" t="s">
        <v>29</v>
      </c>
      <c r="E1167" t="s">
        <v>61</v>
      </c>
      <c r="F1167" t="s">
        <v>7</v>
      </c>
      <c r="G1167" s="10">
        <v>1.39347788263169</v>
      </c>
      <c r="H1167" s="5">
        <v>1.15156458530168</v>
      </c>
      <c r="I1167" s="5">
        <v>0.99437155150341805</v>
      </c>
      <c r="J1167" s="5">
        <v>0.87919406730651795</v>
      </c>
      <c r="K1167" s="5">
        <v>0.651081292532244</v>
      </c>
      <c r="L1167" s="5">
        <v>0.94556798787688801</v>
      </c>
      <c r="M1167" s="10">
        <v>1.26547023739808</v>
      </c>
      <c r="N1167" s="5">
        <v>1.1478878472024101</v>
      </c>
      <c r="O1167" s="5">
        <v>1.02746087131499</v>
      </c>
      <c r="P1167" s="5">
        <v>0.92089746894714097</v>
      </c>
      <c r="Q1167" s="5">
        <v>0.82679960256018803</v>
      </c>
      <c r="R1167" s="5">
        <v>1.0035085442618901</v>
      </c>
      <c r="S1167" s="11" t="s">
        <v>49</v>
      </c>
      <c r="T1167" t="s">
        <v>48</v>
      </c>
      <c r="U1167" t="s">
        <v>48</v>
      </c>
      <c r="V1167" t="s">
        <v>48</v>
      </c>
      <c r="W1167" t="s">
        <v>48</v>
      </c>
      <c r="X1167" t="s">
        <v>50</v>
      </c>
      <c r="Y1167" s="7">
        <f>ABS(Quintile_Data[[#This Row],[AE_Amt_Overall]]-MAX(Quintile_Data[[#This Row],[AE_Amt_Q1]:[AE_Amt_Q5]]))</f>
        <v>0.44790989475480203</v>
      </c>
      <c r="Z1167" s="6">
        <f>ABS(MIN(Quintile_Data[[#This Row],[AE_Amt_Q1]:[AE_Amt_Q5]])-Quintile_Data[[#This Row],[AE_Amt_Overall]])</f>
        <v>0.294486695344644</v>
      </c>
      <c r="AA1167" s="19">
        <f>VLOOKUP(Quintile_Data[[#This Row],[Deaths_Q1]],Mapping!$A$2:$B$8,2,FALSE)</f>
        <v>25</v>
      </c>
      <c r="AB1167" s="8">
        <f>VLOOKUP(Quintile_Data[[#This Row],[Deaths_Q2]],Mapping!$A$2:$B$8,2,FALSE)</f>
        <v>50</v>
      </c>
      <c r="AC1167" s="8">
        <f>VLOOKUP(Quintile_Data[[#This Row],[Deaths_Q3]],Mapping!$A$2:$B$8,2,FALSE)</f>
        <v>50</v>
      </c>
      <c r="AD1167" s="8">
        <f>VLOOKUP(Quintile_Data[[#This Row],[Deaths_Q4]],Mapping!$A$2:$B$8,2,FALSE)</f>
        <v>50</v>
      </c>
      <c r="AE1167" s="8">
        <f>VLOOKUP(Quintile_Data[[#This Row],[Deaths_Q5]],Mapping!$A$2:$B$8,2,FALSE)</f>
        <v>50</v>
      </c>
      <c r="AF1167" s="8">
        <f>VLOOKUP(Quintile_Data[[#This Row],[Deaths_Overall]],Mapping!$A$2:$B$8,2,FALSE)</f>
        <v>100</v>
      </c>
    </row>
    <row r="1168" spans="1:32" x14ac:dyDescent="0.25">
      <c r="A1168" t="s">
        <v>12</v>
      </c>
      <c r="B1168" t="s">
        <v>27</v>
      </c>
      <c r="C1168" t="s">
        <v>6</v>
      </c>
      <c r="D1168" t="s">
        <v>29</v>
      </c>
      <c r="E1168" t="s">
        <v>61</v>
      </c>
      <c r="F1168" t="s">
        <v>57</v>
      </c>
      <c r="G1168" s="10">
        <v>1.4615224328724801</v>
      </c>
      <c r="H1168" s="5">
        <v>1.26667259557951</v>
      </c>
      <c r="I1168" s="5">
        <v>1.1040975911703901</v>
      </c>
      <c r="J1168" s="5">
        <v>0.97900869984361905</v>
      </c>
      <c r="K1168" s="5">
        <v>0.85225391912312798</v>
      </c>
      <c r="L1168" s="5">
        <v>1.0483596599644001</v>
      </c>
      <c r="M1168" s="10">
        <v>1.56166550359644</v>
      </c>
      <c r="N1168" s="5">
        <v>1.3757119405379199</v>
      </c>
      <c r="O1168" s="5">
        <v>1.27489064163184</v>
      </c>
      <c r="P1168" s="5">
        <v>1.10261284360726</v>
      </c>
      <c r="Q1168" s="5">
        <v>1.15493959779039</v>
      </c>
      <c r="R1168" s="5">
        <v>1.2539543016611501</v>
      </c>
      <c r="S1168" s="11" t="s">
        <v>48</v>
      </c>
      <c r="T1168" t="s">
        <v>50</v>
      </c>
      <c r="U1168" t="s">
        <v>50</v>
      </c>
      <c r="V1168" t="s">
        <v>50</v>
      </c>
      <c r="W1168" t="s">
        <v>50</v>
      </c>
      <c r="X1168" t="s">
        <v>50</v>
      </c>
      <c r="Y1168" s="7">
        <f>ABS(Quintile_Data[[#This Row],[AE_Amt_Overall]]-MAX(Quintile_Data[[#This Row],[AE_Amt_Q1]:[AE_Amt_Q5]]))</f>
        <v>0.41316277290808001</v>
      </c>
      <c r="Z1168" s="6">
        <f>ABS(MIN(Quintile_Data[[#This Row],[AE_Amt_Q1]:[AE_Amt_Q5]])-Quintile_Data[[#This Row],[AE_Amt_Overall]])</f>
        <v>0.19610574084127208</v>
      </c>
      <c r="AA1168" s="19">
        <f>VLOOKUP(Quintile_Data[[#This Row],[Deaths_Q1]],Mapping!$A$2:$B$8,2,FALSE)</f>
        <v>50</v>
      </c>
      <c r="AB1168" s="8">
        <f>VLOOKUP(Quintile_Data[[#This Row],[Deaths_Q2]],Mapping!$A$2:$B$8,2,FALSE)</f>
        <v>100</v>
      </c>
      <c r="AC1168" s="8">
        <f>VLOOKUP(Quintile_Data[[#This Row],[Deaths_Q3]],Mapping!$A$2:$B$8,2,FALSE)</f>
        <v>100</v>
      </c>
      <c r="AD1168" s="8">
        <f>VLOOKUP(Quintile_Data[[#This Row],[Deaths_Q4]],Mapping!$A$2:$B$8,2,FALSE)</f>
        <v>100</v>
      </c>
      <c r="AE1168" s="8">
        <f>VLOOKUP(Quintile_Data[[#This Row],[Deaths_Q5]],Mapping!$A$2:$B$8,2,FALSE)</f>
        <v>100</v>
      </c>
      <c r="AF1168" s="8">
        <f>VLOOKUP(Quintile_Data[[#This Row],[Deaths_Overall]],Mapping!$A$2:$B$8,2,FALSE)</f>
        <v>100</v>
      </c>
    </row>
    <row r="1169" spans="1:32" x14ac:dyDescent="0.25">
      <c r="A1169" t="s">
        <v>12</v>
      </c>
      <c r="B1169" t="s">
        <v>27</v>
      </c>
      <c r="C1169" t="s">
        <v>6</v>
      </c>
      <c r="D1169" t="s">
        <v>29</v>
      </c>
      <c r="E1169" t="s">
        <v>62</v>
      </c>
      <c r="F1169" t="s">
        <v>16</v>
      </c>
      <c r="G1169" s="10">
        <v>1.6118805421894</v>
      </c>
      <c r="H1169" s="5">
        <v>1.4126960149019101</v>
      </c>
      <c r="I1169" s="5">
        <v>1.22312118887468</v>
      </c>
      <c r="J1169" s="5">
        <v>1.0467283893450501</v>
      </c>
      <c r="K1169" s="5">
        <v>0.85817437178877398</v>
      </c>
      <c r="L1169" s="5">
        <v>1.2277512314926999</v>
      </c>
      <c r="M1169" s="10">
        <v>1.5731438896332599</v>
      </c>
      <c r="N1169" s="5">
        <v>1.3906473099625301</v>
      </c>
      <c r="O1169" s="5">
        <v>1.2841585636761901</v>
      </c>
      <c r="P1169" s="5">
        <v>1.13518142190148</v>
      </c>
      <c r="Q1169" s="5">
        <v>0.83093271138795</v>
      </c>
      <c r="R1169" s="5">
        <v>1.25401637955904</v>
      </c>
      <c r="S1169" s="11" t="s">
        <v>48</v>
      </c>
      <c r="T1169" t="s">
        <v>48</v>
      </c>
      <c r="U1169" t="s">
        <v>48</v>
      </c>
      <c r="V1169" t="s">
        <v>48</v>
      </c>
      <c r="W1169" t="s">
        <v>48</v>
      </c>
      <c r="X1169" t="s">
        <v>50</v>
      </c>
      <c r="Y1169" s="7">
        <f>ABS(Quintile_Data[[#This Row],[AE_Amt_Overall]]-MAX(Quintile_Data[[#This Row],[AE_Amt_Q1]:[AE_Amt_Q5]]))</f>
        <v>0.38412931069670009</v>
      </c>
      <c r="Z1169" s="6">
        <f>ABS(MIN(Quintile_Data[[#This Row],[AE_Amt_Q1]:[AE_Amt_Q5]])-Quintile_Data[[#This Row],[AE_Amt_Overall]])</f>
        <v>0.36957685970392595</v>
      </c>
      <c r="AA1169" s="19">
        <f>VLOOKUP(Quintile_Data[[#This Row],[Deaths_Q1]],Mapping!$A$2:$B$8,2,FALSE)</f>
        <v>50</v>
      </c>
      <c r="AB1169" s="8">
        <f>VLOOKUP(Quintile_Data[[#This Row],[Deaths_Q2]],Mapping!$A$2:$B$8,2,FALSE)</f>
        <v>50</v>
      </c>
      <c r="AC1169" s="8">
        <f>VLOOKUP(Quintile_Data[[#This Row],[Deaths_Q3]],Mapping!$A$2:$B$8,2,FALSE)</f>
        <v>50</v>
      </c>
      <c r="AD1169" s="8">
        <f>VLOOKUP(Quintile_Data[[#This Row],[Deaths_Q4]],Mapping!$A$2:$B$8,2,FALSE)</f>
        <v>50</v>
      </c>
      <c r="AE1169" s="8">
        <f>VLOOKUP(Quintile_Data[[#This Row],[Deaths_Q5]],Mapping!$A$2:$B$8,2,FALSE)</f>
        <v>50</v>
      </c>
      <c r="AF1169" s="8">
        <f>VLOOKUP(Quintile_Data[[#This Row],[Deaths_Overall]],Mapping!$A$2:$B$8,2,FALSE)</f>
        <v>100</v>
      </c>
    </row>
    <row r="1170" spans="1:32" x14ac:dyDescent="0.25">
      <c r="A1170" t="s">
        <v>12</v>
      </c>
      <c r="B1170" t="s">
        <v>27</v>
      </c>
      <c r="C1170" t="s">
        <v>6</v>
      </c>
      <c r="D1170" t="s">
        <v>29</v>
      </c>
      <c r="E1170" t="s">
        <v>62</v>
      </c>
      <c r="F1170" t="s">
        <v>7</v>
      </c>
      <c r="G1170" s="10">
        <v>1.79035003032829</v>
      </c>
      <c r="H1170" s="5">
        <v>1.19852697424494</v>
      </c>
      <c r="I1170" s="5">
        <v>0.97659352396544896</v>
      </c>
      <c r="J1170" s="5">
        <v>0.74974757060512598</v>
      </c>
      <c r="K1170" s="5">
        <v>0.61114301939465498</v>
      </c>
      <c r="L1170" s="5">
        <v>0.92711654477211303</v>
      </c>
      <c r="M1170" s="10">
        <v>1.46501844998393</v>
      </c>
      <c r="N1170" s="5">
        <v>1.08843359013992</v>
      </c>
      <c r="O1170" s="5">
        <v>0.95543065942470795</v>
      </c>
      <c r="P1170" s="5">
        <v>0.90661302107108999</v>
      </c>
      <c r="Q1170" s="5">
        <v>0.81134175831195698</v>
      </c>
      <c r="R1170" s="5">
        <v>0.96156700713520904</v>
      </c>
      <c r="S1170" s="11" t="s">
        <v>53</v>
      </c>
      <c r="T1170" t="s">
        <v>48</v>
      </c>
      <c r="U1170" t="s">
        <v>48</v>
      </c>
      <c r="V1170" t="s">
        <v>49</v>
      </c>
      <c r="W1170" t="s">
        <v>49</v>
      </c>
      <c r="X1170" t="s">
        <v>48</v>
      </c>
      <c r="Y1170" s="7">
        <f>ABS(Quintile_Data[[#This Row],[AE_Amt_Overall]]-MAX(Quintile_Data[[#This Row],[AE_Amt_Q1]:[AE_Amt_Q5]]))</f>
        <v>0.86323348555617696</v>
      </c>
      <c r="Z1170" s="6">
        <f>ABS(MIN(Quintile_Data[[#This Row],[AE_Amt_Q1]:[AE_Amt_Q5]])-Quintile_Data[[#This Row],[AE_Amt_Overall]])</f>
        <v>0.31597352537745804</v>
      </c>
      <c r="AA1170" s="19">
        <f>VLOOKUP(Quintile_Data[[#This Row],[Deaths_Q1]],Mapping!$A$2:$B$8,2,FALSE)</f>
        <v>12</v>
      </c>
      <c r="AB1170" s="8">
        <f>VLOOKUP(Quintile_Data[[#This Row],[Deaths_Q2]],Mapping!$A$2:$B$8,2,FALSE)</f>
        <v>50</v>
      </c>
      <c r="AC1170" s="8">
        <f>VLOOKUP(Quintile_Data[[#This Row],[Deaths_Q3]],Mapping!$A$2:$B$8,2,FALSE)</f>
        <v>50</v>
      </c>
      <c r="AD1170" s="8">
        <f>VLOOKUP(Quintile_Data[[#This Row],[Deaths_Q4]],Mapping!$A$2:$B$8,2,FALSE)</f>
        <v>25</v>
      </c>
      <c r="AE1170" s="8">
        <f>VLOOKUP(Quintile_Data[[#This Row],[Deaths_Q5]],Mapping!$A$2:$B$8,2,FALSE)</f>
        <v>25</v>
      </c>
      <c r="AF1170" s="8">
        <f>VLOOKUP(Quintile_Data[[#This Row],[Deaths_Overall]],Mapping!$A$2:$B$8,2,FALSE)</f>
        <v>50</v>
      </c>
    </row>
    <row r="1171" spans="1:32" x14ac:dyDescent="0.25">
      <c r="A1171" t="s">
        <v>12</v>
      </c>
      <c r="B1171" t="s">
        <v>27</v>
      </c>
      <c r="C1171" t="s">
        <v>6</v>
      </c>
      <c r="D1171" t="s">
        <v>29</v>
      </c>
      <c r="E1171" t="s">
        <v>62</v>
      </c>
      <c r="F1171" t="s">
        <v>57</v>
      </c>
      <c r="G1171" s="10">
        <v>1.6960451765989999</v>
      </c>
      <c r="H1171" s="5">
        <v>1.2819505557184201</v>
      </c>
      <c r="I1171" s="5">
        <v>1.05072153675034</v>
      </c>
      <c r="J1171" s="5">
        <v>0.86658282933561603</v>
      </c>
      <c r="K1171" s="5">
        <v>0.66541956457398199</v>
      </c>
      <c r="L1171" s="5">
        <v>0.98243151246347904</v>
      </c>
      <c r="M1171" s="10">
        <v>1.47626002781055</v>
      </c>
      <c r="N1171" s="5">
        <v>1.30341789944377</v>
      </c>
      <c r="O1171" s="5">
        <v>1.1913563280311901</v>
      </c>
      <c r="P1171" s="5">
        <v>1.0538183556724801</v>
      </c>
      <c r="Q1171" s="5">
        <v>0.91370506146233799</v>
      </c>
      <c r="R1171" s="5">
        <v>1.1652167369981199</v>
      </c>
      <c r="S1171" s="11" t="s">
        <v>49</v>
      </c>
      <c r="T1171" t="s">
        <v>48</v>
      </c>
      <c r="U1171" t="s">
        <v>48</v>
      </c>
      <c r="V1171" t="s">
        <v>48</v>
      </c>
      <c r="W1171" t="s">
        <v>48</v>
      </c>
      <c r="X1171" t="s">
        <v>50</v>
      </c>
      <c r="Y1171" s="7">
        <f>ABS(Quintile_Data[[#This Row],[AE_Amt_Overall]]-MAX(Quintile_Data[[#This Row],[AE_Amt_Q1]:[AE_Amt_Q5]]))</f>
        <v>0.71361366413552085</v>
      </c>
      <c r="Z1171" s="6">
        <f>ABS(MIN(Quintile_Data[[#This Row],[AE_Amt_Q1]:[AE_Amt_Q5]])-Quintile_Data[[#This Row],[AE_Amt_Overall]])</f>
        <v>0.31701194788949705</v>
      </c>
      <c r="AA1171" s="19">
        <f>VLOOKUP(Quintile_Data[[#This Row],[Deaths_Q1]],Mapping!$A$2:$B$8,2,FALSE)</f>
        <v>25</v>
      </c>
      <c r="AB1171" s="8">
        <f>VLOOKUP(Quintile_Data[[#This Row],[Deaths_Q2]],Mapping!$A$2:$B$8,2,FALSE)</f>
        <v>50</v>
      </c>
      <c r="AC1171" s="8">
        <f>VLOOKUP(Quintile_Data[[#This Row],[Deaths_Q3]],Mapping!$A$2:$B$8,2,FALSE)</f>
        <v>50</v>
      </c>
      <c r="AD1171" s="8">
        <f>VLOOKUP(Quintile_Data[[#This Row],[Deaths_Q4]],Mapping!$A$2:$B$8,2,FALSE)</f>
        <v>50</v>
      </c>
      <c r="AE1171" s="8">
        <f>VLOOKUP(Quintile_Data[[#This Row],[Deaths_Q5]],Mapping!$A$2:$B$8,2,FALSE)</f>
        <v>50</v>
      </c>
      <c r="AF1171" s="8">
        <f>VLOOKUP(Quintile_Data[[#This Row],[Deaths_Overall]],Mapping!$A$2:$B$8,2,FALSE)</f>
        <v>100</v>
      </c>
    </row>
    <row r="1172" spans="1:32" x14ac:dyDescent="0.25">
      <c r="A1172" t="s">
        <v>12</v>
      </c>
      <c r="B1172" t="s">
        <v>27</v>
      </c>
      <c r="C1172" t="s">
        <v>6</v>
      </c>
      <c r="D1172" t="s">
        <v>29</v>
      </c>
      <c r="E1172" t="s">
        <v>11</v>
      </c>
      <c r="F1172" t="s">
        <v>16</v>
      </c>
      <c r="G1172" s="10">
        <v>2.40292789171595</v>
      </c>
      <c r="H1172" s="5">
        <v>1.5051572757093199</v>
      </c>
      <c r="I1172" s="5">
        <v>1.3097187356673301</v>
      </c>
      <c r="J1172" s="5">
        <v>1.0490241554092301</v>
      </c>
      <c r="K1172" s="5">
        <v>0.86442322617568201</v>
      </c>
      <c r="L1172" s="5">
        <v>1.25654455240873</v>
      </c>
      <c r="M1172" s="10">
        <v>2.4414583959120901</v>
      </c>
      <c r="N1172" s="5">
        <v>1.5715407291929699</v>
      </c>
      <c r="O1172" s="5">
        <v>1.39192236304354</v>
      </c>
      <c r="P1172" s="5">
        <v>1.0245220984886301</v>
      </c>
      <c r="Q1172" s="5">
        <v>0.97494988088624501</v>
      </c>
      <c r="R1172" s="5">
        <v>1.37347281057118</v>
      </c>
      <c r="S1172" s="11" t="s">
        <v>48</v>
      </c>
      <c r="T1172" t="s">
        <v>48</v>
      </c>
      <c r="U1172" t="s">
        <v>48</v>
      </c>
      <c r="V1172" t="s">
        <v>48</v>
      </c>
      <c r="W1172" t="s">
        <v>48</v>
      </c>
      <c r="X1172" t="s">
        <v>50</v>
      </c>
      <c r="Y1172" s="7">
        <f>ABS(Quintile_Data[[#This Row],[AE_Amt_Overall]]-MAX(Quintile_Data[[#This Row],[AE_Amt_Q1]:[AE_Amt_Q5]]))</f>
        <v>1.14638333930722</v>
      </c>
      <c r="Z1172" s="6">
        <f>ABS(MIN(Quintile_Data[[#This Row],[AE_Amt_Q1]:[AE_Amt_Q5]])-Quintile_Data[[#This Row],[AE_Amt_Overall]])</f>
        <v>0.39212132623304796</v>
      </c>
      <c r="AA1172" s="19">
        <f>VLOOKUP(Quintile_Data[[#This Row],[Deaths_Q1]],Mapping!$A$2:$B$8,2,FALSE)</f>
        <v>50</v>
      </c>
      <c r="AB1172" s="8">
        <f>VLOOKUP(Quintile_Data[[#This Row],[Deaths_Q2]],Mapping!$A$2:$B$8,2,FALSE)</f>
        <v>50</v>
      </c>
      <c r="AC1172" s="8">
        <f>VLOOKUP(Quintile_Data[[#This Row],[Deaths_Q3]],Mapping!$A$2:$B$8,2,FALSE)</f>
        <v>50</v>
      </c>
      <c r="AD1172" s="8">
        <f>VLOOKUP(Quintile_Data[[#This Row],[Deaths_Q4]],Mapping!$A$2:$B$8,2,FALSE)</f>
        <v>50</v>
      </c>
      <c r="AE1172" s="8">
        <f>VLOOKUP(Quintile_Data[[#This Row],[Deaths_Q5]],Mapping!$A$2:$B$8,2,FALSE)</f>
        <v>50</v>
      </c>
      <c r="AF1172" s="8">
        <f>VLOOKUP(Quintile_Data[[#This Row],[Deaths_Overall]],Mapping!$A$2:$B$8,2,FALSE)</f>
        <v>100</v>
      </c>
    </row>
    <row r="1173" spans="1:32" x14ac:dyDescent="0.25">
      <c r="A1173" t="s">
        <v>12</v>
      </c>
      <c r="B1173" t="s">
        <v>27</v>
      </c>
      <c r="C1173" t="s">
        <v>6</v>
      </c>
      <c r="D1173" t="s">
        <v>29</v>
      </c>
      <c r="E1173" t="s">
        <v>11</v>
      </c>
      <c r="F1173" t="s">
        <v>7</v>
      </c>
      <c r="G1173" s="10">
        <v>1.94156289361724</v>
      </c>
      <c r="H1173" s="5">
        <v>1.38051196983493</v>
      </c>
      <c r="I1173" s="5">
        <v>0.99843223636438805</v>
      </c>
      <c r="J1173" s="5">
        <v>0.77699715608530695</v>
      </c>
      <c r="K1173" s="5">
        <v>0.52831554528676195</v>
      </c>
      <c r="L1173" s="5">
        <v>0.83112423358107701</v>
      </c>
      <c r="M1173" s="10">
        <v>1.57278792124024</v>
      </c>
      <c r="N1173" s="5">
        <v>1.2012884891059199</v>
      </c>
      <c r="O1173" s="5">
        <v>0.93242214435128601</v>
      </c>
      <c r="P1173" s="5">
        <v>0.89670192504086599</v>
      </c>
      <c r="Q1173" s="5">
        <v>0.72412278337124303</v>
      </c>
      <c r="R1173" s="5">
        <v>0.91803196655602304</v>
      </c>
      <c r="S1173" s="11" t="s">
        <v>53</v>
      </c>
      <c r="T1173" t="s">
        <v>49</v>
      </c>
      <c r="U1173" t="s">
        <v>48</v>
      </c>
      <c r="V1173" t="s">
        <v>48</v>
      </c>
      <c r="W1173" t="s">
        <v>49</v>
      </c>
      <c r="X1173" t="s">
        <v>48</v>
      </c>
      <c r="Y1173" s="7">
        <f>ABS(Quintile_Data[[#This Row],[AE_Amt_Overall]]-MAX(Quintile_Data[[#This Row],[AE_Amt_Q1]:[AE_Amt_Q5]]))</f>
        <v>1.1104386600361629</v>
      </c>
      <c r="Z1173" s="6">
        <f>ABS(MIN(Quintile_Data[[#This Row],[AE_Amt_Q1]:[AE_Amt_Q5]])-Quintile_Data[[#This Row],[AE_Amt_Overall]])</f>
        <v>0.30280868829431506</v>
      </c>
      <c r="AA1173" s="19">
        <f>VLOOKUP(Quintile_Data[[#This Row],[Deaths_Q1]],Mapping!$A$2:$B$8,2,FALSE)</f>
        <v>12</v>
      </c>
      <c r="AB1173" s="8">
        <f>VLOOKUP(Quintile_Data[[#This Row],[Deaths_Q2]],Mapping!$A$2:$B$8,2,FALSE)</f>
        <v>25</v>
      </c>
      <c r="AC1173" s="8">
        <f>VLOOKUP(Quintile_Data[[#This Row],[Deaths_Q3]],Mapping!$A$2:$B$8,2,FALSE)</f>
        <v>50</v>
      </c>
      <c r="AD1173" s="8">
        <f>VLOOKUP(Quintile_Data[[#This Row],[Deaths_Q4]],Mapping!$A$2:$B$8,2,FALSE)</f>
        <v>50</v>
      </c>
      <c r="AE1173" s="8">
        <f>VLOOKUP(Quintile_Data[[#This Row],[Deaths_Q5]],Mapping!$A$2:$B$8,2,FALSE)</f>
        <v>25</v>
      </c>
      <c r="AF1173" s="8">
        <f>VLOOKUP(Quintile_Data[[#This Row],[Deaths_Overall]],Mapping!$A$2:$B$8,2,FALSE)</f>
        <v>50</v>
      </c>
    </row>
    <row r="1174" spans="1:32" x14ac:dyDescent="0.25">
      <c r="A1174" t="s">
        <v>12</v>
      </c>
      <c r="B1174" t="s">
        <v>27</v>
      </c>
      <c r="C1174" t="s">
        <v>6</v>
      </c>
      <c r="D1174" t="s">
        <v>29</v>
      </c>
      <c r="E1174" t="s">
        <v>11</v>
      </c>
      <c r="F1174" t="s">
        <v>57</v>
      </c>
      <c r="G1174" s="10">
        <v>2.0463801989046599</v>
      </c>
      <c r="H1174" s="5">
        <v>1.4151849467284501</v>
      </c>
      <c r="I1174" s="5">
        <v>1.06962155370339</v>
      </c>
      <c r="J1174" s="5">
        <v>0.84237218750435505</v>
      </c>
      <c r="K1174" s="5">
        <v>0.57705942344507799</v>
      </c>
      <c r="L1174" s="5">
        <v>0.89218191202528196</v>
      </c>
      <c r="M1174" s="10">
        <v>1.74609356703128</v>
      </c>
      <c r="N1174" s="5">
        <v>1.57094485041925</v>
      </c>
      <c r="O1174" s="5">
        <v>1.2215083735657599</v>
      </c>
      <c r="P1174" s="5">
        <v>1.0429710687648299</v>
      </c>
      <c r="Q1174" s="5">
        <v>0.86674383920443099</v>
      </c>
      <c r="R1174" s="5">
        <v>1.2123927842390601</v>
      </c>
      <c r="S1174" s="11" t="s">
        <v>49</v>
      </c>
      <c r="T1174" t="s">
        <v>48</v>
      </c>
      <c r="U1174" t="s">
        <v>48</v>
      </c>
      <c r="V1174" t="s">
        <v>48</v>
      </c>
      <c r="W1174" t="s">
        <v>48</v>
      </c>
      <c r="X1174" t="s">
        <v>50</v>
      </c>
      <c r="Y1174" s="7">
        <f>ABS(Quintile_Data[[#This Row],[AE_Amt_Overall]]-MAX(Quintile_Data[[#This Row],[AE_Amt_Q1]:[AE_Amt_Q5]]))</f>
        <v>1.1541982868793781</v>
      </c>
      <c r="Z1174" s="6">
        <f>ABS(MIN(Quintile_Data[[#This Row],[AE_Amt_Q1]:[AE_Amt_Q5]])-Quintile_Data[[#This Row],[AE_Amt_Overall]])</f>
        <v>0.31512248858020397</v>
      </c>
      <c r="AA1174" s="19">
        <f>VLOOKUP(Quintile_Data[[#This Row],[Deaths_Q1]],Mapping!$A$2:$B$8,2,FALSE)</f>
        <v>25</v>
      </c>
      <c r="AB1174" s="8">
        <f>VLOOKUP(Quintile_Data[[#This Row],[Deaths_Q2]],Mapping!$A$2:$B$8,2,FALSE)</f>
        <v>50</v>
      </c>
      <c r="AC1174" s="8">
        <f>VLOOKUP(Quintile_Data[[#This Row],[Deaths_Q3]],Mapping!$A$2:$B$8,2,FALSE)</f>
        <v>50</v>
      </c>
      <c r="AD1174" s="8">
        <f>VLOOKUP(Quintile_Data[[#This Row],[Deaths_Q4]],Mapping!$A$2:$B$8,2,FALSE)</f>
        <v>50</v>
      </c>
      <c r="AE1174" s="8">
        <f>VLOOKUP(Quintile_Data[[#This Row],[Deaths_Q5]],Mapping!$A$2:$B$8,2,FALSE)</f>
        <v>50</v>
      </c>
      <c r="AF1174" s="8">
        <f>VLOOKUP(Quintile_Data[[#This Row],[Deaths_Overall]],Mapping!$A$2:$B$8,2,FALSE)</f>
        <v>100</v>
      </c>
    </row>
    <row r="1175" spans="1:32" x14ac:dyDescent="0.25">
      <c r="A1175" t="s">
        <v>12</v>
      </c>
      <c r="B1175" t="s">
        <v>27</v>
      </c>
      <c r="C1175" t="s">
        <v>6</v>
      </c>
      <c r="D1175" t="s">
        <v>29</v>
      </c>
      <c r="E1175" t="s">
        <v>58</v>
      </c>
      <c r="F1175" t="s">
        <v>16</v>
      </c>
      <c r="G1175" s="10">
        <v>1.58952020541737</v>
      </c>
      <c r="H1175" s="5">
        <v>1.4295413997604101</v>
      </c>
      <c r="I1175" s="5">
        <v>1.2766300147854901</v>
      </c>
      <c r="J1175" s="5">
        <v>1.1888379332766701</v>
      </c>
      <c r="K1175" s="5">
        <v>1.0272799218686399</v>
      </c>
      <c r="L1175" s="5">
        <v>1.2640613105538201</v>
      </c>
      <c r="M1175" s="10">
        <v>1.6384955673202899</v>
      </c>
      <c r="N1175" s="5">
        <v>1.48773425767704</v>
      </c>
      <c r="O1175" s="5">
        <v>1.34401572755837</v>
      </c>
      <c r="P1175" s="5">
        <v>1.2562161585246501</v>
      </c>
      <c r="Q1175" s="5">
        <v>1.0601673461153001</v>
      </c>
      <c r="R1175" s="5">
        <v>1.31946358445024</v>
      </c>
      <c r="S1175" s="11" t="s">
        <v>50</v>
      </c>
      <c r="T1175" t="s">
        <v>50</v>
      </c>
      <c r="U1175" t="s">
        <v>50</v>
      </c>
      <c r="V1175" t="s">
        <v>48</v>
      </c>
      <c r="W1175" t="s">
        <v>50</v>
      </c>
      <c r="X1175" t="s">
        <v>50</v>
      </c>
      <c r="Y1175" s="7">
        <f>ABS(Quintile_Data[[#This Row],[AE_Amt_Overall]]-MAX(Quintile_Data[[#This Row],[AE_Amt_Q1]:[AE_Amt_Q5]]))</f>
        <v>0.32545889486354995</v>
      </c>
      <c r="Z1175" s="6">
        <f>ABS(MIN(Quintile_Data[[#This Row],[AE_Amt_Q1]:[AE_Amt_Q5]])-Quintile_Data[[#This Row],[AE_Amt_Overall]])</f>
        <v>0.23678138868518017</v>
      </c>
      <c r="AA1175" s="19">
        <f>VLOOKUP(Quintile_Data[[#This Row],[Deaths_Q1]],Mapping!$A$2:$B$8,2,FALSE)</f>
        <v>100</v>
      </c>
      <c r="AB1175" s="8">
        <f>VLOOKUP(Quintile_Data[[#This Row],[Deaths_Q2]],Mapping!$A$2:$B$8,2,FALSE)</f>
        <v>100</v>
      </c>
      <c r="AC1175" s="8">
        <f>VLOOKUP(Quintile_Data[[#This Row],[Deaths_Q3]],Mapping!$A$2:$B$8,2,FALSE)</f>
        <v>100</v>
      </c>
      <c r="AD1175" s="8">
        <f>VLOOKUP(Quintile_Data[[#This Row],[Deaths_Q4]],Mapping!$A$2:$B$8,2,FALSE)</f>
        <v>50</v>
      </c>
      <c r="AE1175" s="8">
        <f>VLOOKUP(Quintile_Data[[#This Row],[Deaths_Q5]],Mapping!$A$2:$B$8,2,FALSE)</f>
        <v>100</v>
      </c>
      <c r="AF1175" s="8">
        <f>VLOOKUP(Quintile_Data[[#This Row],[Deaths_Overall]],Mapping!$A$2:$B$8,2,FALSE)</f>
        <v>100</v>
      </c>
    </row>
    <row r="1176" spans="1:32" x14ac:dyDescent="0.25">
      <c r="A1176" t="s">
        <v>12</v>
      </c>
      <c r="B1176" t="s">
        <v>27</v>
      </c>
      <c r="C1176" t="s">
        <v>6</v>
      </c>
      <c r="D1176" t="s">
        <v>29</v>
      </c>
      <c r="E1176" t="s">
        <v>58</v>
      </c>
      <c r="F1176" t="s">
        <v>7</v>
      </c>
      <c r="G1176" s="10">
        <v>1.5369866005277999</v>
      </c>
      <c r="H1176" s="5">
        <v>1.19355631699934</v>
      </c>
      <c r="I1176" s="5">
        <v>1.0479377182549601</v>
      </c>
      <c r="J1176" s="5">
        <v>0.89785183554457004</v>
      </c>
      <c r="K1176" s="5">
        <v>0.73177761959780396</v>
      </c>
      <c r="L1176" s="5">
        <v>0.91849153723866495</v>
      </c>
      <c r="M1176" s="10">
        <v>1.43340320305104</v>
      </c>
      <c r="N1176" s="5">
        <v>1.1923488230756101</v>
      </c>
      <c r="O1176" s="5">
        <v>1.0722616053473799</v>
      </c>
      <c r="P1176" s="5">
        <v>0.94590138293133297</v>
      </c>
      <c r="Q1176" s="5">
        <v>0.85758170789654498</v>
      </c>
      <c r="R1176" s="5">
        <v>0.98680279156999995</v>
      </c>
      <c r="S1176" s="11" t="s">
        <v>49</v>
      </c>
      <c r="T1176" t="s">
        <v>48</v>
      </c>
      <c r="U1176" t="s">
        <v>48</v>
      </c>
      <c r="V1176" t="s">
        <v>48</v>
      </c>
      <c r="W1176" t="s">
        <v>48</v>
      </c>
      <c r="X1176" t="s">
        <v>50</v>
      </c>
      <c r="Y1176" s="7">
        <f>ABS(Quintile_Data[[#This Row],[AE_Amt_Overall]]-MAX(Quintile_Data[[#This Row],[AE_Amt_Q1]:[AE_Amt_Q5]]))</f>
        <v>0.61849506328913495</v>
      </c>
      <c r="Z1176" s="6">
        <f>ABS(MIN(Quintile_Data[[#This Row],[AE_Amt_Q1]:[AE_Amt_Q5]])-Quintile_Data[[#This Row],[AE_Amt_Overall]])</f>
        <v>0.18671391764086098</v>
      </c>
      <c r="AA1176" s="19">
        <f>VLOOKUP(Quintile_Data[[#This Row],[Deaths_Q1]],Mapping!$A$2:$B$8,2,FALSE)</f>
        <v>25</v>
      </c>
      <c r="AB1176" s="8">
        <f>VLOOKUP(Quintile_Data[[#This Row],[Deaths_Q2]],Mapping!$A$2:$B$8,2,FALSE)</f>
        <v>50</v>
      </c>
      <c r="AC1176" s="8">
        <f>VLOOKUP(Quintile_Data[[#This Row],[Deaths_Q3]],Mapping!$A$2:$B$8,2,FALSE)</f>
        <v>50</v>
      </c>
      <c r="AD1176" s="8">
        <f>VLOOKUP(Quintile_Data[[#This Row],[Deaths_Q4]],Mapping!$A$2:$B$8,2,FALSE)</f>
        <v>50</v>
      </c>
      <c r="AE1176" s="8">
        <f>VLOOKUP(Quintile_Data[[#This Row],[Deaths_Q5]],Mapping!$A$2:$B$8,2,FALSE)</f>
        <v>50</v>
      </c>
      <c r="AF1176" s="8">
        <f>VLOOKUP(Quintile_Data[[#This Row],[Deaths_Overall]],Mapping!$A$2:$B$8,2,FALSE)</f>
        <v>100</v>
      </c>
    </row>
    <row r="1177" spans="1:32" x14ac:dyDescent="0.25">
      <c r="A1177" t="s">
        <v>12</v>
      </c>
      <c r="B1177" t="s">
        <v>27</v>
      </c>
      <c r="C1177" t="s">
        <v>6</v>
      </c>
      <c r="D1177" t="s">
        <v>29</v>
      </c>
      <c r="E1177" t="s">
        <v>58</v>
      </c>
      <c r="F1177" t="s">
        <v>57</v>
      </c>
      <c r="G1177" s="10">
        <v>1.49987958233721</v>
      </c>
      <c r="H1177" s="5">
        <v>1.27843769950799</v>
      </c>
      <c r="I1177" s="5">
        <v>1.09953114317986</v>
      </c>
      <c r="J1177" s="5">
        <v>0.96577693257628106</v>
      </c>
      <c r="K1177" s="5">
        <v>0.83939172770061699</v>
      </c>
      <c r="L1177" s="5">
        <v>1.0092356943833201</v>
      </c>
      <c r="M1177" s="10">
        <v>1.56864879294937</v>
      </c>
      <c r="N1177" s="5">
        <v>1.4320960930548301</v>
      </c>
      <c r="O1177" s="5">
        <v>1.27529374500429</v>
      </c>
      <c r="P1177" s="5">
        <v>1.20986267231231</v>
      </c>
      <c r="Q1177" s="5">
        <v>1.0048510936176001</v>
      </c>
      <c r="R1177" s="5">
        <v>1.23901338670876</v>
      </c>
      <c r="S1177" s="11" t="s">
        <v>48</v>
      </c>
      <c r="T1177" t="s">
        <v>50</v>
      </c>
      <c r="U1177" t="s">
        <v>50</v>
      </c>
      <c r="V1177" t="s">
        <v>50</v>
      </c>
      <c r="W1177" t="s">
        <v>50</v>
      </c>
      <c r="X1177" t="s">
        <v>52</v>
      </c>
      <c r="Y1177" s="7">
        <f>ABS(Quintile_Data[[#This Row],[AE_Amt_Overall]]-MAX(Quintile_Data[[#This Row],[AE_Amt_Q1]:[AE_Amt_Q5]]))</f>
        <v>0.49064388795388991</v>
      </c>
      <c r="Z1177" s="6">
        <f>ABS(MIN(Quintile_Data[[#This Row],[AE_Amt_Q1]:[AE_Amt_Q5]])-Quintile_Data[[#This Row],[AE_Amt_Overall]])</f>
        <v>0.16984396668270307</v>
      </c>
      <c r="AA1177" s="19">
        <f>VLOOKUP(Quintile_Data[[#This Row],[Deaths_Q1]],Mapping!$A$2:$B$8,2,FALSE)</f>
        <v>50</v>
      </c>
      <c r="AB1177" s="8">
        <f>VLOOKUP(Quintile_Data[[#This Row],[Deaths_Q2]],Mapping!$A$2:$B$8,2,FALSE)</f>
        <v>100</v>
      </c>
      <c r="AC1177" s="8">
        <f>VLOOKUP(Quintile_Data[[#This Row],[Deaths_Q3]],Mapping!$A$2:$B$8,2,FALSE)</f>
        <v>100</v>
      </c>
      <c r="AD1177" s="8">
        <f>VLOOKUP(Quintile_Data[[#This Row],[Deaths_Q4]],Mapping!$A$2:$B$8,2,FALSE)</f>
        <v>100</v>
      </c>
      <c r="AE1177" s="8">
        <f>VLOOKUP(Quintile_Data[[#This Row],[Deaths_Q5]],Mapping!$A$2:$B$8,2,FALSE)</f>
        <v>100</v>
      </c>
      <c r="AF1177" s="8">
        <f>VLOOKUP(Quintile_Data[[#This Row],[Deaths_Overall]],Mapping!$A$2:$B$8,2,FALSE)</f>
        <v>200</v>
      </c>
    </row>
    <row r="1178" spans="1:32" x14ac:dyDescent="0.25">
      <c r="A1178" t="s">
        <v>12</v>
      </c>
      <c r="B1178" t="s">
        <v>27</v>
      </c>
      <c r="C1178" t="s">
        <v>9</v>
      </c>
      <c r="D1178" t="s">
        <v>10</v>
      </c>
      <c r="E1178" t="s">
        <v>61</v>
      </c>
      <c r="F1178" t="s">
        <v>16</v>
      </c>
      <c r="G1178" s="10" t="s">
        <v>54</v>
      </c>
      <c r="H1178" s="5" t="s">
        <v>54</v>
      </c>
      <c r="I1178" s="5" t="s">
        <v>54</v>
      </c>
      <c r="J1178" s="5" t="s">
        <v>54</v>
      </c>
      <c r="K1178" s="5" t="s">
        <v>54</v>
      </c>
      <c r="L1178" s="5">
        <v>2.6108148427604601</v>
      </c>
      <c r="M1178" s="10" t="s">
        <v>54</v>
      </c>
      <c r="N1178" s="5" t="s">
        <v>54</v>
      </c>
      <c r="O1178" s="5" t="s">
        <v>54</v>
      </c>
      <c r="P1178" s="5" t="s">
        <v>54</v>
      </c>
      <c r="Q1178" s="5" t="s">
        <v>54</v>
      </c>
      <c r="R1178" s="5">
        <v>2.7064241112234502</v>
      </c>
      <c r="S1178" s="11" t="s">
        <v>55</v>
      </c>
      <c r="T1178" t="s">
        <v>55</v>
      </c>
      <c r="U1178" t="s">
        <v>55</v>
      </c>
      <c r="V1178" t="s">
        <v>55</v>
      </c>
      <c r="W1178" t="s">
        <v>55</v>
      </c>
      <c r="X1178" t="s">
        <v>51</v>
      </c>
      <c r="Y1178" s="7">
        <f>ABS(Quintile_Data[[#This Row],[AE_Amt_Overall]]-MAX(Quintile_Data[[#This Row],[AE_Amt_Q1]:[AE_Amt_Q5]]))</f>
        <v>2.6108148427604601</v>
      </c>
      <c r="Z1178" s="6">
        <f>ABS(MIN(Quintile_Data[[#This Row],[AE_Amt_Q1]:[AE_Amt_Q5]])-Quintile_Data[[#This Row],[AE_Amt_Overall]])</f>
        <v>2.6108148427604601</v>
      </c>
      <c r="AA1178" s="19" t="str">
        <f>VLOOKUP(Quintile_Data[[#This Row],[Deaths_Q1]],Mapping!$A$2:$B$8,2,FALSE)</f>
        <v>N/A</v>
      </c>
      <c r="AB1178" s="8" t="str">
        <f>VLOOKUP(Quintile_Data[[#This Row],[Deaths_Q2]],Mapping!$A$2:$B$8,2,FALSE)</f>
        <v>N/A</v>
      </c>
      <c r="AC1178" s="8" t="str">
        <f>VLOOKUP(Quintile_Data[[#This Row],[Deaths_Q3]],Mapping!$A$2:$B$8,2,FALSE)</f>
        <v>N/A</v>
      </c>
      <c r="AD1178" s="8" t="str">
        <f>VLOOKUP(Quintile_Data[[#This Row],[Deaths_Q4]],Mapping!$A$2:$B$8,2,FALSE)</f>
        <v>N/A</v>
      </c>
      <c r="AE1178" s="8" t="str">
        <f>VLOOKUP(Quintile_Data[[#This Row],[Deaths_Q5]],Mapping!$A$2:$B$8,2,FALSE)</f>
        <v>N/A</v>
      </c>
      <c r="AF1178" s="8">
        <f>VLOOKUP(Quintile_Data[[#This Row],[Deaths_Overall]],Mapping!$A$2:$B$8,2,FALSE)</f>
        <v>6</v>
      </c>
    </row>
    <row r="1179" spans="1:32" x14ac:dyDescent="0.25">
      <c r="A1179" t="s">
        <v>12</v>
      </c>
      <c r="B1179" t="s">
        <v>27</v>
      </c>
      <c r="C1179" t="s">
        <v>9</v>
      </c>
      <c r="D1179" t="s">
        <v>10</v>
      </c>
      <c r="E1179" t="s">
        <v>61</v>
      </c>
      <c r="F1179" t="s">
        <v>7</v>
      </c>
      <c r="G1179" s="10" t="s">
        <v>54</v>
      </c>
      <c r="H1179" s="5" t="s">
        <v>54</v>
      </c>
      <c r="I1179" s="5" t="s">
        <v>54</v>
      </c>
      <c r="J1179" s="5" t="s">
        <v>54</v>
      </c>
      <c r="K1179" s="5" t="s">
        <v>54</v>
      </c>
      <c r="L1179" s="5" t="s">
        <v>54</v>
      </c>
      <c r="M1179" s="10" t="s">
        <v>54</v>
      </c>
      <c r="N1179" s="5" t="s">
        <v>54</v>
      </c>
      <c r="O1179" s="5" t="s">
        <v>54</v>
      </c>
      <c r="P1179" s="5" t="s">
        <v>54</v>
      </c>
      <c r="Q1179" s="5" t="s">
        <v>54</v>
      </c>
      <c r="R1179" s="5" t="s">
        <v>54</v>
      </c>
      <c r="S1179" s="11" t="s">
        <v>55</v>
      </c>
      <c r="T1179" t="s">
        <v>55</v>
      </c>
      <c r="U1179" t="s">
        <v>55</v>
      </c>
      <c r="V1179" t="s">
        <v>55</v>
      </c>
      <c r="W1179" t="s">
        <v>55</v>
      </c>
      <c r="X1179" t="s">
        <v>55</v>
      </c>
      <c r="Y1179" s="7" t="e">
        <f>ABS(Quintile_Data[[#This Row],[AE_Amt_Overall]]-MAX(Quintile_Data[[#This Row],[AE_Amt_Q1]:[AE_Amt_Q5]]))</f>
        <v>#VALUE!</v>
      </c>
      <c r="Z1179" s="6" t="e">
        <f>ABS(MIN(Quintile_Data[[#This Row],[AE_Amt_Q1]:[AE_Amt_Q5]])-Quintile_Data[[#This Row],[AE_Amt_Overall]])</f>
        <v>#VALUE!</v>
      </c>
      <c r="AA1179" s="19" t="str">
        <f>VLOOKUP(Quintile_Data[[#This Row],[Deaths_Q1]],Mapping!$A$2:$B$8,2,FALSE)</f>
        <v>N/A</v>
      </c>
      <c r="AB1179" s="8" t="str">
        <f>VLOOKUP(Quintile_Data[[#This Row],[Deaths_Q2]],Mapping!$A$2:$B$8,2,FALSE)</f>
        <v>N/A</v>
      </c>
      <c r="AC1179" s="8" t="str">
        <f>VLOOKUP(Quintile_Data[[#This Row],[Deaths_Q3]],Mapping!$A$2:$B$8,2,FALSE)</f>
        <v>N/A</v>
      </c>
      <c r="AD1179" s="8" t="str">
        <f>VLOOKUP(Quintile_Data[[#This Row],[Deaths_Q4]],Mapping!$A$2:$B$8,2,FALSE)</f>
        <v>N/A</v>
      </c>
      <c r="AE1179" s="8" t="str">
        <f>VLOOKUP(Quintile_Data[[#This Row],[Deaths_Q5]],Mapping!$A$2:$B$8,2,FALSE)</f>
        <v>N/A</v>
      </c>
      <c r="AF1179" s="8" t="str">
        <f>VLOOKUP(Quintile_Data[[#This Row],[Deaths_Overall]],Mapping!$A$2:$B$8,2,FALSE)</f>
        <v>N/A</v>
      </c>
    </row>
    <row r="1180" spans="1:32" x14ac:dyDescent="0.25">
      <c r="A1180" t="s">
        <v>12</v>
      </c>
      <c r="B1180" t="s">
        <v>27</v>
      </c>
      <c r="C1180" t="s">
        <v>9</v>
      </c>
      <c r="D1180" t="s">
        <v>10</v>
      </c>
      <c r="E1180" t="s">
        <v>61</v>
      </c>
      <c r="F1180" t="s">
        <v>57</v>
      </c>
      <c r="G1180" s="10" t="s">
        <v>54</v>
      </c>
      <c r="H1180" s="5" t="s">
        <v>54</v>
      </c>
      <c r="I1180" s="5" t="s">
        <v>54</v>
      </c>
      <c r="J1180" s="5" t="s">
        <v>54</v>
      </c>
      <c r="K1180" s="5" t="s">
        <v>54</v>
      </c>
      <c r="L1180" s="5">
        <v>1.8291505088899001</v>
      </c>
      <c r="M1180" s="10" t="s">
        <v>54</v>
      </c>
      <c r="N1180" s="5" t="s">
        <v>54</v>
      </c>
      <c r="O1180" s="5" t="s">
        <v>54</v>
      </c>
      <c r="P1180" s="5" t="s">
        <v>54</v>
      </c>
      <c r="Q1180" s="5" t="s">
        <v>54</v>
      </c>
      <c r="R1180" s="5">
        <v>2.22343004413678</v>
      </c>
      <c r="S1180" s="11" t="s">
        <v>55</v>
      </c>
      <c r="T1180" t="s">
        <v>55</v>
      </c>
      <c r="U1180" t="s">
        <v>55</v>
      </c>
      <c r="V1180" t="s">
        <v>55</v>
      </c>
      <c r="W1180" t="s">
        <v>55</v>
      </c>
      <c r="X1180" t="s">
        <v>51</v>
      </c>
      <c r="Y1180" s="7">
        <f>ABS(Quintile_Data[[#This Row],[AE_Amt_Overall]]-MAX(Quintile_Data[[#This Row],[AE_Amt_Q1]:[AE_Amt_Q5]]))</f>
        <v>1.8291505088899001</v>
      </c>
      <c r="Z1180" s="6">
        <f>ABS(MIN(Quintile_Data[[#This Row],[AE_Amt_Q1]:[AE_Amt_Q5]])-Quintile_Data[[#This Row],[AE_Amt_Overall]])</f>
        <v>1.8291505088899001</v>
      </c>
      <c r="AA1180" s="19" t="str">
        <f>VLOOKUP(Quintile_Data[[#This Row],[Deaths_Q1]],Mapping!$A$2:$B$8,2,FALSE)</f>
        <v>N/A</v>
      </c>
      <c r="AB1180" s="8" t="str">
        <f>VLOOKUP(Quintile_Data[[#This Row],[Deaths_Q2]],Mapping!$A$2:$B$8,2,FALSE)</f>
        <v>N/A</v>
      </c>
      <c r="AC1180" s="8" t="str">
        <f>VLOOKUP(Quintile_Data[[#This Row],[Deaths_Q3]],Mapping!$A$2:$B$8,2,FALSE)</f>
        <v>N/A</v>
      </c>
      <c r="AD1180" s="8" t="str">
        <f>VLOOKUP(Quintile_Data[[#This Row],[Deaths_Q4]],Mapping!$A$2:$B$8,2,FALSE)</f>
        <v>N/A</v>
      </c>
      <c r="AE1180" s="8" t="str">
        <f>VLOOKUP(Quintile_Data[[#This Row],[Deaths_Q5]],Mapping!$A$2:$B$8,2,FALSE)</f>
        <v>N/A</v>
      </c>
      <c r="AF1180" s="8">
        <f>VLOOKUP(Quintile_Data[[#This Row],[Deaths_Overall]],Mapping!$A$2:$B$8,2,FALSE)</f>
        <v>6</v>
      </c>
    </row>
    <row r="1181" spans="1:32" x14ac:dyDescent="0.25">
      <c r="A1181" t="s">
        <v>12</v>
      </c>
      <c r="B1181" t="s">
        <v>27</v>
      </c>
      <c r="C1181" t="s">
        <v>9</v>
      </c>
      <c r="D1181" t="s">
        <v>10</v>
      </c>
      <c r="E1181" t="s">
        <v>62</v>
      </c>
      <c r="F1181" t="s">
        <v>16</v>
      </c>
      <c r="G1181" s="10" t="s">
        <v>54</v>
      </c>
      <c r="H1181" s="5">
        <v>3.1523410608028199</v>
      </c>
      <c r="I1181" s="5" t="s">
        <v>54</v>
      </c>
      <c r="J1181" s="5" t="s">
        <v>54</v>
      </c>
      <c r="K1181" s="5" t="s">
        <v>54</v>
      </c>
      <c r="L1181" s="5">
        <v>2.6208017689982599</v>
      </c>
      <c r="M1181" s="10" t="s">
        <v>54</v>
      </c>
      <c r="N1181" s="5">
        <v>3.43915237625593</v>
      </c>
      <c r="O1181" s="5" t="s">
        <v>54</v>
      </c>
      <c r="P1181" s="5" t="s">
        <v>54</v>
      </c>
      <c r="Q1181" s="5" t="s">
        <v>54</v>
      </c>
      <c r="R1181" s="5">
        <v>2.7809933267338902</v>
      </c>
      <c r="S1181" s="11" t="s">
        <v>55</v>
      </c>
      <c r="T1181" t="s">
        <v>51</v>
      </c>
      <c r="U1181" t="s">
        <v>55</v>
      </c>
      <c r="V1181" t="s">
        <v>55</v>
      </c>
      <c r="W1181" t="s">
        <v>55</v>
      </c>
      <c r="X1181" t="s">
        <v>53</v>
      </c>
      <c r="Y1181" s="7">
        <f>ABS(Quintile_Data[[#This Row],[AE_Amt_Overall]]-MAX(Quintile_Data[[#This Row],[AE_Amt_Q1]:[AE_Amt_Q5]]))</f>
        <v>0.53153929180456005</v>
      </c>
      <c r="Z1181" s="6">
        <f>ABS(MIN(Quintile_Data[[#This Row],[AE_Amt_Q1]:[AE_Amt_Q5]])-Quintile_Data[[#This Row],[AE_Amt_Overall]])</f>
        <v>0.53153929180456005</v>
      </c>
      <c r="AA1181" s="19" t="str">
        <f>VLOOKUP(Quintile_Data[[#This Row],[Deaths_Q1]],Mapping!$A$2:$B$8,2,FALSE)</f>
        <v>N/A</v>
      </c>
      <c r="AB1181" s="8">
        <f>VLOOKUP(Quintile_Data[[#This Row],[Deaths_Q2]],Mapping!$A$2:$B$8,2,FALSE)</f>
        <v>6</v>
      </c>
      <c r="AC1181" s="8" t="str">
        <f>VLOOKUP(Quintile_Data[[#This Row],[Deaths_Q3]],Mapping!$A$2:$B$8,2,FALSE)</f>
        <v>N/A</v>
      </c>
      <c r="AD1181" s="8" t="str">
        <f>VLOOKUP(Quintile_Data[[#This Row],[Deaths_Q4]],Mapping!$A$2:$B$8,2,FALSE)</f>
        <v>N/A</v>
      </c>
      <c r="AE1181" s="8" t="str">
        <f>VLOOKUP(Quintile_Data[[#This Row],[Deaths_Q5]],Mapping!$A$2:$B$8,2,FALSE)</f>
        <v>N/A</v>
      </c>
      <c r="AF1181" s="8">
        <f>VLOOKUP(Quintile_Data[[#This Row],[Deaths_Overall]],Mapping!$A$2:$B$8,2,FALSE)</f>
        <v>12</v>
      </c>
    </row>
    <row r="1182" spans="1:32" x14ac:dyDescent="0.25">
      <c r="A1182" t="s">
        <v>12</v>
      </c>
      <c r="B1182" t="s">
        <v>27</v>
      </c>
      <c r="C1182" t="s">
        <v>9</v>
      </c>
      <c r="D1182" t="s">
        <v>10</v>
      </c>
      <c r="E1182" t="s">
        <v>62</v>
      </c>
      <c r="F1182" t="s">
        <v>7</v>
      </c>
      <c r="G1182" s="10" t="s">
        <v>54</v>
      </c>
      <c r="H1182" s="5">
        <v>1.7047793304696399</v>
      </c>
      <c r="I1182" s="5">
        <v>1.08274098333684</v>
      </c>
      <c r="J1182" s="5">
        <v>0.843133140166057</v>
      </c>
      <c r="K1182" s="5">
        <v>0.39681817914754702</v>
      </c>
      <c r="L1182" s="5">
        <v>1.09932170875253</v>
      </c>
      <c r="M1182" s="10" t="s">
        <v>54</v>
      </c>
      <c r="N1182" s="5">
        <v>1.3916386672506</v>
      </c>
      <c r="O1182" s="5">
        <v>1.3154967918695499</v>
      </c>
      <c r="P1182" s="5">
        <v>0.94060344481508895</v>
      </c>
      <c r="Q1182" s="5">
        <v>0.75408515045732605</v>
      </c>
      <c r="R1182" s="5">
        <v>1.1035193612538501</v>
      </c>
      <c r="S1182" s="11" t="s">
        <v>55</v>
      </c>
      <c r="T1182" t="s">
        <v>51</v>
      </c>
      <c r="U1182" t="s">
        <v>51</v>
      </c>
      <c r="V1182" t="s">
        <v>51</v>
      </c>
      <c r="W1182" t="s">
        <v>51</v>
      </c>
      <c r="X1182" t="s">
        <v>53</v>
      </c>
      <c r="Y1182" s="7">
        <f>ABS(Quintile_Data[[#This Row],[AE_Amt_Overall]]-MAX(Quintile_Data[[#This Row],[AE_Amt_Q1]:[AE_Amt_Q5]]))</f>
        <v>0.60545762171710993</v>
      </c>
      <c r="Z1182" s="6">
        <f>ABS(MIN(Quintile_Data[[#This Row],[AE_Amt_Q1]:[AE_Amt_Q5]])-Quintile_Data[[#This Row],[AE_Amt_Overall]])</f>
        <v>0.70250352960498297</v>
      </c>
      <c r="AA1182" s="19" t="str">
        <f>VLOOKUP(Quintile_Data[[#This Row],[Deaths_Q1]],Mapping!$A$2:$B$8,2,FALSE)</f>
        <v>N/A</v>
      </c>
      <c r="AB1182" s="8">
        <f>VLOOKUP(Quintile_Data[[#This Row],[Deaths_Q2]],Mapping!$A$2:$B$8,2,FALSE)</f>
        <v>6</v>
      </c>
      <c r="AC1182" s="8">
        <f>VLOOKUP(Quintile_Data[[#This Row],[Deaths_Q3]],Mapping!$A$2:$B$8,2,FALSE)</f>
        <v>6</v>
      </c>
      <c r="AD1182" s="8">
        <f>VLOOKUP(Quintile_Data[[#This Row],[Deaths_Q4]],Mapping!$A$2:$B$8,2,FALSE)</f>
        <v>6</v>
      </c>
      <c r="AE1182" s="8">
        <f>VLOOKUP(Quintile_Data[[#This Row],[Deaths_Q5]],Mapping!$A$2:$B$8,2,FALSE)</f>
        <v>6</v>
      </c>
      <c r="AF1182" s="8">
        <f>VLOOKUP(Quintile_Data[[#This Row],[Deaths_Overall]],Mapping!$A$2:$B$8,2,FALSE)</f>
        <v>12</v>
      </c>
    </row>
    <row r="1183" spans="1:32" x14ac:dyDescent="0.25">
      <c r="A1183" t="s">
        <v>12</v>
      </c>
      <c r="B1183" t="s">
        <v>27</v>
      </c>
      <c r="C1183" t="s">
        <v>9</v>
      </c>
      <c r="D1183" t="s">
        <v>10</v>
      </c>
      <c r="E1183" t="s">
        <v>62</v>
      </c>
      <c r="F1183" t="s">
        <v>57</v>
      </c>
      <c r="G1183" s="10" t="s">
        <v>54</v>
      </c>
      <c r="H1183" s="5">
        <v>2.1222649921175298</v>
      </c>
      <c r="I1183" s="5">
        <v>1.28361163087618</v>
      </c>
      <c r="J1183" s="5">
        <v>0.86401394553830002</v>
      </c>
      <c r="K1183" s="5">
        <v>0.41717883125426097</v>
      </c>
      <c r="L1183" s="5">
        <v>1.1639641778929</v>
      </c>
      <c r="M1183" s="10" t="s">
        <v>54</v>
      </c>
      <c r="N1183" s="5">
        <v>1.4742655436065</v>
      </c>
      <c r="O1183" s="5">
        <v>1.95185121059101</v>
      </c>
      <c r="P1183" s="5">
        <v>0.95478563528403404</v>
      </c>
      <c r="Q1183" s="5">
        <v>0.80401025699578599</v>
      </c>
      <c r="R1183" s="5">
        <v>1.3835500224234001</v>
      </c>
      <c r="S1183" s="11" t="s">
        <v>55</v>
      </c>
      <c r="T1183" t="s">
        <v>51</v>
      </c>
      <c r="U1183" t="s">
        <v>53</v>
      </c>
      <c r="V1183" t="s">
        <v>51</v>
      </c>
      <c r="W1183" t="s">
        <v>51</v>
      </c>
      <c r="X1183" t="s">
        <v>49</v>
      </c>
      <c r="Y1183" s="7">
        <f>ABS(Quintile_Data[[#This Row],[AE_Amt_Overall]]-MAX(Quintile_Data[[#This Row],[AE_Amt_Q1]:[AE_Amt_Q5]]))</f>
        <v>0.95830081422462987</v>
      </c>
      <c r="Z1183" s="6">
        <f>ABS(MIN(Quintile_Data[[#This Row],[AE_Amt_Q1]:[AE_Amt_Q5]])-Quintile_Data[[#This Row],[AE_Amt_Overall]])</f>
        <v>0.74678534663863894</v>
      </c>
      <c r="AA1183" s="19" t="str">
        <f>VLOOKUP(Quintile_Data[[#This Row],[Deaths_Q1]],Mapping!$A$2:$B$8,2,FALSE)</f>
        <v>N/A</v>
      </c>
      <c r="AB1183" s="8">
        <f>VLOOKUP(Quintile_Data[[#This Row],[Deaths_Q2]],Mapping!$A$2:$B$8,2,FALSE)</f>
        <v>6</v>
      </c>
      <c r="AC1183" s="8">
        <f>VLOOKUP(Quintile_Data[[#This Row],[Deaths_Q3]],Mapping!$A$2:$B$8,2,FALSE)</f>
        <v>12</v>
      </c>
      <c r="AD1183" s="8">
        <f>VLOOKUP(Quintile_Data[[#This Row],[Deaths_Q4]],Mapping!$A$2:$B$8,2,FALSE)</f>
        <v>6</v>
      </c>
      <c r="AE1183" s="8">
        <f>VLOOKUP(Quintile_Data[[#This Row],[Deaths_Q5]],Mapping!$A$2:$B$8,2,FALSE)</f>
        <v>6</v>
      </c>
      <c r="AF1183" s="8">
        <f>VLOOKUP(Quintile_Data[[#This Row],[Deaths_Overall]],Mapping!$A$2:$B$8,2,FALSE)</f>
        <v>25</v>
      </c>
    </row>
    <row r="1184" spans="1:32" x14ac:dyDescent="0.25">
      <c r="A1184" t="s">
        <v>12</v>
      </c>
      <c r="B1184" t="s">
        <v>27</v>
      </c>
      <c r="C1184" t="s">
        <v>9</v>
      </c>
      <c r="D1184" t="s">
        <v>10</v>
      </c>
      <c r="E1184" t="s">
        <v>11</v>
      </c>
      <c r="F1184" t="s">
        <v>16</v>
      </c>
      <c r="G1184" s="10" t="s">
        <v>54</v>
      </c>
      <c r="H1184" s="5" t="s">
        <v>54</v>
      </c>
      <c r="I1184" s="5">
        <v>3.5474747857079998</v>
      </c>
      <c r="J1184" s="5">
        <v>2.56800042155955</v>
      </c>
      <c r="K1184" s="5">
        <v>1.8842536022515</v>
      </c>
      <c r="L1184" s="5">
        <v>2.6708668377954399</v>
      </c>
      <c r="M1184" s="10" t="s">
        <v>54</v>
      </c>
      <c r="N1184" s="5" t="s">
        <v>54</v>
      </c>
      <c r="O1184" s="5">
        <v>4.2278712270883299</v>
      </c>
      <c r="P1184" s="5">
        <v>2.3845381406316299</v>
      </c>
      <c r="Q1184" s="5">
        <v>2.0405825024931099</v>
      </c>
      <c r="R1184" s="5">
        <v>2.9321925478041999</v>
      </c>
      <c r="S1184" s="11" t="s">
        <v>55</v>
      </c>
      <c r="T1184" t="s">
        <v>55</v>
      </c>
      <c r="U1184" t="s">
        <v>53</v>
      </c>
      <c r="V1184" t="s">
        <v>51</v>
      </c>
      <c r="W1184" t="s">
        <v>53</v>
      </c>
      <c r="X1184" t="s">
        <v>49</v>
      </c>
      <c r="Y1184" s="7">
        <f>ABS(Quintile_Data[[#This Row],[AE_Amt_Overall]]-MAX(Quintile_Data[[#This Row],[AE_Amt_Q1]:[AE_Amt_Q5]]))</f>
        <v>0.87660794791255991</v>
      </c>
      <c r="Z1184" s="6">
        <f>ABS(MIN(Quintile_Data[[#This Row],[AE_Amt_Q1]:[AE_Amt_Q5]])-Quintile_Data[[#This Row],[AE_Amt_Overall]])</f>
        <v>0.78661323554393991</v>
      </c>
      <c r="AA1184" s="19" t="str">
        <f>VLOOKUP(Quintile_Data[[#This Row],[Deaths_Q1]],Mapping!$A$2:$B$8,2,FALSE)</f>
        <v>N/A</v>
      </c>
      <c r="AB1184" s="8" t="str">
        <f>VLOOKUP(Quintile_Data[[#This Row],[Deaths_Q2]],Mapping!$A$2:$B$8,2,FALSE)</f>
        <v>N/A</v>
      </c>
      <c r="AC1184" s="8">
        <f>VLOOKUP(Quintile_Data[[#This Row],[Deaths_Q3]],Mapping!$A$2:$B$8,2,FALSE)</f>
        <v>12</v>
      </c>
      <c r="AD1184" s="8">
        <f>VLOOKUP(Quintile_Data[[#This Row],[Deaths_Q4]],Mapping!$A$2:$B$8,2,FALSE)</f>
        <v>6</v>
      </c>
      <c r="AE1184" s="8">
        <f>VLOOKUP(Quintile_Data[[#This Row],[Deaths_Q5]],Mapping!$A$2:$B$8,2,FALSE)</f>
        <v>12</v>
      </c>
      <c r="AF1184" s="8">
        <f>VLOOKUP(Quintile_Data[[#This Row],[Deaths_Overall]],Mapping!$A$2:$B$8,2,FALSE)</f>
        <v>25</v>
      </c>
    </row>
    <row r="1185" spans="1:32" x14ac:dyDescent="0.25">
      <c r="A1185" t="s">
        <v>12</v>
      </c>
      <c r="B1185" t="s">
        <v>27</v>
      </c>
      <c r="C1185" t="s">
        <v>9</v>
      </c>
      <c r="D1185" t="s">
        <v>10</v>
      </c>
      <c r="E1185" t="s">
        <v>11</v>
      </c>
      <c r="F1185" t="s">
        <v>7</v>
      </c>
      <c r="G1185" s="10">
        <v>2.53976308235264</v>
      </c>
      <c r="H1185" s="5">
        <v>1.4933817168563801</v>
      </c>
      <c r="I1185" s="5">
        <v>1.12597983111356</v>
      </c>
      <c r="J1185" s="5">
        <v>0.79467795753073101</v>
      </c>
      <c r="K1185" s="5">
        <v>0.37039229006989999</v>
      </c>
      <c r="L1185" s="5">
        <v>1.0614768982270899</v>
      </c>
      <c r="M1185" s="10">
        <v>1.6202897217887799</v>
      </c>
      <c r="N1185" s="5">
        <v>1.8987040442107299</v>
      </c>
      <c r="O1185" s="5">
        <v>1.2947626341195699</v>
      </c>
      <c r="P1185" s="5">
        <v>1.09708822626124</v>
      </c>
      <c r="Q1185" s="5">
        <v>0.64792849339686298</v>
      </c>
      <c r="R1185" s="5">
        <v>1.30098750360809</v>
      </c>
      <c r="S1185" s="11" t="s">
        <v>51</v>
      </c>
      <c r="T1185" t="s">
        <v>49</v>
      </c>
      <c r="U1185" t="s">
        <v>49</v>
      </c>
      <c r="V1185" t="s">
        <v>53</v>
      </c>
      <c r="W1185" t="s">
        <v>51</v>
      </c>
      <c r="X1185" t="s">
        <v>48</v>
      </c>
      <c r="Y1185" s="7">
        <f>ABS(Quintile_Data[[#This Row],[AE_Amt_Overall]]-MAX(Quintile_Data[[#This Row],[AE_Amt_Q1]:[AE_Amt_Q5]]))</f>
        <v>1.4782861841255501</v>
      </c>
      <c r="Z1185" s="6">
        <f>ABS(MIN(Quintile_Data[[#This Row],[AE_Amt_Q1]:[AE_Amt_Q5]])-Quintile_Data[[#This Row],[AE_Amt_Overall]])</f>
        <v>0.69108460815718997</v>
      </c>
      <c r="AA1185" s="19">
        <f>VLOOKUP(Quintile_Data[[#This Row],[Deaths_Q1]],Mapping!$A$2:$B$8,2,FALSE)</f>
        <v>6</v>
      </c>
      <c r="AB1185" s="8">
        <f>VLOOKUP(Quintile_Data[[#This Row],[Deaths_Q2]],Mapping!$A$2:$B$8,2,FALSE)</f>
        <v>25</v>
      </c>
      <c r="AC1185" s="8">
        <f>VLOOKUP(Quintile_Data[[#This Row],[Deaths_Q3]],Mapping!$A$2:$B$8,2,FALSE)</f>
        <v>25</v>
      </c>
      <c r="AD1185" s="8">
        <f>VLOOKUP(Quintile_Data[[#This Row],[Deaths_Q4]],Mapping!$A$2:$B$8,2,FALSE)</f>
        <v>12</v>
      </c>
      <c r="AE1185" s="8">
        <f>VLOOKUP(Quintile_Data[[#This Row],[Deaths_Q5]],Mapping!$A$2:$B$8,2,FALSE)</f>
        <v>6</v>
      </c>
      <c r="AF1185" s="8">
        <f>VLOOKUP(Quintile_Data[[#This Row],[Deaths_Overall]],Mapping!$A$2:$B$8,2,FALSE)</f>
        <v>50</v>
      </c>
    </row>
    <row r="1186" spans="1:32" x14ac:dyDescent="0.25">
      <c r="A1186" t="s">
        <v>12</v>
      </c>
      <c r="B1186" t="s">
        <v>27</v>
      </c>
      <c r="C1186" t="s">
        <v>9</v>
      </c>
      <c r="D1186" t="s">
        <v>10</v>
      </c>
      <c r="E1186" t="s">
        <v>11</v>
      </c>
      <c r="F1186" t="s">
        <v>57</v>
      </c>
      <c r="G1186" s="10">
        <v>3.1899261932316501</v>
      </c>
      <c r="H1186" s="5">
        <v>1.6396343233045401</v>
      </c>
      <c r="I1186" s="5">
        <v>1.1688249765238701</v>
      </c>
      <c r="J1186" s="5">
        <v>0.82468803265781399</v>
      </c>
      <c r="K1186" s="5">
        <v>0.394403561990258</v>
      </c>
      <c r="L1186" s="5">
        <v>1.1059713632474399</v>
      </c>
      <c r="M1186" s="10">
        <v>2.4814557013759502</v>
      </c>
      <c r="N1186" s="5">
        <v>2.3525773760472402</v>
      </c>
      <c r="O1186" s="5">
        <v>1.4358920589708699</v>
      </c>
      <c r="P1186" s="5">
        <v>1.1837921409096499</v>
      </c>
      <c r="Q1186" s="5">
        <v>0.75833507933010402</v>
      </c>
      <c r="R1186" s="5">
        <v>1.5300949954049901</v>
      </c>
      <c r="S1186" s="11" t="s">
        <v>51</v>
      </c>
      <c r="T1186" t="s">
        <v>49</v>
      </c>
      <c r="U1186" t="s">
        <v>49</v>
      </c>
      <c r="V1186" t="s">
        <v>49</v>
      </c>
      <c r="W1186" t="s">
        <v>51</v>
      </c>
      <c r="X1186" t="s">
        <v>48</v>
      </c>
      <c r="Y1186" s="7">
        <f>ABS(Quintile_Data[[#This Row],[AE_Amt_Overall]]-MAX(Quintile_Data[[#This Row],[AE_Amt_Q1]:[AE_Amt_Q5]]))</f>
        <v>2.0839548299842101</v>
      </c>
      <c r="Z1186" s="6">
        <f>ABS(MIN(Quintile_Data[[#This Row],[AE_Amt_Q1]:[AE_Amt_Q5]])-Quintile_Data[[#This Row],[AE_Amt_Overall]])</f>
        <v>0.711567801257182</v>
      </c>
      <c r="AA1186" s="19">
        <f>VLOOKUP(Quintile_Data[[#This Row],[Deaths_Q1]],Mapping!$A$2:$B$8,2,FALSE)</f>
        <v>6</v>
      </c>
      <c r="AB1186" s="8">
        <f>VLOOKUP(Quintile_Data[[#This Row],[Deaths_Q2]],Mapping!$A$2:$B$8,2,FALSE)</f>
        <v>25</v>
      </c>
      <c r="AC1186" s="8">
        <f>VLOOKUP(Quintile_Data[[#This Row],[Deaths_Q3]],Mapping!$A$2:$B$8,2,FALSE)</f>
        <v>25</v>
      </c>
      <c r="AD1186" s="8">
        <f>VLOOKUP(Quintile_Data[[#This Row],[Deaths_Q4]],Mapping!$A$2:$B$8,2,FALSE)</f>
        <v>25</v>
      </c>
      <c r="AE1186" s="8">
        <f>VLOOKUP(Quintile_Data[[#This Row],[Deaths_Q5]],Mapping!$A$2:$B$8,2,FALSE)</f>
        <v>6</v>
      </c>
      <c r="AF1186" s="8">
        <f>VLOOKUP(Quintile_Data[[#This Row],[Deaths_Overall]],Mapping!$A$2:$B$8,2,FALSE)</f>
        <v>50</v>
      </c>
    </row>
    <row r="1187" spans="1:32" x14ac:dyDescent="0.25">
      <c r="A1187" t="s">
        <v>12</v>
      </c>
      <c r="B1187" t="s">
        <v>27</v>
      </c>
      <c r="C1187" t="s">
        <v>9</v>
      </c>
      <c r="D1187" t="s">
        <v>10</v>
      </c>
      <c r="E1187" t="s">
        <v>58</v>
      </c>
      <c r="F1187" t="s">
        <v>16</v>
      </c>
      <c r="G1187" s="10" t="s">
        <v>54</v>
      </c>
      <c r="H1187" s="5" t="s">
        <v>54</v>
      </c>
      <c r="I1187" s="5">
        <v>3.4107513770847402</v>
      </c>
      <c r="J1187" s="5">
        <v>2.66872767525523</v>
      </c>
      <c r="K1187" s="5">
        <v>1.80573722140091</v>
      </c>
      <c r="L1187" s="5">
        <v>2.6583792645881199</v>
      </c>
      <c r="M1187" s="10" t="s">
        <v>54</v>
      </c>
      <c r="N1187" s="5" t="s">
        <v>54</v>
      </c>
      <c r="O1187" s="5">
        <v>3.93366426094481</v>
      </c>
      <c r="P1187" s="5">
        <v>2.4541337666213501</v>
      </c>
      <c r="Q1187" s="5">
        <v>1.97322179776383</v>
      </c>
      <c r="R1187" s="5">
        <v>2.8901104818452001</v>
      </c>
      <c r="S1187" s="11" t="s">
        <v>55</v>
      </c>
      <c r="T1187" t="s">
        <v>55</v>
      </c>
      <c r="U1187" t="s">
        <v>49</v>
      </c>
      <c r="V1187" t="s">
        <v>51</v>
      </c>
      <c r="W1187" t="s">
        <v>53</v>
      </c>
      <c r="X1187" t="s">
        <v>49</v>
      </c>
      <c r="Y1187" s="7">
        <f>ABS(Quintile_Data[[#This Row],[AE_Amt_Overall]]-MAX(Quintile_Data[[#This Row],[AE_Amt_Q1]:[AE_Amt_Q5]]))</f>
        <v>0.75237211249662028</v>
      </c>
      <c r="Z1187" s="6">
        <f>ABS(MIN(Quintile_Data[[#This Row],[AE_Amt_Q1]:[AE_Amt_Q5]])-Quintile_Data[[#This Row],[AE_Amt_Overall]])</f>
        <v>0.85264204318720993</v>
      </c>
      <c r="AA1187" s="19" t="str">
        <f>VLOOKUP(Quintile_Data[[#This Row],[Deaths_Q1]],Mapping!$A$2:$B$8,2,FALSE)</f>
        <v>N/A</v>
      </c>
      <c r="AB1187" s="8" t="str">
        <f>VLOOKUP(Quintile_Data[[#This Row],[Deaths_Q2]],Mapping!$A$2:$B$8,2,FALSE)</f>
        <v>N/A</v>
      </c>
      <c r="AC1187" s="8">
        <f>VLOOKUP(Quintile_Data[[#This Row],[Deaths_Q3]],Mapping!$A$2:$B$8,2,FALSE)</f>
        <v>25</v>
      </c>
      <c r="AD1187" s="8">
        <f>VLOOKUP(Quintile_Data[[#This Row],[Deaths_Q4]],Mapping!$A$2:$B$8,2,FALSE)</f>
        <v>6</v>
      </c>
      <c r="AE1187" s="8">
        <f>VLOOKUP(Quintile_Data[[#This Row],[Deaths_Q5]],Mapping!$A$2:$B$8,2,FALSE)</f>
        <v>12</v>
      </c>
      <c r="AF1187" s="8">
        <f>VLOOKUP(Quintile_Data[[#This Row],[Deaths_Overall]],Mapping!$A$2:$B$8,2,FALSE)</f>
        <v>25</v>
      </c>
    </row>
    <row r="1188" spans="1:32" x14ac:dyDescent="0.25">
      <c r="A1188" t="s">
        <v>12</v>
      </c>
      <c r="B1188" t="s">
        <v>27</v>
      </c>
      <c r="C1188" t="s">
        <v>9</v>
      </c>
      <c r="D1188" t="s">
        <v>10</v>
      </c>
      <c r="E1188" t="s">
        <v>58</v>
      </c>
      <c r="F1188" t="s">
        <v>7</v>
      </c>
      <c r="G1188" s="10">
        <v>3.92415943378339</v>
      </c>
      <c r="H1188" s="5">
        <v>1.4865741914750701</v>
      </c>
      <c r="I1188" s="5">
        <v>1.14681258596086</v>
      </c>
      <c r="J1188" s="5">
        <v>0.883478685658457</v>
      </c>
      <c r="K1188" s="5">
        <v>0.479529460882683</v>
      </c>
      <c r="L1188" s="5">
        <v>1.07114777053066</v>
      </c>
      <c r="M1188" s="10">
        <v>2.4822962737118202</v>
      </c>
      <c r="N1188" s="5">
        <v>1.79509522593799</v>
      </c>
      <c r="O1188" s="5">
        <v>1.22066104539891</v>
      </c>
      <c r="P1188" s="5">
        <v>1.20581142721441</v>
      </c>
      <c r="Q1188" s="5">
        <v>0.73699638743747697</v>
      </c>
      <c r="R1188" s="5">
        <v>1.2750375017262501</v>
      </c>
      <c r="S1188" s="11" t="s">
        <v>51</v>
      </c>
      <c r="T1188" t="s">
        <v>49</v>
      </c>
      <c r="U1188" t="s">
        <v>49</v>
      </c>
      <c r="V1188" t="s">
        <v>49</v>
      </c>
      <c r="W1188" t="s">
        <v>51</v>
      </c>
      <c r="X1188" t="s">
        <v>48</v>
      </c>
      <c r="Y1188" s="7">
        <f>ABS(Quintile_Data[[#This Row],[AE_Amt_Overall]]-MAX(Quintile_Data[[#This Row],[AE_Amt_Q1]:[AE_Amt_Q5]]))</f>
        <v>2.85301166325273</v>
      </c>
      <c r="Z1188" s="6">
        <f>ABS(MIN(Quintile_Data[[#This Row],[AE_Amt_Q1]:[AE_Amt_Q5]])-Quintile_Data[[#This Row],[AE_Amt_Overall]])</f>
        <v>0.59161830964797701</v>
      </c>
      <c r="AA1188" s="19">
        <f>VLOOKUP(Quintile_Data[[#This Row],[Deaths_Q1]],Mapping!$A$2:$B$8,2,FALSE)</f>
        <v>6</v>
      </c>
      <c r="AB1188" s="8">
        <f>VLOOKUP(Quintile_Data[[#This Row],[Deaths_Q2]],Mapping!$A$2:$B$8,2,FALSE)</f>
        <v>25</v>
      </c>
      <c r="AC1188" s="8">
        <f>VLOOKUP(Quintile_Data[[#This Row],[Deaths_Q3]],Mapping!$A$2:$B$8,2,FALSE)</f>
        <v>25</v>
      </c>
      <c r="AD1188" s="8">
        <f>VLOOKUP(Quintile_Data[[#This Row],[Deaths_Q4]],Mapping!$A$2:$B$8,2,FALSE)</f>
        <v>25</v>
      </c>
      <c r="AE1188" s="8">
        <f>VLOOKUP(Quintile_Data[[#This Row],[Deaths_Q5]],Mapping!$A$2:$B$8,2,FALSE)</f>
        <v>6</v>
      </c>
      <c r="AF1188" s="8">
        <f>VLOOKUP(Quintile_Data[[#This Row],[Deaths_Overall]],Mapping!$A$2:$B$8,2,FALSE)</f>
        <v>50</v>
      </c>
    </row>
    <row r="1189" spans="1:32" x14ac:dyDescent="0.25">
      <c r="A1189" t="s">
        <v>12</v>
      </c>
      <c r="B1189" t="s">
        <v>27</v>
      </c>
      <c r="C1189" t="s">
        <v>9</v>
      </c>
      <c r="D1189" t="s">
        <v>10</v>
      </c>
      <c r="E1189" t="s">
        <v>58</v>
      </c>
      <c r="F1189" t="s">
        <v>57</v>
      </c>
      <c r="G1189" s="10" t="s">
        <v>54</v>
      </c>
      <c r="H1189" s="5">
        <v>1.6777778650009001</v>
      </c>
      <c r="I1189" s="5">
        <v>1.19285149419878</v>
      </c>
      <c r="J1189" s="5">
        <v>0.91141142069351699</v>
      </c>
      <c r="K1189" s="5">
        <v>0.50632345725655803</v>
      </c>
      <c r="L1189" s="5">
        <v>1.12043553211266</v>
      </c>
      <c r="M1189" s="10" t="s">
        <v>54</v>
      </c>
      <c r="N1189" s="5">
        <v>2.3833355497591402</v>
      </c>
      <c r="O1189" s="5">
        <v>1.3716666633219901</v>
      </c>
      <c r="P1189" s="5">
        <v>1.2521605234364801</v>
      </c>
      <c r="Q1189" s="5">
        <v>0.90477728648205102</v>
      </c>
      <c r="R1189" s="5">
        <v>1.51888229290843</v>
      </c>
      <c r="S1189" s="11" t="s">
        <v>55</v>
      </c>
      <c r="T1189" t="s">
        <v>49</v>
      </c>
      <c r="U1189" t="s">
        <v>49</v>
      </c>
      <c r="V1189" t="s">
        <v>49</v>
      </c>
      <c r="W1189" t="s">
        <v>53</v>
      </c>
      <c r="X1189" t="s">
        <v>48</v>
      </c>
      <c r="Y1189" s="7">
        <f>ABS(Quintile_Data[[#This Row],[AE_Amt_Overall]]-MAX(Quintile_Data[[#This Row],[AE_Amt_Q1]:[AE_Amt_Q5]]))</f>
        <v>0.55734233288824009</v>
      </c>
      <c r="Z1189" s="6">
        <f>ABS(MIN(Quintile_Data[[#This Row],[AE_Amt_Q1]:[AE_Amt_Q5]])-Quintile_Data[[#This Row],[AE_Amt_Overall]])</f>
        <v>0.61411207485610197</v>
      </c>
      <c r="AA1189" s="19" t="str">
        <f>VLOOKUP(Quintile_Data[[#This Row],[Deaths_Q1]],Mapping!$A$2:$B$8,2,FALSE)</f>
        <v>N/A</v>
      </c>
      <c r="AB1189" s="8">
        <f>VLOOKUP(Quintile_Data[[#This Row],[Deaths_Q2]],Mapping!$A$2:$B$8,2,FALSE)</f>
        <v>25</v>
      </c>
      <c r="AC1189" s="8">
        <f>VLOOKUP(Quintile_Data[[#This Row],[Deaths_Q3]],Mapping!$A$2:$B$8,2,FALSE)</f>
        <v>25</v>
      </c>
      <c r="AD1189" s="8">
        <f>VLOOKUP(Quintile_Data[[#This Row],[Deaths_Q4]],Mapping!$A$2:$B$8,2,FALSE)</f>
        <v>25</v>
      </c>
      <c r="AE1189" s="8">
        <f>VLOOKUP(Quintile_Data[[#This Row],[Deaths_Q5]],Mapping!$A$2:$B$8,2,FALSE)</f>
        <v>12</v>
      </c>
      <c r="AF1189" s="8">
        <f>VLOOKUP(Quintile_Data[[#This Row],[Deaths_Overall]],Mapping!$A$2:$B$8,2,FALSE)</f>
        <v>50</v>
      </c>
    </row>
    <row r="1190" spans="1:32" x14ac:dyDescent="0.25">
      <c r="A1190" t="s">
        <v>12</v>
      </c>
      <c r="B1190" t="s">
        <v>27</v>
      </c>
      <c r="C1190" t="s">
        <v>9</v>
      </c>
      <c r="D1190" t="s">
        <v>14</v>
      </c>
      <c r="E1190" t="s">
        <v>60</v>
      </c>
      <c r="F1190" t="s">
        <v>16</v>
      </c>
      <c r="G1190" s="10" t="s">
        <v>54</v>
      </c>
      <c r="H1190" s="5" t="s">
        <v>54</v>
      </c>
      <c r="I1190" s="5" t="s">
        <v>54</v>
      </c>
      <c r="J1190" s="5">
        <v>0.94044287182154795</v>
      </c>
      <c r="K1190" s="5" t="s">
        <v>54</v>
      </c>
      <c r="L1190" s="5">
        <v>1.04247023430786</v>
      </c>
      <c r="M1190" s="10" t="s">
        <v>54</v>
      </c>
      <c r="N1190" s="5" t="s">
        <v>54</v>
      </c>
      <c r="O1190" s="5" t="s">
        <v>54</v>
      </c>
      <c r="P1190" s="5">
        <v>0.93616797601285795</v>
      </c>
      <c r="Q1190" s="5" t="s">
        <v>54</v>
      </c>
      <c r="R1190" s="5">
        <v>1.1846790307899</v>
      </c>
      <c r="S1190" s="11" t="s">
        <v>55</v>
      </c>
      <c r="T1190" t="s">
        <v>55</v>
      </c>
      <c r="U1190" t="s">
        <v>55</v>
      </c>
      <c r="V1190" t="s">
        <v>51</v>
      </c>
      <c r="W1190" t="s">
        <v>55</v>
      </c>
      <c r="X1190" t="s">
        <v>51</v>
      </c>
      <c r="Y1190" s="7">
        <f>ABS(Quintile_Data[[#This Row],[AE_Amt_Overall]]-MAX(Quintile_Data[[#This Row],[AE_Amt_Q1]:[AE_Amt_Q5]]))</f>
        <v>0.10202736248631206</v>
      </c>
      <c r="Z1190" s="6">
        <f>ABS(MIN(Quintile_Data[[#This Row],[AE_Amt_Q1]:[AE_Amt_Q5]])-Quintile_Data[[#This Row],[AE_Amt_Overall]])</f>
        <v>0.10202736248631206</v>
      </c>
      <c r="AA1190" s="19" t="str">
        <f>VLOOKUP(Quintile_Data[[#This Row],[Deaths_Q1]],Mapping!$A$2:$B$8,2,FALSE)</f>
        <v>N/A</v>
      </c>
      <c r="AB1190" s="8" t="str">
        <f>VLOOKUP(Quintile_Data[[#This Row],[Deaths_Q2]],Mapping!$A$2:$B$8,2,FALSE)</f>
        <v>N/A</v>
      </c>
      <c r="AC1190" s="8" t="str">
        <f>VLOOKUP(Quintile_Data[[#This Row],[Deaths_Q3]],Mapping!$A$2:$B$8,2,FALSE)</f>
        <v>N/A</v>
      </c>
      <c r="AD1190" s="8">
        <f>VLOOKUP(Quintile_Data[[#This Row],[Deaths_Q4]],Mapping!$A$2:$B$8,2,FALSE)</f>
        <v>6</v>
      </c>
      <c r="AE1190" s="8" t="str">
        <f>VLOOKUP(Quintile_Data[[#This Row],[Deaths_Q5]],Mapping!$A$2:$B$8,2,FALSE)</f>
        <v>N/A</v>
      </c>
      <c r="AF1190" s="8">
        <f>VLOOKUP(Quintile_Data[[#This Row],[Deaths_Overall]],Mapping!$A$2:$B$8,2,FALSE)</f>
        <v>6</v>
      </c>
    </row>
    <row r="1191" spans="1:32" x14ac:dyDescent="0.25">
      <c r="A1191" t="s">
        <v>12</v>
      </c>
      <c r="B1191" t="s">
        <v>27</v>
      </c>
      <c r="C1191" t="s">
        <v>9</v>
      </c>
      <c r="D1191" t="s">
        <v>14</v>
      </c>
      <c r="E1191" t="s">
        <v>60</v>
      </c>
      <c r="F1191" t="s">
        <v>7</v>
      </c>
      <c r="G1191" s="10" t="s">
        <v>54</v>
      </c>
      <c r="H1191" s="5" t="s">
        <v>54</v>
      </c>
      <c r="I1191" s="5" t="s">
        <v>54</v>
      </c>
      <c r="J1191" s="5" t="s">
        <v>54</v>
      </c>
      <c r="K1191" s="5" t="s">
        <v>54</v>
      </c>
      <c r="L1191" s="5" t="s">
        <v>54</v>
      </c>
      <c r="M1191" s="10" t="s">
        <v>54</v>
      </c>
      <c r="N1191" s="5" t="s">
        <v>54</v>
      </c>
      <c r="O1191" s="5" t="s">
        <v>54</v>
      </c>
      <c r="P1191" s="5" t="s">
        <v>54</v>
      </c>
      <c r="Q1191" s="5" t="s">
        <v>54</v>
      </c>
      <c r="R1191" s="5" t="s">
        <v>54</v>
      </c>
      <c r="S1191" s="11" t="s">
        <v>55</v>
      </c>
      <c r="T1191" t="s">
        <v>55</v>
      </c>
      <c r="U1191" t="s">
        <v>55</v>
      </c>
      <c r="V1191" t="s">
        <v>55</v>
      </c>
      <c r="W1191" t="s">
        <v>55</v>
      </c>
      <c r="X1191" t="s">
        <v>55</v>
      </c>
      <c r="Y1191" s="7" t="e">
        <f>ABS(Quintile_Data[[#This Row],[AE_Amt_Overall]]-MAX(Quintile_Data[[#This Row],[AE_Amt_Q1]:[AE_Amt_Q5]]))</f>
        <v>#VALUE!</v>
      </c>
      <c r="Z1191" s="6" t="e">
        <f>ABS(MIN(Quintile_Data[[#This Row],[AE_Amt_Q1]:[AE_Amt_Q5]])-Quintile_Data[[#This Row],[AE_Amt_Overall]])</f>
        <v>#VALUE!</v>
      </c>
      <c r="AA1191" s="19" t="str">
        <f>VLOOKUP(Quintile_Data[[#This Row],[Deaths_Q1]],Mapping!$A$2:$B$8,2,FALSE)</f>
        <v>N/A</v>
      </c>
      <c r="AB1191" s="8" t="str">
        <f>VLOOKUP(Quintile_Data[[#This Row],[Deaths_Q2]],Mapping!$A$2:$B$8,2,FALSE)</f>
        <v>N/A</v>
      </c>
      <c r="AC1191" s="8" t="str">
        <f>VLOOKUP(Quintile_Data[[#This Row],[Deaths_Q3]],Mapping!$A$2:$B$8,2,FALSE)</f>
        <v>N/A</v>
      </c>
      <c r="AD1191" s="8" t="str">
        <f>VLOOKUP(Quintile_Data[[#This Row],[Deaths_Q4]],Mapping!$A$2:$B$8,2,FALSE)</f>
        <v>N/A</v>
      </c>
      <c r="AE1191" s="8" t="str">
        <f>VLOOKUP(Quintile_Data[[#This Row],[Deaths_Q5]],Mapping!$A$2:$B$8,2,FALSE)</f>
        <v>N/A</v>
      </c>
      <c r="AF1191" s="8" t="str">
        <f>VLOOKUP(Quintile_Data[[#This Row],[Deaths_Overall]],Mapping!$A$2:$B$8,2,FALSE)</f>
        <v>N/A</v>
      </c>
    </row>
    <row r="1192" spans="1:32" x14ac:dyDescent="0.25">
      <c r="A1192" t="s">
        <v>12</v>
      </c>
      <c r="B1192" t="s">
        <v>27</v>
      </c>
      <c r="C1192" t="s">
        <v>9</v>
      </c>
      <c r="D1192" t="s">
        <v>14</v>
      </c>
      <c r="E1192" t="s">
        <v>60</v>
      </c>
      <c r="F1192" t="s">
        <v>57</v>
      </c>
      <c r="G1192" s="10" t="s">
        <v>54</v>
      </c>
      <c r="H1192" s="5" t="s">
        <v>54</v>
      </c>
      <c r="I1192" s="5" t="s">
        <v>54</v>
      </c>
      <c r="J1192" s="5">
        <v>0.94044287182154795</v>
      </c>
      <c r="K1192" s="5" t="s">
        <v>54</v>
      </c>
      <c r="L1192" s="5">
        <v>1.0924942229513399</v>
      </c>
      <c r="M1192" s="10" t="s">
        <v>54</v>
      </c>
      <c r="N1192" s="5" t="s">
        <v>54</v>
      </c>
      <c r="O1192" s="5" t="s">
        <v>54</v>
      </c>
      <c r="P1192" s="5">
        <v>0.93616797601285795</v>
      </c>
      <c r="Q1192" s="5" t="s">
        <v>54</v>
      </c>
      <c r="R1192" s="5">
        <v>1.19512218156304</v>
      </c>
      <c r="S1192" s="11" t="s">
        <v>55</v>
      </c>
      <c r="T1192" t="s">
        <v>55</v>
      </c>
      <c r="U1192" t="s">
        <v>55</v>
      </c>
      <c r="V1192" t="s">
        <v>51</v>
      </c>
      <c r="W1192" t="s">
        <v>55</v>
      </c>
      <c r="X1192" t="s">
        <v>51</v>
      </c>
      <c r="Y1192" s="7">
        <f>ABS(Quintile_Data[[#This Row],[AE_Amt_Overall]]-MAX(Quintile_Data[[#This Row],[AE_Amt_Q1]:[AE_Amt_Q5]]))</f>
        <v>0.15205135112979196</v>
      </c>
      <c r="Z1192" s="6">
        <f>ABS(MIN(Quintile_Data[[#This Row],[AE_Amt_Q1]:[AE_Amt_Q5]])-Quintile_Data[[#This Row],[AE_Amt_Overall]])</f>
        <v>0.15205135112979196</v>
      </c>
      <c r="AA1192" s="19" t="str">
        <f>VLOOKUP(Quintile_Data[[#This Row],[Deaths_Q1]],Mapping!$A$2:$B$8,2,FALSE)</f>
        <v>N/A</v>
      </c>
      <c r="AB1192" s="8" t="str">
        <f>VLOOKUP(Quintile_Data[[#This Row],[Deaths_Q2]],Mapping!$A$2:$B$8,2,FALSE)</f>
        <v>N/A</v>
      </c>
      <c r="AC1192" s="8" t="str">
        <f>VLOOKUP(Quintile_Data[[#This Row],[Deaths_Q3]],Mapping!$A$2:$B$8,2,FALSE)</f>
        <v>N/A</v>
      </c>
      <c r="AD1192" s="8">
        <f>VLOOKUP(Quintile_Data[[#This Row],[Deaths_Q4]],Mapping!$A$2:$B$8,2,FALSE)</f>
        <v>6</v>
      </c>
      <c r="AE1192" s="8" t="str">
        <f>VLOOKUP(Quintile_Data[[#This Row],[Deaths_Q5]],Mapping!$A$2:$B$8,2,FALSE)</f>
        <v>N/A</v>
      </c>
      <c r="AF1192" s="8">
        <f>VLOOKUP(Quintile_Data[[#This Row],[Deaths_Overall]],Mapping!$A$2:$B$8,2,FALSE)</f>
        <v>6</v>
      </c>
    </row>
    <row r="1193" spans="1:32" x14ac:dyDescent="0.25">
      <c r="A1193" t="s">
        <v>12</v>
      </c>
      <c r="B1193" t="s">
        <v>27</v>
      </c>
      <c r="C1193" t="s">
        <v>9</v>
      </c>
      <c r="D1193" t="s">
        <v>14</v>
      </c>
      <c r="E1193" t="s">
        <v>61</v>
      </c>
      <c r="F1193" t="s">
        <v>16</v>
      </c>
      <c r="G1193" s="10">
        <v>2.0297685435284598</v>
      </c>
      <c r="H1193" s="5">
        <v>1.71657347811554</v>
      </c>
      <c r="I1193" s="5">
        <v>1.18165795062134</v>
      </c>
      <c r="J1193" s="5">
        <v>0.91676436269894201</v>
      </c>
      <c r="K1193" s="5">
        <v>0.64042108310522805</v>
      </c>
      <c r="L1193" s="5">
        <v>1.36276116640733</v>
      </c>
      <c r="M1193" s="10">
        <v>2.1034506126673098</v>
      </c>
      <c r="N1193" s="5">
        <v>1.6761838866477199</v>
      </c>
      <c r="O1193" s="5">
        <v>1.2232670633204401</v>
      </c>
      <c r="P1193" s="5">
        <v>1.1246737345622599</v>
      </c>
      <c r="Q1193" s="5">
        <v>0.72301090821635805</v>
      </c>
      <c r="R1193" s="5">
        <v>1.52636773394072</v>
      </c>
      <c r="S1193" s="11" t="s">
        <v>49</v>
      </c>
      <c r="T1193" t="s">
        <v>49</v>
      </c>
      <c r="U1193" t="s">
        <v>49</v>
      </c>
      <c r="V1193" t="s">
        <v>49</v>
      </c>
      <c r="W1193" t="s">
        <v>51</v>
      </c>
      <c r="X1193" t="s">
        <v>48</v>
      </c>
      <c r="Y1193" s="7">
        <f>ABS(Quintile_Data[[#This Row],[AE_Amt_Overall]]-MAX(Quintile_Data[[#This Row],[AE_Amt_Q1]:[AE_Amt_Q5]]))</f>
        <v>0.66700737712112979</v>
      </c>
      <c r="Z1193" s="6">
        <f>ABS(MIN(Quintile_Data[[#This Row],[AE_Amt_Q1]:[AE_Amt_Q5]])-Quintile_Data[[#This Row],[AE_Amt_Overall]])</f>
        <v>0.72234008330210198</v>
      </c>
      <c r="AA1193" s="19">
        <f>VLOOKUP(Quintile_Data[[#This Row],[Deaths_Q1]],Mapping!$A$2:$B$8,2,FALSE)</f>
        <v>25</v>
      </c>
      <c r="AB1193" s="8">
        <f>VLOOKUP(Quintile_Data[[#This Row],[Deaths_Q2]],Mapping!$A$2:$B$8,2,FALSE)</f>
        <v>25</v>
      </c>
      <c r="AC1193" s="8">
        <f>VLOOKUP(Quintile_Data[[#This Row],[Deaths_Q3]],Mapping!$A$2:$B$8,2,FALSE)</f>
        <v>25</v>
      </c>
      <c r="AD1193" s="8">
        <f>VLOOKUP(Quintile_Data[[#This Row],[Deaths_Q4]],Mapping!$A$2:$B$8,2,FALSE)</f>
        <v>25</v>
      </c>
      <c r="AE1193" s="8">
        <f>VLOOKUP(Quintile_Data[[#This Row],[Deaths_Q5]],Mapping!$A$2:$B$8,2,FALSE)</f>
        <v>6</v>
      </c>
      <c r="AF1193" s="8">
        <f>VLOOKUP(Quintile_Data[[#This Row],[Deaths_Overall]],Mapping!$A$2:$B$8,2,FALSE)</f>
        <v>50</v>
      </c>
    </row>
    <row r="1194" spans="1:32" x14ac:dyDescent="0.25">
      <c r="A1194" t="s">
        <v>12</v>
      </c>
      <c r="B1194" t="s">
        <v>27</v>
      </c>
      <c r="C1194" t="s">
        <v>9</v>
      </c>
      <c r="D1194" t="s">
        <v>14</v>
      </c>
      <c r="E1194" t="s">
        <v>61</v>
      </c>
      <c r="F1194" t="s">
        <v>7</v>
      </c>
      <c r="G1194" s="10">
        <v>3.7403527310393399</v>
      </c>
      <c r="H1194" s="5">
        <v>1.3222555699155301</v>
      </c>
      <c r="I1194" s="5">
        <v>1.0779110911290899</v>
      </c>
      <c r="J1194" s="5">
        <v>0.87206469907656503</v>
      </c>
      <c r="K1194" s="5">
        <v>0.59463925656509897</v>
      </c>
      <c r="L1194" s="5">
        <v>0.97933622089911798</v>
      </c>
      <c r="M1194" s="10">
        <v>2.6949874117208501</v>
      </c>
      <c r="N1194" s="5">
        <v>1.56840860646112</v>
      </c>
      <c r="O1194" s="5">
        <v>1.0346930410553801</v>
      </c>
      <c r="P1194" s="5">
        <v>0.88640465427340398</v>
      </c>
      <c r="Q1194" s="5">
        <v>0.78636859416098803</v>
      </c>
      <c r="R1194" s="5">
        <v>1.0103436357716</v>
      </c>
      <c r="S1194" s="11" t="s">
        <v>51</v>
      </c>
      <c r="T1194" t="s">
        <v>49</v>
      </c>
      <c r="U1194" t="s">
        <v>49</v>
      </c>
      <c r="V1194" t="s">
        <v>48</v>
      </c>
      <c r="W1194" t="s">
        <v>51</v>
      </c>
      <c r="X1194" t="s">
        <v>48</v>
      </c>
      <c r="Y1194" s="7">
        <f>ABS(Quintile_Data[[#This Row],[AE_Amt_Overall]]-MAX(Quintile_Data[[#This Row],[AE_Amt_Q1]:[AE_Amt_Q5]]))</f>
        <v>2.7610165101402218</v>
      </c>
      <c r="Z1194" s="6">
        <f>ABS(MIN(Quintile_Data[[#This Row],[AE_Amt_Q1]:[AE_Amt_Q5]])-Quintile_Data[[#This Row],[AE_Amt_Overall]])</f>
        <v>0.38469696433401901</v>
      </c>
      <c r="AA1194" s="19">
        <f>VLOOKUP(Quintile_Data[[#This Row],[Deaths_Q1]],Mapping!$A$2:$B$8,2,FALSE)</f>
        <v>6</v>
      </c>
      <c r="AB1194" s="8">
        <f>VLOOKUP(Quintile_Data[[#This Row],[Deaths_Q2]],Mapping!$A$2:$B$8,2,FALSE)</f>
        <v>25</v>
      </c>
      <c r="AC1194" s="8">
        <f>VLOOKUP(Quintile_Data[[#This Row],[Deaths_Q3]],Mapping!$A$2:$B$8,2,FALSE)</f>
        <v>25</v>
      </c>
      <c r="AD1194" s="8">
        <f>VLOOKUP(Quintile_Data[[#This Row],[Deaths_Q4]],Mapping!$A$2:$B$8,2,FALSE)</f>
        <v>50</v>
      </c>
      <c r="AE1194" s="8">
        <f>VLOOKUP(Quintile_Data[[#This Row],[Deaths_Q5]],Mapping!$A$2:$B$8,2,FALSE)</f>
        <v>6</v>
      </c>
      <c r="AF1194" s="8">
        <f>VLOOKUP(Quintile_Data[[#This Row],[Deaths_Overall]],Mapping!$A$2:$B$8,2,FALSE)</f>
        <v>50</v>
      </c>
    </row>
    <row r="1195" spans="1:32" x14ac:dyDescent="0.25">
      <c r="A1195" t="s">
        <v>12</v>
      </c>
      <c r="B1195" t="s">
        <v>27</v>
      </c>
      <c r="C1195" t="s">
        <v>9</v>
      </c>
      <c r="D1195" t="s">
        <v>14</v>
      </c>
      <c r="E1195" t="s">
        <v>61</v>
      </c>
      <c r="F1195" t="s">
        <v>57</v>
      </c>
      <c r="G1195" s="10">
        <v>3.76118627448801</v>
      </c>
      <c r="H1195" s="5">
        <v>1.4343254417784299</v>
      </c>
      <c r="I1195" s="5">
        <v>1.1320078995995899</v>
      </c>
      <c r="J1195" s="5">
        <v>0.88378394063633603</v>
      </c>
      <c r="K1195" s="5">
        <v>0.58631663949386204</v>
      </c>
      <c r="L1195" s="5">
        <v>1.0167819358016199</v>
      </c>
      <c r="M1195" s="10">
        <v>2.5017608879105602</v>
      </c>
      <c r="N1195" s="5">
        <v>1.94446152010636</v>
      </c>
      <c r="O1195" s="5">
        <v>1.1930698666367701</v>
      </c>
      <c r="P1195" s="5">
        <v>0.95903932316232399</v>
      </c>
      <c r="Q1195" s="5">
        <v>0.80709291048070597</v>
      </c>
      <c r="R1195" s="5">
        <v>1.18324937180401</v>
      </c>
      <c r="S1195" s="11" t="s">
        <v>51</v>
      </c>
      <c r="T1195" t="s">
        <v>48</v>
      </c>
      <c r="U1195" t="s">
        <v>48</v>
      </c>
      <c r="V1195" t="s">
        <v>48</v>
      </c>
      <c r="W1195" t="s">
        <v>51</v>
      </c>
      <c r="X1195" t="s">
        <v>48</v>
      </c>
      <c r="Y1195" s="7">
        <f>ABS(Quintile_Data[[#This Row],[AE_Amt_Overall]]-MAX(Quintile_Data[[#This Row],[AE_Amt_Q1]:[AE_Amt_Q5]]))</f>
        <v>2.7444043386863903</v>
      </c>
      <c r="Z1195" s="6">
        <f>ABS(MIN(Quintile_Data[[#This Row],[AE_Amt_Q1]:[AE_Amt_Q5]])-Quintile_Data[[#This Row],[AE_Amt_Overall]])</f>
        <v>0.43046529630775787</v>
      </c>
      <c r="AA1195" s="19">
        <f>VLOOKUP(Quintile_Data[[#This Row],[Deaths_Q1]],Mapping!$A$2:$B$8,2,FALSE)</f>
        <v>6</v>
      </c>
      <c r="AB1195" s="8">
        <f>VLOOKUP(Quintile_Data[[#This Row],[Deaths_Q2]],Mapping!$A$2:$B$8,2,FALSE)</f>
        <v>50</v>
      </c>
      <c r="AC1195" s="8">
        <f>VLOOKUP(Quintile_Data[[#This Row],[Deaths_Q3]],Mapping!$A$2:$B$8,2,FALSE)</f>
        <v>50</v>
      </c>
      <c r="AD1195" s="8">
        <f>VLOOKUP(Quintile_Data[[#This Row],[Deaths_Q4]],Mapping!$A$2:$B$8,2,FALSE)</f>
        <v>50</v>
      </c>
      <c r="AE1195" s="8">
        <f>VLOOKUP(Quintile_Data[[#This Row],[Deaths_Q5]],Mapping!$A$2:$B$8,2,FALSE)</f>
        <v>6</v>
      </c>
      <c r="AF1195" s="8">
        <f>VLOOKUP(Quintile_Data[[#This Row],[Deaths_Overall]],Mapping!$A$2:$B$8,2,FALSE)</f>
        <v>50</v>
      </c>
    </row>
    <row r="1196" spans="1:32" x14ac:dyDescent="0.25">
      <c r="A1196" t="s">
        <v>12</v>
      </c>
      <c r="B1196" t="s">
        <v>27</v>
      </c>
      <c r="C1196" t="s">
        <v>9</v>
      </c>
      <c r="D1196" t="s">
        <v>14</v>
      </c>
      <c r="E1196" t="s">
        <v>62</v>
      </c>
      <c r="F1196" t="s">
        <v>16</v>
      </c>
      <c r="G1196" s="10" t="s">
        <v>54</v>
      </c>
      <c r="H1196" s="5">
        <v>1.7631200002499801</v>
      </c>
      <c r="I1196" s="5">
        <v>1.52277426920157</v>
      </c>
      <c r="J1196" s="5">
        <v>1.0719308070799201</v>
      </c>
      <c r="K1196" s="5">
        <v>0.97647579693021402</v>
      </c>
      <c r="L1196" s="5">
        <v>1.2435085026214701</v>
      </c>
      <c r="M1196" s="10" t="s">
        <v>54</v>
      </c>
      <c r="N1196" s="5">
        <v>1.5796122531496399</v>
      </c>
      <c r="O1196" s="5">
        <v>1.7077044150160401</v>
      </c>
      <c r="P1196" s="5">
        <v>1.06831316452883</v>
      </c>
      <c r="Q1196" s="5">
        <v>1.07938023911138</v>
      </c>
      <c r="R1196" s="5">
        <v>1.3526102354771701</v>
      </c>
      <c r="S1196" s="11" t="s">
        <v>55</v>
      </c>
      <c r="T1196" t="s">
        <v>53</v>
      </c>
      <c r="U1196" t="s">
        <v>49</v>
      </c>
      <c r="V1196" t="s">
        <v>49</v>
      </c>
      <c r="W1196" t="s">
        <v>49</v>
      </c>
      <c r="X1196" t="s">
        <v>48</v>
      </c>
      <c r="Y1196" s="7">
        <f>ABS(Quintile_Data[[#This Row],[AE_Amt_Overall]]-MAX(Quintile_Data[[#This Row],[AE_Amt_Q1]:[AE_Amt_Q5]]))</f>
        <v>0.51961149762851</v>
      </c>
      <c r="Z1196" s="6">
        <f>ABS(MIN(Quintile_Data[[#This Row],[AE_Amt_Q1]:[AE_Amt_Q5]])-Quintile_Data[[#This Row],[AE_Amt_Overall]])</f>
        <v>0.26703270569125603</v>
      </c>
      <c r="AA1196" s="19" t="str">
        <f>VLOOKUP(Quintile_Data[[#This Row],[Deaths_Q1]],Mapping!$A$2:$B$8,2,FALSE)</f>
        <v>N/A</v>
      </c>
      <c r="AB1196" s="8">
        <f>VLOOKUP(Quintile_Data[[#This Row],[Deaths_Q2]],Mapping!$A$2:$B$8,2,FALSE)</f>
        <v>12</v>
      </c>
      <c r="AC1196" s="8">
        <f>VLOOKUP(Quintile_Data[[#This Row],[Deaths_Q3]],Mapping!$A$2:$B$8,2,FALSE)</f>
        <v>25</v>
      </c>
      <c r="AD1196" s="8">
        <f>VLOOKUP(Quintile_Data[[#This Row],[Deaths_Q4]],Mapping!$A$2:$B$8,2,FALSE)</f>
        <v>25</v>
      </c>
      <c r="AE1196" s="8">
        <f>VLOOKUP(Quintile_Data[[#This Row],[Deaths_Q5]],Mapping!$A$2:$B$8,2,FALSE)</f>
        <v>25</v>
      </c>
      <c r="AF1196" s="8">
        <f>VLOOKUP(Quintile_Data[[#This Row],[Deaths_Overall]],Mapping!$A$2:$B$8,2,FALSE)</f>
        <v>50</v>
      </c>
    </row>
    <row r="1197" spans="1:32" x14ac:dyDescent="0.25">
      <c r="A1197" t="s">
        <v>12</v>
      </c>
      <c r="B1197" t="s">
        <v>27</v>
      </c>
      <c r="C1197" t="s">
        <v>9</v>
      </c>
      <c r="D1197" t="s">
        <v>14</v>
      </c>
      <c r="E1197" t="s">
        <v>62</v>
      </c>
      <c r="F1197" t="s">
        <v>7</v>
      </c>
      <c r="G1197" s="10">
        <v>1.18983794162838</v>
      </c>
      <c r="H1197" s="5">
        <v>1.0348419613911899</v>
      </c>
      <c r="I1197" s="5">
        <v>0.89279982379524203</v>
      </c>
      <c r="J1197" s="5">
        <v>0.77041688474847103</v>
      </c>
      <c r="K1197" s="5">
        <v>0.52009435764225198</v>
      </c>
      <c r="L1197" s="5">
        <v>0.89498511723127505</v>
      </c>
      <c r="M1197" s="10">
        <v>1.05613000312224</v>
      </c>
      <c r="N1197" s="5">
        <v>1.0827819956282301</v>
      </c>
      <c r="O1197" s="5">
        <v>0.93511926286073499</v>
      </c>
      <c r="P1197" s="5">
        <v>0.80452209743620295</v>
      </c>
      <c r="Q1197" s="5">
        <v>0.72860199050219998</v>
      </c>
      <c r="R1197" s="5">
        <v>0.94417475444924404</v>
      </c>
      <c r="S1197" s="11" t="s">
        <v>49</v>
      </c>
      <c r="T1197" t="s">
        <v>48</v>
      </c>
      <c r="U1197" t="s">
        <v>48</v>
      </c>
      <c r="V1197" t="s">
        <v>49</v>
      </c>
      <c r="W1197" t="s">
        <v>49</v>
      </c>
      <c r="X1197" t="s">
        <v>48</v>
      </c>
      <c r="Y1197" s="7">
        <f>ABS(Quintile_Data[[#This Row],[AE_Amt_Overall]]-MAX(Quintile_Data[[#This Row],[AE_Amt_Q1]:[AE_Amt_Q5]]))</f>
        <v>0.29485282439710492</v>
      </c>
      <c r="Z1197" s="6">
        <f>ABS(MIN(Quintile_Data[[#This Row],[AE_Amt_Q1]:[AE_Amt_Q5]])-Quintile_Data[[#This Row],[AE_Amt_Overall]])</f>
        <v>0.37489075958902307</v>
      </c>
      <c r="AA1197" s="19">
        <f>VLOOKUP(Quintile_Data[[#This Row],[Deaths_Q1]],Mapping!$A$2:$B$8,2,FALSE)</f>
        <v>25</v>
      </c>
      <c r="AB1197" s="8">
        <f>VLOOKUP(Quintile_Data[[#This Row],[Deaths_Q2]],Mapping!$A$2:$B$8,2,FALSE)</f>
        <v>50</v>
      </c>
      <c r="AC1197" s="8">
        <f>VLOOKUP(Quintile_Data[[#This Row],[Deaths_Q3]],Mapping!$A$2:$B$8,2,FALSE)</f>
        <v>50</v>
      </c>
      <c r="AD1197" s="8">
        <f>VLOOKUP(Quintile_Data[[#This Row],[Deaths_Q4]],Mapping!$A$2:$B$8,2,FALSE)</f>
        <v>25</v>
      </c>
      <c r="AE1197" s="8">
        <f>VLOOKUP(Quintile_Data[[#This Row],[Deaths_Q5]],Mapping!$A$2:$B$8,2,FALSE)</f>
        <v>25</v>
      </c>
      <c r="AF1197" s="8">
        <f>VLOOKUP(Quintile_Data[[#This Row],[Deaths_Overall]],Mapping!$A$2:$B$8,2,FALSE)</f>
        <v>50</v>
      </c>
    </row>
    <row r="1198" spans="1:32" x14ac:dyDescent="0.25">
      <c r="A1198" t="s">
        <v>12</v>
      </c>
      <c r="B1198" t="s">
        <v>27</v>
      </c>
      <c r="C1198" t="s">
        <v>9</v>
      </c>
      <c r="D1198" t="s">
        <v>14</v>
      </c>
      <c r="E1198" t="s">
        <v>62</v>
      </c>
      <c r="F1198" t="s">
        <v>57</v>
      </c>
      <c r="G1198" s="10">
        <v>1.3830305874520901</v>
      </c>
      <c r="H1198" s="5">
        <v>1.08559106029453</v>
      </c>
      <c r="I1198" s="5">
        <v>0.91158854603803197</v>
      </c>
      <c r="J1198" s="5">
        <v>0.78284631147640305</v>
      </c>
      <c r="K1198" s="5">
        <v>0.53779613502995904</v>
      </c>
      <c r="L1198" s="5">
        <v>0.91027563042078896</v>
      </c>
      <c r="M1198" s="10">
        <v>1.27948185570924</v>
      </c>
      <c r="N1198" s="5">
        <v>1.21405600080875</v>
      </c>
      <c r="O1198" s="5">
        <v>0.98639380280067701</v>
      </c>
      <c r="P1198" s="5">
        <v>0.84396478029133304</v>
      </c>
      <c r="Q1198" s="5">
        <v>0.76957510904661097</v>
      </c>
      <c r="R1198" s="5">
        <v>1.01658931106082</v>
      </c>
      <c r="S1198" s="11" t="s">
        <v>53</v>
      </c>
      <c r="T1198" t="s">
        <v>48</v>
      </c>
      <c r="U1198" t="s">
        <v>48</v>
      </c>
      <c r="V1198" t="s">
        <v>48</v>
      </c>
      <c r="W1198" t="s">
        <v>49</v>
      </c>
      <c r="X1198" t="s">
        <v>48</v>
      </c>
      <c r="Y1198" s="7">
        <f>ABS(Quintile_Data[[#This Row],[AE_Amt_Overall]]-MAX(Quintile_Data[[#This Row],[AE_Amt_Q1]:[AE_Amt_Q5]]))</f>
        <v>0.4727549570313011</v>
      </c>
      <c r="Z1198" s="6">
        <f>ABS(MIN(Quintile_Data[[#This Row],[AE_Amt_Q1]:[AE_Amt_Q5]])-Quintile_Data[[#This Row],[AE_Amt_Overall]])</f>
        <v>0.37247949539082992</v>
      </c>
      <c r="AA1198" s="19">
        <f>VLOOKUP(Quintile_Data[[#This Row],[Deaths_Q1]],Mapping!$A$2:$B$8,2,FALSE)</f>
        <v>12</v>
      </c>
      <c r="AB1198" s="8">
        <f>VLOOKUP(Quintile_Data[[#This Row],[Deaths_Q2]],Mapping!$A$2:$B$8,2,FALSE)</f>
        <v>50</v>
      </c>
      <c r="AC1198" s="8">
        <f>VLOOKUP(Quintile_Data[[#This Row],[Deaths_Q3]],Mapping!$A$2:$B$8,2,FALSE)</f>
        <v>50</v>
      </c>
      <c r="AD1198" s="8">
        <f>VLOOKUP(Quintile_Data[[#This Row],[Deaths_Q4]],Mapping!$A$2:$B$8,2,FALSE)</f>
        <v>50</v>
      </c>
      <c r="AE1198" s="8">
        <f>VLOOKUP(Quintile_Data[[#This Row],[Deaths_Q5]],Mapping!$A$2:$B$8,2,FALSE)</f>
        <v>25</v>
      </c>
      <c r="AF1198" s="8">
        <f>VLOOKUP(Quintile_Data[[#This Row],[Deaths_Overall]],Mapping!$A$2:$B$8,2,FALSE)</f>
        <v>50</v>
      </c>
    </row>
    <row r="1199" spans="1:32" x14ac:dyDescent="0.25">
      <c r="A1199" t="s">
        <v>12</v>
      </c>
      <c r="B1199" t="s">
        <v>27</v>
      </c>
      <c r="C1199" t="s">
        <v>9</v>
      </c>
      <c r="D1199" t="s">
        <v>14</v>
      </c>
      <c r="E1199" t="s">
        <v>11</v>
      </c>
      <c r="F1199" t="s">
        <v>16</v>
      </c>
      <c r="G1199" s="10" t="s">
        <v>54</v>
      </c>
      <c r="H1199" s="5">
        <v>1.9054029450208401</v>
      </c>
      <c r="I1199" s="5">
        <v>1.4940815949695401</v>
      </c>
      <c r="J1199" s="5">
        <v>1.25100289708527</v>
      </c>
      <c r="K1199" s="5">
        <v>0.83882103793669804</v>
      </c>
      <c r="L1199" s="5">
        <v>1.4724033512183199</v>
      </c>
      <c r="M1199" s="10" t="s">
        <v>54</v>
      </c>
      <c r="N1199" s="5">
        <v>1.9084980534843199</v>
      </c>
      <c r="O1199" s="5">
        <v>1.8197963862159401</v>
      </c>
      <c r="P1199" s="5">
        <v>1.2556477246057101</v>
      </c>
      <c r="Q1199" s="5">
        <v>0.98595231220454005</v>
      </c>
      <c r="R1199" s="5">
        <v>1.67912548098398</v>
      </c>
      <c r="S1199" s="11" t="s">
        <v>55</v>
      </c>
      <c r="T1199" t="s">
        <v>49</v>
      </c>
      <c r="U1199" t="s">
        <v>48</v>
      </c>
      <c r="V1199" t="s">
        <v>49</v>
      </c>
      <c r="W1199" t="s">
        <v>53</v>
      </c>
      <c r="X1199" t="s">
        <v>48</v>
      </c>
      <c r="Y1199" s="7">
        <f>ABS(Quintile_Data[[#This Row],[AE_Amt_Overall]]-MAX(Quintile_Data[[#This Row],[AE_Amt_Q1]:[AE_Amt_Q5]]))</f>
        <v>0.43299959380252018</v>
      </c>
      <c r="Z1199" s="6">
        <f>ABS(MIN(Quintile_Data[[#This Row],[AE_Amt_Q1]:[AE_Amt_Q5]])-Quintile_Data[[#This Row],[AE_Amt_Overall]])</f>
        <v>0.63358231328162185</v>
      </c>
      <c r="AA1199" s="19" t="str">
        <f>VLOOKUP(Quintile_Data[[#This Row],[Deaths_Q1]],Mapping!$A$2:$B$8,2,FALSE)</f>
        <v>N/A</v>
      </c>
      <c r="AB1199" s="8">
        <f>VLOOKUP(Quintile_Data[[#This Row],[Deaths_Q2]],Mapping!$A$2:$B$8,2,FALSE)</f>
        <v>25</v>
      </c>
      <c r="AC1199" s="8">
        <f>VLOOKUP(Quintile_Data[[#This Row],[Deaths_Q3]],Mapping!$A$2:$B$8,2,FALSE)</f>
        <v>50</v>
      </c>
      <c r="AD1199" s="8">
        <f>VLOOKUP(Quintile_Data[[#This Row],[Deaths_Q4]],Mapping!$A$2:$B$8,2,FALSE)</f>
        <v>25</v>
      </c>
      <c r="AE1199" s="8">
        <f>VLOOKUP(Quintile_Data[[#This Row],[Deaths_Q5]],Mapping!$A$2:$B$8,2,FALSE)</f>
        <v>12</v>
      </c>
      <c r="AF1199" s="8">
        <f>VLOOKUP(Quintile_Data[[#This Row],[Deaths_Overall]],Mapping!$A$2:$B$8,2,FALSE)</f>
        <v>50</v>
      </c>
    </row>
    <row r="1200" spans="1:32" x14ac:dyDescent="0.25">
      <c r="A1200" t="s">
        <v>12</v>
      </c>
      <c r="B1200" t="s">
        <v>27</v>
      </c>
      <c r="C1200" t="s">
        <v>9</v>
      </c>
      <c r="D1200" t="s">
        <v>14</v>
      </c>
      <c r="E1200" t="s">
        <v>11</v>
      </c>
      <c r="F1200" t="s">
        <v>7</v>
      </c>
      <c r="G1200" s="10">
        <v>1.4481535517075299</v>
      </c>
      <c r="H1200" s="5">
        <v>1.0678170674940299</v>
      </c>
      <c r="I1200" s="5">
        <v>0.84362558812036403</v>
      </c>
      <c r="J1200" s="5">
        <v>0.70617792194493401</v>
      </c>
      <c r="K1200" s="5">
        <v>0.490900854422334</v>
      </c>
      <c r="L1200" s="5">
        <v>0.853196766414409</v>
      </c>
      <c r="M1200" s="10">
        <v>1.3787258993415901</v>
      </c>
      <c r="N1200" s="5">
        <v>1.07459766939121</v>
      </c>
      <c r="O1200" s="5">
        <v>0.88281400115226105</v>
      </c>
      <c r="P1200" s="5">
        <v>0.80572174211206504</v>
      </c>
      <c r="Q1200" s="5">
        <v>0.66290354482831004</v>
      </c>
      <c r="R1200" s="5">
        <v>0.92001452737977896</v>
      </c>
      <c r="S1200" s="11" t="s">
        <v>53</v>
      </c>
      <c r="T1200" t="s">
        <v>48</v>
      </c>
      <c r="U1200" t="s">
        <v>48</v>
      </c>
      <c r="V1200" t="s">
        <v>49</v>
      </c>
      <c r="W1200" t="s">
        <v>49</v>
      </c>
      <c r="X1200" t="s">
        <v>48</v>
      </c>
      <c r="Y1200" s="7">
        <f>ABS(Quintile_Data[[#This Row],[AE_Amt_Overall]]-MAX(Quintile_Data[[#This Row],[AE_Amt_Q1]:[AE_Amt_Q5]]))</f>
        <v>0.5949567852931209</v>
      </c>
      <c r="Z1200" s="6">
        <f>ABS(MIN(Quintile_Data[[#This Row],[AE_Amt_Q1]:[AE_Amt_Q5]])-Quintile_Data[[#This Row],[AE_Amt_Overall]])</f>
        <v>0.362295911992075</v>
      </c>
      <c r="AA1200" s="19">
        <f>VLOOKUP(Quintile_Data[[#This Row],[Deaths_Q1]],Mapping!$A$2:$B$8,2,FALSE)</f>
        <v>12</v>
      </c>
      <c r="AB1200" s="8">
        <f>VLOOKUP(Quintile_Data[[#This Row],[Deaths_Q2]],Mapping!$A$2:$B$8,2,FALSE)</f>
        <v>50</v>
      </c>
      <c r="AC1200" s="8">
        <f>VLOOKUP(Quintile_Data[[#This Row],[Deaths_Q3]],Mapping!$A$2:$B$8,2,FALSE)</f>
        <v>50</v>
      </c>
      <c r="AD1200" s="8">
        <f>VLOOKUP(Quintile_Data[[#This Row],[Deaths_Q4]],Mapping!$A$2:$B$8,2,FALSE)</f>
        <v>25</v>
      </c>
      <c r="AE1200" s="8">
        <f>VLOOKUP(Quintile_Data[[#This Row],[Deaths_Q5]],Mapping!$A$2:$B$8,2,FALSE)</f>
        <v>25</v>
      </c>
      <c r="AF1200" s="8">
        <f>VLOOKUP(Quintile_Data[[#This Row],[Deaths_Overall]],Mapping!$A$2:$B$8,2,FALSE)</f>
        <v>50</v>
      </c>
    </row>
    <row r="1201" spans="1:32" x14ac:dyDescent="0.25">
      <c r="A1201" t="s">
        <v>12</v>
      </c>
      <c r="B1201" t="s">
        <v>27</v>
      </c>
      <c r="C1201" t="s">
        <v>9</v>
      </c>
      <c r="D1201" t="s">
        <v>14</v>
      </c>
      <c r="E1201" t="s">
        <v>11</v>
      </c>
      <c r="F1201" t="s">
        <v>57</v>
      </c>
      <c r="G1201" s="10">
        <v>1.3114508423084299</v>
      </c>
      <c r="H1201" s="5">
        <v>1.0648845338356701</v>
      </c>
      <c r="I1201" s="5">
        <v>0.85880909799064098</v>
      </c>
      <c r="J1201" s="5">
        <v>0.72230869116942298</v>
      </c>
      <c r="K1201" s="5">
        <v>0.49471685045791802</v>
      </c>
      <c r="L1201" s="5">
        <v>0.87514598923156495</v>
      </c>
      <c r="M1201" s="10">
        <v>1.6797555935540001</v>
      </c>
      <c r="N1201" s="5">
        <v>1.0732402807100101</v>
      </c>
      <c r="O1201" s="5">
        <v>0.94538381177034603</v>
      </c>
      <c r="P1201" s="5">
        <v>0.85340653739386796</v>
      </c>
      <c r="Q1201" s="5">
        <v>0.68369115224480304</v>
      </c>
      <c r="R1201" s="5">
        <v>1.0635742667438699</v>
      </c>
      <c r="S1201" s="11" t="s">
        <v>48</v>
      </c>
      <c r="T1201" t="s">
        <v>48</v>
      </c>
      <c r="U1201" t="s">
        <v>48</v>
      </c>
      <c r="V1201" t="s">
        <v>48</v>
      </c>
      <c r="W1201" t="s">
        <v>49</v>
      </c>
      <c r="X1201" t="s">
        <v>48</v>
      </c>
      <c r="Y1201" s="7">
        <f>ABS(Quintile_Data[[#This Row],[AE_Amt_Overall]]-MAX(Quintile_Data[[#This Row],[AE_Amt_Q1]:[AE_Amt_Q5]]))</f>
        <v>0.43630485307686495</v>
      </c>
      <c r="Z1201" s="6">
        <f>ABS(MIN(Quintile_Data[[#This Row],[AE_Amt_Q1]:[AE_Amt_Q5]])-Quintile_Data[[#This Row],[AE_Amt_Overall]])</f>
        <v>0.38042913877364692</v>
      </c>
      <c r="AA1201" s="19">
        <f>VLOOKUP(Quintile_Data[[#This Row],[Deaths_Q1]],Mapping!$A$2:$B$8,2,FALSE)</f>
        <v>50</v>
      </c>
      <c r="AB1201" s="8">
        <f>VLOOKUP(Quintile_Data[[#This Row],[Deaths_Q2]],Mapping!$A$2:$B$8,2,FALSE)</f>
        <v>50</v>
      </c>
      <c r="AC1201" s="8">
        <f>VLOOKUP(Quintile_Data[[#This Row],[Deaths_Q3]],Mapping!$A$2:$B$8,2,FALSE)</f>
        <v>50</v>
      </c>
      <c r="AD1201" s="8">
        <f>VLOOKUP(Quintile_Data[[#This Row],[Deaths_Q4]],Mapping!$A$2:$B$8,2,FALSE)</f>
        <v>50</v>
      </c>
      <c r="AE1201" s="8">
        <f>VLOOKUP(Quintile_Data[[#This Row],[Deaths_Q5]],Mapping!$A$2:$B$8,2,FALSE)</f>
        <v>25</v>
      </c>
      <c r="AF1201" s="8">
        <f>VLOOKUP(Quintile_Data[[#This Row],[Deaths_Overall]],Mapping!$A$2:$B$8,2,FALSE)</f>
        <v>50</v>
      </c>
    </row>
    <row r="1202" spans="1:32" x14ac:dyDescent="0.25">
      <c r="A1202" t="s">
        <v>12</v>
      </c>
      <c r="B1202" t="s">
        <v>27</v>
      </c>
      <c r="C1202" t="s">
        <v>9</v>
      </c>
      <c r="D1202" t="s">
        <v>14</v>
      </c>
      <c r="E1202" t="s">
        <v>58</v>
      </c>
      <c r="F1202" t="s">
        <v>16</v>
      </c>
      <c r="G1202" s="10">
        <v>3.8678858357930102</v>
      </c>
      <c r="H1202" s="5">
        <v>1.8032575960814501</v>
      </c>
      <c r="I1202" s="5">
        <v>1.59507831258099</v>
      </c>
      <c r="J1202" s="5">
        <v>1.15566541786008</v>
      </c>
      <c r="K1202" s="5">
        <v>0.94534291285318806</v>
      </c>
      <c r="L1202" s="5">
        <v>1.3612037135969599</v>
      </c>
      <c r="M1202" s="10">
        <v>4.3412763002740702</v>
      </c>
      <c r="N1202" s="5">
        <v>1.70497594430068</v>
      </c>
      <c r="O1202" s="5">
        <v>1.8730307978608001</v>
      </c>
      <c r="P1202" s="5">
        <v>1.2278326951905101</v>
      </c>
      <c r="Q1202" s="5">
        <v>1.01608655323515</v>
      </c>
      <c r="R1202" s="5">
        <v>1.5273536387509401</v>
      </c>
      <c r="S1202" s="11" t="s">
        <v>51</v>
      </c>
      <c r="T1202" t="s">
        <v>48</v>
      </c>
      <c r="U1202" t="s">
        <v>48</v>
      </c>
      <c r="V1202" t="s">
        <v>48</v>
      </c>
      <c r="W1202" t="s">
        <v>49</v>
      </c>
      <c r="X1202" t="s">
        <v>48</v>
      </c>
      <c r="Y1202" s="7">
        <f>ABS(Quintile_Data[[#This Row],[AE_Amt_Overall]]-MAX(Quintile_Data[[#This Row],[AE_Amt_Q1]:[AE_Amt_Q5]]))</f>
        <v>2.5066821221960502</v>
      </c>
      <c r="Z1202" s="6">
        <f>ABS(MIN(Quintile_Data[[#This Row],[AE_Amt_Q1]:[AE_Amt_Q5]])-Quintile_Data[[#This Row],[AE_Amt_Overall]])</f>
        <v>0.41586080074377185</v>
      </c>
      <c r="AA1202" s="19">
        <f>VLOOKUP(Quintile_Data[[#This Row],[Deaths_Q1]],Mapping!$A$2:$B$8,2,FALSE)</f>
        <v>6</v>
      </c>
      <c r="AB1202" s="8">
        <f>VLOOKUP(Quintile_Data[[#This Row],[Deaths_Q2]],Mapping!$A$2:$B$8,2,FALSE)</f>
        <v>50</v>
      </c>
      <c r="AC1202" s="8">
        <f>VLOOKUP(Quintile_Data[[#This Row],[Deaths_Q3]],Mapping!$A$2:$B$8,2,FALSE)</f>
        <v>50</v>
      </c>
      <c r="AD1202" s="8">
        <f>VLOOKUP(Quintile_Data[[#This Row],[Deaths_Q4]],Mapping!$A$2:$B$8,2,FALSE)</f>
        <v>50</v>
      </c>
      <c r="AE1202" s="8">
        <f>VLOOKUP(Quintile_Data[[#This Row],[Deaths_Q5]],Mapping!$A$2:$B$8,2,FALSE)</f>
        <v>25</v>
      </c>
      <c r="AF1202" s="8">
        <f>VLOOKUP(Quintile_Data[[#This Row],[Deaths_Overall]],Mapping!$A$2:$B$8,2,FALSE)</f>
        <v>50</v>
      </c>
    </row>
    <row r="1203" spans="1:32" x14ac:dyDescent="0.25">
      <c r="A1203" t="s">
        <v>12</v>
      </c>
      <c r="B1203" t="s">
        <v>27</v>
      </c>
      <c r="C1203" t="s">
        <v>9</v>
      </c>
      <c r="D1203" t="s">
        <v>14</v>
      </c>
      <c r="E1203" t="s">
        <v>58</v>
      </c>
      <c r="F1203" t="s">
        <v>7</v>
      </c>
      <c r="G1203" s="10">
        <v>1.16802868118553</v>
      </c>
      <c r="H1203" s="5">
        <v>0.97367716812287797</v>
      </c>
      <c r="I1203" s="5">
        <v>0.86313884393505502</v>
      </c>
      <c r="J1203" s="5">
        <v>0.78179666811704296</v>
      </c>
      <c r="K1203" s="5">
        <v>0.60845750197383497</v>
      </c>
      <c r="L1203" s="5">
        <v>0.88582107726274095</v>
      </c>
      <c r="M1203" s="10">
        <v>1.26910175301135</v>
      </c>
      <c r="N1203" s="5">
        <v>0.97951935046070504</v>
      </c>
      <c r="O1203" s="5">
        <v>0.898754937400151</v>
      </c>
      <c r="P1203" s="5">
        <v>0.85159710154957002</v>
      </c>
      <c r="Q1203" s="5">
        <v>0.73781514091886002</v>
      </c>
      <c r="R1203" s="5">
        <v>0.94497913897544294</v>
      </c>
      <c r="S1203" s="11" t="s">
        <v>48</v>
      </c>
      <c r="T1203" t="s">
        <v>48</v>
      </c>
      <c r="U1203" t="s">
        <v>48</v>
      </c>
      <c r="V1203" t="s">
        <v>49</v>
      </c>
      <c r="W1203" t="s">
        <v>48</v>
      </c>
      <c r="X1203" t="s">
        <v>50</v>
      </c>
      <c r="Y1203" s="7">
        <f>ABS(Quintile_Data[[#This Row],[AE_Amt_Overall]]-MAX(Quintile_Data[[#This Row],[AE_Amt_Q1]:[AE_Amt_Q5]]))</f>
        <v>0.2822076039227891</v>
      </c>
      <c r="Z1203" s="6">
        <f>ABS(MIN(Quintile_Data[[#This Row],[AE_Amt_Q1]:[AE_Amt_Q5]])-Quintile_Data[[#This Row],[AE_Amt_Overall]])</f>
        <v>0.27736357528890598</v>
      </c>
      <c r="AA1203" s="19">
        <f>VLOOKUP(Quintile_Data[[#This Row],[Deaths_Q1]],Mapping!$A$2:$B$8,2,FALSE)</f>
        <v>50</v>
      </c>
      <c r="AB1203" s="8">
        <f>VLOOKUP(Quintile_Data[[#This Row],[Deaths_Q2]],Mapping!$A$2:$B$8,2,FALSE)</f>
        <v>50</v>
      </c>
      <c r="AC1203" s="8">
        <f>VLOOKUP(Quintile_Data[[#This Row],[Deaths_Q3]],Mapping!$A$2:$B$8,2,FALSE)</f>
        <v>50</v>
      </c>
      <c r="AD1203" s="8">
        <f>VLOOKUP(Quintile_Data[[#This Row],[Deaths_Q4]],Mapping!$A$2:$B$8,2,FALSE)</f>
        <v>25</v>
      </c>
      <c r="AE1203" s="8">
        <f>VLOOKUP(Quintile_Data[[#This Row],[Deaths_Q5]],Mapping!$A$2:$B$8,2,FALSE)</f>
        <v>50</v>
      </c>
      <c r="AF1203" s="8">
        <f>VLOOKUP(Quintile_Data[[#This Row],[Deaths_Overall]],Mapping!$A$2:$B$8,2,FALSE)</f>
        <v>100</v>
      </c>
    </row>
    <row r="1204" spans="1:32" x14ac:dyDescent="0.25">
      <c r="A1204" t="s">
        <v>12</v>
      </c>
      <c r="B1204" t="s">
        <v>27</v>
      </c>
      <c r="C1204" t="s">
        <v>9</v>
      </c>
      <c r="D1204" t="s">
        <v>14</v>
      </c>
      <c r="E1204" t="s">
        <v>58</v>
      </c>
      <c r="F1204" t="s">
        <v>57</v>
      </c>
      <c r="G1204" s="10">
        <v>1.2733327443192499</v>
      </c>
      <c r="H1204" s="5">
        <v>1.0143207332150801</v>
      </c>
      <c r="I1204" s="5">
        <v>0.88654324686895702</v>
      </c>
      <c r="J1204" s="5">
        <v>0.80297648101658203</v>
      </c>
      <c r="K1204" s="5">
        <v>0.60608483569475102</v>
      </c>
      <c r="L1204" s="5">
        <v>0.908724597264567</v>
      </c>
      <c r="M1204" s="10">
        <v>1.62374848391253</v>
      </c>
      <c r="N1204" s="5">
        <v>1.09001561148522</v>
      </c>
      <c r="O1204" s="5">
        <v>0.95585246113913103</v>
      </c>
      <c r="P1204" s="5">
        <v>0.90037631550841901</v>
      </c>
      <c r="Q1204" s="5">
        <v>0.74659233899057298</v>
      </c>
      <c r="R1204" s="5">
        <v>1.0718384172240101</v>
      </c>
      <c r="S1204" s="11" t="s">
        <v>48</v>
      </c>
      <c r="T1204" t="s">
        <v>48</v>
      </c>
      <c r="U1204" t="s">
        <v>48</v>
      </c>
      <c r="V1204" t="s">
        <v>48</v>
      </c>
      <c r="W1204" t="s">
        <v>49</v>
      </c>
      <c r="X1204" t="s">
        <v>50</v>
      </c>
      <c r="Y1204" s="7">
        <f>ABS(Quintile_Data[[#This Row],[AE_Amt_Overall]]-MAX(Quintile_Data[[#This Row],[AE_Amt_Q1]:[AE_Amt_Q5]]))</f>
        <v>0.36460814705468292</v>
      </c>
      <c r="Z1204" s="6">
        <f>ABS(MIN(Quintile_Data[[#This Row],[AE_Amt_Q1]:[AE_Amt_Q5]])-Quintile_Data[[#This Row],[AE_Amt_Overall]])</f>
        <v>0.30263976156981598</v>
      </c>
      <c r="AA1204" s="19">
        <f>VLOOKUP(Quintile_Data[[#This Row],[Deaths_Q1]],Mapping!$A$2:$B$8,2,FALSE)</f>
        <v>50</v>
      </c>
      <c r="AB1204" s="8">
        <f>VLOOKUP(Quintile_Data[[#This Row],[Deaths_Q2]],Mapping!$A$2:$B$8,2,FALSE)</f>
        <v>50</v>
      </c>
      <c r="AC1204" s="8">
        <f>VLOOKUP(Quintile_Data[[#This Row],[Deaths_Q3]],Mapping!$A$2:$B$8,2,FALSE)</f>
        <v>50</v>
      </c>
      <c r="AD1204" s="8">
        <f>VLOOKUP(Quintile_Data[[#This Row],[Deaths_Q4]],Mapping!$A$2:$B$8,2,FALSE)</f>
        <v>50</v>
      </c>
      <c r="AE1204" s="8">
        <f>VLOOKUP(Quintile_Data[[#This Row],[Deaths_Q5]],Mapping!$A$2:$B$8,2,FALSE)</f>
        <v>25</v>
      </c>
      <c r="AF1204" s="8">
        <f>VLOOKUP(Quintile_Data[[#This Row],[Deaths_Overall]],Mapping!$A$2:$B$8,2,FALSE)</f>
        <v>100</v>
      </c>
    </row>
    <row r="1205" spans="1:32" x14ac:dyDescent="0.25">
      <c r="A1205" t="s">
        <v>12</v>
      </c>
      <c r="B1205" t="s">
        <v>27</v>
      </c>
      <c r="C1205" t="s">
        <v>9</v>
      </c>
      <c r="D1205" t="s">
        <v>17</v>
      </c>
      <c r="E1205" t="s">
        <v>60</v>
      </c>
      <c r="F1205" t="s">
        <v>16</v>
      </c>
      <c r="G1205" s="10" t="s">
        <v>54</v>
      </c>
      <c r="H1205" s="5" t="s">
        <v>54</v>
      </c>
      <c r="I1205" s="5" t="s">
        <v>54</v>
      </c>
      <c r="J1205" s="5" t="s">
        <v>54</v>
      </c>
      <c r="K1205" s="5" t="s">
        <v>54</v>
      </c>
      <c r="L1205" s="5" t="s">
        <v>54</v>
      </c>
      <c r="M1205" s="10" t="s">
        <v>54</v>
      </c>
      <c r="N1205" s="5" t="s">
        <v>54</v>
      </c>
      <c r="O1205" s="5" t="s">
        <v>54</v>
      </c>
      <c r="P1205" s="5" t="s">
        <v>54</v>
      </c>
      <c r="Q1205" s="5" t="s">
        <v>54</v>
      </c>
      <c r="R1205" s="5" t="s">
        <v>54</v>
      </c>
      <c r="S1205" s="11" t="s">
        <v>55</v>
      </c>
      <c r="T1205" t="s">
        <v>55</v>
      </c>
      <c r="U1205" t="s">
        <v>55</v>
      </c>
      <c r="V1205" t="s">
        <v>55</v>
      </c>
      <c r="W1205" t="s">
        <v>55</v>
      </c>
      <c r="X1205" t="s">
        <v>55</v>
      </c>
      <c r="Y1205" s="7" t="e">
        <f>ABS(Quintile_Data[[#This Row],[AE_Amt_Overall]]-MAX(Quintile_Data[[#This Row],[AE_Amt_Q1]:[AE_Amt_Q5]]))</f>
        <v>#VALUE!</v>
      </c>
      <c r="Z1205" s="6" t="e">
        <f>ABS(MIN(Quintile_Data[[#This Row],[AE_Amt_Q1]:[AE_Amt_Q5]])-Quintile_Data[[#This Row],[AE_Amt_Overall]])</f>
        <v>#VALUE!</v>
      </c>
      <c r="AA1205" s="19" t="str">
        <f>VLOOKUP(Quintile_Data[[#This Row],[Deaths_Q1]],Mapping!$A$2:$B$8,2,FALSE)</f>
        <v>N/A</v>
      </c>
      <c r="AB1205" s="8" t="str">
        <f>VLOOKUP(Quintile_Data[[#This Row],[Deaths_Q2]],Mapping!$A$2:$B$8,2,FALSE)</f>
        <v>N/A</v>
      </c>
      <c r="AC1205" s="8" t="str">
        <f>VLOOKUP(Quintile_Data[[#This Row],[Deaths_Q3]],Mapping!$A$2:$B$8,2,FALSE)</f>
        <v>N/A</v>
      </c>
      <c r="AD1205" s="8" t="str">
        <f>VLOOKUP(Quintile_Data[[#This Row],[Deaths_Q4]],Mapping!$A$2:$B$8,2,FALSE)</f>
        <v>N/A</v>
      </c>
      <c r="AE1205" s="8" t="str">
        <f>VLOOKUP(Quintile_Data[[#This Row],[Deaths_Q5]],Mapping!$A$2:$B$8,2,FALSE)</f>
        <v>N/A</v>
      </c>
      <c r="AF1205" s="8" t="str">
        <f>VLOOKUP(Quintile_Data[[#This Row],[Deaths_Overall]],Mapping!$A$2:$B$8,2,FALSE)</f>
        <v>N/A</v>
      </c>
    </row>
    <row r="1206" spans="1:32" x14ac:dyDescent="0.25">
      <c r="A1206" t="s">
        <v>12</v>
      </c>
      <c r="B1206" t="s">
        <v>27</v>
      </c>
      <c r="C1206" t="s">
        <v>9</v>
      </c>
      <c r="D1206" t="s">
        <v>17</v>
      </c>
      <c r="E1206" t="s">
        <v>60</v>
      </c>
      <c r="F1206" t="s">
        <v>57</v>
      </c>
      <c r="G1206" s="10" t="s">
        <v>54</v>
      </c>
      <c r="H1206" s="5" t="s">
        <v>54</v>
      </c>
      <c r="I1206" s="5" t="s">
        <v>54</v>
      </c>
      <c r="J1206" s="5" t="s">
        <v>54</v>
      </c>
      <c r="K1206" s="5" t="s">
        <v>54</v>
      </c>
      <c r="L1206" s="5" t="s">
        <v>54</v>
      </c>
      <c r="M1206" s="10" t="s">
        <v>54</v>
      </c>
      <c r="N1206" s="5" t="s">
        <v>54</v>
      </c>
      <c r="O1206" s="5" t="s">
        <v>54</v>
      </c>
      <c r="P1206" s="5" t="s">
        <v>54</v>
      </c>
      <c r="Q1206" s="5" t="s">
        <v>54</v>
      </c>
      <c r="R1206" s="5" t="s">
        <v>54</v>
      </c>
      <c r="S1206" s="11" t="s">
        <v>55</v>
      </c>
      <c r="T1206" t="s">
        <v>55</v>
      </c>
      <c r="U1206" t="s">
        <v>55</v>
      </c>
      <c r="V1206" t="s">
        <v>55</v>
      </c>
      <c r="W1206" t="s">
        <v>55</v>
      </c>
      <c r="X1206" t="s">
        <v>55</v>
      </c>
      <c r="Y1206" s="7" t="e">
        <f>ABS(Quintile_Data[[#This Row],[AE_Amt_Overall]]-MAX(Quintile_Data[[#This Row],[AE_Amt_Q1]:[AE_Amt_Q5]]))</f>
        <v>#VALUE!</v>
      </c>
      <c r="Z1206" s="6" t="e">
        <f>ABS(MIN(Quintile_Data[[#This Row],[AE_Amt_Q1]:[AE_Amt_Q5]])-Quintile_Data[[#This Row],[AE_Amt_Overall]])</f>
        <v>#VALUE!</v>
      </c>
      <c r="AA1206" s="19" t="str">
        <f>VLOOKUP(Quintile_Data[[#This Row],[Deaths_Q1]],Mapping!$A$2:$B$8,2,FALSE)</f>
        <v>N/A</v>
      </c>
      <c r="AB1206" s="8" t="str">
        <f>VLOOKUP(Quintile_Data[[#This Row],[Deaths_Q2]],Mapping!$A$2:$B$8,2,FALSE)</f>
        <v>N/A</v>
      </c>
      <c r="AC1206" s="8" t="str">
        <f>VLOOKUP(Quintile_Data[[#This Row],[Deaths_Q3]],Mapping!$A$2:$B$8,2,FALSE)</f>
        <v>N/A</v>
      </c>
      <c r="AD1206" s="8" t="str">
        <f>VLOOKUP(Quintile_Data[[#This Row],[Deaths_Q4]],Mapping!$A$2:$B$8,2,FALSE)</f>
        <v>N/A</v>
      </c>
      <c r="AE1206" s="8" t="str">
        <f>VLOOKUP(Quintile_Data[[#This Row],[Deaths_Q5]],Mapping!$A$2:$B$8,2,FALSE)</f>
        <v>N/A</v>
      </c>
      <c r="AF1206" s="8" t="str">
        <f>VLOOKUP(Quintile_Data[[#This Row],[Deaths_Overall]],Mapping!$A$2:$B$8,2,FALSE)</f>
        <v>N/A</v>
      </c>
    </row>
    <row r="1207" spans="1:32" x14ac:dyDescent="0.25">
      <c r="A1207" t="s">
        <v>12</v>
      </c>
      <c r="B1207" t="s">
        <v>27</v>
      </c>
      <c r="C1207" t="s">
        <v>9</v>
      </c>
      <c r="D1207" t="s">
        <v>17</v>
      </c>
      <c r="E1207" t="s">
        <v>61</v>
      </c>
      <c r="F1207" t="s">
        <v>16</v>
      </c>
      <c r="G1207" s="10" t="s">
        <v>54</v>
      </c>
      <c r="H1207" s="5">
        <v>2.20783820364887</v>
      </c>
      <c r="I1207" s="5">
        <v>1.59300153796755</v>
      </c>
      <c r="J1207" s="5">
        <v>1.20490909450483</v>
      </c>
      <c r="K1207" s="5">
        <v>0.94861638290152295</v>
      </c>
      <c r="L1207" s="5">
        <v>1.3222562587042199</v>
      </c>
      <c r="M1207" s="10" t="s">
        <v>54</v>
      </c>
      <c r="N1207" s="5">
        <v>1.8435815585804001</v>
      </c>
      <c r="O1207" s="5">
        <v>1.7554618604657799</v>
      </c>
      <c r="P1207" s="5">
        <v>1.3669074508717001</v>
      </c>
      <c r="Q1207" s="5">
        <v>1.0875095457627399</v>
      </c>
      <c r="R1207" s="5">
        <v>1.4546813724707801</v>
      </c>
      <c r="S1207" s="11" t="s">
        <v>55</v>
      </c>
      <c r="T1207" t="s">
        <v>51</v>
      </c>
      <c r="U1207" t="s">
        <v>53</v>
      </c>
      <c r="V1207" t="s">
        <v>49</v>
      </c>
      <c r="W1207" t="s">
        <v>51</v>
      </c>
      <c r="X1207" t="s">
        <v>49</v>
      </c>
      <c r="Y1207" s="7">
        <f>ABS(Quintile_Data[[#This Row],[AE_Amt_Overall]]-MAX(Quintile_Data[[#This Row],[AE_Amt_Q1]:[AE_Amt_Q5]]))</f>
        <v>0.88558194494465003</v>
      </c>
      <c r="Z1207" s="6">
        <f>ABS(MIN(Quintile_Data[[#This Row],[AE_Amt_Q1]:[AE_Amt_Q5]])-Quintile_Data[[#This Row],[AE_Amt_Overall]])</f>
        <v>0.37363987580269697</v>
      </c>
      <c r="AA1207" s="19" t="str">
        <f>VLOOKUP(Quintile_Data[[#This Row],[Deaths_Q1]],Mapping!$A$2:$B$8,2,FALSE)</f>
        <v>N/A</v>
      </c>
      <c r="AB1207" s="8">
        <f>VLOOKUP(Quintile_Data[[#This Row],[Deaths_Q2]],Mapping!$A$2:$B$8,2,FALSE)</f>
        <v>6</v>
      </c>
      <c r="AC1207" s="8">
        <f>VLOOKUP(Quintile_Data[[#This Row],[Deaths_Q3]],Mapping!$A$2:$B$8,2,FALSE)</f>
        <v>12</v>
      </c>
      <c r="AD1207" s="8">
        <f>VLOOKUP(Quintile_Data[[#This Row],[Deaths_Q4]],Mapping!$A$2:$B$8,2,FALSE)</f>
        <v>25</v>
      </c>
      <c r="AE1207" s="8">
        <f>VLOOKUP(Quintile_Data[[#This Row],[Deaths_Q5]],Mapping!$A$2:$B$8,2,FALSE)</f>
        <v>6</v>
      </c>
      <c r="AF1207" s="8">
        <f>VLOOKUP(Quintile_Data[[#This Row],[Deaths_Overall]],Mapping!$A$2:$B$8,2,FALSE)</f>
        <v>25</v>
      </c>
    </row>
    <row r="1208" spans="1:32" x14ac:dyDescent="0.25">
      <c r="A1208" t="s">
        <v>12</v>
      </c>
      <c r="B1208" t="s">
        <v>27</v>
      </c>
      <c r="C1208" t="s">
        <v>9</v>
      </c>
      <c r="D1208" t="s">
        <v>17</v>
      </c>
      <c r="E1208" t="s">
        <v>61</v>
      </c>
      <c r="F1208" t="s">
        <v>7</v>
      </c>
      <c r="G1208" s="10" t="s">
        <v>54</v>
      </c>
      <c r="H1208" s="5">
        <v>1.1460932320943999</v>
      </c>
      <c r="I1208" s="5">
        <v>0.90197805399569497</v>
      </c>
      <c r="J1208" s="5">
        <v>0.78187655514408905</v>
      </c>
      <c r="K1208" s="5" t="s">
        <v>54</v>
      </c>
      <c r="L1208" s="5">
        <v>0.90858544062889102</v>
      </c>
      <c r="M1208" s="10" t="s">
        <v>54</v>
      </c>
      <c r="N1208" s="5">
        <v>1.25995162186883</v>
      </c>
      <c r="O1208" s="5">
        <v>1.1222994074752899</v>
      </c>
      <c r="P1208" s="5">
        <v>0.93841030911726397</v>
      </c>
      <c r="Q1208" s="5" t="s">
        <v>54</v>
      </c>
      <c r="R1208" s="5">
        <v>1.1133643208995201</v>
      </c>
      <c r="S1208" s="11" t="s">
        <v>55</v>
      </c>
      <c r="T1208" t="s">
        <v>51</v>
      </c>
      <c r="U1208" t="s">
        <v>49</v>
      </c>
      <c r="V1208" t="s">
        <v>51</v>
      </c>
      <c r="W1208" t="s">
        <v>55</v>
      </c>
      <c r="X1208" t="s">
        <v>49</v>
      </c>
      <c r="Y1208" s="7">
        <f>ABS(Quintile_Data[[#This Row],[AE_Amt_Overall]]-MAX(Quintile_Data[[#This Row],[AE_Amt_Q1]:[AE_Amt_Q5]]))</f>
        <v>0.23750779146550893</v>
      </c>
      <c r="Z1208" s="6">
        <f>ABS(MIN(Quintile_Data[[#This Row],[AE_Amt_Q1]:[AE_Amt_Q5]])-Quintile_Data[[#This Row],[AE_Amt_Overall]])</f>
        <v>0.12670888548480197</v>
      </c>
      <c r="AA1208" s="19" t="str">
        <f>VLOOKUP(Quintile_Data[[#This Row],[Deaths_Q1]],Mapping!$A$2:$B$8,2,FALSE)</f>
        <v>N/A</v>
      </c>
      <c r="AB1208" s="8">
        <f>VLOOKUP(Quintile_Data[[#This Row],[Deaths_Q2]],Mapping!$A$2:$B$8,2,FALSE)</f>
        <v>6</v>
      </c>
      <c r="AC1208" s="8">
        <f>VLOOKUP(Quintile_Data[[#This Row],[Deaths_Q3]],Mapping!$A$2:$B$8,2,FALSE)</f>
        <v>25</v>
      </c>
      <c r="AD1208" s="8">
        <f>VLOOKUP(Quintile_Data[[#This Row],[Deaths_Q4]],Mapping!$A$2:$B$8,2,FALSE)</f>
        <v>6</v>
      </c>
      <c r="AE1208" s="8" t="str">
        <f>VLOOKUP(Quintile_Data[[#This Row],[Deaths_Q5]],Mapping!$A$2:$B$8,2,FALSE)</f>
        <v>N/A</v>
      </c>
      <c r="AF1208" s="8">
        <f>VLOOKUP(Quintile_Data[[#This Row],[Deaths_Overall]],Mapping!$A$2:$B$8,2,FALSE)</f>
        <v>25</v>
      </c>
    </row>
    <row r="1209" spans="1:32" x14ac:dyDescent="0.25">
      <c r="A1209" t="s">
        <v>12</v>
      </c>
      <c r="B1209" t="s">
        <v>27</v>
      </c>
      <c r="C1209" t="s">
        <v>9</v>
      </c>
      <c r="D1209" t="s">
        <v>17</v>
      </c>
      <c r="E1209" t="s">
        <v>61</v>
      </c>
      <c r="F1209" t="s">
        <v>57</v>
      </c>
      <c r="G1209" s="10" t="s">
        <v>54</v>
      </c>
      <c r="H1209" s="5">
        <v>1.8767932093733699</v>
      </c>
      <c r="I1209" s="5">
        <v>1.0922499755150099</v>
      </c>
      <c r="J1209" s="5">
        <v>0.92177228917360099</v>
      </c>
      <c r="K1209" s="5">
        <v>0.38775825870528002</v>
      </c>
      <c r="L1209" s="5">
        <v>0.97262665280495697</v>
      </c>
      <c r="M1209" s="10" t="s">
        <v>54</v>
      </c>
      <c r="N1209" s="5">
        <v>1.95962009555978</v>
      </c>
      <c r="O1209" s="5">
        <v>1.19834305128215</v>
      </c>
      <c r="P1209" s="5">
        <v>1.25156411791461</v>
      </c>
      <c r="Q1209" s="5">
        <v>0.99929546764931498</v>
      </c>
      <c r="R1209" s="5">
        <v>1.2885006364609599</v>
      </c>
      <c r="S1209" s="11" t="s">
        <v>55</v>
      </c>
      <c r="T1209" t="s">
        <v>53</v>
      </c>
      <c r="U1209" t="s">
        <v>53</v>
      </c>
      <c r="V1209" t="s">
        <v>49</v>
      </c>
      <c r="W1209" t="s">
        <v>51</v>
      </c>
      <c r="X1209" t="s">
        <v>48</v>
      </c>
      <c r="Y1209" s="7">
        <f>ABS(Quintile_Data[[#This Row],[AE_Amt_Overall]]-MAX(Quintile_Data[[#This Row],[AE_Amt_Q1]:[AE_Amt_Q5]]))</f>
        <v>0.90416655656841294</v>
      </c>
      <c r="Z1209" s="6">
        <f>ABS(MIN(Quintile_Data[[#This Row],[AE_Amt_Q1]:[AE_Amt_Q5]])-Quintile_Data[[#This Row],[AE_Amt_Overall]])</f>
        <v>0.58486839409967695</v>
      </c>
      <c r="AA1209" s="19" t="str">
        <f>VLOOKUP(Quintile_Data[[#This Row],[Deaths_Q1]],Mapping!$A$2:$B$8,2,FALSE)</f>
        <v>N/A</v>
      </c>
      <c r="AB1209" s="8">
        <f>VLOOKUP(Quintile_Data[[#This Row],[Deaths_Q2]],Mapping!$A$2:$B$8,2,FALSE)</f>
        <v>12</v>
      </c>
      <c r="AC1209" s="8">
        <f>VLOOKUP(Quintile_Data[[#This Row],[Deaths_Q3]],Mapping!$A$2:$B$8,2,FALSE)</f>
        <v>12</v>
      </c>
      <c r="AD1209" s="8">
        <f>VLOOKUP(Quintile_Data[[#This Row],[Deaths_Q4]],Mapping!$A$2:$B$8,2,FALSE)</f>
        <v>25</v>
      </c>
      <c r="AE1209" s="8">
        <f>VLOOKUP(Quintile_Data[[#This Row],[Deaths_Q5]],Mapping!$A$2:$B$8,2,FALSE)</f>
        <v>6</v>
      </c>
      <c r="AF1209" s="8">
        <f>VLOOKUP(Quintile_Data[[#This Row],[Deaths_Overall]],Mapping!$A$2:$B$8,2,FALSE)</f>
        <v>50</v>
      </c>
    </row>
    <row r="1210" spans="1:32" x14ac:dyDescent="0.25">
      <c r="A1210" t="s">
        <v>12</v>
      </c>
      <c r="B1210" t="s">
        <v>27</v>
      </c>
      <c r="C1210" t="s">
        <v>9</v>
      </c>
      <c r="D1210" t="s">
        <v>17</v>
      </c>
      <c r="E1210" t="s">
        <v>62</v>
      </c>
      <c r="F1210" t="s">
        <v>16</v>
      </c>
      <c r="G1210" s="10" t="s">
        <v>54</v>
      </c>
      <c r="H1210" s="5" t="s">
        <v>54</v>
      </c>
      <c r="I1210" s="5">
        <v>1.5221502672251701</v>
      </c>
      <c r="J1210" s="5">
        <v>1.18037302222714</v>
      </c>
      <c r="K1210" s="5">
        <v>0.84129599661589805</v>
      </c>
      <c r="L1210" s="5">
        <v>1.21295999927054</v>
      </c>
      <c r="M1210" s="10" t="s">
        <v>54</v>
      </c>
      <c r="N1210" s="5" t="s">
        <v>54</v>
      </c>
      <c r="O1210" s="5">
        <v>1.5454100988780699</v>
      </c>
      <c r="P1210" s="5">
        <v>1.1825922285796799</v>
      </c>
      <c r="Q1210" s="5">
        <v>0.90032047751323296</v>
      </c>
      <c r="R1210" s="5">
        <v>1.2781465361179301</v>
      </c>
      <c r="S1210" s="11" t="s">
        <v>55</v>
      </c>
      <c r="T1210" t="s">
        <v>55</v>
      </c>
      <c r="U1210" t="s">
        <v>53</v>
      </c>
      <c r="V1210" t="s">
        <v>49</v>
      </c>
      <c r="W1210" t="s">
        <v>51</v>
      </c>
      <c r="X1210" t="s">
        <v>49</v>
      </c>
      <c r="Y1210" s="7">
        <f>ABS(Quintile_Data[[#This Row],[AE_Amt_Overall]]-MAX(Quintile_Data[[#This Row],[AE_Amt_Q1]:[AE_Amt_Q5]]))</f>
        <v>0.30919026795463012</v>
      </c>
      <c r="Z1210" s="6">
        <f>ABS(MIN(Quintile_Data[[#This Row],[AE_Amt_Q1]:[AE_Amt_Q5]])-Quintile_Data[[#This Row],[AE_Amt_Overall]])</f>
        <v>0.37166400265464195</v>
      </c>
      <c r="AA1210" s="19" t="str">
        <f>VLOOKUP(Quintile_Data[[#This Row],[Deaths_Q1]],Mapping!$A$2:$B$8,2,FALSE)</f>
        <v>N/A</v>
      </c>
      <c r="AB1210" s="8" t="str">
        <f>VLOOKUP(Quintile_Data[[#This Row],[Deaths_Q2]],Mapping!$A$2:$B$8,2,FALSE)</f>
        <v>N/A</v>
      </c>
      <c r="AC1210" s="8">
        <f>VLOOKUP(Quintile_Data[[#This Row],[Deaths_Q3]],Mapping!$A$2:$B$8,2,FALSE)</f>
        <v>12</v>
      </c>
      <c r="AD1210" s="8">
        <f>VLOOKUP(Quintile_Data[[#This Row],[Deaths_Q4]],Mapping!$A$2:$B$8,2,FALSE)</f>
        <v>25</v>
      </c>
      <c r="AE1210" s="8">
        <f>VLOOKUP(Quintile_Data[[#This Row],[Deaths_Q5]],Mapping!$A$2:$B$8,2,FALSE)</f>
        <v>6</v>
      </c>
      <c r="AF1210" s="8">
        <f>VLOOKUP(Quintile_Data[[#This Row],[Deaths_Overall]],Mapping!$A$2:$B$8,2,FALSE)</f>
        <v>25</v>
      </c>
    </row>
    <row r="1211" spans="1:32" x14ac:dyDescent="0.25">
      <c r="A1211" t="s">
        <v>12</v>
      </c>
      <c r="B1211" t="s">
        <v>27</v>
      </c>
      <c r="C1211" t="s">
        <v>9</v>
      </c>
      <c r="D1211" t="s">
        <v>17</v>
      </c>
      <c r="E1211" t="s">
        <v>62</v>
      </c>
      <c r="F1211" t="s">
        <v>7</v>
      </c>
      <c r="G1211" s="10" t="s">
        <v>54</v>
      </c>
      <c r="H1211" s="5">
        <v>1.4547477922579599</v>
      </c>
      <c r="I1211" s="5">
        <v>1.08665414800752</v>
      </c>
      <c r="J1211" s="5">
        <v>0.86356117718195902</v>
      </c>
      <c r="K1211" s="5">
        <v>0.56100604336159599</v>
      </c>
      <c r="L1211" s="5">
        <v>0.97644128316229994</v>
      </c>
      <c r="M1211" s="10" t="s">
        <v>54</v>
      </c>
      <c r="N1211" s="5">
        <v>1.30760231337953</v>
      </c>
      <c r="O1211" s="5">
        <v>1.05409246130701</v>
      </c>
      <c r="P1211" s="5">
        <v>0.93614044558674303</v>
      </c>
      <c r="Q1211" s="5">
        <v>0.70779660145135703</v>
      </c>
      <c r="R1211" s="5">
        <v>0.99363885127133</v>
      </c>
      <c r="S1211" s="11" t="s">
        <v>55</v>
      </c>
      <c r="T1211" t="s">
        <v>51</v>
      </c>
      <c r="U1211" t="s">
        <v>53</v>
      </c>
      <c r="V1211" t="s">
        <v>49</v>
      </c>
      <c r="W1211" t="s">
        <v>51</v>
      </c>
      <c r="X1211" t="s">
        <v>49</v>
      </c>
      <c r="Y1211" s="7">
        <f>ABS(Quintile_Data[[#This Row],[AE_Amt_Overall]]-MAX(Quintile_Data[[#This Row],[AE_Amt_Q1]:[AE_Amt_Q5]]))</f>
        <v>0.47830650909565997</v>
      </c>
      <c r="Z1211" s="6">
        <f>ABS(MIN(Quintile_Data[[#This Row],[AE_Amt_Q1]:[AE_Amt_Q5]])-Quintile_Data[[#This Row],[AE_Amt_Overall]])</f>
        <v>0.41543523980070396</v>
      </c>
      <c r="AA1211" s="19" t="str">
        <f>VLOOKUP(Quintile_Data[[#This Row],[Deaths_Q1]],Mapping!$A$2:$B$8,2,FALSE)</f>
        <v>N/A</v>
      </c>
      <c r="AB1211" s="8">
        <f>VLOOKUP(Quintile_Data[[#This Row],[Deaths_Q2]],Mapping!$A$2:$B$8,2,FALSE)</f>
        <v>6</v>
      </c>
      <c r="AC1211" s="8">
        <f>VLOOKUP(Quintile_Data[[#This Row],[Deaths_Q3]],Mapping!$A$2:$B$8,2,FALSE)</f>
        <v>12</v>
      </c>
      <c r="AD1211" s="8">
        <f>VLOOKUP(Quintile_Data[[#This Row],[Deaths_Q4]],Mapping!$A$2:$B$8,2,FALSE)</f>
        <v>25</v>
      </c>
      <c r="AE1211" s="8">
        <f>VLOOKUP(Quintile_Data[[#This Row],[Deaths_Q5]],Mapping!$A$2:$B$8,2,FALSE)</f>
        <v>6</v>
      </c>
      <c r="AF1211" s="8">
        <f>VLOOKUP(Quintile_Data[[#This Row],[Deaths_Overall]],Mapping!$A$2:$B$8,2,FALSE)</f>
        <v>25</v>
      </c>
    </row>
    <row r="1212" spans="1:32" x14ac:dyDescent="0.25">
      <c r="A1212" t="s">
        <v>12</v>
      </c>
      <c r="B1212" t="s">
        <v>27</v>
      </c>
      <c r="C1212" t="s">
        <v>9</v>
      </c>
      <c r="D1212" t="s">
        <v>17</v>
      </c>
      <c r="E1212" t="s">
        <v>62</v>
      </c>
      <c r="F1212" t="s">
        <v>57</v>
      </c>
      <c r="G1212" s="10">
        <v>4.74223234213874</v>
      </c>
      <c r="H1212" s="5">
        <v>1.68019300663569</v>
      </c>
      <c r="I1212" s="5">
        <v>1.1881645764883</v>
      </c>
      <c r="J1212" s="5">
        <v>0.96192220065742595</v>
      </c>
      <c r="K1212" s="5">
        <v>0.69425405073871904</v>
      </c>
      <c r="L1212" s="5">
        <v>1.02149250534715</v>
      </c>
      <c r="M1212" s="10">
        <v>3.55386266716188</v>
      </c>
      <c r="N1212" s="5">
        <v>1.4993326314796001</v>
      </c>
      <c r="O1212" s="5">
        <v>1.2067573432932801</v>
      </c>
      <c r="P1212" s="5">
        <v>1.03084800370318</v>
      </c>
      <c r="Q1212" s="5">
        <v>0.89666302581916202</v>
      </c>
      <c r="R1212" s="5">
        <v>1.13059579382024</v>
      </c>
      <c r="S1212" s="11" t="s">
        <v>51</v>
      </c>
      <c r="T1212" t="s">
        <v>53</v>
      </c>
      <c r="U1212" t="s">
        <v>53</v>
      </c>
      <c r="V1212" t="s">
        <v>49</v>
      </c>
      <c r="W1212" t="s">
        <v>51</v>
      </c>
      <c r="X1212" t="s">
        <v>48</v>
      </c>
      <c r="Y1212" s="7">
        <f>ABS(Quintile_Data[[#This Row],[AE_Amt_Overall]]-MAX(Quintile_Data[[#This Row],[AE_Amt_Q1]:[AE_Amt_Q5]]))</f>
        <v>3.7207398367915898</v>
      </c>
      <c r="Z1212" s="6">
        <f>ABS(MIN(Quintile_Data[[#This Row],[AE_Amt_Q1]:[AE_Amt_Q5]])-Quintile_Data[[#This Row],[AE_Amt_Overall]])</f>
        <v>0.32723845460843093</v>
      </c>
      <c r="AA1212" s="19">
        <f>VLOOKUP(Quintile_Data[[#This Row],[Deaths_Q1]],Mapping!$A$2:$B$8,2,FALSE)</f>
        <v>6</v>
      </c>
      <c r="AB1212" s="8">
        <f>VLOOKUP(Quintile_Data[[#This Row],[Deaths_Q2]],Mapping!$A$2:$B$8,2,FALSE)</f>
        <v>12</v>
      </c>
      <c r="AC1212" s="8">
        <f>VLOOKUP(Quintile_Data[[#This Row],[Deaths_Q3]],Mapping!$A$2:$B$8,2,FALSE)</f>
        <v>12</v>
      </c>
      <c r="AD1212" s="8">
        <f>VLOOKUP(Quintile_Data[[#This Row],[Deaths_Q4]],Mapping!$A$2:$B$8,2,FALSE)</f>
        <v>25</v>
      </c>
      <c r="AE1212" s="8">
        <f>VLOOKUP(Quintile_Data[[#This Row],[Deaths_Q5]],Mapping!$A$2:$B$8,2,FALSE)</f>
        <v>6</v>
      </c>
      <c r="AF1212" s="8">
        <f>VLOOKUP(Quintile_Data[[#This Row],[Deaths_Overall]],Mapping!$A$2:$B$8,2,FALSE)</f>
        <v>50</v>
      </c>
    </row>
    <row r="1213" spans="1:32" x14ac:dyDescent="0.25">
      <c r="A1213" t="s">
        <v>12</v>
      </c>
      <c r="B1213" t="s">
        <v>27</v>
      </c>
      <c r="C1213" t="s">
        <v>9</v>
      </c>
      <c r="D1213" t="s">
        <v>17</v>
      </c>
      <c r="E1213" t="s">
        <v>11</v>
      </c>
      <c r="F1213" t="s">
        <v>16</v>
      </c>
      <c r="G1213" s="10" t="s">
        <v>54</v>
      </c>
      <c r="H1213" s="5">
        <v>1.9381957832997401</v>
      </c>
      <c r="I1213" s="5">
        <v>1.4061522634838299</v>
      </c>
      <c r="J1213" s="5">
        <v>1.1047860381425101</v>
      </c>
      <c r="K1213" s="5">
        <v>0.90055473537102404</v>
      </c>
      <c r="L1213" s="5">
        <v>1.3151257004102599</v>
      </c>
      <c r="M1213" s="10" t="s">
        <v>54</v>
      </c>
      <c r="N1213" s="5">
        <v>1.8148995666652901</v>
      </c>
      <c r="O1213" s="5">
        <v>1.52339928005951</v>
      </c>
      <c r="P1213" s="5">
        <v>1.1483742969870701</v>
      </c>
      <c r="Q1213" s="5">
        <v>0.88034099882689099</v>
      </c>
      <c r="R1213" s="5">
        <v>1.4205336690896699</v>
      </c>
      <c r="S1213" s="11" t="s">
        <v>55</v>
      </c>
      <c r="T1213" t="s">
        <v>51</v>
      </c>
      <c r="U1213" t="s">
        <v>49</v>
      </c>
      <c r="V1213" t="s">
        <v>51</v>
      </c>
      <c r="W1213" t="s">
        <v>51</v>
      </c>
      <c r="X1213" t="s">
        <v>49</v>
      </c>
      <c r="Y1213" s="7">
        <f>ABS(Quintile_Data[[#This Row],[AE_Amt_Overall]]-MAX(Quintile_Data[[#This Row],[AE_Amt_Q1]:[AE_Amt_Q5]]))</f>
        <v>0.62307008288948018</v>
      </c>
      <c r="Z1213" s="6">
        <f>ABS(MIN(Quintile_Data[[#This Row],[AE_Amt_Q1]:[AE_Amt_Q5]])-Quintile_Data[[#This Row],[AE_Amt_Overall]])</f>
        <v>0.41457096503923585</v>
      </c>
      <c r="AA1213" s="19" t="str">
        <f>VLOOKUP(Quintile_Data[[#This Row],[Deaths_Q1]],Mapping!$A$2:$B$8,2,FALSE)</f>
        <v>N/A</v>
      </c>
      <c r="AB1213" s="8">
        <f>VLOOKUP(Quintile_Data[[#This Row],[Deaths_Q2]],Mapping!$A$2:$B$8,2,FALSE)</f>
        <v>6</v>
      </c>
      <c r="AC1213" s="8">
        <f>VLOOKUP(Quintile_Data[[#This Row],[Deaths_Q3]],Mapping!$A$2:$B$8,2,FALSE)</f>
        <v>25</v>
      </c>
      <c r="AD1213" s="8">
        <f>VLOOKUP(Quintile_Data[[#This Row],[Deaths_Q4]],Mapping!$A$2:$B$8,2,FALSE)</f>
        <v>6</v>
      </c>
      <c r="AE1213" s="8">
        <f>VLOOKUP(Quintile_Data[[#This Row],[Deaths_Q5]],Mapping!$A$2:$B$8,2,FALSE)</f>
        <v>6</v>
      </c>
      <c r="AF1213" s="8">
        <f>VLOOKUP(Quintile_Data[[#This Row],[Deaths_Overall]],Mapping!$A$2:$B$8,2,FALSE)</f>
        <v>25</v>
      </c>
    </row>
    <row r="1214" spans="1:32" x14ac:dyDescent="0.25">
      <c r="A1214" t="s">
        <v>12</v>
      </c>
      <c r="B1214" t="s">
        <v>27</v>
      </c>
      <c r="C1214" t="s">
        <v>9</v>
      </c>
      <c r="D1214" t="s">
        <v>17</v>
      </c>
      <c r="E1214" t="s">
        <v>11</v>
      </c>
      <c r="F1214" t="s">
        <v>7</v>
      </c>
      <c r="G1214" s="10" t="s">
        <v>54</v>
      </c>
      <c r="H1214" s="5">
        <v>1.83370530118965</v>
      </c>
      <c r="I1214" s="5">
        <v>1.2852561612371101</v>
      </c>
      <c r="J1214" s="5">
        <v>0.88593808898437698</v>
      </c>
      <c r="K1214" s="5">
        <v>0.68245333245148698</v>
      </c>
      <c r="L1214" s="5">
        <v>1.1085277261541699</v>
      </c>
      <c r="M1214" s="10" t="s">
        <v>54</v>
      </c>
      <c r="N1214" s="5">
        <v>1.6029046638219999</v>
      </c>
      <c r="O1214" s="5">
        <v>1.1241363172982799</v>
      </c>
      <c r="P1214" s="5">
        <v>0.88034231402671503</v>
      </c>
      <c r="Q1214" s="5">
        <v>0.89205941967566604</v>
      </c>
      <c r="R1214" s="5">
        <v>1.07535817720834</v>
      </c>
      <c r="S1214" s="11" t="s">
        <v>55</v>
      </c>
      <c r="T1214" t="s">
        <v>51</v>
      </c>
      <c r="U1214" t="s">
        <v>51</v>
      </c>
      <c r="V1214" t="s">
        <v>53</v>
      </c>
      <c r="W1214" t="s">
        <v>51</v>
      </c>
      <c r="X1214" t="s">
        <v>49</v>
      </c>
      <c r="Y1214" s="7">
        <f>ABS(Quintile_Data[[#This Row],[AE_Amt_Overall]]-MAX(Quintile_Data[[#This Row],[AE_Amt_Q1]:[AE_Amt_Q5]]))</f>
        <v>0.72517757503548008</v>
      </c>
      <c r="Z1214" s="6">
        <f>ABS(MIN(Quintile_Data[[#This Row],[AE_Amt_Q1]:[AE_Amt_Q5]])-Quintile_Data[[#This Row],[AE_Amt_Overall]])</f>
        <v>0.42607439370268296</v>
      </c>
      <c r="AA1214" s="19" t="str">
        <f>VLOOKUP(Quintile_Data[[#This Row],[Deaths_Q1]],Mapping!$A$2:$B$8,2,FALSE)</f>
        <v>N/A</v>
      </c>
      <c r="AB1214" s="8">
        <f>VLOOKUP(Quintile_Data[[#This Row],[Deaths_Q2]],Mapping!$A$2:$B$8,2,FALSE)</f>
        <v>6</v>
      </c>
      <c r="AC1214" s="8">
        <f>VLOOKUP(Quintile_Data[[#This Row],[Deaths_Q3]],Mapping!$A$2:$B$8,2,FALSE)</f>
        <v>6</v>
      </c>
      <c r="AD1214" s="8">
        <f>VLOOKUP(Quintile_Data[[#This Row],[Deaths_Q4]],Mapping!$A$2:$B$8,2,FALSE)</f>
        <v>12</v>
      </c>
      <c r="AE1214" s="8">
        <f>VLOOKUP(Quintile_Data[[#This Row],[Deaths_Q5]],Mapping!$A$2:$B$8,2,FALSE)</f>
        <v>6</v>
      </c>
      <c r="AF1214" s="8">
        <f>VLOOKUP(Quintile_Data[[#This Row],[Deaths_Overall]],Mapping!$A$2:$B$8,2,FALSE)</f>
        <v>25</v>
      </c>
    </row>
    <row r="1215" spans="1:32" x14ac:dyDescent="0.25">
      <c r="A1215" t="s">
        <v>12</v>
      </c>
      <c r="B1215" t="s">
        <v>27</v>
      </c>
      <c r="C1215" t="s">
        <v>9</v>
      </c>
      <c r="D1215" t="s">
        <v>17</v>
      </c>
      <c r="E1215" t="s">
        <v>11</v>
      </c>
      <c r="F1215" t="s">
        <v>57</v>
      </c>
      <c r="G1215" s="10" t="s">
        <v>54</v>
      </c>
      <c r="H1215" s="5">
        <v>1.8541723365716101</v>
      </c>
      <c r="I1215" s="5">
        <v>1.3966087677978001</v>
      </c>
      <c r="J1215" s="5">
        <v>0.93804736901948305</v>
      </c>
      <c r="K1215" s="5">
        <v>0.69545060728851604</v>
      </c>
      <c r="L1215" s="5">
        <v>1.13654645829867</v>
      </c>
      <c r="M1215" s="10" t="s">
        <v>54</v>
      </c>
      <c r="N1215" s="5">
        <v>1.58113619177056</v>
      </c>
      <c r="O1215" s="5">
        <v>1.44305044028077</v>
      </c>
      <c r="P1215" s="5">
        <v>0.93167809343734898</v>
      </c>
      <c r="Q1215" s="5">
        <v>0.91975277341538297</v>
      </c>
      <c r="R1215" s="5">
        <v>1.2453401152008401</v>
      </c>
      <c r="S1215" s="11" t="s">
        <v>55</v>
      </c>
      <c r="T1215" t="s">
        <v>51</v>
      </c>
      <c r="U1215" t="s">
        <v>49</v>
      </c>
      <c r="V1215" t="s">
        <v>53</v>
      </c>
      <c r="W1215" t="s">
        <v>51</v>
      </c>
      <c r="X1215" t="s">
        <v>49</v>
      </c>
      <c r="Y1215" s="7">
        <f>ABS(Quintile_Data[[#This Row],[AE_Amt_Overall]]-MAX(Quintile_Data[[#This Row],[AE_Amt_Q1]:[AE_Amt_Q5]]))</f>
        <v>0.71762587827294011</v>
      </c>
      <c r="Z1215" s="6">
        <f>ABS(MIN(Quintile_Data[[#This Row],[AE_Amt_Q1]:[AE_Amt_Q5]])-Quintile_Data[[#This Row],[AE_Amt_Overall]])</f>
        <v>0.44109585101015392</v>
      </c>
      <c r="AA1215" s="19" t="str">
        <f>VLOOKUP(Quintile_Data[[#This Row],[Deaths_Q1]],Mapping!$A$2:$B$8,2,FALSE)</f>
        <v>N/A</v>
      </c>
      <c r="AB1215" s="8">
        <f>VLOOKUP(Quintile_Data[[#This Row],[Deaths_Q2]],Mapping!$A$2:$B$8,2,FALSE)</f>
        <v>6</v>
      </c>
      <c r="AC1215" s="8">
        <f>VLOOKUP(Quintile_Data[[#This Row],[Deaths_Q3]],Mapping!$A$2:$B$8,2,FALSE)</f>
        <v>25</v>
      </c>
      <c r="AD1215" s="8">
        <f>VLOOKUP(Quintile_Data[[#This Row],[Deaths_Q4]],Mapping!$A$2:$B$8,2,FALSE)</f>
        <v>12</v>
      </c>
      <c r="AE1215" s="8">
        <f>VLOOKUP(Quintile_Data[[#This Row],[Deaths_Q5]],Mapping!$A$2:$B$8,2,FALSE)</f>
        <v>6</v>
      </c>
      <c r="AF1215" s="8">
        <f>VLOOKUP(Quintile_Data[[#This Row],[Deaths_Overall]],Mapping!$A$2:$B$8,2,FALSE)</f>
        <v>25</v>
      </c>
    </row>
    <row r="1216" spans="1:32" x14ac:dyDescent="0.25">
      <c r="A1216" t="s">
        <v>12</v>
      </c>
      <c r="B1216" t="s">
        <v>27</v>
      </c>
      <c r="C1216" t="s">
        <v>9</v>
      </c>
      <c r="D1216" t="s">
        <v>17</v>
      </c>
      <c r="E1216" t="s">
        <v>58</v>
      </c>
      <c r="F1216" t="s">
        <v>16</v>
      </c>
      <c r="G1216" s="10" t="s">
        <v>54</v>
      </c>
      <c r="H1216" s="5">
        <v>2.23527812509173</v>
      </c>
      <c r="I1216" s="5">
        <v>1.6735751602820701</v>
      </c>
      <c r="J1216" s="5">
        <v>1.38863429715928</v>
      </c>
      <c r="K1216" s="5">
        <v>1.06599221105081</v>
      </c>
      <c r="L1216" s="5">
        <v>1.2677467154464701</v>
      </c>
      <c r="M1216" s="10" t="s">
        <v>54</v>
      </c>
      <c r="N1216" s="5">
        <v>2.1535787684780101</v>
      </c>
      <c r="O1216" s="5">
        <v>1.6091775375363699</v>
      </c>
      <c r="P1216" s="5">
        <v>1.4962055440989099</v>
      </c>
      <c r="Q1216" s="5">
        <v>1.1050522377835701</v>
      </c>
      <c r="R1216" s="5">
        <v>1.37592977850585</v>
      </c>
      <c r="S1216" s="11" t="s">
        <v>55</v>
      </c>
      <c r="T1216" t="s">
        <v>51</v>
      </c>
      <c r="U1216" t="s">
        <v>53</v>
      </c>
      <c r="V1216" t="s">
        <v>49</v>
      </c>
      <c r="W1216" t="s">
        <v>49</v>
      </c>
      <c r="X1216" t="s">
        <v>48</v>
      </c>
      <c r="Y1216" s="7">
        <f>ABS(Quintile_Data[[#This Row],[AE_Amt_Overall]]-MAX(Quintile_Data[[#This Row],[AE_Amt_Q1]:[AE_Amt_Q5]]))</f>
        <v>0.96753140964525985</v>
      </c>
      <c r="Z1216" s="6">
        <f>ABS(MIN(Quintile_Data[[#This Row],[AE_Amt_Q1]:[AE_Amt_Q5]])-Quintile_Data[[#This Row],[AE_Amt_Overall]])</f>
        <v>0.20175450439566012</v>
      </c>
      <c r="AA1216" s="19" t="str">
        <f>VLOOKUP(Quintile_Data[[#This Row],[Deaths_Q1]],Mapping!$A$2:$B$8,2,FALSE)</f>
        <v>N/A</v>
      </c>
      <c r="AB1216" s="8">
        <f>VLOOKUP(Quintile_Data[[#This Row],[Deaths_Q2]],Mapping!$A$2:$B$8,2,FALSE)</f>
        <v>6</v>
      </c>
      <c r="AC1216" s="8">
        <f>VLOOKUP(Quintile_Data[[#This Row],[Deaths_Q3]],Mapping!$A$2:$B$8,2,FALSE)</f>
        <v>12</v>
      </c>
      <c r="AD1216" s="8">
        <f>VLOOKUP(Quintile_Data[[#This Row],[Deaths_Q4]],Mapping!$A$2:$B$8,2,FALSE)</f>
        <v>25</v>
      </c>
      <c r="AE1216" s="8">
        <f>VLOOKUP(Quintile_Data[[#This Row],[Deaths_Q5]],Mapping!$A$2:$B$8,2,FALSE)</f>
        <v>25</v>
      </c>
      <c r="AF1216" s="8">
        <f>VLOOKUP(Quintile_Data[[#This Row],[Deaths_Overall]],Mapping!$A$2:$B$8,2,FALSE)</f>
        <v>50</v>
      </c>
    </row>
    <row r="1217" spans="1:32" x14ac:dyDescent="0.25">
      <c r="A1217" t="s">
        <v>12</v>
      </c>
      <c r="B1217" t="s">
        <v>27</v>
      </c>
      <c r="C1217" t="s">
        <v>9</v>
      </c>
      <c r="D1217" t="s">
        <v>17</v>
      </c>
      <c r="E1217" t="s">
        <v>58</v>
      </c>
      <c r="F1217" t="s">
        <v>7</v>
      </c>
      <c r="G1217" s="10" t="s">
        <v>54</v>
      </c>
      <c r="H1217" s="5">
        <v>1.8271270105842301</v>
      </c>
      <c r="I1217" s="5">
        <v>1.11130304351583</v>
      </c>
      <c r="J1217" s="5">
        <v>0.927260303698205</v>
      </c>
      <c r="K1217" s="5">
        <v>0.77172073102612104</v>
      </c>
      <c r="L1217" s="5">
        <v>0.99314952311209703</v>
      </c>
      <c r="M1217" s="10" t="s">
        <v>54</v>
      </c>
      <c r="N1217" s="5">
        <v>1.51260626287981</v>
      </c>
      <c r="O1217" s="5">
        <v>1.0848446915504399</v>
      </c>
      <c r="P1217" s="5">
        <v>1.0120535052355599</v>
      </c>
      <c r="Q1217" s="5">
        <v>0.97433103512603103</v>
      </c>
      <c r="R1217" s="5">
        <v>1.0527440815598901</v>
      </c>
      <c r="S1217" s="11" t="s">
        <v>55</v>
      </c>
      <c r="T1217" t="s">
        <v>51</v>
      </c>
      <c r="U1217" t="s">
        <v>53</v>
      </c>
      <c r="V1217" t="s">
        <v>49</v>
      </c>
      <c r="W1217" t="s">
        <v>53</v>
      </c>
      <c r="X1217" t="s">
        <v>48</v>
      </c>
      <c r="Y1217" s="7">
        <f>ABS(Quintile_Data[[#This Row],[AE_Amt_Overall]]-MAX(Quintile_Data[[#This Row],[AE_Amt_Q1]:[AE_Amt_Q5]]))</f>
        <v>0.83397748747213307</v>
      </c>
      <c r="Z1217" s="6">
        <f>ABS(MIN(Quintile_Data[[#This Row],[AE_Amt_Q1]:[AE_Amt_Q5]])-Quintile_Data[[#This Row],[AE_Amt_Overall]])</f>
        <v>0.22142879208597599</v>
      </c>
      <c r="AA1217" s="19" t="str">
        <f>VLOOKUP(Quintile_Data[[#This Row],[Deaths_Q1]],Mapping!$A$2:$B$8,2,FALSE)</f>
        <v>N/A</v>
      </c>
      <c r="AB1217" s="8">
        <f>VLOOKUP(Quintile_Data[[#This Row],[Deaths_Q2]],Mapping!$A$2:$B$8,2,FALSE)</f>
        <v>6</v>
      </c>
      <c r="AC1217" s="8">
        <f>VLOOKUP(Quintile_Data[[#This Row],[Deaths_Q3]],Mapping!$A$2:$B$8,2,FALSE)</f>
        <v>12</v>
      </c>
      <c r="AD1217" s="8">
        <f>VLOOKUP(Quintile_Data[[#This Row],[Deaths_Q4]],Mapping!$A$2:$B$8,2,FALSE)</f>
        <v>25</v>
      </c>
      <c r="AE1217" s="8">
        <f>VLOOKUP(Quintile_Data[[#This Row],[Deaths_Q5]],Mapping!$A$2:$B$8,2,FALSE)</f>
        <v>12</v>
      </c>
      <c r="AF1217" s="8">
        <f>VLOOKUP(Quintile_Data[[#This Row],[Deaths_Overall]],Mapping!$A$2:$B$8,2,FALSE)</f>
        <v>50</v>
      </c>
    </row>
    <row r="1218" spans="1:32" x14ac:dyDescent="0.25">
      <c r="A1218" t="s">
        <v>12</v>
      </c>
      <c r="B1218" t="s">
        <v>27</v>
      </c>
      <c r="C1218" t="s">
        <v>9</v>
      </c>
      <c r="D1218" t="s">
        <v>17</v>
      </c>
      <c r="E1218" t="s">
        <v>58</v>
      </c>
      <c r="F1218" t="s">
        <v>57</v>
      </c>
      <c r="G1218" s="10">
        <v>6.3880743211414401</v>
      </c>
      <c r="H1218" s="5">
        <v>1.9998247378666401</v>
      </c>
      <c r="I1218" s="5">
        <v>1.3687115352830801</v>
      </c>
      <c r="J1218" s="5">
        <v>1.03147894339582</v>
      </c>
      <c r="K1218" s="5">
        <v>0.87879356172527001</v>
      </c>
      <c r="L1218" s="5">
        <v>1.0383373632433399</v>
      </c>
      <c r="M1218" s="10">
        <v>3.6758715403001498</v>
      </c>
      <c r="N1218" s="5">
        <v>1.6637097061402699</v>
      </c>
      <c r="O1218" s="5">
        <v>1.51303055097515</v>
      </c>
      <c r="P1218" s="5">
        <v>1.1496436782247701</v>
      </c>
      <c r="Q1218" s="5">
        <v>1.0579685799424501</v>
      </c>
      <c r="R1218" s="5">
        <v>1.2129768978920601</v>
      </c>
      <c r="S1218" s="11" t="s">
        <v>51</v>
      </c>
      <c r="T1218" t="s">
        <v>53</v>
      </c>
      <c r="U1218" t="s">
        <v>49</v>
      </c>
      <c r="V1218" t="s">
        <v>48</v>
      </c>
      <c r="W1218" t="s">
        <v>48</v>
      </c>
      <c r="X1218" t="s">
        <v>48</v>
      </c>
      <c r="Y1218" s="7">
        <f>ABS(Quintile_Data[[#This Row],[AE_Amt_Overall]]-MAX(Quintile_Data[[#This Row],[AE_Amt_Q1]:[AE_Amt_Q5]]))</f>
        <v>5.3497369578981004</v>
      </c>
      <c r="Z1218" s="6">
        <f>ABS(MIN(Quintile_Data[[#This Row],[AE_Amt_Q1]:[AE_Amt_Q5]])-Quintile_Data[[#This Row],[AE_Amt_Overall]])</f>
        <v>0.15954380151806991</v>
      </c>
      <c r="AA1218" s="19">
        <f>VLOOKUP(Quintile_Data[[#This Row],[Deaths_Q1]],Mapping!$A$2:$B$8,2,FALSE)</f>
        <v>6</v>
      </c>
      <c r="AB1218" s="8">
        <f>VLOOKUP(Quintile_Data[[#This Row],[Deaths_Q2]],Mapping!$A$2:$B$8,2,FALSE)</f>
        <v>12</v>
      </c>
      <c r="AC1218" s="8">
        <f>VLOOKUP(Quintile_Data[[#This Row],[Deaths_Q3]],Mapping!$A$2:$B$8,2,FALSE)</f>
        <v>25</v>
      </c>
      <c r="AD1218" s="8">
        <f>VLOOKUP(Quintile_Data[[#This Row],[Deaths_Q4]],Mapping!$A$2:$B$8,2,FALSE)</f>
        <v>50</v>
      </c>
      <c r="AE1218" s="8">
        <f>VLOOKUP(Quintile_Data[[#This Row],[Deaths_Q5]],Mapping!$A$2:$B$8,2,FALSE)</f>
        <v>50</v>
      </c>
      <c r="AF1218" s="8">
        <f>VLOOKUP(Quintile_Data[[#This Row],[Deaths_Overall]],Mapping!$A$2:$B$8,2,FALSE)</f>
        <v>50</v>
      </c>
    </row>
    <row r="1219" spans="1:32" x14ac:dyDescent="0.25">
      <c r="A1219" t="s">
        <v>12</v>
      </c>
      <c r="B1219" t="s">
        <v>27</v>
      </c>
      <c r="C1219" t="s">
        <v>9</v>
      </c>
      <c r="D1219" t="s">
        <v>29</v>
      </c>
      <c r="E1219" t="s">
        <v>60</v>
      </c>
      <c r="F1219" t="s">
        <v>16</v>
      </c>
      <c r="G1219" s="10" t="s">
        <v>54</v>
      </c>
      <c r="H1219" s="5" t="s">
        <v>54</v>
      </c>
      <c r="I1219" s="5" t="s">
        <v>54</v>
      </c>
      <c r="J1219" s="5">
        <v>0.96468977207263296</v>
      </c>
      <c r="K1219" s="5" t="s">
        <v>54</v>
      </c>
      <c r="L1219" s="5">
        <v>1.04451319687824</v>
      </c>
      <c r="M1219" s="10" t="s">
        <v>54</v>
      </c>
      <c r="N1219" s="5" t="s">
        <v>54</v>
      </c>
      <c r="O1219" s="5" t="s">
        <v>54</v>
      </c>
      <c r="P1219" s="5">
        <v>1.0012620188700401</v>
      </c>
      <c r="Q1219" s="5" t="s">
        <v>54</v>
      </c>
      <c r="R1219" s="5">
        <v>1.21317624194142</v>
      </c>
      <c r="S1219" s="11" t="s">
        <v>55</v>
      </c>
      <c r="T1219" t="s">
        <v>55</v>
      </c>
      <c r="U1219" t="s">
        <v>55</v>
      </c>
      <c r="V1219" t="s">
        <v>51</v>
      </c>
      <c r="W1219" t="s">
        <v>55</v>
      </c>
      <c r="X1219" t="s">
        <v>51</v>
      </c>
      <c r="Y1219" s="7">
        <f>ABS(Quintile_Data[[#This Row],[AE_Amt_Overall]]-MAX(Quintile_Data[[#This Row],[AE_Amt_Q1]:[AE_Amt_Q5]]))</f>
        <v>7.9823424805607002E-2</v>
      </c>
      <c r="Z1219" s="6">
        <f>ABS(MIN(Quintile_Data[[#This Row],[AE_Amt_Q1]:[AE_Amt_Q5]])-Quintile_Data[[#This Row],[AE_Amt_Overall]])</f>
        <v>7.9823424805607002E-2</v>
      </c>
      <c r="AA1219" s="19" t="str">
        <f>VLOOKUP(Quintile_Data[[#This Row],[Deaths_Q1]],Mapping!$A$2:$B$8,2,FALSE)</f>
        <v>N/A</v>
      </c>
      <c r="AB1219" s="8" t="str">
        <f>VLOOKUP(Quintile_Data[[#This Row],[Deaths_Q2]],Mapping!$A$2:$B$8,2,FALSE)</f>
        <v>N/A</v>
      </c>
      <c r="AC1219" s="8" t="str">
        <f>VLOOKUP(Quintile_Data[[#This Row],[Deaths_Q3]],Mapping!$A$2:$B$8,2,FALSE)</f>
        <v>N/A</v>
      </c>
      <c r="AD1219" s="8">
        <f>VLOOKUP(Quintile_Data[[#This Row],[Deaths_Q4]],Mapping!$A$2:$B$8,2,FALSE)</f>
        <v>6</v>
      </c>
      <c r="AE1219" s="8" t="str">
        <f>VLOOKUP(Quintile_Data[[#This Row],[Deaths_Q5]],Mapping!$A$2:$B$8,2,FALSE)</f>
        <v>N/A</v>
      </c>
      <c r="AF1219" s="8">
        <f>VLOOKUP(Quintile_Data[[#This Row],[Deaths_Overall]],Mapping!$A$2:$B$8,2,FALSE)</f>
        <v>6</v>
      </c>
    </row>
    <row r="1220" spans="1:32" x14ac:dyDescent="0.25">
      <c r="A1220" t="s">
        <v>12</v>
      </c>
      <c r="B1220" t="s">
        <v>27</v>
      </c>
      <c r="C1220" t="s">
        <v>9</v>
      </c>
      <c r="D1220" t="s">
        <v>29</v>
      </c>
      <c r="E1220" t="s">
        <v>60</v>
      </c>
      <c r="F1220" t="s">
        <v>7</v>
      </c>
      <c r="G1220" s="10" t="s">
        <v>54</v>
      </c>
      <c r="H1220" s="5" t="s">
        <v>54</v>
      </c>
      <c r="I1220" s="5" t="s">
        <v>54</v>
      </c>
      <c r="J1220" s="5" t="s">
        <v>54</v>
      </c>
      <c r="K1220" s="5" t="s">
        <v>54</v>
      </c>
      <c r="L1220" s="5" t="s">
        <v>54</v>
      </c>
      <c r="M1220" s="10" t="s">
        <v>54</v>
      </c>
      <c r="N1220" s="5" t="s">
        <v>54</v>
      </c>
      <c r="O1220" s="5" t="s">
        <v>54</v>
      </c>
      <c r="P1220" s="5" t="s">
        <v>54</v>
      </c>
      <c r="Q1220" s="5" t="s">
        <v>54</v>
      </c>
      <c r="R1220" s="5" t="s">
        <v>54</v>
      </c>
      <c r="S1220" s="11" t="s">
        <v>55</v>
      </c>
      <c r="T1220" t="s">
        <v>55</v>
      </c>
      <c r="U1220" t="s">
        <v>55</v>
      </c>
      <c r="V1220" t="s">
        <v>55</v>
      </c>
      <c r="W1220" t="s">
        <v>55</v>
      </c>
      <c r="X1220" t="s">
        <v>55</v>
      </c>
      <c r="Y1220" s="7" t="e">
        <f>ABS(Quintile_Data[[#This Row],[AE_Amt_Overall]]-MAX(Quintile_Data[[#This Row],[AE_Amt_Q1]:[AE_Amt_Q5]]))</f>
        <v>#VALUE!</v>
      </c>
      <c r="Z1220" s="6" t="e">
        <f>ABS(MIN(Quintile_Data[[#This Row],[AE_Amt_Q1]:[AE_Amt_Q5]])-Quintile_Data[[#This Row],[AE_Amt_Overall]])</f>
        <v>#VALUE!</v>
      </c>
      <c r="AA1220" s="19" t="str">
        <f>VLOOKUP(Quintile_Data[[#This Row],[Deaths_Q1]],Mapping!$A$2:$B$8,2,FALSE)</f>
        <v>N/A</v>
      </c>
      <c r="AB1220" s="8" t="str">
        <f>VLOOKUP(Quintile_Data[[#This Row],[Deaths_Q2]],Mapping!$A$2:$B$8,2,FALSE)</f>
        <v>N/A</v>
      </c>
      <c r="AC1220" s="8" t="str">
        <f>VLOOKUP(Quintile_Data[[#This Row],[Deaths_Q3]],Mapping!$A$2:$B$8,2,FALSE)</f>
        <v>N/A</v>
      </c>
      <c r="AD1220" s="8" t="str">
        <f>VLOOKUP(Quintile_Data[[#This Row],[Deaths_Q4]],Mapping!$A$2:$B$8,2,FALSE)</f>
        <v>N/A</v>
      </c>
      <c r="AE1220" s="8" t="str">
        <f>VLOOKUP(Quintile_Data[[#This Row],[Deaths_Q5]],Mapping!$A$2:$B$8,2,FALSE)</f>
        <v>N/A</v>
      </c>
      <c r="AF1220" s="8" t="str">
        <f>VLOOKUP(Quintile_Data[[#This Row],[Deaths_Overall]],Mapping!$A$2:$B$8,2,FALSE)</f>
        <v>N/A</v>
      </c>
    </row>
    <row r="1221" spans="1:32" x14ac:dyDescent="0.25">
      <c r="A1221" t="s">
        <v>12</v>
      </c>
      <c r="B1221" t="s">
        <v>27</v>
      </c>
      <c r="C1221" t="s">
        <v>9</v>
      </c>
      <c r="D1221" t="s">
        <v>29</v>
      </c>
      <c r="E1221" t="s">
        <v>60</v>
      </c>
      <c r="F1221" t="s">
        <v>57</v>
      </c>
      <c r="G1221" s="10" t="s">
        <v>54</v>
      </c>
      <c r="H1221" s="5" t="s">
        <v>54</v>
      </c>
      <c r="I1221" s="5" t="s">
        <v>54</v>
      </c>
      <c r="J1221" s="5">
        <v>0.96468977207263296</v>
      </c>
      <c r="K1221" s="5" t="s">
        <v>54</v>
      </c>
      <c r="L1221" s="5">
        <v>1.0922604412286101</v>
      </c>
      <c r="M1221" s="10" t="s">
        <v>54</v>
      </c>
      <c r="N1221" s="5" t="s">
        <v>54</v>
      </c>
      <c r="O1221" s="5" t="s">
        <v>54</v>
      </c>
      <c r="P1221" s="5">
        <v>1.0012620188700401</v>
      </c>
      <c r="Q1221" s="5" t="s">
        <v>54</v>
      </c>
      <c r="R1221" s="5">
        <v>1.2225272284203399</v>
      </c>
      <c r="S1221" s="11" t="s">
        <v>55</v>
      </c>
      <c r="T1221" t="s">
        <v>55</v>
      </c>
      <c r="U1221" t="s">
        <v>55</v>
      </c>
      <c r="V1221" t="s">
        <v>51</v>
      </c>
      <c r="W1221" t="s">
        <v>55</v>
      </c>
      <c r="X1221" t="s">
        <v>51</v>
      </c>
      <c r="Y1221" s="7">
        <f>ABS(Quintile_Data[[#This Row],[AE_Amt_Overall]]-MAX(Quintile_Data[[#This Row],[AE_Amt_Q1]:[AE_Amt_Q5]]))</f>
        <v>0.12757066915597715</v>
      </c>
      <c r="Z1221" s="6">
        <f>ABS(MIN(Quintile_Data[[#This Row],[AE_Amt_Q1]:[AE_Amt_Q5]])-Quintile_Data[[#This Row],[AE_Amt_Overall]])</f>
        <v>0.12757066915597715</v>
      </c>
      <c r="AA1221" s="19" t="str">
        <f>VLOOKUP(Quintile_Data[[#This Row],[Deaths_Q1]],Mapping!$A$2:$B$8,2,FALSE)</f>
        <v>N/A</v>
      </c>
      <c r="AB1221" s="8" t="str">
        <f>VLOOKUP(Quintile_Data[[#This Row],[Deaths_Q2]],Mapping!$A$2:$B$8,2,FALSE)</f>
        <v>N/A</v>
      </c>
      <c r="AC1221" s="8" t="str">
        <f>VLOOKUP(Quintile_Data[[#This Row],[Deaths_Q3]],Mapping!$A$2:$B$8,2,FALSE)</f>
        <v>N/A</v>
      </c>
      <c r="AD1221" s="8">
        <f>VLOOKUP(Quintile_Data[[#This Row],[Deaths_Q4]],Mapping!$A$2:$B$8,2,FALSE)</f>
        <v>6</v>
      </c>
      <c r="AE1221" s="8" t="str">
        <f>VLOOKUP(Quintile_Data[[#This Row],[Deaths_Q5]],Mapping!$A$2:$B$8,2,FALSE)</f>
        <v>N/A</v>
      </c>
      <c r="AF1221" s="8">
        <f>VLOOKUP(Quintile_Data[[#This Row],[Deaths_Overall]],Mapping!$A$2:$B$8,2,FALSE)</f>
        <v>6</v>
      </c>
    </row>
    <row r="1222" spans="1:32" x14ac:dyDescent="0.25">
      <c r="A1222" t="s">
        <v>12</v>
      </c>
      <c r="B1222" t="s">
        <v>27</v>
      </c>
      <c r="C1222" t="s">
        <v>9</v>
      </c>
      <c r="D1222" t="s">
        <v>29</v>
      </c>
      <c r="E1222" t="s">
        <v>61</v>
      </c>
      <c r="F1222" t="s">
        <v>16</v>
      </c>
      <c r="G1222" s="10">
        <v>2.2643040328339801</v>
      </c>
      <c r="H1222" s="5">
        <v>1.87299553163252</v>
      </c>
      <c r="I1222" s="5">
        <v>1.3648147302839599</v>
      </c>
      <c r="J1222" s="5">
        <v>1.1278756319190499</v>
      </c>
      <c r="K1222" s="5">
        <v>0.87327024007968901</v>
      </c>
      <c r="L1222" s="5">
        <v>1.36383936039676</v>
      </c>
      <c r="M1222" s="10">
        <v>1.5417443277324401</v>
      </c>
      <c r="N1222" s="5">
        <v>2.0135941084469602</v>
      </c>
      <c r="O1222" s="5">
        <v>1.41495659447226</v>
      </c>
      <c r="P1222" s="5">
        <v>1.2039432502745</v>
      </c>
      <c r="Q1222" s="5">
        <v>1.1168388864816401</v>
      </c>
      <c r="R1222" s="5">
        <v>1.51715409183939</v>
      </c>
      <c r="S1222" s="11" t="s">
        <v>49</v>
      </c>
      <c r="T1222" t="s">
        <v>48</v>
      </c>
      <c r="U1222" t="s">
        <v>53</v>
      </c>
      <c r="V1222" t="s">
        <v>49</v>
      </c>
      <c r="W1222" t="s">
        <v>49</v>
      </c>
      <c r="X1222" t="s">
        <v>48</v>
      </c>
      <c r="Y1222" s="7">
        <f>ABS(Quintile_Data[[#This Row],[AE_Amt_Overall]]-MAX(Quintile_Data[[#This Row],[AE_Amt_Q1]:[AE_Amt_Q5]]))</f>
        <v>0.90046467243722006</v>
      </c>
      <c r="Z1222" s="6">
        <f>ABS(MIN(Quintile_Data[[#This Row],[AE_Amt_Q1]:[AE_Amt_Q5]])-Quintile_Data[[#This Row],[AE_Amt_Overall]])</f>
        <v>0.49056912031707101</v>
      </c>
      <c r="AA1222" s="19">
        <f>VLOOKUP(Quintile_Data[[#This Row],[Deaths_Q1]],Mapping!$A$2:$B$8,2,FALSE)</f>
        <v>25</v>
      </c>
      <c r="AB1222" s="8">
        <f>VLOOKUP(Quintile_Data[[#This Row],[Deaths_Q2]],Mapping!$A$2:$B$8,2,FALSE)</f>
        <v>50</v>
      </c>
      <c r="AC1222" s="8">
        <f>VLOOKUP(Quintile_Data[[#This Row],[Deaths_Q3]],Mapping!$A$2:$B$8,2,FALSE)</f>
        <v>12</v>
      </c>
      <c r="AD1222" s="8">
        <f>VLOOKUP(Quintile_Data[[#This Row],[Deaths_Q4]],Mapping!$A$2:$B$8,2,FALSE)</f>
        <v>25</v>
      </c>
      <c r="AE1222" s="8">
        <f>VLOOKUP(Quintile_Data[[#This Row],[Deaths_Q5]],Mapping!$A$2:$B$8,2,FALSE)</f>
        <v>25</v>
      </c>
      <c r="AF1222" s="8">
        <f>VLOOKUP(Quintile_Data[[#This Row],[Deaths_Overall]],Mapping!$A$2:$B$8,2,FALSE)</f>
        <v>50</v>
      </c>
    </row>
    <row r="1223" spans="1:32" x14ac:dyDescent="0.25">
      <c r="A1223" t="s">
        <v>12</v>
      </c>
      <c r="B1223" t="s">
        <v>27</v>
      </c>
      <c r="C1223" t="s">
        <v>9</v>
      </c>
      <c r="D1223" t="s">
        <v>29</v>
      </c>
      <c r="E1223" t="s">
        <v>61</v>
      </c>
      <c r="F1223" t="s">
        <v>7</v>
      </c>
      <c r="G1223" s="10">
        <v>3.31818345280421</v>
      </c>
      <c r="H1223" s="5">
        <v>1.4582808826504301</v>
      </c>
      <c r="I1223" s="5">
        <v>1.05020287830513</v>
      </c>
      <c r="J1223" s="5">
        <v>0.86770550348120801</v>
      </c>
      <c r="K1223" s="5">
        <v>0.62910223113905905</v>
      </c>
      <c r="L1223" s="5">
        <v>0.97346838585616702</v>
      </c>
      <c r="M1223" s="10">
        <v>2.5431117459232602</v>
      </c>
      <c r="N1223" s="5">
        <v>1.5305934945592701</v>
      </c>
      <c r="O1223" s="5">
        <v>1.1069779987211099</v>
      </c>
      <c r="P1223" s="5">
        <v>0.91463655419030498</v>
      </c>
      <c r="Q1223" s="5">
        <v>0.83965730976069397</v>
      </c>
      <c r="R1223" s="5">
        <v>1.02691654452739</v>
      </c>
      <c r="S1223" s="11" t="s">
        <v>51</v>
      </c>
      <c r="T1223" t="s">
        <v>53</v>
      </c>
      <c r="U1223" t="s">
        <v>48</v>
      </c>
      <c r="V1223" t="s">
        <v>48</v>
      </c>
      <c r="W1223" t="s">
        <v>53</v>
      </c>
      <c r="X1223" t="s">
        <v>48</v>
      </c>
      <c r="Y1223" s="7">
        <f>ABS(Quintile_Data[[#This Row],[AE_Amt_Overall]]-MAX(Quintile_Data[[#This Row],[AE_Amt_Q1]:[AE_Amt_Q5]]))</f>
        <v>2.344715066948043</v>
      </c>
      <c r="Z1223" s="6">
        <f>ABS(MIN(Quintile_Data[[#This Row],[AE_Amt_Q1]:[AE_Amt_Q5]])-Quintile_Data[[#This Row],[AE_Amt_Overall]])</f>
        <v>0.34436615471710796</v>
      </c>
      <c r="AA1223" s="19">
        <f>VLOOKUP(Quintile_Data[[#This Row],[Deaths_Q1]],Mapping!$A$2:$B$8,2,FALSE)</f>
        <v>6</v>
      </c>
      <c r="AB1223" s="8">
        <f>VLOOKUP(Quintile_Data[[#This Row],[Deaths_Q2]],Mapping!$A$2:$B$8,2,FALSE)</f>
        <v>12</v>
      </c>
      <c r="AC1223" s="8">
        <f>VLOOKUP(Quintile_Data[[#This Row],[Deaths_Q3]],Mapping!$A$2:$B$8,2,FALSE)</f>
        <v>50</v>
      </c>
      <c r="AD1223" s="8">
        <f>VLOOKUP(Quintile_Data[[#This Row],[Deaths_Q4]],Mapping!$A$2:$B$8,2,FALSE)</f>
        <v>50</v>
      </c>
      <c r="AE1223" s="8">
        <f>VLOOKUP(Quintile_Data[[#This Row],[Deaths_Q5]],Mapping!$A$2:$B$8,2,FALSE)</f>
        <v>12</v>
      </c>
      <c r="AF1223" s="8">
        <f>VLOOKUP(Quintile_Data[[#This Row],[Deaths_Overall]],Mapping!$A$2:$B$8,2,FALSE)</f>
        <v>50</v>
      </c>
    </row>
    <row r="1224" spans="1:32" x14ac:dyDescent="0.25">
      <c r="A1224" t="s">
        <v>12</v>
      </c>
      <c r="B1224" t="s">
        <v>27</v>
      </c>
      <c r="C1224" t="s">
        <v>9</v>
      </c>
      <c r="D1224" t="s">
        <v>29</v>
      </c>
      <c r="E1224" t="s">
        <v>61</v>
      </c>
      <c r="F1224" t="s">
        <v>57</v>
      </c>
      <c r="G1224" s="10">
        <v>3.2648519999205599</v>
      </c>
      <c r="H1224" s="5">
        <v>1.4552999126052599</v>
      </c>
      <c r="I1224" s="5">
        <v>1.1121046373872301</v>
      </c>
      <c r="J1224" s="5">
        <v>0.89860813404311402</v>
      </c>
      <c r="K1224" s="5">
        <v>0.70362601430982297</v>
      </c>
      <c r="L1224" s="5">
        <v>1.0145062885341201</v>
      </c>
      <c r="M1224" s="10">
        <v>2.4729788986763301</v>
      </c>
      <c r="N1224" s="5">
        <v>1.94401782696848</v>
      </c>
      <c r="O1224" s="5">
        <v>1.2218938855589101</v>
      </c>
      <c r="P1224" s="5">
        <v>0.99399176087505403</v>
      </c>
      <c r="Q1224" s="5">
        <v>1.1335551027233499</v>
      </c>
      <c r="R1224" s="5">
        <v>1.2055254013749499</v>
      </c>
      <c r="S1224" s="11" t="s">
        <v>51</v>
      </c>
      <c r="T1224" t="s">
        <v>48</v>
      </c>
      <c r="U1224" t="s">
        <v>48</v>
      </c>
      <c r="V1224" t="s">
        <v>48</v>
      </c>
      <c r="W1224" t="s">
        <v>53</v>
      </c>
      <c r="X1224" t="s">
        <v>48</v>
      </c>
      <c r="Y1224" s="7">
        <f>ABS(Quintile_Data[[#This Row],[AE_Amt_Overall]]-MAX(Quintile_Data[[#This Row],[AE_Amt_Q1]:[AE_Amt_Q5]]))</f>
        <v>2.2503457113864398</v>
      </c>
      <c r="Z1224" s="6">
        <f>ABS(MIN(Quintile_Data[[#This Row],[AE_Amt_Q1]:[AE_Amt_Q5]])-Quintile_Data[[#This Row],[AE_Amt_Overall]])</f>
        <v>0.31088027422429709</v>
      </c>
      <c r="AA1224" s="19">
        <f>VLOOKUP(Quintile_Data[[#This Row],[Deaths_Q1]],Mapping!$A$2:$B$8,2,FALSE)</f>
        <v>6</v>
      </c>
      <c r="AB1224" s="8">
        <f>VLOOKUP(Quintile_Data[[#This Row],[Deaths_Q2]],Mapping!$A$2:$B$8,2,FALSE)</f>
        <v>50</v>
      </c>
      <c r="AC1224" s="8">
        <f>VLOOKUP(Quintile_Data[[#This Row],[Deaths_Q3]],Mapping!$A$2:$B$8,2,FALSE)</f>
        <v>50</v>
      </c>
      <c r="AD1224" s="8">
        <f>VLOOKUP(Quintile_Data[[#This Row],[Deaths_Q4]],Mapping!$A$2:$B$8,2,FALSE)</f>
        <v>50</v>
      </c>
      <c r="AE1224" s="8">
        <f>VLOOKUP(Quintile_Data[[#This Row],[Deaths_Q5]],Mapping!$A$2:$B$8,2,FALSE)</f>
        <v>12</v>
      </c>
      <c r="AF1224" s="8">
        <f>VLOOKUP(Quintile_Data[[#This Row],[Deaths_Overall]],Mapping!$A$2:$B$8,2,FALSE)</f>
        <v>50</v>
      </c>
    </row>
    <row r="1225" spans="1:32" x14ac:dyDescent="0.25">
      <c r="A1225" t="s">
        <v>12</v>
      </c>
      <c r="B1225" t="s">
        <v>27</v>
      </c>
      <c r="C1225" t="s">
        <v>9</v>
      </c>
      <c r="D1225" t="s">
        <v>29</v>
      </c>
      <c r="E1225" t="s">
        <v>62</v>
      </c>
      <c r="F1225" t="s">
        <v>16</v>
      </c>
      <c r="G1225" s="10" t="s">
        <v>54</v>
      </c>
      <c r="H1225" s="5">
        <v>1.83477924574147</v>
      </c>
      <c r="I1225" s="5">
        <v>1.5895650725316199</v>
      </c>
      <c r="J1225" s="5">
        <v>1.2541892725239101</v>
      </c>
      <c r="K1225" s="5">
        <v>1.04898153775278</v>
      </c>
      <c r="L1225" s="5">
        <v>1.2636432797441499</v>
      </c>
      <c r="M1225" s="10" t="s">
        <v>54</v>
      </c>
      <c r="N1225" s="5">
        <v>1.6918414523062399</v>
      </c>
      <c r="O1225" s="5">
        <v>1.71849495490794</v>
      </c>
      <c r="P1225" s="5">
        <v>1.2207274202976699</v>
      </c>
      <c r="Q1225" s="5">
        <v>1.09157157258635</v>
      </c>
      <c r="R1225" s="5">
        <v>1.3607549602534099</v>
      </c>
      <c r="S1225" s="11" t="s">
        <v>55</v>
      </c>
      <c r="T1225" t="s">
        <v>53</v>
      </c>
      <c r="U1225" t="s">
        <v>48</v>
      </c>
      <c r="V1225" t="s">
        <v>53</v>
      </c>
      <c r="W1225" t="s">
        <v>48</v>
      </c>
      <c r="X1225" t="s">
        <v>48</v>
      </c>
      <c r="Y1225" s="7">
        <f>ABS(Quintile_Data[[#This Row],[AE_Amt_Overall]]-MAX(Quintile_Data[[#This Row],[AE_Amt_Q1]:[AE_Amt_Q5]]))</f>
        <v>0.57113596599732008</v>
      </c>
      <c r="Z1225" s="6">
        <f>ABS(MIN(Quintile_Data[[#This Row],[AE_Amt_Q1]:[AE_Amt_Q5]])-Quintile_Data[[#This Row],[AE_Amt_Overall]])</f>
        <v>0.21466174199136989</v>
      </c>
      <c r="AA1225" s="19" t="str">
        <f>VLOOKUP(Quintile_Data[[#This Row],[Deaths_Q1]],Mapping!$A$2:$B$8,2,FALSE)</f>
        <v>N/A</v>
      </c>
      <c r="AB1225" s="8">
        <f>VLOOKUP(Quintile_Data[[#This Row],[Deaths_Q2]],Mapping!$A$2:$B$8,2,FALSE)</f>
        <v>12</v>
      </c>
      <c r="AC1225" s="8">
        <f>VLOOKUP(Quintile_Data[[#This Row],[Deaths_Q3]],Mapping!$A$2:$B$8,2,FALSE)</f>
        <v>50</v>
      </c>
      <c r="AD1225" s="8">
        <f>VLOOKUP(Quintile_Data[[#This Row],[Deaths_Q4]],Mapping!$A$2:$B$8,2,FALSE)</f>
        <v>12</v>
      </c>
      <c r="AE1225" s="8">
        <f>VLOOKUP(Quintile_Data[[#This Row],[Deaths_Q5]],Mapping!$A$2:$B$8,2,FALSE)</f>
        <v>50</v>
      </c>
      <c r="AF1225" s="8">
        <f>VLOOKUP(Quintile_Data[[#This Row],[Deaths_Overall]],Mapping!$A$2:$B$8,2,FALSE)</f>
        <v>50</v>
      </c>
    </row>
    <row r="1226" spans="1:32" x14ac:dyDescent="0.25">
      <c r="A1226" t="s">
        <v>12</v>
      </c>
      <c r="B1226" t="s">
        <v>27</v>
      </c>
      <c r="C1226" t="s">
        <v>9</v>
      </c>
      <c r="D1226" t="s">
        <v>29</v>
      </c>
      <c r="E1226" t="s">
        <v>62</v>
      </c>
      <c r="F1226" t="s">
        <v>7</v>
      </c>
      <c r="G1226" s="10">
        <v>1.3436415784959199</v>
      </c>
      <c r="H1226" s="5">
        <v>1.0526149234272</v>
      </c>
      <c r="I1226" s="5">
        <v>0.90052870997857604</v>
      </c>
      <c r="J1226" s="5">
        <v>0.78914195970295098</v>
      </c>
      <c r="K1226" s="5">
        <v>0.53182113494162997</v>
      </c>
      <c r="L1226" s="5">
        <v>0.90547678955475897</v>
      </c>
      <c r="M1226" s="10">
        <v>1.26991533010629</v>
      </c>
      <c r="N1226" s="5">
        <v>1.07659836159343</v>
      </c>
      <c r="O1226" s="5">
        <v>0.93145131454820496</v>
      </c>
      <c r="P1226" s="5">
        <v>0.84615454796174305</v>
      </c>
      <c r="Q1226" s="5">
        <v>0.70608511536945695</v>
      </c>
      <c r="R1226" s="5">
        <v>0.95236090438097498</v>
      </c>
      <c r="S1226" s="11" t="s">
        <v>53</v>
      </c>
      <c r="T1226" t="s">
        <v>48</v>
      </c>
      <c r="U1226" t="s">
        <v>48</v>
      </c>
      <c r="V1226" t="s">
        <v>48</v>
      </c>
      <c r="W1226" t="s">
        <v>53</v>
      </c>
      <c r="X1226" t="s">
        <v>48</v>
      </c>
      <c r="Y1226" s="7">
        <f>ABS(Quintile_Data[[#This Row],[AE_Amt_Overall]]-MAX(Quintile_Data[[#This Row],[AE_Amt_Q1]:[AE_Amt_Q5]]))</f>
        <v>0.43816478894116095</v>
      </c>
      <c r="Z1226" s="6">
        <f>ABS(MIN(Quintile_Data[[#This Row],[AE_Amt_Q1]:[AE_Amt_Q5]])-Quintile_Data[[#This Row],[AE_Amt_Overall]])</f>
        <v>0.373655654613129</v>
      </c>
      <c r="AA1226" s="19">
        <f>VLOOKUP(Quintile_Data[[#This Row],[Deaths_Q1]],Mapping!$A$2:$B$8,2,FALSE)</f>
        <v>12</v>
      </c>
      <c r="AB1226" s="8">
        <f>VLOOKUP(Quintile_Data[[#This Row],[Deaths_Q2]],Mapping!$A$2:$B$8,2,FALSE)</f>
        <v>50</v>
      </c>
      <c r="AC1226" s="8">
        <f>VLOOKUP(Quintile_Data[[#This Row],[Deaths_Q3]],Mapping!$A$2:$B$8,2,FALSE)</f>
        <v>50</v>
      </c>
      <c r="AD1226" s="8">
        <f>VLOOKUP(Quintile_Data[[#This Row],[Deaths_Q4]],Mapping!$A$2:$B$8,2,FALSE)</f>
        <v>50</v>
      </c>
      <c r="AE1226" s="8">
        <f>VLOOKUP(Quintile_Data[[#This Row],[Deaths_Q5]],Mapping!$A$2:$B$8,2,FALSE)</f>
        <v>12</v>
      </c>
      <c r="AF1226" s="8">
        <f>VLOOKUP(Quintile_Data[[#This Row],[Deaths_Overall]],Mapping!$A$2:$B$8,2,FALSE)</f>
        <v>50</v>
      </c>
    </row>
    <row r="1227" spans="1:32" x14ac:dyDescent="0.25">
      <c r="A1227" t="s">
        <v>12</v>
      </c>
      <c r="B1227" t="s">
        <v>27</v>
      </c>
      <c r="C1227" t="s">
        <v>9</v>
      </c>
      <c r="D1227" t="s">
        <v>29</v>
      </c>
      <c r="E1227" t="s">
        <v>62</v>
      </c>
      <c r="F1227" t="s">
        <v>57</v>
      </c>
      <c r="G1227" s="10">
        <v>1.3605312273832</v>
      </c>
      <c r="H1227" s="5">
        <v>1.0983061351682499</v>
      </c>
      <c r="I1227" s="5">
        <v>0.92741302304548201</v>
      </c>
      <c r="J1227" s="5">
        <v>0.80076214645716903</v>
      </c>
      <c r="K1227" s="5">
        <v>0.55617604791628195</v>
      </c>
      <c r="L1227" s="5">
        <v>0.92501811207140505</v>
      </c>
      <c r="M1227" s="10">
        <v>1.3374748336468101</v>
      </c>
      <c r="N1227" s="5">
        <v>1.2716277591462799</v>
      </c>
      <c r="O1227" s="5">
        <v>0.99340454653975796</v>
      </c>
      <c r="P1227" s="5">
        <v>0.87912675072064905</v>
      </c>
      <c r="Q1227" s="5">
        <v>0.77820134729402701</v>
      </c>
      <c r="R1227" s="5">
        <v>1.0395559581448699</v>
      </c>
      <c r="S1227" s="11" t="s">
        <v>49</v>
      </c>
      <c r="T1227" t="s">
        <v>48</v>
      </c>
      <c r="U1227" t="s">
        <v>48</v>
      </c>
      <c r="V1227" t="s">
        <v>48</v>
      </c>
      <c r="W1227" t="s">
        <v>49</v>
      </c>
      <c r="X1227" t="s">
        <v>48</v>
      </c>
      <c r="Y1227" s="7">
        <f>ABS(Quintile_Data[[#This Row],[AE_Amt_Overall]]-MAX(Quintile_Data[[#This Row],[AE_Amt_Q1]:[AE_Amt_Q5]]))</f>
        <v>0.43551311531179493</v>
      </c>
      <c r="Z1227" s="6">
        <f>ABS(MIN(Quintile_Data[[#This Row],[AE_Amt_Q1]:[AE_Amt_Q5]])-Quintile_Data[[#This Row],[AE_Amt_Overall]])</f>
        <v>0.36884206415512311</v>
      </c>
      <c r="AA1227" s="19">
        <f>VLOOKUP(Quintile_Data[[#This Row],[Deaths_Q1]],Mapping!$A$2:$B$8,2,FALSE)</f>
        <v>25</v>
      </c>
      <c r="AB1227" s="8">
        <f>VLOOKUP(Quintile_Data[[#This Row],[Deaths_Q2]],Mapping!$A$2:$B$8,2,FALSE)</f>
        <v>50</v>
      </c>
      <c r="AC1227" s="8">
        <f>VLOOKUP(Quintile_Data[[#This Row],[Deaths_Q3]],Mapping!$A$2:$B$8,2,FALSE)</f>
        <v>50</v>
      </c>
      <c r="AD1227" s="8">
        <f>VLOOKUP(Quintile_Data[[#This Row],[Deaths_Q4]],Mapping!$A$2:$B$8,2,FALSE)</f>
        <v>50</v>
      </c>
      <c r="AE1227" s="8">
        <f>VLOOKUP(Quintile_Data[[#This Row],[Deaths_Q5]],Mapping!$A$2:$B$8,2,FALSE)</f>
        <v>25</v>
      </c>
      <c r="AF1227" s="8">
        <f>VLOOKUP(Quintile_Data[[#This Row],[Deaths_Overall]],Mapping!$A$2:$B$8,2,FALSE)</f>
        <v>50</v>
      </c>
    </row>
    <row r="1228" spans="1:32" x14ac:dyDescent="0.25">
      <c r="A1228" t="s">
        <v>12</v>
      </c>
      <c r="B1228" t="s">
        <v>27</v>
      </c>
      <c r="C1228" t="s">
        <v>9</v>
      </c>
      <c r="D1228" t="s">
        <v>29</v>
      </c>
      <c r="E1228" t="s">
        <v>11</v>
      </c>
      <c r="F1228" t="s">
        <v>16</v>
      </c>
      <c r="G1228" s="10" t="s">
        <v>54</v>
      </c>
      <c r="H1228" s="5">
        <v>2.0075622511587401</v>
      </c>
      <c r="I1228" s="5">
        <v>1.6515116247335699</v>
      </c>
      <c r="J1228" s="5">
        <v>1.4053330348437001</v>
      </c>
      <c r="K1228" s="5">
        <v>0.98592831470845699</v>
      </c>
      <c r="L1228" s="5">
        <v>1.5501147935794399</v>
      </c>
      <c r="M1228" s="10" t="s">
        <v>54</v>
      </c>
      <c r="N1228" s="5">
        <v>2.0765262989610398</v>
      </c>
      <c r="O1228" s="5">
        <v>1.8529428412093401</v>
      </c>
      <c r="P1228" s="5">
        <v>1.40687617486087</v>
      </c>
      <c r="Q1228" s="5">
        <v>1.06989581414788</v>
      </c>
      <c r="R1228" s="5">
        <v>1.72392029543604</v>
      </c>
      <c r="S1228" s="11" t="s">
        <v>55</v>
      </c>
      <c r="T1228" t="s">
        <v>49</v>
      </c>
      <c r="U1228" t="s">
        <v>48</v>
      </c>
      <c r="V1228" t="s">
        <v>53</v>
      </c>
      <c r="W1228" t="s">
        <v>49</v>
      </c>
      <c r="X1228" t="s">
        <v>48</v>
      </c>
      <c r="Y1228" s="7">
        <f>ABS(Quintile_Data[[#This Row],[AE_Amt_Overall]]-MAX(Quintile_Data[[#This Row],[AE_Amt_Q1]:[AE_Amt_Q5]]))</f>
        <v>0.45744745757930017</v>
      </c>
      <c r="Z1228" s="6">
        <f>ABS(MIN(Quintile_Data[[#This Row],[AE_Amt_Q1]:[AE_Amt_Q5]])-Quintile_Data[[#This Row],[AE_Amt_Overall]])</f>
        <v>0.56418647887098294</v>
      </c>
      <c r="AA1228" s="19" t="str">
        <f>VLOOKUP(Quintile_Data[[#This Row],[Deaths_Q1]],Mapping!$A$2:$B$8,2,FALSE)</f>
        <v>N/A</v>
      </c>
      <c r="AB1228" s="8">
        <f>VLOOKUP(Quintile_Data[[#This Row],[Deaths_Q2]],Mapping!$A$2:$B$8,2,FALSE)</f>
        <v>25</v>
      </c>
      <c r="AC1228" s="8">
        <f>VLOOKUP(Quintile_Data[[#This Row],[Deaths_Q3]],Mapping!$A$2:$B$8,2,FALSE)</f>
        <v>50</v>
      </c>
      <c r="AD1228" s="8">
        <f>VLOOKUP(Quintile_Data[[#This Row],[Deaths_Q4]],Mapping!$A$2:$B$8,2,FALSE)</f>
        <v>12</v>
      </c>
      <c r="AE1228" s="8">
        <f>VLOOKUP(Quintile_Data[[#This Row],[Deaths_Q5]],Mapping!$A$2:$B$8,2,FALSE)</f>
        <v>25</v>
      </c>
      <c r="AF1228" s="8">
        <f>VLOOKUP(Quintile_Data[[#This Row],[Deaths_Overall]],Mapping!$A$2:$B$8,2,FALSE)</f>
        <v>50</v>
      </c>
    </row>
    <row r="1229" spans="1:32" x14ac:dyDescent="0.25">
      <c r="A1229" t="s">
        <v>12</v>
      </c>
      <c r="B1229" t="s">
        <v>27</v>
      </c>
      <c r="C1229" t="s">
        <v>9</v>
      </c>
      <c r="D1229" t="s">
        <v>29</v>
      </c>
      <c r="E1229" t="s">
        <v>11</v>
      </c>
      <c r="F1229" t="s">
        <v>7</v>
      </c>
      <c r="G1229" s="10">
        <v>1.62830887467876</v>
      </c>
      <c r="H1229" s="5">
        <v>1.0852661509349399</v>
      </c>
      <c r="I1229" s="5">
        <v>0.87908234500450999</v>
      </c>
      <c r="J1229" s="5">
        <v>0.78913304182214405</v>
      </c>
      <c r="K1229" s="5">
        <v>0.54965671386979298</v>
      </c>
      <c r="L1229" s="5">
        <v>0.88392957661303395</v>
      </c>
      <c r="M1229" s="10">
        <v>1.49981448085226</v>
      </c>
      <c r="N1229" s="5">
        <v>1.15025915264372</v>
      </c>
      <c r="O1229" s="5">
        <v>0.90821639521073305</v>
      </c>
      <c r="P1229" s="5">
        <v>0.87707405768583402</v>
      </c>
      <c r="Q1229" s="5">
        <v>0.70176255233289797</v>
      </c>
      <c r="R1229" s="5">
        <v>0.96575073281467405</v>
      </c>
      <c r="S1229" s="11" t="s">
        <v>53</v>
      </c>
      <c r="T1229" t="s">
        <v>48</v>
      </c>
      <c r="U1229" t="s">
        <v>48</v>
      </c>
      <c r="V1229" t="s">
        <v>48</v>
      </c>
      <c r="W1229" t="s">
        <v>49</v>
      </c>
      <c r="X1229" t="s">
        <v>48</v>
      </c>
      <c r="Y1229" s="7">
        <f>ABS(Quintile_Data[[#This Row],[AE_Amt_Overall]]-MAX(Quintile_Data[[#This Row],[AE_Amt_Q1]:[AE_Amt_Q5]]))</f>
        <v>0.744379298065726</v>
      </c>
      <c r="Z1229" s="6">
        <f>ABS(MIN(Quintile_Data[[#This Row],[AE_Amt_Q1]:[AE_Amt_Q5]])-Quintile_Data[[#This Row],[AE_Amt_Overall]])</f>
        <v>0.33427286274324097</v>
      </c>
      <c r="AA1229" s="19">
        <f>VLOOKUP(Quintile_Data[[#This Row],[Deaths_Q1]],Mapping!$A$2:$B$8,2,FALSE)</f>
        <v>12</v>
      </c>
      <c r="AB1229" s="8">
        <f>VLOOKUP(Quintile_Data[[#This Row],[Deaths_Q2]],Mapping!$A$2:$B$8,2,FALSE)</f>
        <v>50</v>
      </c>
      <c r="AC1229" s="8">
        <f>VLOOKUP(Quintile_Data[[#This Row],[Deaths_Q3]],Mapping!$A$2:$B$8,2,FALSE)</f>
        <v>50</v>
      </c>
      <c r="AD1229" s="8">
        <f>VLOOKUP(Quintile_Data[[#This Row],[Deaths_Q4]],Mapping!$A$2:$B$8,2,FALSE)</f>
        <v>50</v>
      </c>
      <c r="AE1229" s="8">
        <f>VLOOKUP(Quintile_Data[[#This Row],[Deaths_Q5]],Mapping!$A$2:$B$8,2,FALSE)</f>
        <v>25</v>
      </c>
      <c r="AF1229" s="8">
        <f>VLOOKUP(Quintile_Data[[#This Row],[Deaths_Overall]],Mapping!$A$2:$B$8,2,FALSE)</f>
        <v>50</v>
      </c>
    </row>
    <row r="1230" spans="1:32" x14ac:dyDescent="0.25">
      <c r="A1230" t="s">
        <v>12</v>
      </c>
      <c r="B1230" t="s">
        <v>27</v>
      </c>
      <c r="C1230" t="s">
        <v>9</v>
      </c>
      <c r="D1230" t="s">
        <v>29</v>
      </c>
      <c r="E1230" t="s">
        <v>11</v>
      </c>
      <c r="F1230" t="s">
        <v>57</v>
      </c>
      <c r="G1230" s="10">
        <v>1.3967838560819299</v>
      </c>
      <c r="H1230" s="5">
        <v>1.0697488882156001</v>
      </c>
      <c r="I1230" s="5">
        <v>0.89243047098671502</v>
      </c>
      <c r="J1230" s="5">
        <v>0.81491196250782705</v>
      </c>
      <c r="K1230" s="5">
        <v>0.55337027865133603</v>
      </c>
      <c r="L1230" s="5">
        <v>0.90917139843383998</v>
      </c>
      <c r="M1230" s="10">
        <v>1.75964469183466</v>
      </c>
      <c r="N1230" s="5">
        <v>1.1419658247137801</v>
      </c>
      <c r="O1230" s="5">
        <v>0.98350246232426497</v>
      </c>
      <c r="P1230" s="5">
        <v>0.93080917643378802</v>
      </c>
      <c r="Q1230" s="5">
        <v>0.72379741213319804</v>
      </c>
      <c r="R1230" s="5">
        <v>1.1197847828747201</v>
      </c>
      <c r="S1230" s="11" t="s">
        <v>48</v>
      </c>
      <c r="T1230" t="s">
        <v>48</v>
      </c>
      <c r="U1230" t="s">
        <v>48</v>
      </c>
      <c r="V1230" t="s">
        <v>48</v>
      </c>
      <c r="W1230" t="s">
        <v>49</v>
      </c>
      <c r="X1230" t="s">
        <v>50</v>
      </c>
      <c r="Y1230" s="7">
        <f>ABS(Quintile_Data[[#This Row],[AE_Amt_Overall]]-MAX(Quintile_Data[[#This Row],[AE_Amt_Q1]:[AE_Amt_Q5]]))</f>
        <v>0.48761245764808991</v>
      </c>
      <c r="Z1230" s="6">
        <f>ABS(MIN(Quintile_Data[[#This Row],[AE_Amt_Q1]:[AE_Amt_Q5]])-Quintile_Data[[#This Row],[AE_Amt_Overall]])</f>
        <v>0.35580111978250395</v>
      </c>
      <c r="AA1230" s="19">
        <f>VLOOKUP(Quintile_Data[[#This Row],[Deaths_Q1]],Mapping!$A$2:$B$8,2,FALSE)</f>
        <v>50</v>
      </c>
      <c r="AB1230" s="8">
        <f>VLOOKUP(Quintile_Data[[#This Row],[Deaths_Q2]],Mapping!$A$2:$B$8,2,FALSE)</f>
        <v>50</v>
      </c>
      <c r="AC1230" s="8">
        <f>VLOOKUP(Quintile_Data[[#This Row],[Deaths_Q3]],Mapping!$A$2:$B$8,2,FALSE)</f>
        <v>50</v>
      </c>
      <c r="AD1230" s="8">
        <f>VLOOKUP(Quintile_Data[[#This Row],[Deaths_Q4]],Mapping!$A$2:$B$8,2,FALSE)</f>
        <v>50</v>
      </c>
      <c r="AE1230" s="8">
        <f>VLOOKUP(Quintile_Data[[#This Row],[Deaths_Q5]],Mapping!$A$2:$B$8,2,FALSE)</f>
        <v>25</v>
      </c>
      <c r="AF1230" s="8">
        <f>VLOOKUP(Quintile_Data[[#This Row],[Deaths_Overall]],Mapping!$A$2:$B$8,2,FALSE)</f>
        <v>100</v>
      </c>
    </row>
    <row r="1231" spans="1:32" x14ac:dyDescent="0.25">
      <c r="A1231" t="s">
        <v>12</v>
      </c>
      <c r="B1231" t="s">
        <v>27</v>
      </c>
      <c r="C1231" t="s">
        <v>9</v>
      </c>
      <c r="D1231" t="s">
        <v>29</v>
      </c>
      <c r="E1231" t="s">
        <v>58</v>
      </c>
      <c r="F1231" t="s">
        <v>16</v>
      </c>
      <c r="G1231" s="10">
        <v>4.5308006769907001</v>
      </c>
      <c r="H1231" s="5">
        <v>1.96526398124797</v>
      </c>
      <c r="I1231" s="5">
        <v>1.6829239349285701</v>
      </c>
      <c r="J1231" s="5">
        <v>1.28521780693137</v>
      </c>
      <c r="K1231" s="5">
        <v>1.07837039913002</v>
      </c>
      <c r="L1231" s="5">
        <v>1.39276612435481</v>
      </c>
      <c r="M1231" s="10">
        <v>4.9723373666033597</v>
      </c>
      <c r="N1231" s="5">
        <v>1.70558481795822</v>
      </c>
      <c r="O1231" s="5">
        <v>1.8609274109865199</v>
      </c>
      <c r="P1231" s="5">
        <v>1.42921094233712</v>
      </c>
      <c r="Q1231" s="5">
        <v>1.1051837369195301</v>
      </c>
      <c r="R1231" s="5">
        <v>1.53937861603694</v>
      </c>
      <c r="S1231" s="11" t="s">
        <v>51</v>
      </c>
      <c r="T1231" t="s">
        <v>49</v>
      </c>
      <c r="U1231" t="s">
        <v>48</v>
      </c>
      <c r="V1231" t="s">
        <v>48</v>
      </c>
      <c r="W1231" t="s">
        <v>48</v>
      </c>
      <c r="X1231" t="s">
        <v>48</v>
      </c>
      <c r="Y1231" s="7">
        <f>ABS(Quintile_Data[[#This Row],[AE_Amt_Overall]]-MAX(Quintile_Data[[#This Row],[AE_Amt_Q1]:[AE_Amt_Q5]]))</f>
        <v>3.1380345526358902</v>
      </c>
      <c r="Z1231" s="6">
        <f>ABS(MIN(Quintile_Data[[#This Row],[AE_Amt_Q1]:[AE_Amt_Q5]])-Quintile_Data[[#This Row],[AE_Amt_Overall]])</f>
        <v>0.31439572522478998</v>
      </c>
      <c r="AA1231" s="19">
        <f>VLOOKUP(Quintile_Data[[#This Row],[Deaths_Q1]],Mapping!$A$2:$B$8,2,FALSE)</f>
        <v>6</v>
      </c>
      <c r="AB1231" s="8">
        <f>VLOOKUP(Quintile_Data[[#This Row],[Deaths_Q2]],Mapping!$A$2:$B$8,2,FALSE)</f>
        <v>25</v>
      </c>
      <c r="AC1231" s="8">
        <f>VLOOKUP(Quintile_Data[[#This Row],[Deaths_Q3]],Mapping!$A$2:$B$8,2,FALSE)</f>
        <v>50</v>
      </c>
      <c r="AD1231" s="8">
        <f>VLOOKUP(Quintile_Data[[#This Row],[Deaths_Q4]],Mapping!$A$2:$B$8,2,FALSE)</f>
        <v>50</v>
      </c>
      <c r="AE1231" s="8">
        <f>VLOOKUP(Quintile_Data[[#This Row],[Deaths_Q5]],Mapping!$A$2:$B$8,2,FALSE)</f>
        <v>50</v>
      </c>
      <c r="AF1231" s="8">
        <f>VLOOKUP(Quintile_Data[[#This Row],[Deaths_Overall]],Mapping!$A$2:$B$8,2,FALSE)</f>
        <v>50</v>
      </c>
    </row>
    <row r="1232" spans="1:32" x14ac:dyDescent="0.25">
      <c r="A1232" t="s">
        <v>12</v>
      </c>
      <c r="B1232" t="s">
        <v>27</v>
      </c>
      <c r="C1232" t="s">
        <v>9</v>
      </c>
      <c r="D1232" t="s">
        <v>29</v>
      </c>
      <c r="E1232" t="s">
        <v>58</v>
      </c>
      <c r="F1232" t="s">
        <v>7</v>
      </c>
      <c r="G1232" s="10">
        <v>1.2437494233155799</v>
      </c>
      <c r="H1232" s="5">
        <v>1.02139641969651</v>
      </c>
      <c r="I1232" s="5">
        <v>0.90459677017670603</v>
      </c>
      <c r="J1232" s="5">
        <v>0.84276683089914795</v>
      </c>
      <c r="K1232" s="5">
        <v>0.65847760020076496</v>
      </c>
      <c r="L1232" s="5">
        <v>0.90397436179915103</v>
      </c>
      <c r="M1232" s="10">
        <v>1.4316038026387099</v>
      </c>
      <c r="N1232" s="5">
        <v>1.0455486025277601</v>
      </c>
      <c r="O1232" s="5">
        <v>0.93271771302637096</v>
      </c>
      <c r="P1232" s="5">
        <v>0.89865512583680796</v>
      </c>
      <c r="Q1232" s="5">
        <v>0.77896810012226103</v>
      </c>
      <c r="R1232" s="5">
        <v>0.97158967922224004</v>
      </c>
      <c r="S1232" s="11" t="s">
        <v>48</v>
      </c>
      <c r="T1232" t="s">
        <v>48</v>
      </c>
      <c r="U1232" t="s">
        <v>48</v>
      </c>
      <c r="V1232" t="s">
        <v>48</v>
      </c>
      <c r="W1232" t="s">
        <v>48</v>
      </c>
      <c r="X1232" t="s">
        <v>50</v>
      </c>
      <c r="Y1232" s="7">
        <f>ABS(Quintile_Data[[#This Row],[AE_Amt_Overall]]-MAX(Quintile_Data[[#This Row],[AE_Amt_Q1]:[AE_Amt_Q5]]))</f>
        <v>0.33977506151642889</v>
      </c>
      <c r="Z1232" s="6">
        <f>ABS(MIN(Quintile_Data[[#This Row],[AE_Amt_Q1]:[AE_Amt_Q5]])-Quintile_Data[[#This Row],[AE_Amt_Overall]])</f>
        <v>0.24549676159838607</v>
      </c>
      <c r="AA1232" s="19">
        <f>VLOOKUP(Quintile_Data[[#This Row],[Deaths_Q1]],Mapping!$A$2:$B$8,2,FALSE)</f>
        <v>50</v>
      </c>
      <c r="AB1232" s="8">
        <f>VLOOKUP(Quintile_Data[[#This Row],[Deaths_Q2]],Mapping!$A$2:$B$8,2,FALSE)</f>
        <v>50</v>
      </c>
      <c r="AC1232" s="8">
        <f>VLOOKUP(Quintile_Data[[#This Row],[Deaths_Q3]],Mapping!$A$2:$B$8,2,FALSE)</f>
        <v>50</v>
      </c>
      <c r="AD1232" s="8">
        <f>VLOOKUP(Quintile_Data[[#This Row],[Deaths_Q4]],Mapping!$A$2:$B$8,2,FALSE)</f>
        <v>50</v>
      </c>
      <c r="AE1232" s="8">
        <f>VLOOKUP(Quintile_Data[[#This Row],[Deaths_Q5]],Mapping!$A$2:$B$8,2,FALSE)</f>
        <v>50</v>
      </c>
      <c r="AF1232" s="8">
        <f>VLOOKUP(Quintile_Data[[#This Row],[Deaths_Overall]],Mapping!$A$2:$B$8,2,FALSE)</f>
        <v>100</v>
      </c>
    </row>
    <row r="1233" spans="1:32" x14ac:dyDescent="0.25">
      <c r="A1233" t="s">
        <v>12</v>
      </c>
      <c r="B1233" t="s">
        <v>27</v>
      </c>
      <c r="C1233" t="s">
        <v>9</v>
      </c>
      <c r="D1233" t="s">
        <v>29</v>
      </c>
      <c r="E1233" t="s">
        <v>58</v>
      </c>
      <c r="F1233" t="s">
        <v>57</v>
      </c>
      <c r="G1233" s="10">
        <v>1.3350982434802701</v>
      </c>
      <c r="H1233" s="5">
        <v>1.0367520681762601</v>
      </c>
      <c r="I1233" s="5">
        <v>0.92479141274500598</v>
      </c>
      <c r="J1233" s="5">
        <v>0.86549174163502296</v>
      </c>
      <c r="K1233" s="5">
        <v>0.66789793505905704</v>
      </c>
      <c r="L1233" s="5">
        <v>0.93041323452427105</v>
      </c>
      <c r="M1233" s="10">
        <v>1.70219289685325</v>
      </c>
      <c r="N1233" s="5">
        <v>1.1141237531411801</v>
      </c>
      <c r="O1233" s="5">
        <v>1.0143239214569</v>
      </c>
      <c r="P1233" s="5">
        <v>0.97212214887131998</v>
      </c>
      <c r="Q1233" s="5">
        <v>0.79112160612319804</v>
      </c>
      <c r="R1233" s="5">
        <v>1.1095928605457199</v>
      </c>
      <c r="S1233" s="11" t="s">
        <v>48</v>
      </c>
      <c r="T1233" t="s">
        <v>48</v>
      </c>
      <c r="U1233" t="s">
        <v>48</v>
      </c>
      <c r="V1233" t="s">
        <v>48</v>
      </c>
      <c r="W1233" t="s">
        <v>48</v>
      </c>
      <c r="X1233" t="s">
        <v>50</v>
      </c>
      <c r="Y1233" s="7">
        <f>ABS(Quintile_Data[[#This Row],[AE_Amt_Overall]]-MAX(Quintile_Data[[#This Row],[AE_Amt_Q1]:[AE_Amt_Q5]]))</f>
        <v>0.40468500895599901</v>
      </c>
      <c r="Z1233" s="6">
        <f>ABS(MIN(Quintile_Data[[#This Row],[AE_Amt_Q1]:[AE_Amt_Q5]])-Quintile_Data[[#This Row],[AE_Amt_Overall]])</f>
        <v>0.26251529946521401</v>
      </c>
      <c r="AA1233" s="19">
        <f>VLOOKUP(Quintile_Data[[#This Row],[Deaths_Q1]],Mapping!$A$2:$B$8,2,FALSE)</f>
        <v>50</v>
      </c>
      <c r="AB1233" s="8">
        <f>VLOOKUP(Quintile_Data[[#This Row],[Deaths_Q2]],Mapping!$A$2:$B$8,2,FALSE)</f>
        <v>50</v>
      </c>
      <c r="AC1233" s="8">
        <f>VLOOKUP(Quintile_Data[[#This Row],[Deaths_Q3]],Mapping!$A$2:$B$8,2,FALSE)</f>
        <v>50</v>
      </c>
      <c r="AD1233" s="8">
        <f>VLOOKUP(Quintile_Data[[#This Row],[Deaths_Q4]],Mapping!$A$2:$B$8,2,FALSE)</f>
        <v>50</v>
      </c>
      <c r="AE1233" s="8">
        <f>VLOOKUP(Quintile_Data[[#This Row],[Deaths_Q5]],Mapping!$A$2:$B$8,2,FALSE)</f>
        <v>50</v>
      </c>
      <c r="AF1233" s="8">
        <f>VLOOKUP(Quintile_Data[[#This Row],[Deaths_Overall]],Mapping!$A$2:$B$8,2,FALSE)</f>
        <v>100</v>
      </c>
    </row>
    <row r="1234" spans="1:32" x14ac:dyDescent="0.25">
      <c r="A1234" t="s">
        <v>12</v>
      </c>
      <c r="B1234" t="s">
        <v>15</v>
      </c>
      <c r="C1234" t="s">
        <v>28</v>
      </c>
      <c r="D1234" t="s">
        <v>10</v>
      </c>
      <c r="E1234" t="s">
        <v>60</v>
      </c>
      <c r="F1234" t="s">
        <v>16</v>
      </c>
      <c r="G1234" s="10" t="s">
        <v>54</v>
      </c>
      <c r="H1234" s="5" t="s">
        <v>54</v>
      </c>
      <c r="I1234" s="5" t="s">
        <v>54</v>
      </c>
      <c r="J1234" s="5" t="s">
        <v>54</v>
      </c>
      <c r="K1234" s="5" t="s">
        <v>54</v>
      </c>
      <c r="L1234" s="5" t="s">
        <v>54</v>
      </c>
      <c r="M1234" s="10" t="s">
        <v>54</v>
      </c>
      <c r="N1234" s="5" t="s">
        <v>54</v>
      </c>
      <c r="O1234" s="5" t="s">
        <v>54</v>
      </c>
      <c r="P1234" s="5" t="s">
        <v>54</v>
      </c>
      <c r="Q1234" s="5" t="s">
        <v>54</v>
      </c>
      <c r="R1234" s="5" t="s">
        <v>54</v>
      </c>
      <c r="S1234" s="11" t="s">
        <v>55</v>
      </c>
      <c r="T1234" t="s">
        <v>55</v>
      </c>
      <c r="U1234" t="s">
        <v>55</v>
      </c>
      <c r="V1234" t="s">
        <v>55</v>
      </c>
      <c r="W1234" t="s">
        <v>55</v>
      </c>
      <c r="X1234" t="s">
        <v>55</v>
      </c>
      <c r="Y1234" s="7" t="e">
        <f>ABS(Quintile_Data[[#This Row],[AE_Amt_Overall]]-MAX(Quintile_Data[[#This Row],[AE_Amt_Q1]:[AE_Amt_Q5]]))</f>
        <v>#VALUE!</v>
      </c>
      <c r="Z1234" s="6" t="e">
        <f>ABS(MIN(Quintile_Data[[#This Row],[AE_Amt_Q1]:[AE_Amt_Q5]])-Quintile_Data[[#This Row],[AE_Amt_Overall]])</f>
        <v>#VALUE!</v>
      </c>
      <c r="AA1234" s="19" t="str">
        <f>VLOOKUP(Quintile_Data[[#This Row],[Deaths_Q1]],Mapping!$A$2:$B$8,2,FALSE)</f>
        <v>N/A</v>
      </c>
      <c r="AB1234" s="8" t="str">
        <f>VLOOKUP(Quintile_Data[[#This Row],[Deaths_Q2]],Mapping!$A$2:$B$8,2,FALSE)</f>
        <v>N/A</v>
      </c>
      <c r="AC1234" s="8" t="str">
        <f>VLOOKUP(Quintile_Data[[#This Row],[Deaths_Q3]],Mapping!$A$2:$B$8,2,FALSE)</f>
        <v>N/A</v>
      </c>
      <c r="AD1234" s="8" t="str">
        <f>VLOOKUP(Quintile_Data[[#This Row],[Deaths_Q4]],Mapping!$A$2:$B$8,2,FALSE)</f>
        <v>N/A</v>
      </c>
      <c r="AE1234" s="8" t="str">
        <f>VLOOKUP(Quintile_Data[[#This Row],[Deaths_Q5]],Mapping!$A$2:$B$8,2,FALSE)</f>
        <v>N/A</v>
      </c>
      <c r="AF1234" s="8" t="str">
        <f>VLOOKUP(Quintile_Data[[#This Row],[Deaths_Overall]],Mapping!$A$2:$B$8,2,FALSE)</f>
        <v>N/A</v>
      </c>
    </row>
    <row r="1235" spans="1:32" x14ac:dyDescent="0.25">
      <c r="A1235" t="s">
        <v>12</v>
      </c>
      <c r="B1235" t="s">
        <v>15</v>
      </c>
      <c r="C1235" t="s">
        <v>28</v>
      </c>
      <c r="D1235" t="s">
        <v>10</v>
      </c>
      <c r="E1235" t="s">
        <v>60</v>
      </c>
      <c r="F1235" t="s">
        <v>57</v>
      </c>
      <c r="G1235" s="10" t="s">
        <v>54</v>
      </c>
      <c r="H1235" s="5" t="s">
        <v>54</v>
      </c>
      <c r="I1235" s="5" t="s">
        <v>54</v>
      </c>
      <c r="J1235" s="5" t="s">
        <v>54</v>
      </c>
      <c r="K1235" s="5" t="s">
        <v>54</v>
      </c>
      <c r="L1235" s="5" t="s">
        <v>54</v>
      </c>
      <c r="M1235" s="10" t="s">
        <v>54</v>
      </c>
      <c r="N1235" s="5" t="s">
        <v>54</v>
      </c>
      <c r="O1235" s="5" t="s">
        <v>54</v>
      </c>
      <c r="P1235" s="5" t="s">
        <v>54</v>
      </c>
      <c r="Q1235" s="5" t="s">
        <v>54</v>
      </c>
      <c r="R1235" s="5" t="s">
        <v>54</v>
      </c>
      <c r="S1235" s="11" t="s">
        <v>55</v>
      </c>
      <c r="T1235" t="s">
        <v>55</v>
      </c>
      <c r="U1235" t="s">
        <v>55</v>
      </c>
      <c r="V1235" t="s">
        <v>55</v>
      </c>
      <c r="W1235" t="s">
        <v>55</v>
      </c>
      <c r="X1235" t="s">
        <v>55</v>
      </c>
      <c r="Y1235" s="7" t="e">
        <f>ABS(Quintile_Data[[#This Row],[AE_Amt_Overall]]-MAX(Quintile_Data[[#This Row],[AE_Amt_Q1]:[AE_Amt_Q5]]))</f>
        <v>#VALUE!</v>
      </c>
      <c r="Z1235" s="6" t="e">
        <f>ABS(MIN(Quintile_Data[[#This Row],[AE_Amt_Q1]:[AE_Amt_Q5]])-Quintile_Data[[#This Row],[AE_Amt_Overall]])</f>
        <v>#VALUE!</v>
      </c>
      <c r="AA1235" s="19" t="str">
        <f>VLOOKUP(Quintile_Data[[#This Row],[Deaths_Q1]],Mapping!$A$2:$B$8,2,FALSE)</f>
        <v>N/A</v>
      </c>
      <c r="AB1235" s="8" t="str">
        <f>VLOOKUP(Quintile_Data[[#This Row],[Deaths_Q2]],Mapping!$A$2:$B$8,2,FALSE)</f>
        <v>N/A</v>
      </c>
      <c r="AC1235" s="8" t="str">
        <f>VLOOKUP(Quintile_Data[[#This Row],[Deaths_Q3]],Mapping!$A$2:$B$8,2,FALSE)</f>
        <v>N/A</v>
      </c>
      <c r="AD1235" s="8" t="str">
        <f>VLOOKUP(Quintile_Data[[#This Row],[Deaths_Q4]],Mapping!$A$2:$B$8,2,FALSE)</f>
        <v>N/A</v>
      </c>
      <c r="AE1235" s="8" t="str">
        <f>VLOOKUP(Quintile_Data[[#This Row],[Deaths_Q5]],Mapping!$A$2:$B$8,2,FALSE)</f>
        <v>N/A</v>
      </c>
      <c r="AF1235" s="8" t="str">
        <f>VLOOKUP(Quintile_Data[[#This Row],[Deaths_Overall]],Mapping!$A$2:$B$8,2,FALSE)</f>
        <v>N/A</v>
      </c>
    </row>
    <row r="1236" spans="1:32" x14ac:dyDescent="0.25">
      <c r="A1236" t="s">
        <v>12</v>
      </c>
      <c r="B1236" t="s">
        <v>15</v>
      </c>
      <c r="C1236" t="s">
        <v>28</v>
      </c>
      <c r="D1236" t="s">
        <v>10</v>
      </c>
      <c r="E1236" t="s">
        <v>61</v>
      </c>
      <c r="F1236" t="s">
        <v>16</v>
      </c>
      <c r="G1236" s="10" t="s">
        <v>54</v>
      </c>
      <c r="H1236" s="5">
        <v>3.0285989284350001</v>
      </c>
      <c r="I1236" s="5">
        <v>1.59015600553798</v>
      </c>
      <c r="J1236" s="5">
        <v>1.1173464491507801</v>
      </c>
      <c r="K1236" s="5">
        <v>0.60920578504641099</v>
      </c>
      <c r="L1236" s="5">
        <v>1.4859680752289901</v>
      </c>
      <c r="M1236" s="10" t="s">
        <v>54</v>
      </c>
      <c r="N1236" s="5">
        <v>3.2550498100597598</v>
      </c>
      <c r="O1236" s="5">
        <v>1.7315025230277601</v>
      </c>
      <c r="P1236" s="5">
        <v>1.2458543473158199</v>
      </c>
      <c r="Q1236" s="5">
        <v>0.75811043395329802</v>
      </c>
      <c r="R1236" s="5">
        <v>1.5938507131992701</v>
      </c>
      <c r="S1236" s="11" t="s">
        <v>55</v>
      </c>
      <c r="T1236" t="s">
        <v>51</v>
      </c>
      <c r="U1236" t="s">
        <v>49</v>
      </c>
      <c r="V1236" t="s">
        <v>51</v>
      </c>
      <c r="W1236" t="s">
        <v>51</v>
      </c>
      <c r="X1236" t="s">
        <v>49</v>
      </c>
      <c r="Y1236" s="7">
        <f>ABS(Quintile_Data[[#This Row],[AE_Amt_Overall]]-MAX(Quintile_Data[[#This Row],[AE_Amt_Q1]:[AE_Amt_Q5]]))</f>
        <v>1.54263085320601</v>
      </c>
      <c r="Z1236" s="6">
        <f>ABS(MIN(Quintile_Data[[#This Row],[AE_Amt_Q1]:[AE_Amt_Q5]])-Quintile_Data[[#This Row],[AE_Amt_Overall]])</f>
        <v>0.87676229018257912</v>
      </c>
      <c r="AA1236" s="19" t="str">
        <f>VLOOKUP(Quintile_Data[[#This Row],[Deaths_Q1]],Mapping!$A$2:$B$8,2,FALSE)</f>
        <v>N/A</v>
      </c>
      <c r="AB1236" s="8">
        <f>VLOOKUP(Quintile_Data[[#This Row],[Deaths_Q2]],Mapping!$A$2:$B$8,2,FALSE)</f>
        <v>6</v>
      </c>
      <c r="AC1236" s="8">
        <f>VLOOKUP(Quintile_Data[[#This Row],[Deaths_Q3]],Mapping!$A$2:$B$8,2,FALSE)</f>
        <v>25</v>
      </c>
      <c r="AD1236" s="8">
        <f>VLOOKUP(Quintile_Data[[#This Row],[Deaths_Q4]],Mapping!$A$2:$B$8,2,FALSE)</f>
        <v>6</v>
      </c>
      <c r="AE1236" s="8">
        <f>VLOOKUP(Quintile_Data[[#This Row],[Deaths_Q5]],Mapping!$A$2:$B$8,2,FALSE)</f>
        <v>6</v>
      </c>
      <c r="AF1236" s="8">
        <f>VLOOKUP(Quintile_Data[[#This Row],[Deaths_Overall]],Mapping!$A$2:$B$8,2,FALSE)</f>
        <v>25</v>
      </c>
    </row>
    <row r="1237" spans="1:32" x14ac:dyDescent="0.25">
      <c r="A1237" t="s">
        <v>12</v>
      </c>
      <c r="B1237" t="s">
        <v>15</v>
      </c>
      <c r="C1237" t="s">
        <v>28</v>
      </c>
      <c r="D1237" t="s">
        <v>10</v>
      </c>
      <c r="E1237" t="s">
        <v>61</v>
      </c>
      <c r="F1237" t="s">
        <v>7</v>
      </c>
      <c r="G1237" s="10" t="s">
        <v>54</v>
      </c>
      <c r="H1237" s="5" t="s">
        <v>54</v>
      </c>
      <c r="I1237" s="5" t="s">
        <v>54</v>
      </c>
      <c r="J1237" s="5" t="s">
        <v>54</v>
      </c>
      <c r="K1237" s="5" t="s">
        <v>54</v>
      </c>
      <c r="L1237" s="5">
        <v>1.6047735135355501</v>
      </c>
      <c r="M1237" s="10" t="s">
        <v>54</v>
      </c>
      <c r="N1237" s="5" t="s">
        <v>54</v>
      </c>
      <c r="O1237" s="5" t="s">
        <v>54</v>
      </c>
      <c r="P1237" s="5" t="s">
        <v>54</v>
      </c>
      <c r="Q1237" s="5" t="s">
        <v>54</v>
      </c>
      <c r="R1237" s="5">
        <v>1.7784073073261599</v>
      </c>
      <c r="S1237" s="11" t="s">
        <v>55</v>
      </c>
      <c r="T1237" t="s">
        <v>55</v>
      </c>
      <c r="U1237" t="s">
        <v>55</v>
      </c>
      <c r="V1237" t="s">
        <v>55</v>
      </c>
      <c r="W1237" t="s">
        <v>55</v>
      </c>
      <c r="X1237" t="s">
        <v>51</v>
      </c>
      <c r="Y1237" s="7">
        <f>ABS(Quintile_Data[[#This Row],[AE_Amt_Overall]]-MAX(Quintile_Data[[#This Row],[AE_Amt_Q1]:[AE_Amt_Q5]]))</f>
        <v>1.6047735135355501</v>
      </c>
      <c r="Z1237" s="6">
        <f>ABS(MIN(Quintile_Data[[#This Row],[AE_Amt_Q1]:[AE_Amt_Q5]])-Quintile_Data[[#This Row],[AE_Amt_Overall]])</f>
        <v>1.6047735135355501</v>
      </c>
      <c r="AA1237" s="19" t="str">
        <f>VLOOKUP(Quintile_Data[[#This Row],[Deaths_Q1]],Mapping!$A$2:$B$8,2,FALSE)</f>
        <v>N/A</v>
      </c>
      <c r="AB1237" s="8" t="str">
        <f>VLOOKUP(Quintile_Data[[#This Row],[Deaths_Q2]],Mapping!$A$2:$B$8,2,FALSE)</f>
        <v>N/A</v>
      </c>
      <c r="AC1237" s="8" t="str">
        <f>VLOOKUP(Quintile_Data[[#This Row],[Deaths_Q3]],Mapping!$A$2:$B$8,2,FALSE)</f>
        <v>N/A</v>
      </c>
      <c r="AD1237" s="8" t="str">
        <f>VLOOKUP(Quintile_Data[[#This Row],[Deaths_Q4]],Mapping!$A$2:$B$8,2,FALSE)</f>
        <v>N/A</v>
      </c>
      <c r="AE1237" s="8" t="str">
        <f>VLOOKUP(Quintile_Data[[#This Row],[Deaths_Q5]],Mapping!$A$2:$B$8,2,FALSE)</f>
        <v>N/A</v>
      </c>
      <c r="AF1237" s="8">
        <f>VLOOKUP(Quintile_Data[[#This Row],[Deaths_Overall]],Mapping!$A$2:$B$8,2,FALSE)</f>
        <v>6</v>
      </c>
    </row>
    <row r="1238" spans="1:32" x14ac:dyDescent="0.25">
      <c r="A1238" t="s">
        <v>12</v>
      </c>
      <c r="B1238" t="s">
        <v>15</v>
      </c>
      <c r="C1238" t="s">
        <v>28</v>
      </c>
      <c r="D1238" t="s">
        <v>10</v>
      </c>
      <c r="E1238" t="s">
        <v>61</v>
      </c>
      <c r="F1238" t="s">
        <v>57</v>
      </c>
      <c r="G1238" s="10" t="s">
        <v>54</v>
      </c>
      <c r="H1238" s="5">
        <v>3.0243843432244</v>
      </c>
      <c r="I1238" s="5">
        <v>1.7276090222821301</v>
      </c>
      <c r="J1238" s="5">
        <v>1.1508226370414101</v>
      </c>
      <c r="K1238" s="5">
        <v>0.64057425347785402</v>
      </c>
      <c r="L1238" s="5">
        <v>1.5283033169101501</v>
      </c>
      <c r="M1238" s="10" t="s">
        <v>54</v>
      </c>
      <c r="N1238" s="5">
        <v>3.07952765195843</v>
      </c>
      <c r="O1238" s="5">
        <v>1.88093219910235</v>
      </c>
      <c r="P1238" s="5">
        <v>1.28395710825681</v>
      </c>
      <c r="Q1238" s="5">
        <v>0.82592794626312405</v>
      </c>
      <c r="R1238" s="5">
        <v>1.6120499117862199</v>
      </c>
      <c r="S1238" s="11" t="s">
        <v>55</v>
      </c>
      <c r="T1238" t="s">
        <v>51</v>
      </c>
      <c r="U1238" t="s">
        <v>53</v>
      </c>
      <c r="V1238" t="s">
        <v>53</v>
      </c>
      <c r="W1238" t="s">
        <v>51</v>
      </c>
      <c r="X1238" t="s">
        <v>49</v>
      </c>
      <c r="Y1238" s="7">
        <f>ABS(Quintile_Data[[#This Row],[AE_Amt_Overall]]-MAX(Quintile_Data[[#This Row],[AE_Amt_Q1]:[AE_Amt_Q5]]))</f>
        <v>1.4960810263142499</v>
      </c>
      <c r="Z1238" s="6">
        <f>ABS(MIN(Quintile_Data[[#This Row],[AE_Amt_Q1]:[AE_Amt_Q5]])-Quintile_Data[[#This Row],[AE_Amt_Overall]])</f>
        <v>0.88772906343229607</v>
      </c>
      <c r="AA1238" s="19" t="str">
        <f>VLOOKUP(Quintile_Data[[#This Row],[Deaths_Q1]],Mapping!$A$2:$B$8,2,FALSE)</f>
        <v>N/A</v>
      </c>
      <c r="AB1238" s="8">
        <f>VLOOKUP(Quintile_Data[[#This Row],[Deaths_Q2]],Mapping!$A$2:$B$8,2,FALSE)</f>
        <v>6</v>
      </c>
      <c r="AC1238" s="8">
        <f>VLOOKUP(Quintile_Data[[#This Row],[Deaths_Q3]],Mapping!$A$2:$B$8,2,FALSE)</f>
        <v>12</v>
      </c>
      <c r="AD1238" s="8">
        <f>VLOOKUP(Quintile_Data[[#This Row],[Deaths_Q4]],Mapping!$A$2:$B$8,2,FALSE)</f>
        <v>12</v>
      </c>
      <c r="AE1238" s="8">
        <f>VLOOKUP(Quintile_Data[[#This Row],[Deaths_Q5]],Mapping!$A$2:$B$8,2,FALSE)</f>
        <v>6</v>
      </c>
      <c r="AF1238" s="8">
        <f>VLOOKUP(Quintile_Data[[#This Row],[Deaths_Overall]],Mapping!$A$2:$B$8,2,FALSE)</f>
        <v>25</v>
      </c>
    </row>
    <row r="1239" spans="1:32" x14ac:dyDescent="0.25">
      <c r="A1239" t="s">
        <v>12</v>
      </c>
      <c r="B1239" t="s">
        <v>15</v>
      </c>
      <c r="C1239" t="s">
        <v>28</v>
      </c>
      <c r="D1239" t="s">
        <v>10</v>
      </c>
      <c r="E1239" t="s">
        <v>62</v>
      </c>
      <c r="F1239" t="s">
        <v>16</v>
      </c>
      <c r="G1239" s="10">
        <v>3.7017509759000702</v>
      </c>
      <c r="H1239" s="5">
        <v>2.9651564061786901</v>
      </c>
      <c r="I1239" s="5">
        <v>1.86508832450817</v>
      </c>
      <c r="J1239" s="5">
        <v>1.3035116137459899</v>
      </c>
      <c r="K1239" s="5" t="s">
        <v>54</v>
      </c>
      <c r="L1239" s="5">
        <v>1.81081848319954</v>
      </c>
      <c r="M1239" s="10">
        <v>3.5290035875153398</v>
      </c>
      <c r="N1239" s="5">
        <v>3.2900013902201701</v>
      </c>
      <c r="O1239" s="5">
        <v>1.72164528492763</v>
      </c>
      <c r="P1239" s="5">
        <v>1.36460079314358</v>
      </c>
      <c r="Q1239" s="5" t="s">
        <v>54</v>
      </c>
      <c r="R1239" s="5">
        <v>1.8214329905356801</v>
      </c>
      <c r="S1239" s="11" t="s">
        <v>51</v>
      </c>
      <c r="T1239" t="s">
        <v>51</v>
      </c>
      <c r="U1239" t="s">
        <v>53</v>
      </c>
      <c r="V1239" t="s">
        <v>51</v>
      </c>
      <c r="W1239" t="s">
        <v>55</v>
      </c>
      <c r="X1239" t="s">
        <v>49</v>
      </c>
      <c r="Y1239" s="7">
        <f>ABS(Quintile_Data[[#This Row],[AE_Amt_Overall]]-MAX(Quintile_Data[[#This Row],[AE_Amt_Q1]:[AE_Amt_Q5]]))</f>
        <v>1.8909324927005302</v>
      </c>
      <c r="Z1239" s="6">
        <f>ABS(MIN(Quintile_Data[[#This Row],[AE_Amt_Q1]:[AE_Amt_Q5]])-Quintile_Data[[#This Row],[AE_Amt_Overall]])</f>
        <v>0.50730686945355008</v>
      </c>
      <c r="AA1239" s="19">
        <f>VLOOKUP(Quintile_Data[[#This Row],[Deaths_Q1]],Mapping!$A$2:$B$8,2,FALSE)</f>
        <v>6</v>
      </c>
      <c r="AB1239" s="8">
        <f>VLOOKUP(Quintile_Data[[#This Row],[Deaths_Q2]],Mapping!$A$2:$B$8,2,FALSE)</f>
        <v>6</v>
      </c>
      <c r="AC1239" s="8">
        <f>VLOOKUP(Quintile_Data[[#This Row],[Deaths_Q3]],Mapping!$A$2:$B$8,2,FALSE)</f>
        <v>12</v>
      </c>
      <c r="AD1239" s="8">
        <f>VLOOKUP(Quintile_Data[[#This Row],[Deaths_Q4]],Mapping!$A$2:$B$8,2,FALSE)</f>
        <v>6</v>
      </c>
      <c r="AE1239" s="8" t="str">
        <f>VLOOKUP(Quintile_Data[[#This Row],[Deaths_Q5]],Mapping!$A$2:$B$8,2,FALSE)</f>
        <v>N/A</v>
      </c>
      <c r="AF1239" s="8">
        <f>VLOOKUP(Quintile_Data[[#This Row],[Deaths_Overall]],Mapping!$A$2:$B$8,2,FALSE)</f>
        <v>25</v>
      </c>
    </row>
    <row r="1240" spans="1:32" x14ac:dyDescent="0.25">
      <c r="A1240" t="s">
        <v>12</v>
      </c>
      <c r="B1240" t="s">
        <v>15</v>
      </c>
      <c r="C1240" t="s">
        <v>28</v>
      </c>
      <c r="D1240" t="s">
        <v>10</v>
      </c>
      <c r="E1240" t="s">
        <v>62</v>
      </c>
      <c r="F1240" t="s">
        <v>7</v>
      </c>
      <c r="G1240" s="10" t="s">
        <v>54</v>
      </c>
      <c r="H1240" s="5" t="s">
        <v>54</v>
      </c>
      <c r="I1240" s="5" t="s">
        <v>54</v>
      </c>
      <c r="J1240" s="5">
        <v>0.929893304507031</v>
      </c>
      <c r="K1240" s="5" t="s">
        <v>54</v>
      </c>
      <c r="L1240" s="5">
        <v>1.2142968353602599</v>
      </c>
      <c r="M1240" s="10" t="s">
        <v>54</v>
      </c>
      <c r="N1240" s="5" t="s">
        <v>54</v>
      </c>
      <c r="O1240" s="5" t="s">
        <v>54</v>
      </c>
      <c r="P1240" s="5">
        <v>1.24522222737718</v>
      </c>
      <c r="Q1240" s="5" t="s">
        <v>54</v>
      </c>
      <c r="R1240" s="5">
        <v>1.34360806223027</v>
      </c>
      <c r="S1240" s="11" t="s">
        <v>55</v>
      </c>
      <c r="T1240" t="s">
        <v>55</v>
      </c>
      <c r="U1240" t="s">
        <v>55</v>
      </c>
      <c r="V1240" t="s">
        <v>51</v>
      </c>
      <c r="W1240" t="s">
        <v>55</v>
      </c>
      <c r="X1240" t="s">
        <v>53</v>
      </c>
      <c r="Y1240" s="7">
        <f>ABS(Quintile_Data[[#This Row],[AE_Amt_Overall]]-MAX(Quintile_Data[[#This Row],[AE_Amt_Q1]:[AE_Amt_Q5]]))</f>
        <v>0.28440353085322889</v>
      </c>
      <c r="Z1240" s="6">
        <f>ABS(MIN(Quintile_Data[[#This Row],[AE_Amt_Q1]:[AE_Amt_Q5]])-Quintile_Data[[#This Row],[AE_Amt_Overall]])</f>
        <v>0.28440353085322889</v>
      </c>
      <c r="AA1240" s="19" t="str">
        <f>VLOOKUP(Quintile_Data[[#This Row],[Deaths_Q1]],Mapping!$A$2:$B$8,2,FALSE)</f>
        <v>N/A</v>
      </c>
      <c r="AB1240" s="8" t="str">
        <f>VLOOKUP(Quintile_Data[[#This Row],[Deaths_Q2]],Mapping!$A$2:$B$8,2,FALSE)</f>
        <v>N/A</v>
      </c>
      <c r="AC1240" s="8" t="str">
        <f>VLOOKUP(Quintile_Data[[#This Row],[Deaths_Q3]],Mapping!$A$2:$B$8,2,FALSE)</f>
        <v>N/A</v>
      </c>
      <c r="AD1240" s="8">
        <f>VLOOKUP(Quintile_Data[[#This Row],[Deaths_Q4]],Mapping!$A$2:$B$8,2,FALSE)</f>
        <v>6</v>
      </c>
      <c r="AE1240" s="8" t="str">
        <f>VLOOKUP(Quintile_Data[[#This Row],[Deaths_Q5]],Mapping!$A$2:$B$8,2,FALSE)</f>
        <v>N/A</v>
      </c>
      <c r="AF1240" s="8">
        <f>VLOOKUP(Quintile_Data[[#This Row],[Deaths_Overall]],Mapping!$A$2:$B$8,2,FALSE)</f>
        <v>12</v>
      </c>
    </row>
    <row r="1241" spans="1:32" x14ac:dyDescent="0.25">
      <c r="A1241" t="s">
        <v>12</v>
      </c>
      <c r="B1241" t="s">
        <v>15</v>
      </c>
      <c r="C1241" t="s">
        <v>28</v>
      </c>
      <c r="D1241" t="s">
        <v>10</v>
      </c>
      <c r="E1241" t="s">
        <v>62</v>
      </c>
      <c r="F1241" t="s">
        <v>57</v>
      </c>
      <c r="G1241" s="10" t="s">
        <v>54</v>
      </c>
      <c r="H1241" s="5">
        <v>2.79588808013935</v>
      </c>
      <c r="I1241" s="5">
        <v>1.61927548248694</v>
      </c>
      <c r="J1241" s="5">
        <v>1.07648703692598</v>
      </c>
      <c r="K1241" s="5">
        <v>0.64984572020508602</v>
      </c>
      <c r="L1241" s="5">
        <v>1.3874980404227999</v>
      </c>
      <c r="M1241" s="10" t="s">
        <v>54</v>
      </c>
      <c r="N1241" s="5">
        <v>3.4766838192799399</v>
      </c>
      <c r="O1241" s="5">
        <v>1.8273464276755</v>
      </c>
      <c r="P1241" s="5">
        <v>1.37158605279762</v>
      </c>
      <c r="Q1241" s="5">
        <v>0.98344748976765695</v>
      </c>
      <c r="R1241" s="5">
        <v>1.6649751185778101</v>
      </c>
      <c r="S1241" s="11" t="s">
        <v>55</v>
      </c>
      <c r="T1241" t="s">
        <v>51</v>
      </c>
      <c r="U1241" t="s">
        <v>53</v>
      </c>
      <c r="V1241" t="s">
        <v>53</v>
      </c>
      <c r="W1241" t="s">
        <v>51</v>
      </c>
      <c r="X1241" t="s">
        <v>49</v>
      </c>
      <c r="Y1241" s="7">
        <f>ABS(Quintile_Data[[#This Row],[AE_Amt_Overall]]-MAX(Quintile_Data[[#This Row],[AE_Amt_Q1]:[AE_Amt_Q5]]))</f>
        <v>1.4083900397165501</v>
      </c>
      <c r="Z1241" s="6">
        <f>ABS(MIN(Quintile_Data[[#This Row],[AE_Amt_Q1]:[AE_Amt_Q5]])-Quintile_Data[[#This Row],[AE_Amt_Overall]])</f>
        <v>0.73765232021771387</v>
      </c>
      <c r="AA1241" s="19" t="str">
        <f>VLOOKUP(Quintile_Data[[#This Row],[Deaths_Q1]],Mapping!$A$2:$B$8,2,FALSE)</f>
        <v>N/A</v>
      </c>
      <c r="AB1241" s="8">
        <f>VLOOKUP(Quintile_Data[[#This Row],[Deaths_Q2]],Mapping!$A$2:$B$8,2,FALSE)</f>
        <v>6</v>
      </c>
      <c r="AC1241" s="8">
        <f>VLOOKUP(Quintile_Data[[#This Row],[Deaths_Q3]],Mapping!$A$2:$B$8,2,FALSE)</f>
        <v>12</v>
      </c>
      <c r="AD1241" s="8">
        <f>VLOOKUP(Quintile_Data[[#This Row],[Deaths_Q4]],Mapping!$A$2:$B$8,2,FALSE)</f>
        <v>12</v>
      </c>
      <c r="AE1241" s="8">
        <f>VLOOKUP(Quintile_Data[[#This Row],[Deaths_Q5]],Mapping!$A$2:$B$8,2,FALSE)</f>
        <v>6</v>
      </c>
      <c r="AF1241" s="8">
        <f>VLOOKUP(Quintile_Data[[#This Row],[Deaths_Overall]],Mapping!$A$2:$B$8,2,FALSE)</f>
        <v>25</v>
      </c>
    </row>
    <row r="1242" spans="1:32" x14ac:dyDescent="0.25">
      <c r="A1242" t="s">
        <v>12</v>
      </c>
      <c r="B1242" t="s">
        <v>15</v>
      </c>
      <c r="C1242" t="s">
        <v>28</v>
      </c>
      <c r="D1242" t="s">
        <v>10</v>
      </c>
      <c r="E1242" t="s">
        <v>11</v>
      </c>
      <c r="F1242" t="s">
        <v>16</v>
      </c>
      <c r="G1242" s="10">
        <v>8.60046243568355</v>
      </c>
      <c r="H1242" s="5">
        <v>4.07940119641896</v>
      </c>
      <c r="I1242" s="5">
        <v>2.6898202718000599</v>
      </c>
      <c r="J1242" s="5">
        <v>1.51165689148154</v>
      </c>
      <c r="K1242" s="5">
        <v>1.19925375024894</v>
      </c>
      <c r="L1242" s="5">
        <v>1.79140459114279</v>
      </c>
      <c r="M1242" s="10">
        <v>8.1928892737763199</v>
      </c>
      <c r="N1242" s="5">
        <v>4.5808301036202703</v>
      </c>
      <c r="O1242" s="5">
        <v>3.09264428723601</v>
      </c>
      <c r="P1242" s="5">
        <v>1.7273146972153099</v>
      </c>
      <c r="Q1242" s="5">
        <v>1.2787819356822701</v>
      </c>
      <c r="R1242" s="5">
        <v>1.9472938898007699</v>
      </c>
      <c r="S1242" s="11" t="s">
        <v>51</v>
      </c>
      <c r="T1242" t="s">
        <v>51</v>
      </c>
      <c r="U1242" t="s">
        <v>51</v>
      </c>
      <c r="V1242" t="s">
        <v>51</v>
      </c>
      <c r="W1242" t="s">
        <v>53</v>
      </c>
      <c r="X1242" t="s">
        <v>49</v>
      </c>
      <c r="Y1242" s="7">
        <f>ABS(Quintile_Data[[#This Row],[AE_Amt_Overall]]-MAX(Quintile_Data[[#This Row],[AE_Amt_Q1]:[AE_Amt_Q5]]))</f>
        <v>6.8090578445407601</v>
      </c>
      <c r="Z1242" s="6">
        <f>ABS(MIN(Quintile_Data[[#This Row],[AE_Amt_Q1]:[AE_Amt_Q5]])-Quintile_Data[[#This Row],[AE_Amt_Overall]])</f>
        <v>0.59215084089385006</v>
      </c>
      <c r="AA1242" s="19">
        <f>VLOOKUP(Quintile_Data[[#This Row],[Deaths_Q1]],Mapping!$A$2:$B$8,2,FALSE)</f>
        <v>6</v>
      </c>
      <c r="AB1242" s="8">
        <f>VLOOKUP(Quintile_Data[[#This Row],[Deaths_Q2]],Mapping!$A$2:$B$8,2,FALSE)</f>
        <v>6</v>
      </c>
      <c r="AC1242" s="8">
        <f>VLOOKUP(Quintile_Data[[#This Row],[Deaths_Q3]],Mapping!$A$2:$B$8,2,FALSE)</f>
        <v>6</v>
      </c>
      <c r="AD1242" s="8">
        <f>VLOOKUP(Quintile_Data[[#This Row],[Deaths_Q4]],Mapping!$A$2:$B$8,2,FALSE)</f>
        <v>6</v>
      </c>
      <c r="AE1242" s="8">
        <f>VLOOKUP(Quintile_Data[[#This Row],[Deaths_Q5]],Mapping!$A$2:$B$8,2,FALSE)</f>
        <v>12</v>
      </c>
      <c r="AF1242" s="8">
        <f>VLOOKUP(Quintile_Data[[#This Row],[Deaths_Overall]],Mapping!$A$2:$B$8,2,FALSE)</f>
        <v>25</v>
      </c>
    </row>
    <row r="1243" spans="1:32" x14ac:dyDescent="0.25">
      <c r="A1243" t="s">
        <v>12</v>
      </c>
      <c r="B1243" t="s">
        <v>15</v>
      </c>
      <c r="C1243" t="s">
        <v>28</v>
      </c>
      <c r="D1243" t="s">
        <v>10</v>
      </c>
      <c r="E1243" t="s">
        <v>11</v>
      </c>
      <c r="F1243" t="s">
        <v>7</v>
      </c>
      <c r="G1243" s="10" t="s">
        <v>54</v>
      </c>
      <c r="H1243" s="5">
        <v>1.5993815549564401</v>
      </c>
      <c r="I1243" s="5">
        <v>1.0982824449624</v>
      </c>
      <c r="J1243" s="5">
        <v>0.82950933773257296</v>
      </c>
      <c r="K1243" s="5" t="s">
        <v>54</v>
      </c>
      <c r="L1243" s="5">
        <v>1.0784573713734</v>
      </c>
      <c r="M1243" s="10" t="s">
        <v>54</v>
      </c>
      <c r="N1243" s="5">
        <v>1.4207399431271199</v>
      </c>
      <c r="O1243" s="5">
        <v>1.50327052956582</v>
      </c>
      <c r="P1243" s="5">
        <v>0.94067234735938199</v>
      </c>
      <c r="Q1243" s="5" t="s">
        <v>54</v>
      </c>
      <c r="R1243" s="5">
        <v>1.1872679786940801</v>
      </c>
      <c r="S1243" s="11" t="s">
        <v>55</v>
      </c>
      <c r="T1243" t="s">
        <v>51</v>
      </c>
      <c r="U1243" t="s">
        <v>53</v>
      </c>
      <c r="V1243" t="s">
        <v>53</v>
      </c>
      <c r="W1243" t="s">
        <v>55</v>
      </c>
      <c r="X1243" t="s">
        <v>49</v>
      </c>
      <c r="Y1243" s="7">
        <f>ABS(Quintile_Data[[#This Row],[AE_Amt_Overall]]-MAX(Quintile_Data[[#This Row],[AE_Amt_Q1]:[AE_Amt_Q5]]))</f>
        <v>0.52092418358304005</v>
      </c>
      <c r="Z1243" s="6">
        <f>ABS(MIN(Quintile_Data[[#This Row],[AE_Amt_Q1]:[AE_Amt_Q5]])-Quintile_Data[[#This Row],[AE_Amt_Overall]])</f>
        <v>0.24894803364082707</v>
      </c>
      <c r="AA1243" s="19" t="str">
        <f>VLOOKUP(Quintile_Data[[#This Row],[Deaths_Q1]],Mapping!$A$2:$B$8,2,FALSE)</f>
        <v>N/A</v>
      </c>
      <c r="AB1243" s="8">
        <f>VLOOKUP(Quintile_Data[[#This Row],[Deaths_Q2]],Mapping!$A$2:$B$8,2,FALSE)</f>
        <v>6</v>
      </c>
      <c r="AC1243" s="8">
        <f>VLOOKUP(Quintile_Data[[#This Row],[Deaths_Q3]],Mapping!$A$2:$B$8,2,FALSE)</f>
        <v>12</v>
      </c>
      <c r="AD1243" s="8">
        <f>VLOOKUP(Quintile_Data[[#This Row],[Deaths_Q4]],Mapping!$A$2:$B$8,2,FALSE)</f>
        <v>12</v>
      </c>
      <c r="AE1243" s="8" t="str">
        <f>VLOOKUP(Quintile_Data[[#This Row],[Deaths_Q5]],Mapping!$A$2:$B$8,2,FALSE)</f>
        <v>N/A</v>
      </c>
      <c r="AF1243" s="8">
        <f>VLOOKUP(Quintile_Data[[#This Row],[Deaths_Overall]],Mapping!$A$2:$B$8,2,FALSE)</f>
        <v>25</v>
      </c>
    </row>
    <row r="1244" spans="1:32" x14ac:dyDescent="0.25">
      <c r="A1244" t="s">
        <v>12</v>
      </c>
      <c r="B1244" t="s">
        <v>15</v>
      </c>
      <c r="C1244" t="s">
        <v>28</v>
      </c>
      <c r="D1244" t="s">
        <v>10</v>
      </c>
      <c r="E1244" t="s">
        <v>11</v>
      </c>
      <c r="F1244" t="s">
        <v>57</v>
      </c>
      <c r="G1244" s="10">
        <v>4.14624522853605</v>
      </c>
      <c r="H1244" s="5">
        <v>1.7427426447179499</v>
      </c>
      <c r="I1244" s="5">
        <v>1.3025750503617</v>
      </c>
      <c r="J1244" s="5">
        <v>0.93822704104731902</v>
      </c>
      <c r="K1244" s="5">
        <v>0.52863379816841805</v>
      </c>
      <c r="L1244" s="5">
        <v>1.1707169219993601</v>
      </c>
      <c r="M1244" s="10">
        <v>4.4784997863485803</v>
      </c>
      <c r="N1244" s="5">
        <v>1.8448556738425199</v>
      </c>
      <c r="O1244" s="5">
        <v>1.82784900127387</v>
      </c>
      <c r="P1244" s="5">
        <v>1.1855493525607701</v>
      </c>
      <c r="Q1244" s="5">
        <v>0.93980808271295002</v>
      </c>
      <c r="R1244" s="5">
        <v>1.5198515833069499</v>
      </c>
      <c r="S1244" s="11" t="s">
        <v>51</v>
      </c>
      <c r="T1244" t="s">
        <v>53</v>
      </c>
      <c r="U1244" t="s">
        <v>49</v>
      </c>
      <c r="V1244" t="s">
        <v>53</v>
      </c>
      <c r="W1244" t="s">
        <v>51</v>
      </c>
      <c r="X1244" t="s">
        <v>49</v>
      </c>
      <c r="Y1244" s="7">
        <f>ABS(Quintile_Data[[#This Row],[AE_Amt_Overall]]-MAX(Quintile_Data[[#This Row],[AE_Amt_Q1]:[AE_Amt_Q5]]))</f>
        <v>2.97552830653669</v>
      </c>
      <c r="Z1244" s="6">
        <f>ABS(MIN(Quintile_Data[[#This Row],[AE_Amt_Q1]:[AE_Amt_Q5]])-Quintile_Data[[#This Row],[AE_Amt_Overall]])</f>
        <v>0.64208312383094202</v>
      </c>
      <c r="AA1244" s="19">
        <f>VLOOKUP(Quintile_Data[[#This Row],[Deaths_Q1]],Mapping!$A$2:$B$8,2,FALSE)</f>
        <v>6</v>
      </c>
      <c r="AB1244" s="8">
        <f>VLOOKUP(Quintile_Data[[#This Row],[Deaths_Q2]],Mapping!$A$2:$B$8,2,FALSE)</f>
        <v>12</v>
      </c>
      <c r="AC1244" s="8">
        <f>VLOOKUP(Quintile_Data[[#This Row],[Deaths_Q3]],Mapping!$A$2:$B$8,2,FALSE)</f>
        <v>25</v>
      </c>
      <c r="AD1244" s="8">
        <f>VLOOKUP(Quintile_Data[[#This Row],[Deaths_Q4]],Mapping!$A$2:$B$8,2,FALSE)</f>
        <v>12</v>
      </c>
      <c r="AE1244" s="8">
        <f>VLOOKUP(Quintile_Data[[#This Row],[Deaths_Q5]],Mapping!$A$2:$B$8,2,FALSE)</f>
        <v>6</v>
      </c>
      <c r="AF1244" s="8">
        <f>VLOOKUP(Quintile_Data[[#This Row],[Deaths_Overall]],Mapping!$A$2:$B$8,2,FALSE)</f>
        <v>25</v>
      </c>
    </row>
    <row r="1245" spans="1:32" x14ac:dyDescent="0.25">
      <c r="A1245" t="s">
        <v>12</v>
      </c>
      <c r="B1245" t="s">
        <v>15</v>
      </c>
      <c r="C1245" t="s">
        <v>28</v>
      </c>
      <c r="D1245" t="s">
        <v>10</v>
      </c>
      <c r="E1245" t="s">
        <v>58</v>
      </c>
      <c r="F1245" t="s">
        <v>16</v>
      </c>
      <c r="G1245" s="10">
        <v>7.0128808661118498</v>
      </c>
      <c r="H1245" s="5">
        <v>3.74174494489742</v>
      </c>
      <c r="I1245" s="5">
        <v>2.5819649450072899</v>
      </c>
      <c r="J1245" s="5">
        <v>1.54209836705132</v>
      </c>
      <c r="K1245" s="5">
        <v>1.1337637918824599</v>
      </c>
      <c r="L1245" s="5">
        <v>1.6927344787838601</v>
      </c>
      <c r="M1245" s="10">
        <v>7.6290487762844004</v>
      </c>
      <c r="N1245" s="5">
        <v>3.57905861566605</v>
      </c>
      <c r="O1245" s="5">
        <v>3.0820691613433402</v>
      </c>
      <c r="P1245" s="5">
        <v>1.6079041367011699</v>
      </c>
      <c r="Q1245" s="5">
        <v>1.17538439608101</v>
      </c>
      <c r="R1245" s="5">
        <v>1.77260018917147</v>
      </c>
      <c r="S1245" s="11" t="s">
        <v>51</v>
      </c>
      <c r="T1245" t="s">
        <v>53</v>
      </c>
      <c r="U1245" t="s">
        <v>53</v>
      </c>
      <c r="V1245" t="s">
        <v>49</v>
      </c>
      <c r="W1245" t="s">
        <v>53</v>
      </c>
      <c r="X1245" t="s">
        <v>48</v>
      </c>
      <c r="Y1245" s="7">
        <f>ABS(Quintile_Data[[#This Row],[AE_Amt_Overall]]-MAX(Quintile_Data[[#This Row],[AE_Amt_Q1]:[AE_Amt_Q5]]))</f>
        <v>5.3201463873279895</v>
      </c>
      <c r="Z1245" s="6">
        <f>ABS(MIN(Quintile_Data[[#This Row],[AE_Amt_Q1]:[AE_Amt_Q5]])-Quintile_Data[[#This Row],[AE_Amt_Overall]])</f>
        <v>0.55897068690140017</v>
      </c>
      <c r="AA1245" s="19">
        <f>VLOOKUP(Quintile_Data[[#This Row],[Deaths_Q1]],Mapping!$A$2:$B$8,2,FALSE)</f>
        <v>6</v>
      </c>
      <c r="AB1245" s="8">
        <f>VLOOKUP(Quintile_Data[[#This Row],[Deaths_Q2]],Mapping!$A$2:$B$8,2,FALSE)</f>
        <v>12</v>
      </c>
      <c r="AC1245" s="8">
        <f>VLOOKUP(Quintile_Data[[#This Row],[Deaths_Q3]],Mapping!$A$2:$B$8,2,FALSE)</f>
        <v>12</v>
      </c>
      <c r="AD1245" s="8">
        <f>VLOOKUP(Quintile_Data[[#This Row],[Deaths_Q4]],Mapping!$A$2:$B$8,2,FALSE)</f>
        <v>25</v>
      </c>
      <c r="AE1245" s="8">
        <f>VLOOKUP(Quintile_Data[[#This Row],[Deaths_Q5]],Mapping!$A$2:$B$8,2,FALSE)</f>
        <v>12</v>
      </c>
      <c r="AF1245" s="8">
        <f>VLOOKUP(Quintile_Data[[#This Row],[Deaths_Overall]],Mapping!$A$2:$B$8,2,FALSE)</f>
        <v>50</v>
      </c>
    </row>
    <row r="1246" spans="1:32" x14ac:dyDescent="0.25">
      <c r="A1246" t="s">
        <v>12</v>
      </c>
      <c r="B1246" t="s">
        <v>15</v>
      </c>
      <c r="C1246" t="s">
        <v>28</v>
      </c>
      <c r="D1246" t="s">
        <v>10</v>
      </c>
      <c r="E1246" t="s">
        <v>58</v>
      </c>
      <c r="F1246" t="s">
        <v>7</v>
      </c>
      <c r="G1246" s="10" t="s">
        <v>54</v>
      </c>
      <c r="H1246" s="5">
        <v>2.0605287441885598</v>
      </c>
      <c r="I1246" s="5">
        <v>1.40014640519269</v>
      </c>
      <c r="J1246" s="5">
        <v>0.93487917160687495</v>
      </c>
      <c r="K1246" s="5">
        <v>0.47741346226616299</v>
      </c>
      <c r="L1246" s="5">
        <v>1.13124100627563</v>
      </c>
      <c r="M1246" s="10" t="s">
        <v>54</v>
      </c>
      <c r="N1246" s="5">
        <v>1.7291097710049701</v>
      </c>
      <c r="O1246" s="5">
        <v>1.4948354942329101</v>
      </c>
      <c r="P1246" s="5">
        <v>1.1472577185181301</v>
      </c>
      <c r="Q1246" s="5">
        <v>0.74306449439881295</v>
      </c>
      <c r="R1246" s="5">
        <v>1.26321450470931</v>
      </c>
      <c r="S1246" s="11" t="s">
        <v>55</v>
      </c>
      <c r="T1246" t="s">
        <v>51</v>
      </c>
      <c r="U1246" t="s">
        <v>53</v>
      </c>
      <c r="V1246" t="s">
        <v>49</v>
      </c>
      <c r="W1246" t="s">
        <v>51</v>
      </c>
      <c r="X1246" t="s">
        <v>49</v>
      </c>
      <c r="Y1246" s="7">
        <f>ABS(Quintile_Data[[#This Row],[AE_Amt_Overall]]-MAX(Quintile_Data[[#This Row],[AE_Amt_Q1]:[AE_Amt_Q5]]))</f>
        <v>0.92928773791292985</v>
      </c>
      <c r="Z1246" s="6">
        <f>ABS(MIN(Quintile_Data[[#This Row],[AE_Amt_Q1]:[AE_Amt_Q5]])-Quintile_Data[[#This Row],[AE_Amt_Overall]])</f>
        <v>0.65382754400946697</v>
      </c>
      <c r="AA1246" s="19" t="str">
        <f>VLOOKUP(Quintile_Data[[#This Row],[Deaths_Q1]],Mapping!$A$2:$B$8,2,FALSE)</f>
        <v>N/A</v>
      </c>
      <c r="AB1246" s="8">
        <f>VLOOKUP(Quintile_Data[[#This Row],[Deaths_Q2]],Mapping!$A$2:$B$8,2,FALSE)</f>
        <v>6</v>
      </c>
      <c r="AC1246" s="8">
        <f>VLOOKUP(Quintile_Data[[#This Row],[Deaths_Q3]],Mapping!$A$2:$B$8,2,FALSE)</f>
        <v>12</v>
      </c>
      <c r="AD1246" s="8">
        <f>VLOOKUP(Quintile_Data[[#This Row],[Deaths_Q4]],Mapping!$A$2:$B$8,2,FALSE)</f>
        <v>25</v>
      </c>
      <c r="AE1246" s="8">
        <f>VLOOKUP(Quintile_Data[[#This Row],[Deaths_Q5]],Mapping!$A$2:$B$8,2,FALSE)</f>
        <v>6</v>
      </c>
      <c r="AF1246" s="8">
        <f>VLOOKUP(Quintile_Data[[#This Row],[Deaths_Overall]],Mapping!$A$2:$B$8,2,FALSE)</f>
        <v>25</v>
      </c>
    </row>
    <row r="1247" spans="1:32" x14ac:dyDescent="0.25">
      <c r="A1247" t="s">
        <v>12</v>
      </c>
      <c r="B1247" t="s">
        <v>15</v>
      </c>
      <c r="C1247" t="s">
        <v>28</v>
      </c>
      <c r="D1247" t="s">
        <v>10</v>
      </c>
      <c r="E1247" t="s">
        <v>58</v>
      </c>
      <c r="F1247" t="s">
        <v>57</v>
      </c>
      <c r="G1247" s="10">
        <v>8.0380830329173296</v>
      </c>
      <c r="H1247" s="5">
        <v>2.4540068938770498</v>
      </c>
      <c r="I1247" s="5">
        <v>1.5877156101330501</v>
      </c>
      <c r="J1247" s="5">
        <v>1.15049310881291</v>
      </c>
      <c r="K1247" s="5">
        <v>0.74630120822079604</v>
      </c>
      <c r="L1247" s="5">
        <v>1.2556982347683301</v>
      </c>
      <c r="M1247" s="10">
        <v>8.2891382273658305</v>
      </c>
      <c r="N1247" s="5">
        <v>2.6268166947462102</v>
      </c>
      <c r="O1247" s="5">
        <v>1.84305573960671</v>
      </c>
      <c r="P1247" s="5">
        <v>1.4373888067023299</v>
      </c>
      <c r="Q1247" s="5">
        <v>1.18382363981906</v>
      </c>
      <c r="R1247" s="5">
        <v>1.58083625752964</v>
      </c>
      <c r="S1247" s="11" t="s">
        <v>51</v>
      </c>
      <c r="T1247" t="s">
        <v>53</v>
      </c>
      <c r="U1247" t="s">
        <v>49</v>
      </c>
      <c r="V1247" t="s">
        <v>49</v>
      </c>
      <c r="W1247" t="s">
        <v>49</v>
      </c>
      <c r="X1247" t="s">
        <v>48</v>
      </c>
      <c r="Y1247" s="7">
        <f>ABS(Quintile_Data[[#This Row],[AE_Amt_Overall]]-MAX(Quintile_Data[[#This Row],[AE_Amt_Q1]:[AE_Amt_Q5]]))</f>
        <v>6.7823847981489997</v>
      </c>
      <c r="Z1247" s="6">
        <f>ABS(MIN(Quintile_Data[[#This Row],[AE_Amt_Q1]:[AE_Amt_Q5]])-Quintile_Data[[#This Row],[AE_Amt_Overall]])</f>
        <v>0.50939702654753405</v>
      </c>
      <c r="AA1247" s="19">
        <f>VLOOKUP(Quintile_Data[[#This Row],[Deaths_Q1]],Mapping!$A$2:$B$8,2,FALSE)</f>
        <v>6</v>
      </c>
      <c r="AB1247" s="8">
        <f>VLOOKUP(Quintile_Data[[#This Row],[Deaths_Q2]],Mapping!$A$2:$B$8,2,FALSE)</f>
        <v>12</v>
      </c>
      <c r="AC1247" s="8">
        <f>VLOOKUP(Quintile_Data[[#This Row],[Deaths_Q3]],Mapping!$A$2:$B$8,2,FALSE)</f>
        <v>25</v>
      </c>
      <c r="AD1247" s="8">
        <f>VLOOKUP(Quintile_Data[[#This Row],[Deaths_Q4]],Mapping!$A$2:$B$8,2,FALSE)</f>
        <v>25</v>
      </c>
      <c r="AE1247" s="8">
        <f>VLOOKUP(Quintile_Data[[#This Row],[Deaths_Q5]],Mapping!$A$2:$B$8,2,FALSE)</f>
        <v>25</v>
      </c>
      <c r="AF1247" s="8">
        <f>VLOOKUP(Quintile_Data[[#This Row],[Deaths_Overall]],Mapping!$A$2:$B$8,2,FALSE)</f>
        <v>50</v>
      </c>
    </row>
    <row r="1248" spans="1:32" x14ac:dyDescent="0.25">
      <c r="A1248" t="s">
        <v>12</v>
      </c>
      <c r="B1248" t="s">
        <v>15</v>
      </c>
      <c r="C1248" t="s">
        <v>28</v>
      </c>
      <c r="D1248" t="s">
        <v>14</v>
      </c>
      <c r="E1248" t="s">
        <v>60</v>
      </c>
      <c r="F1248" t="s">
        <v>16</v>
      </c>
      <c r="G1248" s="10" t="s">
        <v>54</v>
      </c>
      <c r="H1248" s="5" t="s">
        <v>54</v>
      </c>
      <c r="I1248" s="5" t="s">
        <v>54</v>
      </c>
      <c r="J1248" s="5" t="s">
        <v>54</v>
      </c>
      <c r="K1248" s="5" t="s">
        <v>54</v>
      </c>
      <c r="L1248" s="5">
        <v>1.00699078004442</v>
      </c>
      <c r="M1248" s="10" t="s">
        <v>54</v>
      </c>
      <c r="N1248" s="5" t="s">
        <v>54</v>
      </c>
      <c r="O1248" s="5" t="s">
        <v>54</v>
      </c>
      <c r="P1248" s="5" t="s">
        <v>54</v>
      </c>
      <c r="Q1248" s="5" t="s">
        <v>54</v>
      </c>
      <c r="R1248" s="5">
        <v>0.95240429165982199</v>
      </c>
      <c r="S1248" s="11" t="s">
        <v>55</v>
      </c>
      <c r="T1248" t="s">
        <v>55</v>
      </c>
      <c r="U1248" t="s">
        <v>55</v>
      </c>
      <c r="V1248" t="s">
        <v>55</v>
      </c>
      <c r="W1248" t="s">
        <v>55</v>
      </c>
      <c r="X1248" t="s">
        <v>51</v>
      </c>
      <c r="Y1248" s="7">
        <f>ABS(Quintile_Data[[#This Row],[AE_Amt_Overall]]-MAX(Quintile_Data[[#This Row],[AE_Amt_Q1]:[AE_Amt_Q5]]))</f>
        <v>1.00699078004442</v>
      </c>
      <c r="Z1248" s="6">
        <f>ABS(MIN(Quintile_Data[[#This Row],[AE_Amt_Q1]:[AE_Amt_Q5]])-Quintile_Data[[#This Row],[AE_Amt_Overall]])</f>
        <v>1.00699078004442</v>
      </c>
      <c r="AA1248" s="19" t="str">
        <f>VLOOKUP(Quintile_Data[[#This Row],[Deaths_Q1]],Mapping!$A$2:$B$8,2,FALSE)</f>
        <v>N/A</v>
      </c>
      <c r="AB1248" s="8" t="str">
        <f>VLOOKUP(Quintile_Data[[#This Row],[Deaths_Q2]],Mapping!$A$2:$B$8,2,FALSE)</f>
        <v>N/A</v>
      </c>
      <c r="AC1248" s="8" t="str">
        <f>VLOOKUP(Quintile_Data[[#This Row],[Deaths_Q3]],Mapping!$A$2:$B$8,2,FALSE)</f>
        <v>N/A</v>
      </c>
      <c r="AD1248" s="8" t="str">
        <f>VLOOKUP(Quintile_Data[[#This Row],[Deaths_Q4]],Mapping!$A$2:$B$8,2,FALSE)</f>
        <v>N/A</v>
      </c>
      <c r="AE1248" s="8" t="str">
        <f>VLOOKUP(Quintile_Data[[#This Row],[Deaths_Q5]],Mapping!$A$2:$B$8,2,FALSE)</f>
        <v>N/A</v>
      </c>
      <c r="AF1248" s="8">
        <f>VLOOKUP(Quintile_Data[[#This Row],[Deaths_Overall]],Mapping!$A$2:$B$8,2,FALSE)</f>
        <v>6</v>
      </c>
    </row>
    <row r="1249" spans="1:32" x14ac:dyDescent="0.25">
      <c r="A1249" t="s">
        <v>12</v>
      </c>
      <c r="B1249" t="s">
        <v>15</v>
      </c>
      <c r="C1249" t="s">
        <v>28</v>
      </c>
      <c r="D1249" t="s">
        <v>14</v>
      </c>
      <c r="E1249" t="s">
        <v>60</v>
      </c>
      <c r="F1249" t="s">
        <v>7</v>
      </c>
      <c r="G1249" s="10" t="s">
        <v>54</v>
      </c>
      <c r="H1249" s="5" t="s">
        <v>54</v>
      </c>
      <c r="I1249" s="5" t="s">
        <v>54</v>
      </c>
      <c r="J1249" s="5" t="s">
        <v>54</v>
      </c>
      <c r="K1249" s="5" t="s">
        <v>54</v>
      </c>
      <c r="L1249" s="5" t="s">
        <v>54</v>
      </c>
      <c r="M1249" s="10" t="s">
        <v>54</v>
      </c>
      <c r="N1249" s="5" t="s">
        <v>54</v>
      </c>
      <c r="O1249" s="5" t="s">
        <v>54</v>
      </c>
      <c r="P1249" s="5" t="s">
        <v>54</v>
      </c>
      <c r="Q1249" s="5" t="s">
        <v>54</v>
      </c>
      <c r="R1249" s="5" t="s">
        <v>54</v>
      </c>
      <c r="S1249" s="11" t="s">
        <v>55</v>
      </c>
      <c r="T1249" t="s">
        <v>55</v>
      </c>
      <c r="U1249" t="s">
        <v>55</v>
      </c>
      <c r="V1249" t="s">
        <v>55</v>
      </c>
      <c r="W1249" t="s">
        <v>55</v>
      </c>
      <c r="X1249" t="s">
        <v>55</v>
      </c>
      <c r="Y1249" s="7" t="e">
        <f>ABS(Quintile_Data[[#This Row],[AE_Amt_Overall]]-MAX(Quintile_Data[[#This Row],[AE_Amt_Q1]:[AE_Amt_Q5]]))</f>
        <v>#VALUE!</v>
      </c>
      <c r="Z1249" s="6" t="e">
        <f>ABS(MIN(Quintile_Data[[#This Row],[AE_Amt_Q1]:[AE_Amt_Q5]])-Quintile_Data[[#This Row],[AE_Amt_Overall]])</f>
        <v>#VALUE!</v>
      </c>
      <c r="AA1249" s="19" t="str">
        <f>VLOOKUP(Quintile_Data[[#This Row],[Deaths_Q1]],Mapping!$A$2:$B$8,2,FALSE)</f>
        <v>N/A</v>
      </c>
      <c r="AB1249" s="8" t="str">
        <f>VLOOKUP(Quintile_Data[[#This Row],[Deaths_Q2]],Mapping!$A$2:$B$8,2,FALSE)</f>
        <v>N/A</v>
      </c>
      <c r="AC1249" s="8" t="str">
        <f>VLOOKUP(Quintile_Data[[#This Row],[Deaths_Q3]],Mapping!$A$2:$B$8,2,FALSE)</f>
        <v>N/A</v>
      </c>
      <c r="AD1249" s="8" t="str">
        <f>VLOOKUP(Quintile_Data[[#This Row],[Deaths_Q4]],Mapping!$A$2:$B$8,2,FALSE)</f>
        <v>N/A</v>
      </c>
      <c r="AE1249" s="8" t="str">
        <f>VLOOKUP(Quintile_Data[[#This Row],[Deaths_Q5]],Mapping!$A$2:$B$8,2,FALSE)</f>
        <v>N/A</v>
      </c>
      <c r="AF1249" s="8" t="str">
        <f>VLOOKUP(Quintile_Data[[#This Row],[Deaths_Overall]],Mapping!$A$2:$B$8,2,FALSE)</f>
        <v>N/A</v>
      </c>
    </row>
    <row r="1250" spans="1:32" x14ac:dyDescent="0.25">
      <c r="A1250" t="s">
        <v>12</v>
      </c>
      <c r="B1250" t="s">
        <v>15</v>
      </c>
      <c r="C1250" t="s">
        <v>28</v>
      </c>
      <c r="D1250" t="s">
        <v>14</v>
      </c>
      <c r="E1250" t="s">
        <v>60</v>
      </c>
      <c r="F1250" t="s">
        <v>57</v>
      </c>
      <c r="G1250" s="10" t="s">
        <v>54</v>
      </c>
      <c r="H1250" s="5" t="s">
        <v>54</v>
      </c>
      <c r="I1250" s="5">
        <v>1.67915479444953</v>
      </c>
      <c r="J1250" s="5" t="s">
        <v>54</v>
      </c>
      <c r="K1250" s="5" t="s">
        <v>54</v>
      </c>
      <c r="L1250" s="5">
        <v>1.8554990320015801</v>
      </c>
      <c r="M1250" s="10" t="s">
        <v>54</v>
      </c>
      <c r="N1250" s="5" t="s">
        <v>54</v>
      </c>
      <c r="O1250" s="5">
        <v>0.99113834472084805</v>
      </c>
      <c r="P1250" s="5" t="s">
        <v>54</v>
      </c>
      <c r="Q1250" s="5" t="s">
        <v>54</v>
      </c>
      <c r="R1250" s="5">
        <v>1.06586838913582</v>
      </c>
      <c r="S1250" s="11" t="s">
        <v>55</v>
      </c>
      <c r="T1250" t="s">
        <v>55</v>
      </c>
      <c r="U1250" t="s">
        <v>51</v>
      </c>
      <c r="V1250" t="s">
        <v>55</v>
      </c>
      <c r="W1250" t="s">
        <v>55</v>
      </c>
      <c r="X1250" t="s">
        <v>51</v>
      </c>
      <c r="Y1250" s="7">
        <f>ABS(Quintile_Data[[#This Row],[AE_Amt_Overall]]-MAX(Quintile_Data[[#This Row],[AE_Amt_Q1]:[AE_Amt_Q5]]))</f>
        <v>0.17634423755205009</v>
      </c>
      <c r="Z1250" s="6">
        <f>ABS(MIN(Quintile_Data[[#This Row],[AE_Amt_Q1]:[AE_Amt_Q5]])-Quintile_Data[[#This Row],[AE_Amt_Overall]])</f>
        <v>0.17634423755205009</v>
      </c>
      <c r="AA1250" s="19" t="str">
        <f>VLOOKUP(Quintile_Data[[#This Row],[Deaths_Q1]],Mapping!$A$2:$B$8,2,FALSE)</f>
        <v>N/A</v>
      </c>
      <c r="AB1250" s="8" t="str">
        <f>VLOOKUP(Quintile_Data[[#This Row],[Deaths_Q2]],Mapping!$A$2:$B$8,2,FALSE)</f>
        <v>N/A</v>
      </c>
      <c r="AC1250" s="8">
        <f>VLOOKUP(Quintile_Data[[#This Row],[Deaths_Q3]],Mapping!$A$2:$B$8,2,FALSE)</f>
        <v>6</v>
      </c>
      <c r="AD1250" s="8" t="str">
        <f>VLOOKUP(Quintile_Data[[#This Row],[Deaths_Q4]],Mapping!$A$2:$B$8,2,FALSE)</f>
        <v>N/A</v>
      </c>
      <c r="AE1250" s="8" t="str">
        <f>VLOOKUP(Quintile_Data[[#This Row],[Deaths_Q5]],Mapping!$A$2:$B$8,2,FALSE)</f>
        <v>N/A</v>
      </c>
      <c r="AF1250" s="8">
        <f>VLOOKUP(Quintile_Data[[#This Row],[Deaths_Overall]],Mapping!$A$2:$B$8,2,FALSE)</f>
        <v>6</v>
      </c>
    </row>
    <row r="1251" spans="1:32" x14ac:dyDescent="0.25">
      <c r="A1251" t="s">
        <v>12</v>
      </c>
      <c r="B1251" t="s">
        <v>15</v>
      </c>
      <c r="C1251" t="s">
        <v>28</v>
      </c>
      <c r="D1251" t="s">
        <v>14</v>
      </c>
      <c r="E1251" t="s">
        <v>61</v>
      </c>
      <c r="F1251" t="s">
        <v>16</v>
      </c>
      <c r="G1251" s="10">
        <v>1.7481004213075699</v>
      </c>
      <c r="H1251" s="5">
        <v>1.42276662130009</v>
      </c>
      <c r="I1251" s="5">
        <v>1.12027431635105</v>
      </c>
      <c r="J1251" s="5">
        <v>1.0084298281289199</v>
      </c>
      <c r="K1251" s="5">
        <v>0.87198574224646896</v>
      </c>
      <c r="L1251" s="5">
        <v>1.1863133731439599</v>
      </c>
      <c r="M1251" s="10">
        <v>1.9197012719536899</v>
      </c>
      <c r="N1251" s="5">
        <v>1.47556669657398</v>
      </c>
      <c r="O1251" s="5">
        <v>1.2309861744205699</v>
      </c>
      <c r="P1251" s="5">
        <v>1.14117258609664</v>
      </c>
      <c r="Q1251" s="5">
        <v>0.92086807858952702</v>
      </c>
      <c r="R1251" s="5">
        <v>1.27984816113735</v>
      </c>
      <c r="S1251" s="11" t="s">
        <v>48</v>
      </c>
      <c r="T1251" t="s">
        <v>48</v>
      </c>
      <c r="U1251" t="s">
        <v>48</v>
      </c>
      <c r="V1251" t="s">
        <v>48</v>
      </c>
      <c r="W1251" t="s">
        <v>49</v>
      </c>
      <c r="X1251" t="s">
        <v>48</v>
      </c>
      <c r="Y1251" s="7">
        <f>ABS(Quintile_Data[[#This Row],[AE_Amt_Overall]]-MAX(Quintile_Data[[#This Row],[AE_Amt_Q1]:[AE_Amt_Q5]]))</f>
        <v>0.56178704816361003</v>
      </c>
      <c r="Z1251" s="6">
        <f>ABS(MIN(Quintile_Data[[#This Row],[AE_Amt_Q1]:[AE_Amt_Q5]])-Quintile_Data[[#This Row],[AE_Amt_Overall]])</f>
        <v>0.31432763089749094</v>
      </c>
      <c r="AA1251" s="19">
        <f>VLOOKUP(Quintile_Data[[#This Row],[Deaths_Q1]],Mapping!$A$2:$B$8,2,FALSE)</f>
        <v>50</v>
      </c>
      <c r="AB1251" s="8">
        <f>VLOOKUP(Quintile_Data[[#This Row],[Deaths_Q2]],Mapping!$A$2:$B$8,2,FALSE)</f>
        <v>50</v>
      </c>
      <c r="AC1251" s="8">
        <f>VLOOKUP(Quintile_Data[[#This Row],[Deaths_Q3]],Mapping!$A$2:$B$8,2,FALSE)</f>
        <v>50</v>
      </c>
      <c r="AD1251" s="8">
        <f>VLOOKUP(Quintile_Data[[#This Row],[Deaths_Q4]],Mapping!$A$2:$B$8,2,FALSE)</f>
        <v>50</v>
      </c>
      <c r="AE1251" s="8">
        <f>VLOOKUP(Quintile_Data[[#This Row],[Deaths_Q5]],Mapping!$A$2:$B$8,2,FALSE)</f>
        <v>25</v>
      </c>
      <c r="AF1251" s="8">
        <f>VLOOKUP(Quintile_Data[[#This Row],[Deaths_Overall]],Mapping!$A$2:$B$8,2,FALSE)</f>
        <v>50</v>
      </c>
    </row>
    <row r="1252" spans="1:32" x14ac:dyDescent="0.25">
      <c r="A1252" t="s">
        <v>12</v>
      </c>
      <c r="B1252" t="s">
        <v>15</v>
      </c>
      <c r="C1252" t="s">
        <v>28</v>
      </c>
      <c r="D1252" t="s">
        <v>14</v>
      </c>
      <c r="E1252" t="s">
        <v>61</v>
      </c>
      <c r="F1252" t="s">
        <v>7</v>
      </c>
      <c r="G1252" s="10">
        <v>1.93972067792474</v>
      </c>
      <c r="H1252" s="5">
        <v>1.1303642028943901</v>
      </c>
      <c r="I1252" s="5">
        <v>0.85857225691206496</v>
      </c>
      <c r="J1252" s="5">
        <v>0.73531635092646397</v>
      </c>
      <c r="K1252" s="5">
        <v>0.460435628897163</v>
      </c>
      <c r="L1252" s="5">
        <v>0.88203149437102901</v>
      </c>
      <c r="M1252" s="10">
        <v>1.6682779527335401</v>
      </c>
      <c r="N1252" s="5">
        <v>1.03598093126324</v>
      </c>
      <c r="O1252" s="5">
        <v>0.87093651072088596</v>
      </c>
      <c r="P1252" s="5">
        <v>0.88041477941858703</v>
      </c>
      <c r="Q1252" s="5">
        <v>0.65046028286978996</v>
      </c>
      <c r="R1252" s="5">
        <v>0.917831341720034</v>
      </c>
      <c r="S1252" s="11" t="s">
        <v>51</v>
      </c>
      <c r="T1252" t="s">
        <v>49</v>
      </c>
      <c r="U1252" t="s">
        <v>49</v>
      </c>
      <c r="V1252" t="s">
        <v>49</v>
      </c>
      <c r="W1252" t="s">
        <v>53</v>
      </c>
      <c r="X1252" t="s">
        <v>48</v>
      </c>
      <c r="Y1252" s="7">
        <f>ABS(Quintile_Data[[#This Row],[AE_Amt_Overall]]-MAX(Quintile_Data[[#This Row],[AE_Amt_Q1]:[AE_Amt_Q5]]))</f>
        <v>1.057689183553711</v>
      </c>
      <c r="Z1252" s="6">
        <f>ABS(MIN(Quintile_Data[[#This Row],[AE_Amt_Q1]:[AE_Amt_Q5]])-Quintile_Data[[#This Row],[AE_Amt_Overall]])</f>
        <v>0.42159586547386602</v>
      </c>
      <c r="AA1252" s="19">
        <f>VLOOKUP(Quintile_Data[[#This Row],[Deaths_Q1]],Mapping!$A$2:$B$8,2,FALSE)</f>
        <v>6</v>
      </c>
      <c r="AB1252" s="8">
        <f>VLOOKUP(Quintile_Data[[#This Row],[Deaths_Q2]],Mapping!$A$2:$B$8,2,FALSE)</f>
        <v>25</v>
      </c>
      <c r="AC1252" s="8">
        <f>VLOOKUP(Quintile_Data[[#This Row],[Deaths_Q3]],Mapping!$A$2:$B$8,2,FALSE)</f>
        <v>25</v>
      </c>
      <c r="AD1252" s="8">
        <f>VLOOKUP(Quintile_Data[[#This Row],[Deaths_Q4]],Mapping!$A$2:$B$8,2,FALSE)</f>
        <v>25</v>
      </c>
      <c r="AE1252" s="8">
        <f>VLOOKUP(Quintile_Data[[#This Row],[Deaths_Q5]],Mapping!$A$2:$B$8,2,FALSE)</f>
        <v>12</v>
      </c>
      <c r="AF1252" s="8">
        <f>VLOOKUP(Quintile_Data[[#This Row],[Deaths_Overall]],Mapping!$A$2:$B$8,2,FALSE)</f>
        <v>50</v>
      </c>
    </row>
    <row r="1253" spans="1:32" x14ac:dyDescent="0.25">
      <c r="A1253" t="s">
        <v>12</v>
      </c>
      <c r="B1253" t="s">
        <v>15</v>
      </c>
      <c r="C1253" t="s">
        <v>28</v>
      </c>
      <c r="D1253" t="s">
        <v>14</v>
      </c>
      <c r="E1253" t="s">
        <v>61</v>
      </c>
      <c r="F1253" t="s">
        <v>57</v>
      </c>
      <c r="G1253" s="10">
        <v>1.68603549086685</v>
      </c>
      <c r="H1253" s="5">
        <v>1.2328789915563001</v>
      </c>
      <c r="I1253" s="5">
        <v>1.02348452448855</v>
      </c>
      <c r="J1253" s="5">
        <v>0.88384911200796701</v>
      </c>
      <c r="K1253" s="5">
        <v>0.60636566816466497</v>
      </c>
      <c r="L1253" s="5">
        <v>0.99092413397453805</v>
      </c>
      <c r="M1253" s="10">
        <v>1.6564377361940501</v>
      </c>
      <c r="N1253" s="5">
        <v>1.40555769504997</v>
      </c>
      <c r="O1253" s="5">
        <v>1.14809997298321</v>
      </c>
      <c r="P1253" s="5">
        <v>1.0967807130303699</v>
      </c>
      <c r="Q1253" s="5">
        <v>1.0174544953089499</v>
      </c>
      <c r="R1253" s="5">
        <v>1.1932504610376999</v>
      </c>
      <c r="S1253" s="11" t="s">
        <v>49</v>
      </c>
      <c r="T1253" t="s">
        <v>48</v>
      </c>
      <c r="U1253" t="s">
        <v>48</v>
      </c>
      <c r="V1253" t="s">
        <v>48</v>
      </c>
      <c r="W1253" t="s">
        <v>49</v>
      </c>
      <c r="X1253" t="s">
        <v>50</v>
      </c>
      <c r="Y1253" s="7">
        <f>ABS(Quintile_Data[[#This Row],[AE_Amt_Overall]]-MAX(Quintile_Data[[#This Row],[AE_Amt_Q1]:[AE_Amt_Q5]]))</f>
        <v>0.69511135689231196</v>
      </c>
      <c r="Z1253" s="6">
        <f>ABS(MIN(Quintile_Data[[#This Row],[AE_Amt_Q1]:[AE_Amt_Q5]])-Quintile_Data[[#This Row],[AE_Amt_Overall]])</f>
        <v>0.38455846580987307</v>
      </c>
      <c r="AA1253" s="19">
        <f>VLOOKUP(Quintile_Data[[#This Row],[Deaths_Q1]],Mapping!$A$2:$B$8,2,FALSE)</f>
        <v>25</v>
      </c>
      <c r="AB1253" s="8">
        <f>VLOOKUP(Quintile_Data[[#This Row],[Deaths_Q2]],Mapping!$A$2:$B$8,2,FALSE)</f>
        <v>50</v>
      </c>
      <c r="AC1253" s="8">
        <f>VLOOKUP(Quintile_Data[[#This Row],[Deaths_Q3]],Mapping!$A$2:$B$8,2,FALSE)</f>
        <v>50</v>
      </c>
      <c r="AD1253" s="8">
        <f>VLOOKUP(Quintile_Data[[#This Row],[Deaths_Q4]],Mapping!$A$2:$B$8,2,FALSE)</f>
        <v>50</v>
      </c>
      <c r="AE1253" s="8">
        <f>VLOOKUP(Quintile_Data[[#This Row],[Deaths_Q5]],Mapping!$A$2:$B$8,2,FALSE)</f>
        <v>25</v>
      </c>
      <c r="AF1253" s="8">
        <f>VLOOKUP(Quintile_Data[[#This Row],[Deaths_Overall]],Mapping!$A$2:$B$8,2,FALSE)</f>
        <v>100</v>
      </c>
    </row>
    <row r="1254" spans="1:32" x14ac:dyDescent="0.25">
      <c r="A1254" t="s">
        <v>12</v>
      </c>
      <c r="B1254" t="s">
        <v>15</v>
      </c>
      <c r="C1254" t="s">
        <v>28</v>
      </c>
      <c r="D1254" t="s">
        <v>14</v>
      </c>
      <c r="E1254" t="s">
        <v>62</v>
      </c>
      <c r="F1254" t="s">
        <v>16</v>
      </c>
      <c r="G1254" s="10">
        <v>1.9507799468056599</v>
      </c>
      <c r="H1254" s="5">
        <v>1.46346265762149</v>
      </c>
      <c r="I1254" s="5">
        <v>1.1304799558085199</v>
      </c>
      <c r="J1254" s="5">
        <v>0.95692245741663395</v>
      </c>
      <c r="K1254" s="5">
        <v>0.72479658796291901</v>
      </c>
      <c r="L1254" s="5">
        <v>1.1799386085143999</v>
      </c>
      <c r="M1254" s="10">
        <v>1.7263786102580101</v>
      </c>
      <c r="N1254" s="5">
        <v>1.5827258587675599</v>
      </c>
      <c r="O1254" s="5">
        <v>1.21623736946798</v>
      </c>
      <c r="P1254" s="5">
        <v>1.01412357864422</v>
      </c>
      <c r="Q1254" s="5">
        <v>0.88220200417793304</v>
      </c>
      <c r="R1254" s="5">
        <v>1.28066144468244</v>
      </c>
      <c r="S1254" s="11" t="s">
        <v>53</v>
      </c>
      <c r="T1254" t="s">
        <v>48</v>
      </c>
      <c r="U1254" t="s">
        <v>48</v>
      </c>
      <c r="V1254" t="s">
        <v>49</v>
      </c>
      <c r="W1254" t="s">
        <v>53</v>
      </c>
      <c r="X1254" t="s">
        <v>48</v>
      </c>
      <c r="Y1254" s="7">
        <f>ABS(Quintile_Data[[#This Row],[AE_Amt_Overall]]-MAX(Quintile_Data[[#This Row],[AE_Amt_Q1]:[AE_Amt_Q5]]))</f>
        <v>0.77084133829126</v>
      </c>
      <c r="Z1254" s="6">
        <f>ABS(MIN(Quintile_Data[[#This Row],[AE_Amt_Q1]:[AE_Amt_Q5]])-Quintile_Data[[#This Row],[AE_Amt_Overall]])</f>
        <v>0.4551420205514809</v>
      </c>
      <c r="AA1254" s="19">
        <f>VLOOKUP(Quintile_Data[[#This Row],[Deaths_Q1]],Mapping!$A$2:$B$8,2,FALSE)</f>
        <v>12</v>
      </c>
      <c r="AB1254" s="8">
        <f>VLOOKUP(Quintile_Data[[#This Row],[Deaths_Q2]],Mapping!$A$2:$B$8,2,FALSE)</f>
        <v>50</v>
      </c>
      <c r="AC1254" s="8">
        <f>VLOOKUP(Quintile_Data[[#This Row],[Deaths_Q3]],Mapping!$A$2:$B$8,2,FALSE)</f>
        <v>50</v>
      </c>
      <c r="AD1254" s="8">
        <f>VLOOKUP(Quintile_Data[[#This Row],[Deaths_Q4]],Mapping!$A$2:$B$8,2,FALSE)</f>
        <v>25</v>
      </c>
      <c r="AE1254" s="8">
        <f>VLOOKUP(Quintile_Data[[#This Row],[Deaths_Q5]],Mapping!$A$2:$B$8,2,FALSE)</f>
        <v>12</v>
      </c>
      <c r="AF1254" s="8">
        <f>VLOOKUP(Quintile_Data[[#This Row],[Deaths_Overall]],Mapping!$A$2:$B$8,2,FALSE)</f>
        <v>50</v>
      </c>
    </row>
    <row r="1255" spans="1:32" x14ac:dyDescent="0.25">
      <c r="A1255" t="s">
        <v>12</v>
      </c>
      <c r="B1255" t="s">
        <v>15</v>
      </c>
      <c r="C1255" t="s">
        <v>28</v>
      </c>
      <c r="D1255" t="s">
        <v>14</v>
      </c>
      <c r="E1255" t="s">
        <v>62</v>
      </c>
      <c r="F1255" t="s">
        <v>7</v>
      </c>
      <c r="G1255" s="10">
        <v>1.9574705793265099</v>
      </c>
      <c r="H1255" s="5">
        <v>1.0100306723614201</v>
      </c>
      <c r="I1255" s="5">
        <v>0.84851188755102502</v>
      </c>
      <c r="J1255" s="5">
        <v>0.68635035060054606</v>
      </c>
      <c r="K1255" s="5">
        <v>0.442659154504075</v>
      </c>
      <c r="L1255" s="5">
        <v>0.83835316723175701</v>
      </c>
      <c r="M1255" s="10">
        <v>1.3089158668638801</v>
      </c>
      <c r="N1255" s="5">
        <v>1.01482366923647</v>
      </c>
      <c r="O1255" s="5">
        <v>0.86696436437449398</v>
      </c>
      <c r="P1255" s="5">
        <v>0.79757633146551299</v>
      </c>
      <c r="Q1255" s="5">
        <v>0.61623575490436</v>
      </c>
      <c r="R1255" s="5">
        <v>0.87777396021588106</v>
      </c>
      <c r="S1255" s="11" t="s">
        <v>53</v>
      </c>
      <c r="T1255" t="s">
        <v>49</v>
      </c>
      <c r="U1255" t="s">
        <v>49</v>
      </c>
      <c r="V1255" t="s">
        <v>49</v>
      </c>
      <c r="W1255" t="s">
        <v>53</v>
      </c>
      <c r="X1255" t="s">
        <v>48</v>
      </c>
      <c r="Y1255" s="7">
        <f>ABS(Quintile_Data[[#This Row],[AE_Amt_Overall]]-MAX(Quintile_Data[[#This Row],[AE_Amt_Q1]:[AE_Amt_Q5]]))</f>
        <v>1.1191174120947529</v>
      </c>
      <c r="Z1255" s="6">
        <f>ABS(MIN(Quintile_Data[[#This Row],[AE_Amt_Q1]:[AE_Amt_Q5]])-Quintile_Data[[#This Row],[AE_Amt_Overall]])</f>
        <v>0.39569401272768201</v>
      </c>
      <c r="AA1255" s="19">
        <f>VLOOKUP(Quintile_Data[[#This Row],[Deaths_Q1]],Mapping!$A$2:$B$8,2,FALSE)</f>
        <v>12</v>
      </c>
      <c r="AB1255" s="8">
        <f>VLOOKUP(Quintile_Data[[#This Row],[Deaths_Q2]],Mapping!$A$2:$B$8,2,FALSE)</f>
        <v>25</v>
      </c>
      <c r="AC1255" s="8">
        <f>VLOOKUP(Quintile_Data[[#This Row],[Deaths_Q3]],Mapping!$A$2:$B$8,2,FALSE)</f>
        <v>25</v>
      </c>
      <c r="AD1255" s="8">
        <f>VLOOKUP(Quintile_Data[[#This Row],[Deaths_Q4]],Mapping!$A$2:$B$8,2,FALSE)</f>
        <v>25</v>
      </c>
      <c r="AE1255" s="8">
        <f>VLOOKUP(Quintile_Data[[#This Row],[Deaths_Q5]],Mapping!$A$2:$B$8,2,FALSE)</f>
        <v>12</v>
      </c>
      <c r="AF1255" s="8">
        <f>VLOOKUP(Quintile_Data[[#This Row],[Deaths_Overall]],Mapping!$A$2:$B$8,2,FALSE)</f>
        <v>50</v>
      </c>
    </row>
    <row r="1256" spans="1:32" x14ac:dyDescent="0.25">
      <c r="A1256" t="s">
        <v>12</v>
      </c>
      <c r="B1256" t="s">
        <v>15</v>
      </c>
      <c r="C1256" t="s">
        <v>28</v>
      </c>
      <c r="D1256" t="s">
        <v>14</v>
      </c>
      <c r="E1256" t="s">
        <v>62</v>
      </c>
      <c r="F1256" t="s">
        <v>57</v>
      </c>
      <c r="G1256" s="10">
        <v>1.57762178719756</v>
      </c>
      <c r="H1256" s="5">
        <v>1.0750684874607299</v>
      </c>
      <c r="I1256" s="5">
        <v>0.90200091387377601</v>
      </c>
      <c r="J1256" s="5">
        <v>0.75553221978509499</v>
      </c>
      <c r="K1256" s="5">
        <v>0.49898542454031902</v>
      </c>
      <c r="L1256" s="5">
        <v>0.89317572316355398</v>
      </c>
      <c r="M1256" s="10">
        <v>1.4558105924887701</v>
      </c>
      <c r="N1256" s="5">
        <v>1.2440707729306499</v>
      </c>
      <c r="O1256" s="5">
        <v>1.0405060036652301</v>
      </c>
      <c r="P1256" s="5">
        <v>0.92126675213524001</v>
      </c>
      <c r="Q1256" s="5">
        <v>0.76810467411999295</v>
      </c>
      <c r="R1256" s="5">
        <v>1.08512845542453</v>
      </c>
      <c r="S1256" s="11" t="s">
        <v>49</v>
      </c>
      <c r="T1256" t="s">
        <v>48</v>
      </c>
      <c r="U1256" t="s">
        <v>48</v>
      </c>
      <c r="V1256" t="s">
        <v>49</v>
      </c>
      <c r="W1256" t="s">
        <v>53</v>
      </c>
      <c r="X1256" t="s">
        <v>48</v>
      </c>
      <c r="Y1256" s="7">
        <f>ABS(Quintile_Data[[#This Row],[AE_Amt_Overall]]-MAX(Quintile_Data[[#This Row],[AE_Amt_Q1]:[AE_Amt_Q5]]))</f>
        <v>0.68444606403400599</v>
      </c>
      <c r="Z1256" s="6">
        <f>ABS(MIN(Quintile_Data[[#This Row],[AE_Amt_Q1]:[AE_Amt_Q5]])-Quintile_Data[[#This Row],[AE_Amt_Overall]])</f>
        <v>0.39419029862323496</v>
      </c>
      <c r="AA1256" s="19">
        <f>VLOOKUP(Quintile_Data[[#This Row],[Deaths_Q1]],Mapping!$A$2:$B$8,2,FALSE)</f>
        <v>25</v>
      </c>
      <c r="AB1256" s="8">
        <f>VLOOKUP(Quintile_Data[[#This Row],[Deaths_Q2]],Mapping!$A$2:$B$8,2,FALSE)</f>
        <v>50</v>
      </c>
      <c r="AC1256" s="8">
        <f>VLOOKUP(Quintile_Data[[#This Row],[Deaths_Q3]],Mapping!$A$2:$B$8,2,FALSE)</f>
        <v>50</v>
      </c>
      <c r="AD1256" s="8">
        <f>VLOOKUP(Quintile_Data[[#This Row],[Deaths_Q4]],Mapping!$A$2:$B$8,2,FALSE)</f>
        <v>25</v>
      </c>
      <c r="AE1256" s="8">
        <f>VLOOKUP(Quintile_Data[[#This Row],[Deaths_Q5]],Mapping!$A$2:$B$8,2,FALSE)</f>
        <v>12</v>
      </c>
      <c r="AF1256" s="8">
        <f>VLOOKUP(Quintile_Data[[#This Row],[Deaths_Overall]],Mapping!$A$2:$B$8,2,FALSE)</f>
        <v>50</v>
      </c>
    </row>
    <row r="1257" spans="1:32" x14ac:dyDescent="0.25">
      <c r="A1257" t="s">
        <v>12</v>
      </c>
      <c r="B1257" t="s">
        <v>15</v>
      </c>
      <c r="C1257" t="s">
        <v>28</v>
      </c>
      <c r="D1257" t="s">
        <v>14</v>
      </c>
      <c r="E1257" t="s">
        <v>11</v>
      </c>
      <c r="F1257" t="s">
        <v>16</v>
      </c>
      <c r="G1257" s="10">
        <v>2.6738915297169501</v>
      </c>
      <c r="H1257" s="5">
        <v>1.47560643912456</v>
      </c>
      <c r="I1257" s="5">
        <v>1.1519600866958399</v>
      </c>
      <c r="J1257" s="5">
        <v>0.91966037840820902</v>
      </c>
      <c r="K1257" s="5">
        <v>0.65444979439726403</v>
      </c>
      <c r="L1257" s="5">
        <v>1.26894525087424</v>
      </c>
      <c r="M1257" s="10">
        <v>2.7770501866434998</v>
      </c>
      <c r="N1257" s="5">
        <v>1.63274472973963</v>
      </c>
      <c r="O1257" s="5">
        <v>1.2218425240764601</v>
      </c>
      <c r="P1257" s="5">
        <v>1.0244488698324901</v>
      </c>
      <c r="Q1257" s="5">
        <v>0.76060012528735399</v>
      </c>
      <c r="R1257" s="5">
        <v>1.4354602056005601</v>
      </c>
      <c r="S1257" s="11" t="s">
        <v>49</v>
      </c>
      <c r="T1257" t="s">
        <v>48</v>
      </c>
      <c r="U1257" t="s">
        <v>49</v>
      </c>
      <c r="V1257" t="s">
        <v>49</v>
      </c>
      <c r="W1257" t="s">
        <v>53</v>
      </c>
      <c r="X1257" t="s">
        <v>48</v>
      </c>
      <c r="Y1257" s="7">
        <f>ABS(Quintile_Data[[#This Row],[AE_Amt_Overall]]-MAX(Quintile_Data[[#This Row],[AE_Amt_Q1]:[AE_Amt_Q5]]))</f>
        <v>1.4049462788427101</v>
      </c>
      <c r="Z1257" s="6">
        <f>ABS(MIN(Quintile_Data[[#This Row],[AE_Amt_Q1]:[AE_Amt_Q5]])-Quintile_Data[[#This Row],[AE_Amt_Overall]])</f>
        <v>0.61449545647697601</v>
      </c>
      <c r="AA1257" s="19">
        <f>VLOOKUP(Quintile_Data[[#This Row],[Deaths_Q1]],Mapping!$A$2:$B$8,2,FALSE)</f>
        <v>25</v>
      </c>
      <c r="AB1257" s="8">
        <f>VLOOKUP(Quintile_Data[[#This Row],[Deaths_Q2]],Mapping!$A$2:$B$8,2,FALSE)</f>
        <v>50</v>
      </c>
      <c r="AC1257" s="8">
        <f>VLOOKUP(Quintile_Data[[#This Row],[Deaths_Q3]],Mapping!$A$2:$B$8,2,FALSE)</f>
        <v>25</v>
      </c>
      <c r="AD1257" s="8">
        <f>VLOOKUP(Quintile_Data[[#This Row],[Deaths_Q4]],Mapping!$A$2:$B$8,2,FALSE)</f>
        <v>25</v>
      </c>
      <c r="AE1257" s="8">
        <f>VLOOKUP(Quintile_Data[[#This Row],[Deaths_Q5]],Mapping!$A$2:$B$8,2,FALSE)</f>
        <v>12</v>
      </c>
      <c r="AF1257" s="8">
        <f>VLOOKUP(Quintile_Data[[#This Row],[Deaths_Overall]],Mapping!$A$2:$B$8,2,FALSE)</f>
        <v>50</v>
      </c>
    </row>
    <row r="1258" spans="1:32" x14ac:dyDescent="0.25">
      <c r="A1258" t="s">
        <v>12</v>
      </c>
      <c r="B1258" t="s">
        <v>15</v>
      </c>
      <c r="C1258" t="s">
        <v>28</v>
      </c>
      <c r="D1258" t="s">
        <v>14</v>
      </c>
      <c r="E1258" t="s">
        <v>11</v>
      </c>
      <c r="F1258" t="s">
        <v>7</v>
      </c>
      <c r="G1258" s="10">
        <v>1.45740525032124</v>
      </c>
      <c r="H1258" s="5">
        <v>1.0284628073990301</v>
      </c>
      <c r="I1258" s="5">
        <v>0.761448442060077</v>
      </c>
      <c r="J1258" s="5">
        <v>0.64254370993207499</v>
      </c>
      <c r="K1258" s="5">
        <v>0.40736930204013599</v>
      </c>
      <c r="L1258" s="5">
        <v>0.81254690052737799</v>
      </c>
      <c r="M1258" s="10">
        <v>1.44745945677209</v>
      </c>
      <c r="N1258" s="5">
        <v>0.97035013532513703</v>
      </c>
      <c r="O1258" s="5">
        <v>0.84762212670956505</v>
      </c>
      <c r="P1258" s="5">
        <v>0.81319773039519705</v>
      </c>
      <c r="Q1258" s="5">
        <v>0.614307228765819</v>
      </c>
      <c r="R1258" s="5">
        <v>0.91358842398571505</v>
      </c>
      <c r="S1258" s="11" t="s">
        <v>49</v>
      </c>
      <c r="T1258" t="s">
        <v>49</v>
      </c>
      <c r="U1258" t="s">
        <v>49</v>
      </c>
      <c r="V1258" t="s">
        <v>49</v>
      </c>
      <c r="W1258" t="s">
        <v>53</v>
      </c>
      <c r="X1258" t="s">
        <v>48</v>
      </c>
      <c r="Y1258" s="7">
        <f>ABS(Quintile_Data[[#This Row],[AE_Amt_Overall]]-MAX(Quintile_Data[[#This Row],[AE_Amt_Q1]:[AE_Amt_Q5]]))</f>
        <v>0.64485834979386203</v>
      </c>
      <c r="Z1258" s="6">
        <f>ABS(MIN(Quintile_Data[[#This Row],[AE_Amt_Q1]:[AE_Amt_Q5]])-Quintile_Data[[#This Row],[AE_Amt_Overall]])</f>
        <v>0.405177598487242</v>
      </c>
      <c r="AA1258" s="19">
        <f>VLOOKUP(Quintile_Data[[#This Row],[Deaths_Q1]],Mapping!$A$2:$B$8,2,FALSE)</f>
        <v>25</v>
      </c>
      <c r="AB1258" s="8">
        <f>VLOOKUP(Quintile_Data[[#This Row],[Deaths_Q2]],Mapping!$A$2:$B$8,2,FALSE)</f>
        <v>25</v>
      </c>
      <c r="AC1258" s="8">
        <f>VLOOKUP(Quintile_Data[[#This Row],[Deaths_Q3]],Mapping!$A$2:$B$8,2,FALSE)</f>
        <v>25</v>
      </c>
      <c r="AD1258" s="8">
        <f>VLOOKUP(Quintile_Data[[#This Row],[Deaths_Q4]],Mapping!$A$2:$B$8,2,FALSE)</f>
        <v>25</v>
      </c>
      <c r="AE1258" s="8">
        <f>VLOOKUP(Quintile_Data[[#This Row],[Deaths_Q5]],Mapping!$A$2:$B$8,2,FALSE)</f>
        <v>12</v>
      </c>
      <c r="AF1258" s="8">
        <f>VLOOKUP(Quintile_Data[[#This Row],[Deaths_Overall]],Mapping!$A$2:$B$8,2,FALSE)</f>
        <v>50</v>
      </c>
    </row>
    <row r="1259" spans="1:32" x14ac:dyDescent="0.25">
      <c r="A1259" t="s">
        <v>12</v>
      </c>
      <c r="B1259" t="s">
        <v>15</v>
      </c>
      <c r="C1259" t="s">
        <v>28</v>
      </c>
      <c r="D1259" t="s">
        <v>14</v>
      </c>
      <c r="E1259" t="s">
        <v>11</v>
      </c>
      <c r="F1259" t="s">
        <v>57</v>
      </c>
      <c r="G1259" s="10">
        <v>1.5893226596289101</v>
      </c>
      <c r="H1259" s="5">
        <v>1.11843554574487</v>
      </c>
      <c r="I1259" s="5">
        <v>0.857105051179753</v>
      </c>
      <c r="J1259" s="5">
        <v>0.70505146697573995</v>
      </c>
      <c r="K1259" s="5">
        <v>0.45070896012149098</v>
      </c>
      <c r="L1259" s="5">
        <v>0.86792376506133095</v>
      </c>
      <c r="M1259" s="10">
        <v>1.8533371667485501</v>
      </c>
      <c r="N1259" s="5">
        <v>1.1480900550183599</v>
      </c>
      <c r="O1259" s="5">
        <v>1.0432916167549</v>
      </c>
      <c r="P1259" s="5">
        <v>1.0309608140875599</v>
      </c>
      <c r="Q1259" s="5">
        <v>0.76640325502861495</v>
      </c>
      <c r="R1259" s="5">
        <v>1.1657528834923601</v>
      </c>
      <c r="S1259" s="11" t="s">
        <v>48</v>
      </c>
      <c r="T1259" t="s">
        <v>48</v>
      </c>
      <c r="U1259" t="s">
        <v>48</v>
      </c>
      <c r="V1259" t="s">
        <v>48</v>
      </c>
      <c r="W1259" t="s">
        <v>49</v>
      </c>
      <c r="X1259" t="s">
        <v>48</v>
      </c>
      <c r="Y1259" s="7">
        <f>ABS(Quintile_Data[[#This Row],[AE_Amt_Overall]]-MAX(Quintile_Data[[#This Row],[AE_Amt_Q1]:[AE_Amt_Q5]]))</f>
        <v>0.72139889456757911</v>
      </c>
      <c r="Z1259" s="6">
        <f>ABS(MIN(Quintile_Data[[#This Row],[AE_Amt_Q1]:[AE_Amt_Q5]])-Quintile_Data[[#This Row],[AE_Amt_Overall]])</f>
        <v>0.41721480493983998</v>
      </c>
      <c r="AA1259" s="19">
        <f>VLOOKUP(Quintile_Data[[#This Row],[Deaths_Q1]],Mapping!$A$2:$B$8,2,FALSE)</f>
        <v>50</v>
      </c>
      <c r="AB1259" s="8">
        <f>VLOOKUP(Quintile_Data[[#This Row],[Deaths_Q2]],Mapping!$A$2:$B$8,2,FALSE)</f>
        <v>50</v>
      </c>
      <c r="AC1259" s="8">
        <f>VLOOKUP(Quintile_Data[[#This Row],[Deaths_Q3]],Mapping!$A$2:$B$8,2,FALSE)</f>
        <v>50</v>
      </c>
      <c r="AD1259" s="8">
        <f>VLOOKUP(Quintile_Data[[#This Row],[Deaths_Q4]],Mapping!$A$2:$B$8,2,FALSE)</f>
        <v>50</v>
      </c>
      <c r="AE1259" s="8">
        <f>VLOOKUP(Quintile_Data[[#This Row],[Deaths_Q5]],Mapping!$A$2:$B$8,2,FALSE)</f>
        <v>25</v>
      </c>
      <c r="AF1259" s="8">
        <f>VLOOKUP(Quintile_Data[[#This Row],[Deaths_Overall]],Mapping!$A$2:$B$8,2,FALSE)</f>
        <v>50</v>
      </c>
    </row>
    <row r="1260" spans="1:32" x14ac:dyDescent="0.25">
      <c r="A1260" t="s">
        <v>12</v>
      </c>
      <c r="B1260" t="s">
        <v>15</v>
      </c>
      <c r="C1260" t="s">
        <v>28</v>
      </c>
      <c r="D1260" t="s">
        <v>14</v>
      </c>
      <c r="E1260" t="s">
        <v>58</v>
      </c>
      <c r="F1260" t="s">
        <v>16</v>
      </c>
      <c r="G1260" s="10">
        <v>1.7690292383809001</v>
      </c>
      <c r="H1260" s="5">
        <v>1.44054816311072</v>
      </c>
      <c r="I1260" s="5">
        <v>1.15420634900923</v>
      </c>
      <c r="J1260" s="5">
        <v>1.02801074013872</v>
      </c>
      <c r="K1260" s="5">
        <v>0.90774868471841497</v>
      </c>
      <c r="L1260" s="5">
        <v>1.2026731495771099</v>
      </c>
      <c r="M1260" s="10">
        <v>1.8674587216849301</v>
      </c>
      <c r="N1260" s="5">
        <v>1.5832611402911501</v>
      </c>
      <c r="O1260" s="5">
        <v>1.2821506874295401</v>
      </c>
      <c r="P1260" s="5">
        <v>1.0971456455647799</v>
      </c>
      <c r="Q1260" s="5">
        <v>0.953068501959763</v>
      </c>
      <c r="R1260" s="5">
        <v>1.31177373449143</v>
      </c>
      <c r="S1260" s="11" t="s">
        <v>48</v>
      </c>
      <c r="T1260" t="s">
        <v>48</v>
      </c>
      <c r="U1260" t="s">
        <v>48</v>
      </c>
      <c r="V1260" t="s">
        <v>48</v>
      </c>
      <c r="W1260" t="s">
        <v>48</v>
      </c>
      <c r="X1260" t="s">
        <v>50</v>
      </c>
      <c r="Y1260" s="7">
        <f>ABS(Quintile_Data[[#This Row],[AE_Amt_Overall]]-MAX(Quintile_Data[[#This Row],[AE_Amt_Q1]:[AE_Amt_Q5]]))</f>
        <v>0.56635608880379018</v>
      </c>
      <c r="Z1260" s="6">
        <f>ABS(MIN(Quintile_Data[[#This Row],[AE_Amt_Q1]:[AE_Amt_Q5]])-Quintile_Data[[#This Row],[AE_Amt_Overall]])</f>
        <v>0.29492446485869495</v>
      </c>
      <c r="AA1260" s="19">
        <f>VLOOKUP(Quintile_Data[[#This Row],[Deaths_Q1]],Mapping!$A$2:$B$8,2,FALSE)</f>
        <v>50</v>
      </c>
      <c r="AB1260" s="8">
        <f>VLOOKUP(Quintile_Data[[#This Row],[Deaths_Q2]],Mapping!$A$2:$B$8,2,FALSE)</f>
        <v>50</v>
      </c>
      <c r="AC1260" s="8">
        <f>VLOOKUP(Quintile_Data[[#This Row],[Deaths_Q3]],Mapping!$A$2:$B$8,2,FALSE)</f>
        <v>50</v>
      </c>
      <c r="AD1260" s="8">
        <f>VLOOKUP(Quintile_Data[[#This Row],[Deaths_Q4]],Mapping!$A$2:$B$8,2,FALSE)</f>
        <v>50</v>
      </c>
      <c r="AE1260" s="8">
        <f>VLOOKUP(Quintile_Data[[#This Row],[Deaths_Q5]],Mapping!$A$2:$B$8,2,FALSE)</f>
        <v>50</v>
      </c>
      <c r="AF1260" s="8">
        <f>VLOOKUP(Quintile_Data[[#This Row],[Deaths_Overall]],Mapping!$A$2:$B$8,2,FALSE)</f>
        <v>100</v>
      </c>
    </row>
    <row r="1261" spans="1:32" x14ac:dyDescent="0.25">
      <c r="A1261" t="s">
        <v>12</v>
      </c>
      <c r="B1261" t="s">
        <v>15</v>
      </c>
      <c r="C1261" t="s">
        <v>28</v>
      </c>
      <c r="D1261" t="s">
        <v>14</v>
      </c>
      <c r="E1261" t="s">
        <v>58</v>
      </c>
      <c r="F1261" t="s">
        <v>7</v>
      </c>
      <c r="G1261" s="10">
        <v>1.38230661082136</v>
      </c>
      <c r="H1261" s="5">
        <v>1.01169212059529</v>
      </c>
      <c r="I1261" s="5">
        <v>0.84579160440480905</v>
      </c>
      <c r="J1261" s="5">
        <v>0.75219321436987596</v>
      </c>
      <c r="K1261" s="5">
        <v>0.54216204442564098</v>
      </c>
      <c r="L1261" s="5">
        <v>0.839682008057829</v>
      </c>
      <c r="M1261" s="10">
        <v>1.60078193611659</v>
      </c>
      <c r="N1261" s="5">
        <v>0.95082479856763302</v>
      </c>
      <c r="O1261" s="5">
        <v>0.87271117968669998</v>
      </c>
      <c r="P1261" s="5">
        <v>0.81001395062550197</v>
      </c>
      <c r="Q1261" s="5">
        <v>0.77156687133783297</v>
      </c>
      <c r="R1261" s="5">
        <v>0.90349158493486204</v>
      </c>
      <c r="S1261" s="11" t="s">
        <v>49</v>
      </c>
      <c r="T1261" t="s">
        <v>48</v>
      </c>
      <c r="U1261" t="s">
        <v>48</v>
      </c>
      <c r="V1261" t="s">
        <v>48</v>
      </c>
      <c r="W1261" t="s">
        <v>49</v>
      </c>
      <c r="X1261" t="s">
        <v>48</v>
      </c>
      <c r="Y1261" s="7">
        <f>ABS(Quintile_Data[[#This Row],[AE_Amt_Overall]]-MAX(Quintile_Data[[#This Row],[AE_Amt_Q1]:[AE_Amt_Q5]]))</f>
        <v>0.54262460276353097</v>
      </c>
      <c r="Z1261" s="6">
        <f>ABS(MIN(Quintile_Data[[#This Row],[AE_Amt_Q1]:[AE_Amt_Q5]])-Quintile_Data[[#This Row],[AE_Amt_Overall]])</f>
        <v>0.29751996363218802</v>
      </c>
      <c r="AA1261" s="19">
        <f>VLOOKUP(Quintile_Data[[#This Row],[Deaths_Q1]],Mapping!$A$2:$B$8,2,FALSE)</f>
        <v>25</v>
      </c>
      <c r="AB1261" s="8">
        <f>VLOOKUP(Quintile_Data[[#This Row],[Deaths_Q2]],Mapping!$A$2:$B$8,2,FALSE)</f>
        <v>50</v>
      </c>
      <c r="AC1261" s="8">
        <f>VLOOKUP(Quintile_Data[[#This Row],[Deaths_Q3]],Mapping!$A$2:$B$8,2,FALSE)</f>
        <v>50</v>
      </c>
      <c r="AD1261" s="8">
        <f>VLOOKUP(Quintile_Data[[#This Row],[Deaths_Q4]],Mapping!$A$2:$B$8,2,FALSE)</f>
        <v>50</v>
      </c>
      <c r="AE1261" s="8">
        <f>VLOOKUP(Quintile_Data[[#This Row],[Deaths_Q5]],Mapping!$A$2:$B$8,2,FALSE)</f>
        <v>25</v>
      </c>
      <c r="AF1261" s="8">
        <f>VLOOKUP(Quintile_Data[[#This Row],[Deaths_Overall]],Mapping!$A$2:$B$8,2,FALSE)</f>
        <v>50</v>
      </c>
    </row>
    <row r="1262" spans="1:32" x14ac:dyDescent="0.25">
      <c r="A1262" t="s">
        <v>12</v>
      </c>
      <c r="B1262" t="s">
        <v>15</v>
      </c>
      <c r="C1262" t="s">
        <v>28</v>
      </c>
      <c r="D1262" t="s">
        <v>14</v>
      </c>
      <c r="E1262" t="s">
        <v>58</v>
      </c>
      <c r="F1262" t="s">
        <v>57</v>
      </c>
      <c r="G1262" s="10">
        <v>1.4769786038162001</v>
      </c>
      <c r="H1262" s="5">
        <v>1.06867877499967</v>
      </c>
      <c r="I1262" s="5">
        <v>0.94838346938540596</v>
      </c>
      <c r="J1262" s="5">
        <v>0.81085010363334298</v>
      </c>
      <c r="K1262" s="5">
        <v>0.61083126944107802</v>
      </c>
      <c r="L1262" s="5">
        <v>0.91495293076207396</v>
      </c>
      <c r="M1262" s="10">
        <v>1.8362645394449899</v>
      </c>
      <c r="N1262" s="5">
        <v>1.1822669715227501</v>
      </c>
      <c r="O1262" s="5">
        <v>1.1310164085480501</v>
      </c>
      <c r="P1262" s="5">
        <v>0.98610104712838098</v>
      </c>
      <c r="Q1262" s="5">
        <v>0.92365437461751698</v>
      </c>
      <c r="R1262" s="5">
        <v>1.15613418059113</v>
      </c>
      <c r="S1262" s="11" t="s">
        <v>48</v>
      </c>
      <c r="T1262" t="s">
        <v>48</v>
      </c>
      <c r="U1262" t="s">
        <v>48</v>
      </c>
      <c r="V1262" t="s">
        <v>48</v>
      </c>
      <c r="W1262" t="s">
        <v>48</v>
      </c>
      <c r="X1262" t="s">
        <v>50</v>
      </c>
      <c r="Y1262" s="7">
        <f>ABS(Quintile_Data[[#This Row],[AE_Amt_Overall]]-MAX(Quintile_Data[[#This Row],[AE_Amt_Q1]:[AE_Amt_Q5]]))</f>
        <v>0.5620256730541261</v>
      </c>
      <c r="Z1262" s="6">
        <f>ABS(MIN(Quintile_Data[[#This Row],[AE_Amt_Q1]:[AE_Amt_Q5]])-Quintile_Data[[#This Row],[AE_Amt_Overall]])</f>
        <v>0.30412166132099594</v>
      </c>
      <c r="AA1262" s="19">
        <f>VLOOKUP(Quintile_Data[[#This Row],[Deaths_Q1]],Mapping!$A$2:$B$8,2,FALSE)</f>
        <v>50</v>
      </c>
      <c r="AB1262" s="8">
        <f>VLOOKUP(Quintile_Data[[#This Row],[Deaths_Q2]],Mapping!$A$2:$B$8,2,FALSE)</f>
        <v>50</v>
      </c>
      <c r="AC1262" s="8">
        <f>VLOOKUP(Quintile_Data[[#This Row],[Deaths_Q3]],Mapping!$A$2:$B$8,2,FALSE)</f>
        <v>50</v>
      </c>
      <c r="AD1262" s="8">
        <f>VLOOKUP(Quintile_Data[[#This Row],[Deaths_Q4]],Mapping!$A$2:$B$8,2,FALSE)</f>
        <v>50</v>
      </c>
      <c r="AE1262" s="8">
        <f>VLOOKUP(Quintile_Data[[#This Row],[Deaths_Q5]],Mapping!$A$2:$B$8,2,FALSE)</f>
        <v>50</v>
      </c>
      <c r="AF1262" s="8">
        <f>VLOOKUP(Quintile_Data[[#This Row],[Deaths_Overall]],Mapping!$A$2:$B$8,2,FALSE)</f>
        <v>100</v>
      </c>
    </row>
    <row r="1263" spans="1:32" x14ac:dyDescent="0.25">
      <c r="A1263" t="s">
        <v>12</v>
      </c>
      <c r="B1263" t="s">
        <v>15</v>
      </c>
      <c r="C1263" t="s">
        <v>28</v>
      </c>
      <c r="D1263" t="s">
        <v>17</v>
      </c>
      <c r="E1263" t="s">
        <v>60</v>
      </c>
      <c r="F1263" t="s">
        <v>16</v>
      </c>
      <c r="G1263" s="10" t="s">
        <v>54</v>
      </c>
      <c r="H1263" s="5" t="s">
        <v>54</v>
      </c>
      <c r="I1263" s="5" t="s">
        <v>54</v>
      </c>
      <c r="J1263" s="5" t="s">
        <v>54</v>
      </c>
      <c r="K1263" s="5" t="s">
        <v>54</v>
      </c>
      <c r="L1263" s="5" t="s">
        <v>54</v>
      </c>
      <c r="M1263" s="10" t="s">
        <v>54</v>
      </c>
      <c r="N1263" s="5" t="s">
        <v>54</v>
      </c>
      <c r="O1263" s="5" t="s">
        <v>54</v>
      </c>
      <c r="P1263" s="5" t="s">
        <v>54</v>
      </c>
      <c r="Q1263" s="5" t="s">
        <v>54</v>
      </c>
      <c r="R1263" s="5" t="s">
        <v>54</v>
      </c>
      <c r="S1263" s="11" t="s">
        <v>55</v>
      </c>
      <c r="T1263" t="s">
        <v>55</v>
      </c>
      <c r="U1263" t="s">
        <v>55</v>
      </c>
      <c r="V1263" t="s">
        <v>55</v>
      </c>
      <c r="W1263" t="s">
        <v>55</v>
      </c>
      <c r="X1263" t="s">
        <v>55</v>
      </c>
      <c r="Y1263" s="7" t="e">
        <f>ABS(Quintile_Data[[#This Row],[AE_Amt_Overall]]-MAX(Quintile_Data[[#This Row],[AE_Amt_Q1]:[AE_Amt_Q5]]))</f>
        <v>#VALUE!</v>
      </c>
      <c r="Z1263" s="6" t="e">
        <f>ABS(MIN(Quintile_Data[[#This Row],[AE_Amt_Q1]:[AE_Amt_Q5]])-Quintile_Data[[#This Row],[AE_Amt_Overall]])</f>
        <v>#VALUE!</v>
      </c>
      <c r="AA1263" s="19" t="str">
        <f>VLOOKUP(Quintile_Data[[#This Row],[Deaths_Q1]],Mapping!$A$2:$B$8,2,FALSE)</f>
        <v>N/A</v>
      </c>
      <c r="AB1263" s="8" t="str">
        <f>VLOOKUP(Quintile_Data[[#This Row],[Deaths_Q2]],Mapping!$A$2:$B$8,2,FALSE)</f>
        <v>N/A</v>
      </c>
      <c r="AC1263" s="8" t="str">
        <f>VLOOKUP(Quintile_Data[[#This Row],[Deaths_Q3]],Mapping!$A$2:$B$8,2,FALSE)</f>
        <v>N/A</v>
      </c>
      <c r="AD1263" s="8" t="str">
        <f>VLOOKUP(Quintile_Data[[#This Row],[Deaths_Q4]],Mapping!$A$2:$B$8,2,FALSE)</f>
        <v>N/A</v>
      </c>
      <c r="AE1263" s="8" t="str">
        <f>VLOOKUP(Quintile_Data[[#This Row],[Deaths_Q5]],Mapping!$A$2:$B$8,2,FALSE)</f>
        <v>N/A</v>
      </c>
      <c r="AF1263" s="8" t="str">
        <f>VLOOKUP(Quintile_Data[[#This Row],[Deaths_Overall]],Mapping!$A$2:$B$8,2,FALSE)</f>
        <v>N/A</v>
      </c>
    </row>
    <row r="1264" spans="1:32" x14ac:dyDescent="0.25">
      <c r="A1264" t="s">
        <v>12</v>
      </c>
      <c r="B1264" t="s">
        <v>15</v>
      </c>
      <c r="C1264" t="s">
        <v>28</v>
      </c>
      <c r="D1264" t="s">
        <v>17</v>
      </c>
      <c r="E1264" t="s">
        <v>60</v>
      </c>
      <c r="F1264" t="s">
        <v>7</v>
      </c>
      <c r="G1264" s="10" t="s">
        <v>54</v>
      </c>
      <c r="H1264" s="5" t="s">
        <v>54</v>
      </c>
      <c r="I1264" s="5" t="s">
        <v>54</v>
      </c>
      <c r="J1264" s="5" t="s">
        <v>54</v>
      </c>
      <c r="K1264" s="5" t="s">
        <v>54</v>
      </c>
      <c r="L1264" s="5" t="s">
        <v>54</v>
      </c>
      <c r="M1264" s="10" t="s">
        <v>54</v>
      </c>
      <c r="N1264" s="5" t="s">
        <v>54</v>
      </c>
      <c r="O1264" s="5" t="s">
        <v>54</v>
      </c>
      <c r="P1264" s="5" t="s">
        <v>54</v>
      </c>
      <c r="Q1264" s="5" t="s">
        <v>54</v>
      </c>
      <c r="R1264" s="5" t="s">
        <v>54</v>
      </c>
      <c r="S1264" s="11" t="s">
        <v>55</v>
      </c>
      <c r="T1264" t="s">
        <v>55</v>
      </c>
      <c r="U1264" t="s">
        <v>55</v>
      </c>
      <c r="V1264" t="s">
        <v>55</v>
      </c>
      <c r="W1264" t="s">
        <v>55</v>
      </c>
      <c r="X1264" t="s">
        <v>55</v>
      </c>
      <c r="Y1264" s="7" t="e">
        <f>ABS(Quintile_Data[[#This Row],[AE_Amt_Overall]]-MAX(Quintile_Data[[#This Row],[AE_Amt_Q1]:[AE_Amt_Q5]]))</f>
        <v>#VALUE!</v>
      </c>
      <c r="Z1264" s="6" t="e">
        <f>ABS(MIN(Quintile_Data[[#This Row],[AE_Amt_Q1]:[AE_Amt_Q5]])-Quintile_Data[[#This Row],[AE_Amt_Overall]])</f>
        <v>#VALUE!</v>
      </c>
      <c r="AA1264" s="19" t="str">
        <f>VLOOKUP(Quintile_Data[[#This Row],[Deaths_Q1]],Mapping!$A$2:$B$8,2,FALSE)</f>
        <v>N/A</v>
      </c>
      <c r="AB1264" s="8" t="str">
        <f>VLOOKUP(Quintile_Data[[#This Row],[Deaths_Q2]],Mapping!$A$2:$B$8,2,FALSE)</f>
        <v>N/A</v>
      </c>
      <c r="AC1264" s="8" t="str">
        <f>VLOOKUP(Quintile_Data[[#This Row],[Deaths_Q3]],Mapping!$A$2:$B$8,2,FALSE)</f>
        <v>N/A</v>
      </c>
      <c r="AD1264" s="8" t="str">
        <f>VLOOKUP(Quintile_Data[[#This Row],[Deaths_Q4]],Mapping!$A$2:$B$8,2,FALSE)</f>
        <v>N/A</v>
      </c>
      <c r="AE1264" s="8" t="str">
        <f>VLOOKUP(Quintile_Data[[#This Row],[Deaths_Q5]],Mapping!$A$2:$B$8,2,FALSE)</f>
        <v>N/A</v>
      </c>
      <c r="AF1264" s="8" t="str">
        <f>VLOOKUP(Quintile_Data[[#This Row],[Deaths_Overall]],Mapping!$A$2:$B$8,2,FALSE)</f>
        <v>N/A</v>
      </c>
    </row>
    <row r="1265" spans="1:32" x14ac:dyDescent="0.25">
      <c r="A1265" t="s">
        <v>12</v>
      </c>
      <c r="B1265" t="s">
        <v>15</v>
      </c>
      <c r="C1265" t="s">
        <v>28</v>
      </c>
      <c r="D1265" t="s">
        <v>17</v>
      </c>
      <c r="E1265" t="s">
        <v>60</v>
      </c>
      <c r="F1265" t="s">
        <v>57</v>
      </c>
      <c r="G1265" s="10" t="s">
        <v>54</v>
      </c>
      <c r="H1265" s="5" t="s">
        <v>54</v>
      </c>
      <c r="I1265" s="5" t="s">
        <v>54</v>
      </c>
      <c r="J1265" s="5" t="s">
        <v>54</v>
      </c>
      <c r="K1265" s="5" t="s">
        <v>54</v>
      </c>
      <c r="L1265" s="5" t="s">
        <v>54</v>
      </c>
      <c r="M1265" s="10" t="s">
        <v>54</v>
      </c>
      <c r="N1265" s="5" t="s">
        <v>54</v>
      </c>
      <c r="O1265" s="5" t="s">
        <v>54</v>
      </c>
      <c r="P1265" s="5" t="s">
        <v>54</v>
      </c>
      <c r="Q1265" s="5" t="s">
        <v>54</v>
      </c>
      <c r="R1265" s="5" t="s">
        <v>54</v>
      </c>
      <c r="S1265" s="11" t="s">
        <v>55</v>
      </c>
      <c r="T1265" t="s">
        <v>55</v>
      </c>
      <c r="U1265" t="s">
        <v>55</v>
      </c>
      <c r="V1265" t="s">
        <v>55</v>
      </c>
      <c r="W1265" t="s">
        <v>55</v>
      </c>
      <c r="X1265" t="s">
        <v>55</v>
      </c>
      <c r="Y1265" s="7" t="e">
        <f>ABS(Quintile_Data[[#This Row],[AE_Amt_Overall]]-MAX(Quintile_Data[[#This Row],[AE_Amt_Q1]:[AE_Amt_Q5]]))</f>
        <v>#VALUE!</v>
      </c>
      <c r="Z1265" s="6" t="e">
        <f>ABS(MIN(Quintile_Data[[#This Row],[AE_Amt_Q1]:[AE_Amt_Q5]])-Quintile_Data[[#This Row],[AE_Amt_Overall]])</f>
        <v>#VALUE!</v>
      </c>
      <c r="AA1265" s="19" t="str">
        <f>VLOOKUP(Quintile_Data[[#This Row],[Deaths_Q1]],Mapping!$A$2:$B$8,2,FALSE)</f>
        <v>N/A</v>
      </c>
      <c r="AB1265" s="8" t="str">
        <f>VLOOKUP(Quintile_Data[[#This Row],[Deaths_Q2]],Mapping!$A$2:$B$8,2,FALSE)</f>
        <v>N/A</v>
      </c>
      <c r="AC1265" s="8" t="str">
        <f>VLOOKUP(Quintile_Data[[#This Row],[Deaths_Q3]],Mapping!$A$2:$B$8,2,FALSE)</f>
        <v>N/A</v>
      </c>
      <c r="AD1265" s="8" t="str">
        <f>VLOOKUP(Quintile_Data[[#This Row],[Deaths_Q4]],Mapping!$A$2:$B$8,2,FALSE)</f>
        <v>N/A</v>
      </c>
      <c r="AE1265" s="8" t="str">
        <f>VLOOKUP(Quintile_Data[[#This Row],[Deaths_Q5]],Mapping!$A$2:$B$8,2,FALSE)</f>
        <v>N/A</v>
      </c>
      <c r="AF1265" s="8" t="str">
        <f>VLOOKUP(Quintile_Data[[#This Row],[Deaths_Overall]],Mapping!$A$2:$B$8,2,FALSE)</f>
        <v>N/A</v>
      </c>
    </row>
    <row r="1266" spans="1:32" x14ac:dyDescent="0.25">
      <c r="A1266" t="s">
        <v>12</v>
      </c>
      <c r="B1266" t="s">
        <v>15</v>
      </c>
      <c r="C1266" t="s">
        <v>28</v>
      </c>
      <c r="D1266" t="s">
        <v>17</v>
      </c>
      <c r="E1266" t="s">
        <v>61</v>
      </c>
      <c r="F1266" t="s">
        <v>16</v>
      </c>
      <c r="G1266" s="10">
        <v>1.9474314636271199</v>
      </c>
      <c r="H1266" s="5">
        <v>1.46052478706891</v>
      </c>
      <c r="I1266" s="5">
        <v>1.27517763807694</v>
      </c>
      <c r="J1266" s="5">
        <v>0.97396757440650195</v>
      </c>
      <c r="K1266" s="5">
        <v>0.60068958749965595</v>
      </c>
      <c r="L1266" s="5">
        <v>1.1806068590140699</v>
      </c>
      <c r="M1266" s="10">
        <v>1.8518572763607499</v>
      </c>
      <c r="N1266" s="5">
        <v>1.46299131036397</v>
      </c>
      <c r="O1266" s="5">
        <v>1.2977995710295001</v>
      </c>
      <c r="P1266" s="5">
        <v>1.03360869725222</v>
      </c>
      <c r="Q1266" s="5">
        <v>0.59579690538644503</v>
      </c>
      <c r="R1266" s="5">
        <v>1.2358301499157001</v>
      </c>
      <c r="S1266" s="11" t="s">
        <v>49</v>
      </c>
      <c r="T1266" t="s">
        <v>48</v>
      </c>
      <c r="U1266" t="s">
        <v>48</v>
      </c>
      <c r="V1266" t="s">
        <v>48</v>
      </c>
      <c r="W1266" t="s">
        <v>53</v>
      </c>
      <c r="X1266" t="s">
        <v>48</v>
      </c>
      <c r="Y1266" s="7">
        <f>ABS(Quintile_Data[[#This Row],[AE_Amt_Overall]]-MAX(Quintile_Data[[#This Row],[AE_Amt_Q1]:[AE_Amt_Q5]]))</f>
        <v>0.76682460461305002</v>
      </c>
      <c r="Z1266" s="6">
        <f>ABS(MIN(Quintile_Data[[#This Row],[AE_Amt_Q1]:[AE_Amt_Q5]])-Quintile_Data[[#This Row],[AE_Amt_Overall]])</f>
        <v>0.57991727151441397</v>
      </c>
      <c r="AA1266" s="19">
        <f>VLOOKUP(Quintile_Data[[#This Row],[Deaths_Q1]],Mapping!$A$2:$B$8,2,FALSE)</f>
        <v>25</v>
      </c>
      <c r="AB1266" s="8">
        <f>VLOOKUP(Quintile_Data[[#This Row],[Deaths_Q2]],Mapping!$A$2:$B$8,2,FALSE)</f>
        <v>50</v>
      </c>
      <c r="AC1266" s="8">
        <f>VLOOKUP(Quintile_Data[[#This Row],[Deaths_Q3]],Mapping!$A$2:$B$8,2,FALSE)</f>
        <v>50</v>
      </c>
      <c r="AD1266" s="8">
        <f>VLOOKUP(Quintile_Data[[#This Row],[Deaths_Q4]],Mapping!$A$2:$B$8,2,FALSE)</f>
        <v>50</v>
      </c>
      <c r="AE1266" s="8">
        <f>VLOOKUP(Quintile_Data[[#This Row],[Deaths_Q5]],Mapping!$A$2:$B$8,2,FALSE)</f>
        <v>12</v>
      </c>
      <c r="AF1266" s="8">
        <f>VLOOKUP(Quintile_Data[[#This Row],[Deaths_Overall]],Mapping!$A$2:$B$8,2,FALSE)</f>
        <v>50</v>
      </c>
    </row>
    <row r="1267" spans="1:32" x14ac:dyDescent="0.25">
      <c r="A1267" t="s">
        <v>12</v>
      </c>
      <c r="B1267" t="s">
        <v>15</v>
      </c>
      <c r="C1267" t="s">
        <v>28</v>
      </c>
      <c r="D1267" t="s">
        <v>17</v>
      </c>
      <c r="E1267" t="s">
        <v>61</v>
      </c>
      <c r="F1267" t="s">
        <v>7</v>
      </c>
      <c r="G1267" s="10">
        <v>2.9519652080092098</v>
      </c>
      <c r="H1267" s="5">
        <v>1.8904563333678399</v>
      </c>
      <c r="I1267" s="5">
        <v>1.2536524324148299</v>
      </c>
      <c r="J1267" s="5">
        <v>0.94285136148592397</v>
      </c>
      <c r="K1267" s="5">
        <v>0.64112664558372601</v>
      </c>
      <c r="L1267" s="5">
        <v>1.2442191633595201</v>
      </c>
      <c r="M1267" s="10">
        <v>1.7322499567468399</v>
      </c>
      <c r="N1267" s="5">
        <v>1.29531731511298</v>
      </c>
      <c r="O1267" s="5">
        <v>1.2690037259333999</v>
      </c>
      <c r="P1267" s="5">
        <v>0.98147376147342702</v>
      </c>
      <c r="Q1267" s="5">
        <v>0.81461642475812301</v>
      </c>
      <c r="R1267" s="5">
        <v>1.13018010770112</v>
      </c>
      <c r="S1267" s="11" t="s">
        <v>53</v>
      </c>
      <c r="T1267" t="s">
        <v>53</v>
      </c>
      <c r="U1267" t="s">
        <v>49</v>
      </c>
      <c r="V1267" t="s">
        <v>49</v>
      </c>
      <c r="W1267" t="s">
        <v>53</v>
      </c>
      <c r="X1267" t="s">
        <v>49</v>
      </c>
      <c r="Y1267" s="7">
        <f>ABS(Quintile_Data[[#This Row],[AE_Amt_Overall]]-MAX(Quintile_Data[[#This Row],[AE_Amt_Q1]:[AE_Amt_Q5]]))</f>
        <v>1.7077460446496897</v>
      </c>
      <c r="Z1267" s="6">
        <f>ABS(MIN(Quintile_Data[[#This Row],[AE_Amt_Q1]:[AE_Amt_Q5]])-Quintile_Data[[#This Row],[AE_Amt_Overall]])</f>
        <v>0.60309251777579409</v>
      </c>
      <c r="AA1267" s="19">
        <f>VLOOKUP(Quintile_Data[[#This Row],[Deaths_Q1]],Mapping!$A$2:$B$8,2,FALSE)</f>
        <v>12</v>
      </c>
      <c r="AB1267" s="8">
        <f>VLOOKUP(Quintile_Data[[#This Row],[Deaths_Q2]],Mapping!$A$2:$B$8,2,FALSE)</f>
        <v>12</v>
      </c>
      <c r="AC1267" s="8">
        <f>VLOOKUP(Quintile_Data[[#This Row],[Deaths_Q3]],Mapping!$A$2:$B$8,2,FALSE)</f>
        <v>25</v>
      </c>
      <c r="AD1267" s="8">
        <f>VLOOKUP(Quintile_Data[[#This Row],[Deaths_Q4]],Mapping!$A$2:$B$8,2,FALSE)</f>
        <v>25</v>
      </c>
      <c r="AE1267" s="8">
        <f>VLOOKUP(Quintile_Data[[#This Row],[Deaths_Q5]],Mapping!$A$2:$B$8,2,FALSE)</f>
        <v>12</v>
      </c>
      <c r="AF1267" s="8">
        <f>VLOOKUP(Quintile_Data[[#This Row],[Deaths_Overall]],Mapping!$A$2:$B$8,2,FALSE)</f>
        <v>25</v>
      </c>
    </row>
    <row r="1268" spans="1:32" x14ac:dyDescent="0.25">
      <c r="A1268" t="s">
        <v>12</v>
      </c>
      <c r="B1268" t="s">
        <v>15</v>
      </c>
      <c r="C1268" t="s">
        <v>28</v>
      </c>
      <c r="D1268" t="s">
        <v>17</v>
      </c>
      <c r="E1268" t="s">
        <v>61</v>
      </c>
      <c r="F1268" t="s">
        <v>57</v>
      </c>
      <c r="G1268" s="10">
        <v>2.23328757838904</v>
      </c>
      <c r="H1268" s="5">
        <v>1.5606455058965301</v>
      </c>
      <c r="I1268" s="5">
        <v>1.2208663037313201</v>
      </c>
      <c r="J1268" s="5">
        <v>1.05285555033703</v>
      </c>
      <c r="K1268" s="5">
        <v>0.76549999701251104</v>
      </c>
      <c r="L1268" s="5">
        <v>1.22379282765459</v>
      </c>
      <c r="M1268" s="10">
        <v>1.46110647192444</v>
      </c>
      <c r="N1268" s="5">
        <v>1.33417345170379</v>
      </c>
      <c r="O1268" s="5">
        <v>1.27673408841391</v>
      </c>
      <c r="P1268" s="5">
        <v>1.0402609139342101</v>
      </c>
      <c r="Q1268" s="5">
        <v>0.88973742467805295</v>
      </c>
      <c r="R1268" s="5">
        <v>1.22533384140045</v>
      </c>
      <c r="S1268" s="11" t="s">
        <v>49</v>
      </c>
      <c r="T1268" t="s">
        <v>48</v>
      </c>
      <c r="U1268" t="s">
        <v>48</v>
      </c>
      <c r="V1268" t="s">
        <v>48</v>
      </c>
      <c r="W1268" t="s">
        <v>49</v>
      </c>
      <c r="X1268" t="s">
        <v>48</v>
      </c>
      <c r="Y1268" s="7">
        <f>ABS(Quintile_Data[[#This Row],[AE_Amt_Overall]]-MAX(Quintile_Data[[#This Row],[AE_Amt_Q1]:[AE_Amt_Q5]]))</f>
        <v>1.0094947507344501</v>
      </c>
      <c r="Z1268" s="6">
        <f>ABS(MIN(Quintile_Data[[#This Row],[AE_Amt_Q1]:[AE_Amt_Q5]])-Quintile_Data[[#This Row],[AE_Amt_Overall]])</f>
        <v>0.45829283064207893</v>
      </c>
      <c r="AA1268" s="19">
        <f>VLOOKUP(Quintile_Data[[#This Row],[Deaths_Q1]],Mapping!$A$2:$B$8,2,FALSE)</f>
        <v>25</v>
      </c>
      <c r="AB1268" s="8">
        <f>VLOOKUP(Quintile_Data[[#This Row],[Deaths_Q2]],Mapping!$A$2:$B$8,2,FALSE)</f>
        <v>50</v>
      </c>
      <c r="AC1268" s="8">
        <f>VLOOKUP(Quintile_Data[[#This Row],[Deaths_Q3]],Mapping!$A$2:$B$8,2,FALSE)</f>
        <v>50</v>
      </c>
      <c r="AD1268" s="8">
        <f>VLOOKUP(Quintile_Data[[#This Row],[Deaths_Q4]],Mapping!$A$2:$B$8,2,FALSE)</f>
        <v>50</v>
      </c>
      <c r="AE1268" s="8">
        <f>VLOOKUP(Quintile_Data[[#This Row],[Deaths_Q5]],Mapping!$A$2:$B$8,2,FALSE)</f>
        <v>25</v>
      </c>
      <c r="AF1268" s="8">
        <f>VLOOKUP(Quintile_Data[[#This Row],[Deaths_Overall]],Mapping!$A$2:$B$8,2,FALSE)</f>
        <v>50</v>
      </c>
    </row>
    <row r="1269" spans="1:32" x14ac:dyDescent="0.25">
      <c r="A1269" t="s">
        <v>12</v>
      </c>
      <c r="B1269" t="s">
        <v>15</v>
      </c>
      <c r="C1269" t="s">
        <v>28</v>
      </c>
      <c r="D1269" t="s">
        <v>17</v>
      </c>
      <c r="E1269" t="s">
        <v>62</v>
      </c>
      <c r="F1269" t="s">
        <v>16</v>
      </c>
      <c r="G1269" s="10">
        <v>1.7728042522907299</v>
      </c>
      <c r="H1269" s="5">
        <v>1.3783397442406999</v>
      </c>
      <c r="I1269" s="5">
        <v>1.1963509949623901</v>
      </c>
      <c r="J1269" s="5">
        <v>0.98952454485512598</v>
      </c>
      <c r="K1269" s="5">
        <v>0.60891153463456305</v>
      </c>
      <c r="L1269" s="5">
        <v>1.1465180300837501</v>
      </c>
      <c r="M1269" s="10">
        <v>1.6746716992126001</v>
      </c>
      <c r="N1269" s="5">
        <v>1.20322149445274</v>
      </c>
      <c r="O1269" s="5">
        <v>1.24947239216885</v>
      </c>
      <c r="P1269" s="5">
        <v>1.08013920177891</v>
      </c>
      <c r="Q1269" s="5">
        <v>0.73563142184808294</v>
      </c>
      <c r="R1269" s="5">
        <v>1.18025230014472</v>
      </c>
      <c r="S1269" s="11" t="s">
        <v>53</v>
      </c>
      <c r="T1269" t="s">
        <v>49</v>
      </c>
      <c r="U1269" t="s">
        <v>48</v>
      </c>
      <c r="V1269" t="s">
        <v>49</v>
      </c>
      <c r="W1269" t="s">
        <v>53</v>
      </c>
      <c r="X1269" t="s">
        <v>48</v>
      </c>
      <c r="Y1269" s="7">
        <f>ABS(Quintile_Data[[#This Row],[AE_Amt_Overall]]-MAX(Quintile_Data[[#This Row],[AE_Amt_Q1]:[AE_Amt_Q5]]))</f>
        <v>0.62628622220697983</v>
      </c>
      <c r="Z1269" s="6">
        <f>ABS(MIN(Quintile_Data[[#This Row],[AE_Amt_Q1]:[AE_Amt_Q5]])-Quintile_Data[[#This Row],[AE_Amt_Overall]])</f>
        <v>0.53760649544918704</v>
      </c>
      <c r="AA1269" s="19">
        <f>VLOOKUP(Quintile_Data[[#This Row],[Deaths_Q1]],Mapping!$A$2:$B$8,2,FALSE)</f>
        <v>12</v>
      </c>
      <c r="AB1269" s="8">
        <f>VLOOKUP(Quintile_Data[[#This Row],[Deaths_Q2]],Mapping!$A$2:$B$8,2,FALSE)</f>
        <v>25</v>
      </c>
      <c r="AC1269" s="8">
        <f>VLOOKUP(Quintile_Data[[#This Row],[Deaths_Q3]],Mapping!$A$2:$B$8,2,FALSE)</f>
        <v>50</v>
      </c>
      <c r="AD1269" s="8">
        <f>VLOOKUP(Quintile_Data[[#This Row],[Deaths_Q4]],Mapping!$A$2:$B$8,2,FALSE)</f>
        <v>25</v>
      </c>
      <c r="AE1269" s="8">
        <f>VLOOKUP(Quintile_Data[[#This Row],[Deaths_Q5]],Mapping!$A$2:$B$8,2,FALSE)</f>
        <v>12</v>
      </c>
      <c r="AF1269" s="8">
        <f>VLOOKUP(Quintile_Data[[#This Row],[Deaths_Overall]],Mapping!$A$2:$B$8,2,FALSE)</f>
        <v>50</v>
      </c>
    </row>
    <row r="1270" spans="1:32" x14ac:dyDescent="0.25">
      <c r="A1270" t="s">
        <v>12</v>
      </c>
      <c r="B1270" t="s">
        <v>15</v>
      </c>
      <c r="C1270" t="s">
        <v>28</v>
      </c>
      <c r="D1270" t="s">
        <v>17</v>
      </c>
      <c r="E1270" t="s">
        <v>62</v>
      </c>
      <c r="F1270" t="s">
        <v>7</v>
      </c>
      <c r="G1270" s="10">
        <v>2.4647032931066799</v>
      </c>
      <c r="H1270" s="5">
        <v>1.4856968960283701</v>
      </c>
      <c r="I1270" s="5">
        <v>1.1996763178422001</v>
      </c>
      <c r="J1270" s="5">
        <v>0.76345270888746097</v>
      </c>
      <c r="K1270" s="5">
        <v>0.29822476902996198</v>
      </c>
      <c r="L1270" s="5">
        <v>1.1676406561213799</v>
      </c>
      <c r="M1270" s="10">
        <v>1.4198414691408701</v>
      </c>
      <c r="N1270" s="5">
        <v>1.2726561951292199</v>
      </c>
      <c r="O1270" s="5">
        <v>1.08861548918861</v>
      </c>
      <c r="P1270" s="5">
        <v>0.87475838881760803</v>
      </c>
      <c r="Q1270" s="5">
        <v>0.74281509921063005</v>
      </c>
      <c r="R1270" s="5">
        <v>1.08092940818198</v>
      </c>
      <c r="S1270" s="11" t="s">
        <v>53</v>
      </c>
      <c r="T1270" t="s">
        <v>53</v>
      </c>
      <c r="U1270" t="s">
        <v>53</v>
      </c>
      <c r="V1270" t="s">
        <v>53</v>
      </c>
      <c r="W1270" t="s">
        <v>51</v>
      </c>
      <c r="X1270" t="s">
        <v>49</v>
      </c>
      <c r="Y1270" s="7">
        <f>ABS(Quintile_Data[[#This Row],[AE_Amt_Overall]]-MAX(Quintile_Data[[#This Row],[AE_Amt_Q1]:[AE_Amt_Q5]]))</f>
        <v>1.2970626369853</v>
      </c>
      <c r="Z1270" s="6">
        <f>ABS(MIN(Quintile_Data[[#This Row],[AE_Amt_Q1]:[AE_Amt_Q5]])-Quintile_Data[[#This Row],[AE_Amt_Overall]])</f>
        <v>0.86941588709141793</v>
      </c>
      <c r="AA1270" s="19">
        <f>VLOOKUP(Quintile_Data[[#This Row],[Deaths_Q1]],Mapping!$A$2:$B$8,2,FALSE)</f>
        <v>12</v>
      </c>
      <c r="AB1270" s="8">
        <f>VLOOKUP(Quintile_Data[[#This Row],[Deaths_Q2]],Mapping!$A$2:$B$8,2,FALSE)</f>
        <v>12</v>
      </c>
      <c r="AC1270" s="8">
        <f>VLOOKUP(Quintile_Data[[#This Row],[Deaths_Q3]],Mapping!$A$2:$B$8,2,FALSE)</f>
        <v>12</v>
      </c>
      <c r="AD1270" s="8">
        <f>VLOOKUP(Quintile_Data[[#This Row],[Deaths_Q4]],Mapping!$A$2:$B$8,2,FALSE)</f>
        <v>12</v>
      </c>
      <c r="AE1270" s="8">
        <f>VLOOKUP(Quintile_Data[[#This Row],[Deaths_Q5]],Mapping!$A$2:$B$8,2,FALSE)</f>
        <v>6</v>
      </c>
      <c r="AF1270" s="8">
        <f>VLOOKUP(Quintile_Data[[#This Row],[Deaths_Overall]],Mapping!$A$2:$B$8,2,FALSE)</f>
        <v>25</v>
      </c>
    </row>
    <row r="1271" spans="1:32" x14ac:dyDescent="0.25">
      <c r="A1271" t="s">
        <v>12</v>
      </c>
      <c r="B1271" t="s">
        <v>15</v>
      </c>
      <c r="C1271" t="s">
        <v>28</v>
      </c>
      <c r="D1271" t="s">
        <v>17</v>
      </c>
      <c r="E1271" t="s">
        <v>62</v>
      </c>
      <c r="F1271" t="s">
        <v>57</v>
      </c>
      <c r="G1271" s="10">
        <v>2.0763101483714501</v>
      </c>
      <c r="H1271" s="5">
        <v>1.39345349078508</v>
      </c>
      <c r="I1271" s="5">
        <v>1.19521883180044</v>
      </c>
      <c r="J1271" s="5">
        <v>0.81520091872921296</v>
      </c>
      <c r="K1271" s="5">
        <v>0.50200205583227198</v>
      </c>
      <c r="L1271" s="5">
        <v>1.1642509598078701</v>
      </c>
      <c r="M1271" s="10">
        <v>1.33471414683485</v>
      </c>
      <c r="N1271" s="5">
        <v>1.2947418953049501</v>
      </c>
      <c r="O1271" s="5">
        <v>1.1478734832044899</v>
      </c>
      <c r="P1271" s="5">
        <v>1.0507577970237001</v>
      </c>
      <c r="Q1271" s="5">
        <v>0.91812005442433797</v>
      </c>
      <c r="R1271" s="5">
        <v>1.15802518756428</v>
      </c>
      <c r="S1271" s="11" t="s">
        <v>49</v>
      </c>
      <c r="T1271" t="s">
        <v>49</v>
      </c>
      <c r="U1271" t="s">
        <v>48</v>
      </c>
      <c r="V1271" t="s">
        <v>49</v>
      </c>
      <c r="W1271" t="s">
        <v>49</v>
      </c>
      <c r="X1271" t="s">
        <v>48</v>
      </c>
      <c r="Y1271" s="7">
        <f>ABS(Quintile_Data[[#This Row],[AE_Amt_Overall]]-MAX(Quintile_Data[[#This Row],[AE_Amt_Q1]:[AE_Amt_Q5]]))</f>
        <v>0.91205918856358004</v>
      </c>
      <c r="Z1271" s="6">
        <f>ABS(MIN(Quintile_Data[[#This Row],[AE_Amt_Q1]:[AE_Amt_Q5]])-Quintile_Data[[#This Row],[AE_Amt_Overall]])</f>
        <v>0.6622489039755981</v>
      </c>
      <c r="AA1271" s="19">
        <f>VLOOKUP(Quintile_Data[[#This Row],[Deaths_Q1]],Mapping!$A$2:$B$8,2,FALSE)</f>
        <v>25</v>
      </c>
      <c r="AB1271" s="8">
        <f>VLOOKUP(Quintile_Data[[#This Row],[Deaths_Q2]],Mapping!$A$2:$B$8,2,FALSE)</f>
        <v>25</v>
      </c>
      <c r="AC1271" s="8">
        <f>VLOOKUP(Quintile_Data[[#This Row],[Deaths_Q3]],Mapping!$A$2:$B$8,2,FALSE)</f>
        <v>50</v>
      </c>
      <c r="AD1271" s="8">
        <f>VLOOKUP(Quintile_Data[[#This Row],[Deaths_Q4]],Mapping!$A$2:$B$8,2,FALSE)</f>
        <v>25</v>
      </c>
      <c r="AE1271" s="8">
        <f>VLOOKUP(Quintile_Data[[#This Row],[Deaths_Q5]],Mapping!$A$2:$B$8,2,FALSE)</f>
        <v>25</v>
      </c>
      <c r="AF1271" s="8">
        <f>VLOOKUP(Quintile_Data[[#This Row],[Deaths_Overall]],Mapping!$A$2:$B$8,2,FALSE)</f>
        <v>50</v>
      </c>
    </row>
    <row r="1272" spans="1:32" x14ac:dyDescent="0.25">
      <c r="A1272" t="s">
        <v>12</v>
      </c>
      <c r="B1272" t="s">
        <v>15</v>
      </c>
      <c r="C1272" t="s">
        <v>28</v>
      </c>
      <c r="D1272" t="s">
        <v>17</v>
      </c>
      <c r="E1272" t="s">
        <v>11</v>
      </c>
      <c r="F1272" t="s">
        <v>16</v>
      </c>
      <c r="G1272" s="10">
        <v>2.0084300366051</v>
      </c>
      <c r="H1272" s="5">
        <v>1.45633492069368</v>
      </c>
      <c r="I1272" s="5">
        <v>1.1474440372461201</v>
      </c>
      <c r="J1272" s="5">
        <v>0.87367841853114403</v>
      </c>
      <c r="K1272" s="5">
        <v>0.669631052233853</v>
      </c>
      <c r="L1272" s="5">
        <v>1.1130243052301501</v>
      </c>
      <c r="M1272" s="10">
        <v>1.80062754369822</v>
      </c>
      <c r="N1272" s="5">
        <v>1.4277176817949899</v>
      </c>
      <c r="O1272" s="5">
        <v>1.2211202596445601</v>
      </c>
      <c r="P1272" s="5">
        <v>0.96340751157948501</v>
      </c>
      <c r="Q1272" s="5">
        <v>0.802326342783791</v>
      </c>
      <c r="R1272" s="5">
        <v>1.20669595147554</v>
      </c>
      <c r="S1272" s="11" t="s">
        <v>53</v>
      </c>
      <c r="T1272" t="s">
        <v>49</v>
      </c>
      <c r="U1272" t="s">
        <v>49</v>
      </c>
      <c r="V1272" t="s">
        <v>49</v>
      </c>
      <c r="W1272" t="s">
        <v>53</v>
      </c>
      <c r="X1272" t="s">
        <v>48</v>
      </c>
      <c r="Y1272" s="7">
        <f>ABS(Quintile_Data[[#This Row],[AE_Amt_Overall]]-MAX(Quintile_Data[[#This Row],[AE_Amt_Q1]:[AE_Amt_Q5]]))</f>
        <v>0.89540573137494994</v>
      </c>
      <c r="Z1272" s="6">
        <f>ABS(MIN(Quintile_Data[[#This Row],[AE_Amt_Q1]:[AE_Amt_Q5]])-Quintile_Data[[#This Row],[AE_Amt_Overall]])</f>
        <v>0.44339325299629706</v>
      </c>
      <c r="AA1272" s="19">
        <f>VLOOKUP(Quintile_Data[[#This Row],[Deaths_Q1]],Mapping!$A$2:$B$8,2,FALSE)</f>
        <v>12</v>
      </c>
      <c r="AB1272" s="8">
        <f>VLOOKUP(Quintile_Data[[#This Row],[Deaths_Q2]],Mapping!$A$2:$B$8,2,FALSE)</f>
        <v>25</v>
      </c>
      <c r="AC1272" s="8">
        <f>VLOOKUP(Quintile_Data[[#This Row],[Deaths_Q3]],Mapping!$A$2:$B$8,2,FALSE)</f>
        <v>25</v>
      </c>
      <c r="AD1272" s="8">
        <f>VLOOKUP(Quintile_Data[[#This Row],[Deaths_Q4]],Mapping!$A$2:$B$8,2,FALSE)</f>
        <v>25</v>
      </c>
      <c r="AE1272" s="8">
        <f>VLOOKUP(Quintile_Data[[#This Row],[Deaths_Q5]],Mapping!$A$2:$B$8,2,FALSE)</f>
        <v>12</v>
      </c>
      <c r="AF1272" s="8">
        <f>VLOOKUP(Quintile_Data[[#This Row],[Deaths_Overall]],Mapping!$A$2:$B$8,2,FALSE)</f>
        <v>50</v>
      </c>
    </row>
    <row r="1273" spans="1:32" x14ac:dyDescent="0.25">
      <c r="A1273" t="s">
        <v>12</v>
      </c>
      <c r="B1273" t="s">
        <v>15</v>
      </c>
      <c r="C1273" t="s">
        <v>28</v>
      </c>
      <c r="D1273" t="s">
        <v>17</v>
      </c>
      <c r="E1273" t="s">
        <v>11</v>
      </c>
      <c r="F1273" t="s">
        <v>7</v>
      </c>
      <c r="G1273" s="10">
        <v>2.5461777425207601</v>
      </c>
      <c r="H1273" s="5">
        <v>1.5225704902256001</v>
      </c>
      <c r="I1273" s="5">
        <v>0.93948407316601201</v>
      </c>
      <c r="J1273" s="5">
        <v>0.68343357040875996</v>
      </c>
      <c r="K1273" s="5">
        <v>0.24271364171338999</v>
      </c>
      <c r="L1273" s="5">
        <v>0.79428373475062497</v>
      </c>
      <c r="M1273" s="10">
        <v>1.3302031215944099</v>
      </c>
      <c r="N1273" s="5">
        <v>1.0789734177715899</v>
      </c>
      <c r="O1273" s="5">
        <v>1.0369539549081801</v>
      </c>
      <c r="P1273" s="5">
        <v>0.83641860438256799</v>
      </c>
      <c r="Q1273" s="5">
        <v>0.49569823668676499</v>
      </c>
      <c r="R1273" s="5">
        <v>0.87784883659988699</v>
      </c>
      <c r="S1273" s="11" t="s">
        <v>51</v>
      </c>
      <c r="T1273" t="s">
        <v>53</v>
      </c>
      <c r="U1273" t="s">
        <v>49</v>
      </c>
      <c r="V1273" t="s">
        <v>53</v>
      </c>
      <c r="W1273" t="s">
        <v>51</v>
      </c>
      <c r="X1273" t="s">
        <v>49</v>
      </c>
      <c r="Y1273" s="7">
        <f>ABS(Quintile_Data[[#This Row],[AE_Amt_Overall]]-MAX(Quintile_Data[[#This Row],[AE_Amt_Q1]:[AE_Amt_Q5]]))</f>
        <v>1.7518940077701353</v>
      </c>
      <c r="Z1273" s="6">
        <f>ABS(MIN(Quintile_Data[[#This Row],[AE_Amt_Q1]:[AE_Amt_Q5]])-Quintile_Data[[#This Row],[AE_Amt_Overall]])</f>
        <v>0.55157009303723492</v>
      </c>
      <c r="AA1273" s="19">
        <f>VLOOKUP(Quintile_Data[[#This Row],[Deaths_Q1]],Mapping!$A$2:$B$8,2,FALSE)</f>
        <v>6</v>
      </c>
      <c r="AB1273" s="8">
        <f>VLOOKUP(Quintile_Data[[#This Row],[Deaths_Q2]],Mapping!$A$2:$B$8,2,FALSE)</f>
        <v>12</v>
      </c>
      <c r="AC1273" s="8">
        <f>VLOOKUP(Quintile_Data[[#This Row],[Deaths_Q3]],Mapping!$A$2:$B$8,2,FALSE)</f>
        <v>25</v>
      </c>
      <c r="AD1273" s="8">
        <f>VLOOKUP(Quintile_Data[[#This Row],[Deaths_Q4]],Mapping!$A$2:$B$8,2,FALSE)</f>
        <v>12</v>
      </c>
      <c r="AE1273" s="8">
        <f>VLOOKUP(Quintile_Data[[#This Row],[Deaths_Q5]],Mapping!$A$2:$B$8,2,FALSE)</f>
        <v>6</v>
      </c>
      <c r="AF1273" s="8">
        <f>VLOOKUP(Quintile_Data[[#This Row],[Deaths_Overall]],Mapping!$A$2:$B$8,2,FALSE)</f>
        <v>25</v>
      </c>
    </row>
    <row r="1274" spans="1:32" x14ac:dyDescent="0.25">
      <c r="A1274" t="s">
        <v>12</v>
      </c>
      <c r="B1274" t="s">
        <v>15</v>
      </c>
      <c r="C1274" t="s">
        <v>28</v>
      </c>
      <c r="D1274" t="s">
        <v>17</v>
      </c>
      <c r="E1274" t="s">
        <v>11</v>
      </c>
      <c r="F1274" t="s">
        <v>57</v>
      </c>
      <c r="G1274" s="10">
        <v>2.0377758265658201</v>
      </c>
      <c r="H1274" s="5">
        <v>1.5280075564837301</v>
      </c>
      <c r="I1274" s="5">
        <v>1.1769606407308399</v>
      </c>
      <c r="J1274" s="5">
        <v>0.91354908506353505</v>
      </c>
      <c r="K1274" s="5">
        <v>0.32375515105853298</v>
      </c>
      <c r="L1274" s="5">
        <v>0.827124752158089</v>
      </c>
      <c r="M1274" s="10">
        <v>1.16141548008396</v>
      </c>
      <c r="N1274" s="5">
        <v>1.3362609325694399</v>
      </c>
      <c r="O1274" s="5">
        <v>1.28803171971774</v>
      </c>
      <c r="P1274" s="5">
        <v>1.0744880211982399</v>
      </c>
      <c r="Q1274" s="5">
        <v>0.74739374334546005</v>
      </c>
      <c r="R1274" s="5">
        <v>1.10354242676947</v>
      </c>
      <c r="S1274" s="11" t="s">
        <v>49</v>
      </c>
      <c r="T1274" t="s">
        <v>49</v>
      </c>
      <c r="U1274" t="s">
        <v>49</v>
      </c>
      <c r="V1274" t="s">
        <v>49</v>
      </c>
      <c r="W1274" t="s">
        <v>49</v>
      </c>
      <c r="X1274" t="s">
        <v>48</v>
      </c>
      <c r="Y1274" s="7">
        <f>ABS(Quintile_Data[[#This Row],[AE_Amt_Overall]]-MAX(Quintile_Data[[#This Row],[AE_Amt_Q1]:[AE_Amt_Q5]]))</f>
        <v>1.210651074407731</v>
      </c>
      <c r="Z1274" s="6">
        <f>ABS(MIN(Quintile_Data[[#This Row],[AE_Amt_Q1]:[AE_Amt_Q5]])-Quintile_Data[[#This Row],[AE_Amt_Overall]])</f>
        <v>0.50336960109955609</v>
      </c>
      <c r="AA1274" s="19">
        <f>VLOOKUP(Quintile_Data[[#This Row],[Deaths_Q1]],Mapping!$A$2:$B$8,2,FALSE)</f>
        <v>25</v>
      </c>
      <c r="AB1274" s="8">
        <f>VLOOKUP(Quintile_Data[[#This Row],[Deaths_Q2]],Mapping!$A$2:$B$8,2,FALSE)</f>
        <v>25</v>
      </c>
      <c r="AC1274" s="8">
        <f>VLOOKUP(Quintile_Data[[#This Row],[Deaths_Q3]],Mapping!$A$2:$B$8,2,FALSE)</f>
        <v>25</v>
      </c>
      <c r="AD1274" s="8">
        <f>VLOOKUP(Quintile_Data[[#This Row],[Deaths_Q4]],Mapping!$A$2:$B$8,2,FALSE)</f>
        <v>25</v>
      </c>
      <c r="AE1274" s="8">
        <f>VLOOKUP(Quintile_Data[[#This Row],[Deaths_Q5]],Mapping!$A$2:$B$8,2,FALSE)</f>
        <v>25</v>
      </c>
      <c r="AF1274" s="8">
        <f>VLOOKUP(Quintile_Data[[#This Row],[Deaths_Overall]],Mapping!$A$2:$B$8,2,FALSE)</f>
        <v>50</v>
      </c>
    </row>
    <row r="1275" spans="1:32" x14ac:dyDescent="0.25">
      <c r="A1275" t="s">
        <v>12</v>
      </c>
      <c r="B1275" t="s">
        <v>15</v>
      </c>
      <c r="C1275" t="s">
        <v>28</v>
      </c>
      <c r="D1275" t="s">
        <v>17</v>
      </c>
      <c r="E1275" t="s">
        <v>58</v>
      </c>
      <c r="F1275" t="s">
        <v>16</v>
      </c>
      <c r="G1275" s="10">
        <v>1.5456217930810701</v>
      </c>
      <c r="H1275" s="5">
        <v>1.35375189092101</v>
      </c>
      <c r="I1275" s="5">
        <v>1.22188722529991</v>
      </c>
      <c r="J1275" s="5">
        <v>1.04553889999248</v>
      </c>
      <c r="K1275" s="5">
        <v>0.73697887901167702</v>
      </c>
      <c r="L1275" s="5">
        <v>1.15844241011796</v>
      </c>
      <c r="M1275" s="10">
        <v>1.5831298025417999</v>
      </c>
      <c r="N1275" s="5">
        <v>1.2864009269498999</v>
      </c>
      <c r="O1275" s="5">
        <v>1.26431047461669</v>
      </c>
      <c r="P1275" s="5">
        <v>1.0988972899066201</v>
      </c>
      <c r="Q1275" s="5">
        <v>0.81363048773991498</v>
      </c>
      <c r="R1275" s="5">
        <v>1.2186671874629</v>
      </c>
      <c r="S1275" s="11" t="s">
        <v>49</v>
      </c>
      <c r="T1275" t="s">
        <v>48</v>
      </c>
      <c r="U1275" t="s">
        <v>48</v>
      </c>
      <c r="V1275" t="s">
        <v>48</v>
      </c>
      <c r="W1275" t="s">
        <v>49</v>
      </c>
      <c r="X1275" t="s">
        <v>50</v>
      </c>
      <c r="Y1275" s="7">
        <f>ABS(Quintile_Data[[#This Row],[AE_Amt_Overall]]-MAX(Quintile_Data[[#This Row],[AE_Amt_Q1]:[AE_Amt_Q5]]))</f>
        <v>0.38717938296311005</v>
      </c>
      <c r="Z1275" s="6">
        <f>ABS(MIN(Quintile_Data[[#This Row],[AE_Amt_Q1]:[AE_Amt_Q5]])-Quintile_Data[[#This Row],[AE_Amt_Overall]])</f>
        <v>0.42146353110628298</v>
      </c>
      <c r="AA1275" s="19">
        <f>VLOOKUP(Quintile_Data[[#This Row],[Deaths_Q1]],Mapping!$A$2:$B$8,2,FALSE)</f>
        <v>25</v>
      </c>
      <c r="AB1275" s="8">
        <f>VLOOKUP(Quintile_Data[[#This Row],[Deaths_Q2]],Mapping!$A$2:$B$8,2,FALSE)</f>
        <v>50</v>
      </c>
      <c r="AC1275" s="8">
        <f>VLOOKUP(Quintile_Data[[#This Row],[Deaths_Q3]],Mapping!$A$2:$B$8,2,FALSE)</f>
        <v>50</v>
      </c>
      <c r="AD1275" s="8">
        <f>VLOOKUP(Quintile_Data[[#This Row],[Deaths_Q4]],Mapping!$A$2:$B$8,2,FALSE)</f>
        <v>50</v>
      </c>
      <c r="AE1275" s="8">
        <f>VLOOKUP(Quintile_Data[[#This Row],[Deaths_Q5]],Mapping!$A$2:$B$8,2,FALSE)</f>
        <v>25</v>
      </c>
      <c r="AF1275" s="8">
        <f>VLOOKUP(Quintile_Data[[#This Row],[Deaths_Overall]],Mapping!$A$2:$B$8,2,FALSE)</f>
        <v>100</v>
      </c>
    </row>
    <row r="1276" spans="1:32" x14ac:dyDescent="0.25">
      <c r="A1276" t="s">
        <v>12</v>
      </c>
      <c r="B1276" t="s">
        <v>15</v>
      </c>
      <c r="C1276" t="s">
        <v>28</v>
      </c>
      <c r="D1276" t="s">
        <v>17</v>
      </c>
      <c r="E1276" t="s">
        <v>58</v>
      </c>
      <c r="F1276" t="s">
        <v>7</v>
      </c>
      <c r="G1276" s="10">
        <v>2.3967040875064698</v>
      </c>
      <c r="H1276" s="5">
        <v>1.48941088223402</v>
      </c>
      <c r="I1276" s="5">
        <v>1.1735023079039699</v>
      </c>
      <c r="J1276" s="5">
        <v>0.87193573574305305</v>
      </c>
      <c r="K1276" s="5">
        <v>0.55702752718777604</v>
      </c>
      <c r="L1276" s="5">
        <v>1.03729207196842</v>
      </c>
      <c r="M1276" s="10">
        <v>1.74022400701602</v>
      </c>
      <c r="N1276" s="5">
        <v>1.1566130475305301</v>
      </c>
      <c r="O1276" s="5">
        <v>1.13694719845189</v>
      </c>
      <c r="P1276" s="5">
        <v>0.95068189280866999</v>
      </c>
      <c r="Q1276" s="5">
        <v>0.73233570547620797</v>
      </c>
      <c r="R1276" s="5">
        <v>1.0306409717438001</v>
      </c>
      <c r="S1276" s="11" t="s">
        <v>53</v>
      </c>
      <c r="T1276" t="s">
        <v>49</v>
      </c>
      <c r="U1276" t="s">
        <v>49</v>
      </c>
      <c r="V1276" t="s">
        <v>49</v>
      </c>
      <c r="W1276" t="s">
        <v>49</v>
      </c>
      <c r="X1276" t="s">
        <v>48</v>
      </c>
      <c r="Y1276" s="7">
        <f>ABS(Quintile_Data[[#This Row],[AE_Amt_Overall]]-MAX(Quintile_Data[[#This Row],[AE_Amt_Q1]:[AE_Amt_Q5]]))</f>
        <v>1.3594120155380498</v>
      </c>
      <c r="Z1276" s="6">
        <f>ABS(MIN(Quintile_Data[[#This Row],[AE_Amt_Q1]:[AE_Amt_Q5]])-Quintile_Data[[#This Row],[AE_Amt_Overall]])</f>
        <v>0.48026454478064395</v>
      </c>
      <c r="AA1276" s="19">
        <f>VLOOKUP(Quintile_Data[[#This Row],[Deaths_Q1]],Mapping!$A$2:$B$8,2,FALSE)</f>
        <v>12</v>
      </c>
      <c r="AB1276" s="8">
        <f>VLOOKUP(Quintile_Data[[#This Row],[Deaths_Q2]],Mapping!$A$2:$B$8,2,FALSE)</f>
        <v>25</v>
      </c>
      <c r="AC1276" s="8">
        <f>VLOOKUP(Quintile_Data[[#This Row],[Deaths_Q3]],Mapping!$A$2:$B$8,2,FALSE)</f>
        <v>25</v>
      </c>
      <c r="AD1276" s="8">
        <f>VLOOKUP(Quintile_Data[[#This Row],[Deaths_Q4]],Mapping!$A$2:$B$8,2,FALSE)</f>
        <v>25</v>
      </c>
      <c r="AE1276" s="8">
        <f>VLOOKUP(Quintile_Data[[#This Row],[Deaths_Q5]],Mapping!$A$2:$B$8,2,FALSE)</f>
        <v>25</v>
      </c>
      <c r="AF1276" s="8">
        <f>VLOOKUP(Quintile_Data[[#This Row],[Deaths_Overall]],Mapping!$A$2:$B$8,2,FALSE)</f>
        <v>50</v>
      </c>
    </row>
    <row r="1277" spans="1:32" x14ac:dyDescent="0.25">
      <c r="A1277" t="s">
        <v>12</v>
      </c>
      <c r="B1277" t="s">
        <v>15</v>
      </c>
      <c r="C1277" t="s">
        <v>28</v>
      </c>
      <c r="D1277" t="s">
        <v>17</v>
      </c>
      <c r="E1277" t="s">
        <v>58</v>
      </c>
      <c r="F1277" t="s">
        <v>57</v>
      </c>
      <c r="G1277" s="10">
        <v>1.73346737309267</v>
      </c>
      <c r="H1277" s="5">
        <v>1.36295901639532</v>
      </c>
      <c r="I1277" s="5">
        <v>1.2465102392091501</v>
      </c>
      <c r="J1277" s="5">
        <v>0.95903030819244395</v>
      </c>
      <c r="K1277" s="5">
        <v>0.61913456410038603</v>
      </c>
      <c r="L1277" s="5">
        <v>1.0604088426312599</v>
      </c>
      <c r="M1277" s="10">
        <v>1.2698364068938</v>
      </c>
      <c r="N1277" s="5">
        <v>1.28008998902684</v>
      </c>
      <c r="O1277" s="5">
        <v>1.25890703039261</v>
      </c>
      <c r="P1277" s="5">
        <v>1.096460640266</v>
      </c>
      <c r="Q1277" s="5">
        <v>0.85827656478347303</v>
      </c>
      <c r="R1277" s="5">
        <v>1.1869017017879699</v>
      </c>
      <c r="S1277" s="11" t="s">
        <v>48</v>
      </c>
      <c r="T1277" t="s">
        <v>48</v>
      </c>
      <c r="U1277" t="s">
        <v>48</v>
      </c>
      <c r="V1277" t="s">
        <v>48</v>
      </c>
      <c r="W1277" t="s">
        <v>48</v>
      </c>
      <c r="X1277" t="s">
        <v>50</v>
      </c>
      <c r="Y1277" s="7">
        <f>ABS(Quintile_Data[[#This Row],[AE_Amt_Overall]]-MAX(Quintile_Data[[#This Row],[AE_Amt_Q1]:[AE_Amt_Q5]]))</f>
        <v>0.67305853046141007</v>
      </c>
      <c r="Z1277" s="6">
        <f>ABS(MIN(Quintile_Data[[#This Row],[AE_Amt_Q1]:[AE_Amt_Q5]])-Quintile_Data[[#This Row],[AE_Amt_Overall]])</f>
        <v>0.44127427853087386</v>
      </c>
      <c r="AA1277" s="19">
        <f>VLOOKUP(Quintile_Data[[#This Row],[Deaths_Q1]],Mapping!$A$2:$B$8,2,FALSE)</f>
        <v>50</v>
      </c>
      <c r="AB1277" s="8">
        <f>VLOOKUP(Quintile_Data[[#This Row],[Deaths_Q2]],Mapping!$A$2:$B$8,2,FALSE)</f>
        <v>50</v>
      </c>
      <c r="AC1277" s="8">
        <f>VLOOKUP(Quintile_Data[[#This Row],[Deaths_Q3]],Mapping!$A$2:$B$8,2,FALSE)</f>
        <v>50</v>
      </c>
      <c r="AD1277" s="8">
        <f>VLOOKUP(Quintile_Data[[#This Row],[Deaths_Q4]],Mapping!$A$2:$B$8,2,FALSE)</f>
        <v>50</v>
      </c>
      <c r="AE1277" s="8">
        <f>VLOOKUP(Quintile_Data[[#This Row],[Deaths_Q5]],Mapping!$A$2:$B$8,2,FALSE)</f>
        <v>50</v>
      </c>
      <c r="AF1277" s="8">
        <f>VLOOKUP(Quintile_Data[[#This Row],[Deaths_Overall]],Mapping!$A$2:$B$8,2,FALSE)</f>
        <v>100</v>
      </c>
    </row>
    <row r="1278" spans="1:32" x14ac:dyDescent="0.25">
      <c r="A1278" t="s">
        <v>12</v>
      </c>
      <c r="B1278" t="s">
        <v>15</v>
      </c>
      <c r="C1278" t="s">
        <v>28</v>
      </c>
      <c r="D1278" t="s">
        <v>29</v>
      </c>
      <c r="E1278" t="s">
        <v>60</v>
      </c>
      <c r="F1278" t="s">
        <v>16</v>
      </c>
      <c r="G1278" s="10" t="s">
        <v>54</v>
      </c>
      <c r="H1278" s="5" t="s">
        <v>54</v>
      </c>
      <c r="I1278" s="5" t="s">
        <v>54</v>
      </c>
      <c r="J1278" s="5" t="s">
        <v>54</v>
      </c>
      <c r="K1278" s="5">
        <v>0.85827761403863001</v>
      </c>
      <c r="L1278" s="5">
        <v>1.06997596799338</v>
      </c>
      <c r="M1278" s="10" t="s">
        <v>54</v>
      </c>
      <c r="N1278" s="5" t="s">
        <v>54</v>
      </c>
      <c r="O1278" s="5" t="s">
        <v>54</v>
      </c>
      <c r="P1278" s="5" t="s">
        <v>54</v>
      </c>
      <c r="Q1278" s="5">
        <v>0.93636893734243498</v>
      </c>
      <c r="R1278" s="5">
        <v>1.0725554953338301</v>
      </c>
      <c r="S1278" s="11" t="s">
        <v>55</v>
      </c>
      <c r="T1278" t="s">
        <v>55</v>
      </c>
      <c r="U1278" t="s">
        <v>55</v>
      </c>
      <c r="V1278" t="s">
        <v>55</v>
      </c>
      <c r="W1278" t="s">
        <v>51</v>
      </c>
      <c r="X1278" t="s">
        <v>51</v>
      </c>
      <c r="Y1278" s="7">
        <f>ABS(Quintile_Data[[#This Row],[AE_Amt_Overall]]-MAX(Quintile_Data[[#This Row],[AE_Amt_Q1]:[AE_Amt_Q5]]))</f>
        <v>0.21169835395475001</v>
      </c>
      <c r="Z1278" s="6">
        <f>ABS(MIN(Quintile_Data[[#This Row],[AE_Amt_Q1]:[AE_Amt_Q5]])-Quintile_Data[[#This Row],[AE_Amt_Overall]])</f>
        <v>0.21169835395475001</v>
      </c>
      <c r="AA1278" s="19" t="str">
        <f>VLOOKUP(Quintile_Data[[#This Row],[Deaths_Q1]],Mapping!$A$2:$B$8,2,FALSE)</f>
        <v>N/A</v>
      </c>
      <c r="AB1278" s="8" t="str">
        <f>VLOOKUP(Quintile_Data[[#This Row],[Deaths_Q2]],Mapping!$A$2:$B$8,2,FALSE)</f>
        <v>N/A</v>
      </c>
      <c r="AC1278" s="8" t="str">
        <f>VLOOKUP(Quintile_Data[[#This Row],[Deaths_Q3]],Mapping!$A$2:$B$8,2,FALSE)</f>
        <v>N/A</v>
      </c>
      <c r="AD1278" s="8" t="str">
        <f>VLOOKUP(Quintile_Data[[#This Row],[Deaths_Q4]],Mapping!$A$2:$B$8,2,FALSE)</f>
        <v>N/A</v>
      </c>
      <c r="AE1278" s="8">
        <f>VLOOKUP(Quintile_Data[[#This Row],[Deaths_Q5]],Mapping!$A$2:$B$8,2,FALSE)</f>
        <v>6</v>
      </c>
      <c r="AF1278" s="8">
        <f>VLOOKUP(Quintile_Data[[#This Row],[Deaths_Overall]],Mapping!$A$2:$B$8,2,FALSE)</f>
        <v>6</v>
      </c>
    </row>
    <row r="1279" spans="1:32" x14ac:dyDescent="0.25">
      <c r="A1279" t="s">
        <v>12</v>
      </c>
      <c r="B1279" t="s">
        <v>15</v>
      </c>
      <c r="C1279" t="s">
        <v>28</v>
      </c>
      <c r="D1279" t="s">
        <v>29</v>
      </c>
      <c r="E1279" t="s">
        <v>60</v>
      </c>
      <c r="F1279" t="s">
        <v>7</v>
      </c>
      <c r="G1279" s="10" t="s">
        <v>54</v>
      </c>
      <c r="H1279" s="5" t="s">
        <v>54</v>
      </c>
      <c r="I1279" s="5" t="s">
        <v>54</v>
      </c>
      <c r="J1279" s="5" t="s">
        <v>54</v>
      </c>
      <c r="K1279" s="5" t="s">
        <v>54</v>
      </c>
      <c r="L1279" s="5" t="s">
        <v>54</v>
      </c>
      <c r="M1279" s="10" t="s">
        <v>54</v>
      </c>
      <c r="N1279" s="5" t="s">
        <v>54</v>
      </c>
      <c r="O1279" s="5" t="s">
        <v>54</v>
      </c>
      <c r="P1279" s="5" t="s">
        <v>54</v>
      </c>
      <c r="Q1279" s="5" t="s">
        <v>54</v>
      </c>
      <c r="R1279" s="5" t="s">
        <v>54</v>
      </c>
      <c r="S1279" s="11" t="s">
        <v>55</v>
      </c>
      <c r="T1279" t="s">
        <v>55</v>
      </c>
      <c r="U1279" t="s">
        <v>55</v>
      </c>
      <c r="V1279" t="s">
        <v>55</v>
      </c>
      <c r="W1279" t="s">
        <v>55</v>
      </c>
      <c r="X1279" t="s">
        <v>55</v>
      </c>
      <c r="Y1279" s="7" t="e">
        <f>ABS(Quintile_Data[[#This Row],[AE_Amt_Overall]]-MAX(Quintile_Data[[#This Row],[AE_Amt_Q1]:[AE_Amt_Q5]]))</f>
        <v>#VALUE!</v>
      </c>
      <c r="Z1279" s="6" t="e">
        <f>ABS(MIN(Quintile_Data[[#This Row],[AE_Amt_Q1]:[AE_Amt_Q5]])-Quintile_Data[[#This Row],[AE_Amt_Overall]])</f>
        <v>#VALUE!</v>
      </c>
      <c r="AA1279" s="19" t="str">
        <f>VLOOKUP(Quintile_Data[[#This Row],[Deaths_Q1]],Mapping!$A$2:$B$8,2,FALSE)</f>
        <v>N/A</v>
      </c>
      <c r="AB1279" s="8" t="str">
        <f>VLOOKUP(Quintile_Data[[#This Row],[Deaths_Q2]],Mapping!$A$2:$B$8,2,FALSE)</f>
        <v>N/A</v>
      </c>
      <c r="AC1279" s="8" t="str">
        <f>VLOOKUP(Quintile_Data[[#This Row],[Deaths_Q3]],Mapping!$A$2:$B$8,2,FALSE)</f>
        <v>N/A</v>
      </c>
      <c r="AD1279" s="8" t="str">
        <f>VLOOKUP(Quintile_Data[[#This Row],[Deaths_Q4]],Mapping!$A$2:$B$8,2,FALSE)</f>
        <v>N/A</v>
      </c>
      <c r="AE1279" s="8" t="str">
        <f>VLOOKUP(Quintile_Data[[#This Row],[Deaths_Q5]],Mapping!$A$2:$B$8,2,FALSE)</f>
        <v>N/A</v>
      </c>
      <c r="AF1279" s="8" t="str">
        <f>VLOOKUP(Quintile_Data[[#This Row],[Deaths_Overall]],Mapping!$A$2:$B$8,2,FALSE)</f>
        <v>N/A</v>
      </c>
    </row>
    <row r="1280" spans="1:32" x14ac:dyDescent="0.25">
      <c r="A1280" t="s">
        <v>12</v>
      </c>
      <c r="B1280" t="s">
        <v>15</v>
      </c>
      <c r="C1280" t="s">
        <v>28</v>
      </c>
      <c r="D1280" t="s">
        <v>29</v>
      </c>
      <c r="E1280" t="s">
        <v>60</v>
      </c>
      <c r="F1280" t="s">
        <v>57</v>
      </c>
      <c r="G1280" s="10" t="s">
        <v>54</v>
      </c>
      <c r="H1280" s="5" t="s">
        <v>54</v>
      </c>
      <c r="I1280" s="5">
        <v>1.5966912438393499</v>
      </c>
      <c r="J1280" s="5" t="s">
        <v>54</v>
      </c>
      <c r="K1280" s="5" t="s">
        <v>54</v>
      </c>
      <c r="L1280" s="5">
        <v>1.78992738233792</v>
      </c>
      <c r="M1280" s="10" t="s">
        <v>54</v>
      </c>
      <c r="N1280" s="5" t="s">
        <v>54</v>
      </c>
      <c r="O1280" s="5">
        <v>1.0736288354071</v>
      </c>
      <c r="P1280" s="5" t="s">
        <v>54</v>
      </c>
      <c r="Q1280" s="5" t="s">
        <v>54</v>
      </c>
      <c r="R1280" s="5">
        <v>1.1606149593898001</v>
      </c>
      <c r="S1280" s="11" t="s">
        <v>55</v>
      </c>
      <c r="T1280" t="s">
        <v>55</v>
      </c>
      <c r="U1280" t="s">
        <v>51</v>
      </c>
      <c r="V1280" t="s">
        <v>55</v>
      </c>
      <c r="W1280" t="s">
        <v>55</v>
      </c>
      <c r="X1280" t="s">
        <v>51</v>
      </c>
      <c r="Y1280" s="7">
        <f>ABS(Quintile_Data[[#This Row],[AE_Amt_Overall]]-MAX(Quintile_Data[[#This Row],[AE_Amt_Q1]:[AE_Amt_Q5]]))</f>
        <v>0.19323613849857013</v>
      </c>
      <c r="Z1280" s="6">
        <f>ABS(MIN(Quintile_Data[[#This Row],[AE_Amt_Q1]:[AE_Amt_Q5]])-Quintile_Data[[#This Row],[AE_Amt_Overall]])</f>
        <v>0.19323613849857013</v>
      </c>
      <c r="AA1280" s="19" t="str">
        <f>VLOOKUP(Quintile_Data[[#This Row],[Deaths_Q1]],Mapping!$A$2:$B$8,2,FALSE)</f>
        <v>N/A</v>
      </c>
      <c r="AB1280" s="8" t="str">
        <f>VLOOKUP(Quintile_Data[[#This Row],[Deaths_Q2]],Mapping!$A$2:$B$8,2,FALSE)</f>
        <v>N/A</v>
      </c>
      <c r="AC1280" s="8">
        <f>VLOOKUP(Quintile_Data[[#This Row],[Deaths_Q3]],Mapping!$A$2:$B$8,2,FALSE)</f>
        <v>6</v>
      </c>
      <c r="AD1280" s="8" t="str">
        <f>VLOOKUP(Quintile_Data[[#This Row],[Deaths_Q4]],Mapping!$A$2:$B$8,2,FALSE)</f>
        <v>N/A</v>
      </c>
      <c r="AE1280" s="8" t="str">
        <f>VLOOKUP(Quintile_Data[[#This Row],[Deaths_Q5]],Mapping!$A$2:$B$8,2,FALSE)</f>
        <v>N/A</v>
      </c>
      <c r="AF1280" s="8">
        <f>VLOOKUP(Quintile_Data[[#This Row],[Deaths_Overall]],Mapping!$A$2:$B$8,2,FALSE)</f>
        <v>6</v>
      </c>
    </row>
    <row r="1281" spans="1:32" x14ac:dyDescent="0.25">
      <c r="A1281" t="s">
        <v>12</v>
      </c>
      <c r="B1281" t="s">
        <v>15</v>
      </c>
      <c r="C1281" t="s">
        <v>28</v>
      </c>
      <c r="D1281" t="s">
        <v>29</v>
      </c>
      <c r="E1281" t="s">
        <v>61</v>
      </c>
      <c r="F1281" t="s">
        <v>16</v>
      </c>
      <c r="G1281" s="10">
        <v>1.78201947824985</v>
      </c>
      <c r="H1281" s="5">
        <v>1.44265395084419</v>
      </c>
      <c r="I1281" s="5">
        <v>1.18796174045917</v>
      </c>
      <c r="J1281" s="5">
        <v>1.04709949496626</v>
      </c>
      <c r="K1281" s="5">
        <v>0.81345865776020798</v>
      </c>
      <c r="L1281" s="5">
        <v>1.1911723974620201</v>
      </c>
      <c r="M1281" s="10">
        <v>1.9790720372871</v>
      </c>
      <c r="N1281" s="5">
        <v>1.4798522717436</v>
      </c>
      <c r="O1281" s="5">
        <v>1.26866688921326</v>
      </c>
      <c r="P1281" s="5">
        <v>1.1393828629431899</v>
      </c>
      <c r="Q1281" s="5">
        <v>0.84484379707243495</v>
      </c>
      <c r="R1281" s="5">
        <v>1.26402268279062</v>
      </c>
      <c r="S1281" s="11" t="s">
        <v>48</v>
      </c>
      <c r="T1281" t="s">
        <v>48</v>
      </c>
      <c r="U1281" t="s">
        <v>48</v>
      </c>
      <c r="V1281" t="s">
        <v>48</v>
      </c>
      <c r="W1281" t="s">
        <v>48</v>
      </c>
      <c r="X1281" t="s">
        <v>50</v>
      </c>
      <c r="Y1281" s="7">
        <f>ABS(Quintile_Data[[#This Row],[AE_Amt_Overall]]-MAX(Quintile_Data[[#This Row],[AE_Amt_Q1]:[AE_Amt_Q5]]))</f>
        <v>0.59084708078782988</v>
      </c>
      <c r="Z1281" s="6">
        <f>ABS(MIN(Quintile_Data[[#This Row],[AE_Amt_Q1]:[AE_Amt_Q5]])-Quintile_Data[[#This Row],[AE_Amt_Overall]])</f>
        <v>0.3777137397018121</v>
      </c>
      <c r="AA1281" s="19">
        <f>VLOOKUP(Quintile_Data[[#This Row],[Deaths_Q1]],Mapping!$A$2:$B$8,2,FALSE)</f>
        <v>50</v>
      </c>
      <c r="AB1281" s="8">
        <f>VLOOKUP(Quintile_Data[[#This Row],[Deaths_Q2]],Mapping!$A$2:$B$8,2,FALSE)</f>
        <v>50</v>
      </c>
      <c r="AC1281" s="8">
        <f>VLOOKUP(Quintile_Data[[#This Row],[Deaths_Q3]],Mapping!$A$2:$B$8,2,FALSE)</f>
        <v>50</v>
      </c>
      <c r="AD1281" s="8">
        <f>VLOOKUP(Quintile_Data[[#This Row],[Deaths_Q4]],Mapping!$A$2:$B$8,2,FALSE)</f>
        <v>50</v>
      </c>
      <c r="AE1281" s="8">
        <f>VLOOKUP(Quintile_Data[[#This Row],[Deaths_Q5]],Mapping!$A$2:$B$8,2,FALSE)</f>
        <v>50</v>
      </c>
      <c r="AF1281" s="8">
        <f>VLOOKUP(Quintile_Data[[#This Row],[Deaths_Overall]],Mapping!$A$2:$B$8,2,FALSE)</f>
        <v>100</v>
      </c>
    </row>
    <row r="1282" spans="1:32" x14ac:dyDescent="0.25">
      <c r="A1282" t="s">
        <v>12</v>
      </c>
      <c r="B1282" t="s">
        <v>15</v>
      </c>
      <c r="C1282" t="s">
        <v>28</v>
      </c>
      <c r="D1282" t="s">
        <v>29</v>
      </c>
      <c r="E1282" t="s">
        <v>61</v>
      </c>
      <c r="F1282" t="s">
        <v>7</v>
      </c>
      <c r="G1282" s="10">
        <v>1.6793277743314201</v>
      </c>
      <c r="H1282" s="5">
        <v>1.3175011742796101</v>
      </c>
      <c r="I1282" s="5">
        <v>1.0814680131707199</v>
      </c>
      <c r="J1282" s="5">
        <v>0.91089031143467902</v>
      </c>
      <c r="K1282" s="5">
        <v>0.698512457872287</v>
      </c>
      <c r="L1282" s="5">
        <v>1.0314061893000901</v>
      </c>
      <c r="M1282" s="10">
        <v>1.0416696985195899</v>
      </c>
      <c r="N1282" s="5">
        <v>1.09459219056583</v>
      </c>
      <c r="O1282" s="5">
        <v>1.10152663730514</v>
      </c>
      <c r="P1282" s="5">
        <v>0.92485360259791505</v>
      </c>
      <c r="Q1282" s="5">
        <v>0.852422140831815</v>
      </c>
      <c r="R1282" s="5">
        <v>0.98211431235478797</v>
      </c>
      <c r="S1282" s="11" t="s">
        <v>49</v>
      </c>
      <c r="T1282" t="s">
        <v>49</v>
      </c>
      <c r="U1282" t="s">
        <v>49</v>
      </c>
      <c r="V1282" t="s">
        <v>48</v>
      </c>
      <c r="W1282" t="s">
        <v>49</v>
      </c>
      <c r="X1282" t="s">
        <v>48</v>
      </c>
      <c r="Y1282" s="7">
        <f>ABS(Quintile_Data[[#This Row],[AE_Amt_Overall]]-MAX(Quintile_Data[[#This Row],[AE_Amt_Q1]:[AE_Amt_Q5]]))</f>
        <v>0.64792158503133002</v>
      </c>
      <c r="Z1282" s="6">
        <f>ABS(MIN(Quintile_Data[[#This Row],[AE_Amt_Q1]:[AE_Amt_Q5]])-Quintile_Data[[#This Row],[AE_Amt_Overall]])</f>
        <v>0.3328937314278031</v>
      </c>
      <c r="AA1282" s="19">
        <f>VLOOKUP(Quintile_Data[[#This Row],[Deaths_Q1]],Mapping!$A$2:$B$8,2,FALSE)</f>
        <v>25</v>
      </c>
      <c r="AB1282" s="8">
        <f>VLOOKUP(Quintile_Data[[#This Row],[Deaths_Q2]],Mapping!$A$2:$B$8,2,FALSE)</f>
        <v>25</v>
      </c>
      <c r="AC1282" s="8">
        <f>VLOOKUP(Quintile_Data[[#This Row],[Deaths_Q3]],Mapping!$A$2:$B$8,2,FALSE)</f>
        <v>25</v>
      </c>
      <c r="AD1282" s="8">
        <f>VLOOKUP(Quintile_Data[[#This Row],[Deaths_Q4]],Mapping!$A$2:$B$8,2,FALSE)</f>
        <v>50</v>
      </c>
      <c r="AE1282" s="8">
        <f>VLOOKUP(Quintile_Data[[#This Row],[Deaths_Q5]],Mapping!$A$2:$B$8,2,FALSE)</f>
        <v>25</v>
      </c>
      <c r="AF1282" s="8">
        <f>VLOOKUP(Quintile_Data[[#This Row],[Deaths_Overall]],Mapping!$A$2:$B$8,2,FALSE)</f>
        <v>50</v>
      </c>
    </row>
    <row r="1283" spans="1:32" x14ac:dyDescent="0.25">
      <c r="A1283" t="s">
        <v>12</v>
      </c>
      <c r="B1283" t="s">
        <v>15</v>
      </c>
      <c r="C1283" t="s">
        <v>28</v>
      </c>
      <c r="D1283" t="s">
        <v>29</v>
      </c>
      <c r="E1283" t="s">
        <v>61</v>
      </c>
      <c r="F1283" t="s">
        <v>57</v>
      </c>
      <c r="G1283" s="10">
        <v>1.5472994389915899</v>
      </c>
      <c r="H1283" s="5">
        <v>1.3352687052436201</v>
      </c>
      <c r="I1283" s="5">
        <v>1.14688250795311</v>
      </c>
      <c r="J1283" s="5">
        <v>0.97741140271914895</v>
      </c>
      <c r="K1283" s="5">
        <v>0.83617905061161701</v>
      </c>
      <c r="L1283" s="5">
        <v>1.0868947241011799</v>
      </c>
      <c r="M1283" s="10">
        <v>1.4289261568429901</v>
      </c>
      <c r="N1283" s="5">
        <v>1.5020286747362299</v>
      </c>
      <c r="O1283" s="5">
        <v>1.272493596686</v>
      </c>
      <c r="P1283" s="5">
        <v>1.1040815571464999</v>
      </c>
      <c r="Q1283" s="5">
        <v>0.95497626155753901</v>
      </c>
      <c r="R1283" s="5">
        <v>1.2152673014225399</v>
      </c>
      <c r="S1283" s="11" t="s">
        <v>48</v>
      </c>
      <c r="T1283" t="s">
        <v>48</v>
      </c>
      <c r="U1283" t="s">
        <v>48</v>
      </c>
      <c r="V1283" t="s">
        <v>48</v>
      </c>
      <c r="W1283" t="s">
        <v>48</v>
      </c>
      <c r="X1283" t="s">
        <v>50</v>
      </c>
      <c r="Y1283" s="7">
        <f>ABS(Quintile_Data[[#This Row],[AE_Amt_Overall]]-MAX(Quintile_Data[[#This Row],[AE_Amt_Q1]:[AE_Amt_Q5]]))</f>
        <v>0.46040471489041002</v>
      </c>
      <c r="Z1283" s="6">
        <f>ABS(MIN(Quintile_Data[[#This Row],[AE_Amt_Q1]:[AE_Amt_Q5]])-Quintile_Data[[#This Row],[AE_Amt_Overall]])</f>
        <v>0.25071567348956292</v>
      </c>
      <c r="AA1283" s="19">
        <f>VLOOKUP(Quintile_Data[[#This Row],[Deaths_Q1]],Mapping!$A$2:$B$8,2,FALSE)</f>
        <v>50</v>
      </c>
      <c r="AB1283" s="8">
        <f>VLOOKUP(Quintile_Data[[#This Row],[Deaths_Q2]],Mapping!$A$2:$B$8,2,FALSE)</f>
        <v>50</v>
      </c>
      <c r="AC1283" s="8">
        <f>VLOOKUP(Quintile_Data[[#This Row],[Deaths_Q3]],Mapping!$A$2:$B$8,2,FALSE)</f>
        <v>50</v>
      </c>
      <c r="AD1283" s="8">
        <f>VLOOKUP(Quintile_Data[[#This Row],[Deaths_Q4]],Mapping!$A$2:$B$8,2,FALSE)</f>
        <v>50</v>
      </c>
      <c r="AE1283" s="8">
        <f>VLOOKUP(Quintile_Data[[#This Row],[Deaths_Q5]],Mapping!$A$2:$B$8,2,FALSE)</f>
        <v>50</v>
      </c>
      <c r="AF1283" s="8">
        <f>VLOOKUP(Quintile_Data[[#This Row],[Deaths_Overall]],Mapping!$A$2:$B$8,2,FALSE)</f>
        <v>100</v>
      </c>
    </row>
    <row r="1284" spans="1:32" x14ac:dyDescent="0.25">
      <c r="A1284" t="s">
        <v>12</v>
      </c>
      <c r="B1284" t="s">
        <v>15</v>
      </c>
      <c r="C1284" t="s">
        <v>28</v>
      </c>
      <c r="D1284" t="s">
        <v>29</v>
      </c>
      <c r="E1284" t="s">
        <v>62</v>
      </c>
      <c r="F1284" t="s">
        <v>16</v>
      </c>
      <c r="G1284" s="10">
        <v>1.6913167782226699</v>
      </c>
      <c r="H1284" s="5">
        <v>1.374417789257</v>
      </c>
      <c r="I1284" s="5">
        <v>1.17419539982264</v>
      </c>
      <c r="J1284" s="5">
        <v>1.0115685745865399</v>
      </c>
      <c r="K1284" s="5">
        <v>0.78036478505877904</v>
      </c>
      <c r="L1284" s="5">
        <v>1.1913137357574499</v>
      </c>
      <c r="M1284" s="10">
        <v>1.8227830974362</v>
      </c>
      <c r="N1284" s="5">
        <v>1.3180507352762501</v>
      </c>
      <c r="O1284" s="5">
        <v>1.2697059509105</v>
      </c>
      <c r="P1284" s="5">
        <v>1.0752747595621699</v>
      </c>
      <c r="Q1284" s="5">
        <v>0.76984450654526804</v>
      </c>
      <c r="R1284" s="5">
        <v>1.2496981809107399</v>
      </c>
      <c r="S1284" s="11" t="s">
        <v>49</v>
      </c>
      <c r="T1284" t="s">
        <v>48</v>
      </c>
      <c r="U1284" t="s">
        <v>48</v>
      </c>
      <c r="V1284" t="s">
        <v>48</v>
      </c>
      <c r="W1284" t="s">
        <v>53</v>
      </c>
      <c r="X1284" t="s">
        <v>48</v>
      </c>
      <c r="Y1284" s="7">
        <f>ABS(Quintile_Data[[#This Row],[AE_Amt_Overall]]-MAX(Quintile_Data[[#This Row],[AE_Amt_Q1]:[AE_Amt_Q5]]))</f>
        <v>0.50000304246521998</v>
      </c>
      <c r="Z1284" s="6">
        <f>ABS(MIN(Quintile_Data[[#This Row],[AE_Amt_Q1]:[AE_Amt_Q5]])-Quintile_Data[[#This Row],[AE_Amt_Overall]])</f>
        <v>0.41094895069867088</v>
      </c>
      <c r="AA1284" s="19">
        <f>VLOOKUP(Quintile_Data[[#This Row],[Deaths_Q1]],Mapping!$A$2:$B$8,2,FALSE)</f>
        <v>25</v>
      </c>
      <c r="AB1284" s="8">
        <f>VLOOKUP(Quintile_Data[[#This Row],[Deaths_Q2]],Mapping!$A$2:$B$8,2,FALSE)</f>
        <v>50</v>
      </c>
      <c r="AC1284" s="8">
        <f>VLOOKUP(Quintile_Data[[#This Row],[Deaths_Q3]],Mapping!$A$2:$B$8,2,FALSE)</f>
        <v>50</v>
      </c>
      <c r="AD1284" s="8">
        <f>VLOOKUP(Quintile_Data[[#This Row],[Deaths_Q4]],Mapping!$A$2:$B$8,2,FALSE)</f>
        <v>50</v>
      </c>
      <c r="AE1284" s="8">
        <f>VLOOKUP(Quintile_Data[[#This Row],[Deaths_Q5]],Mapping!$A$2:$B$8,2,FALSE)</f>
        <v>12</v>
      </c>
      <c r="AF1284" s="8">
        <f>VLOOKUP(Quintile_Data[[#This Row],[Deaths_Overall]],Mapping!$A$2:$B$8,2,FALSE)</f>
        <v>50</v>
      </c>
    </row>
    <row r="1285" spans="1:32" x14ac:dyDescent="0.25">
      <c r="A1285" t="s">
        <v>12</v>
      </c>
      <c r="B1285" t="s">
        <v>15</v>
      </c>
      <c r="C1285" t="s">
        <v>28</v>
      </c>
      <c r="D1285" t="s">
        <v>29</v>
      </c>
      <c r="E1285" t="s">
        <v>62</v>
      </c>
      <c r="F1285" t="s">
        <v>7</v>
      </c>
      <c r="G1285" s="10">
        <v>1.5979009913300299</v>
      </c>
      <c r="H1285" s="5">
        <v>1.0931932555111901</v>
      </c>
      <c r="I1285" s="5">
        <v>1.0023138558268501</v>
      </c>
      <c r="J1285" s="5">
        <v>0.77551470898193298</v>
      </c>
      <c r="K1285" s="5">
        <v>0.618642922901387</v>
      </c>
      <c r="L1285" s="5">
        <v>0.97215792229951503</v>
      </c>
      <c r="M1285" s="10">
        <v>1.0980470340966799</v>
      </c>
      <c r="N1285" s="5">
        <v>1.0586534188137799</v>
      </c>
      <c r="O1285" s="5">
        <v>0.97264333451976903</v>
      </c>
      <c r="P1285" s="5">
        <v>0.86130099093996204</v>
      </c>
      <c r="Q1285" s="5">
        <v>0.73225098161189095</v>
      </c>
      <c r="R1285" s="5">
        <v>0.93534357193024298</v>
      </c>
      <c r="S1285" s="11" t="s">
        <v>49</v>
      </c>
      <c r="T1285" t="s">
        <v>49</v>
      </c>
      <c r="U1285" t="s">
        <v>49</v>
      </c>
      <c r="V1285" t="s">
        <v>49</v>
      </c>
      <c r="W1285" t="s">
        <v>49</v>
      </c>
      <c r="X1285" t="s">
        <v>48</v>
      </c>
      <c r="Y1285" s="7">
        <f>ABS(Quintile_Data[[#This Row],[AE_Amt_Overall]]-MAX(Quintile_Data[[#This Row],[AE_Amt_Q1]:[AE_Amt_Q5]]))</f>
        <v>0.62574306903051491</v>
      </c>
      <c r="Z1285" s="6">
        <f>ABS(MIN(Quintile_Data[[#This Row],[AE_Amt_Q1]:[AE_Amt_Q5]])-Quintile_Data[[#This Row],[AE_Amt_Overall]])</f>
        <v>0.35351499939812803</v>
      </c>
      <c r="AA1285" s="19">
        <f>VLOOKUP(Quintile_Data[[#This Row],[Deaths_Q1]],Mapping!$A$2:$B$8,2,FALSE)</f>
        <v>25</v>
      </c>
      <c r="AB1285" s="8">
        <f>VLOOKUP(Quintile_Data[[#This Row],[Deaths_Q2]],Mapping!$A$2:$B$8,2,FALSE)</f>
        <v>25</v>
      </c>
      <c r="AC1285" s="8">
        <f>VLOOKUP(Quintile_Data[[#This Row],[Deaths_Q3]],Mapping!$A$2:$B$8,2,FALSE)</f>
        <v>25</v>
      </c>
      <c r="AD1285" s="8">
        <f>VLOOKUP(Quintile_Data[[#This Row],[Deaths_Q4]],Mapping!$A$2:$B$8,2,FALSE)</f>
        <v>25</v>
      </c>
      <c r="AE1285" s="8">
        <f>VLOOKUP(Quintile_Data[[#This Row],[Deaths_Q5]],Mapping!$A$2:$B$8,2,FALSE)</f>
        <v>25</v>
      </c>
      <c r="AF1285" s="8">
        <f>VLOOKUP(Quintile_Data[[#This Row],[Deaths_Overall]],Mapping!$A$2:$B$8,2,FALSE)</f>
        <v>50</v>
      </c>
    </row>
    <row r="1286" spans="1:32" x14ac:dyDescent="0.25">
      <c r="A1286" t="s">
        <v>12</v>
      </c>
      <c r="B1286" t="s">
        <v>15</v>
      </c>
      <c r="C1286" t="s">
        <v>28</v>
      </c>
      <c r="D1286" t="s">
        <v>29</v>
      </c>
      <c r="E1286" t="s">
        <v>62</v>
      </c>
      <c r="F1286" t="s">
        <v>57</v>
      </c>
      <c r="G1286" s="10">
        <v>1.59301805817862</v>
      </c>
      <c r="H1286" s="5">
        <v>1.2073368758426199</v>
      </c>
      <c r="I1286" s="5">
        <v>1.02492894177232</v>
      </c>
      <c r="J1286" s="5">
        <v>0.83335296259733604</v>
      </c>
      <c r="K1286" s="5">
        <v>0.64822897772485799</v>
      </c>
      <c r="L1286" s="5">
        <v>1.00793853929632</v>
      </c>
      <c r="M1286" s="10">
        <v>1.1931090310406001</v>
      </c>
      <c r="N1286" s="5">
        <v>1.2971904885276799</v>
      </c>
      <c r="O1286" s="5">
        <v>1.1097876941345799</v>
      </c>
      <c r="P1286" s="5">
        <v>1.0419224259416899</v>
      </c>
      <c r="Q1286" s="5">
        <v>0.88057213381594301</v>
      </c>
      <c r="R1286" s="5">
        <v>1.1300976457821099</v>
      </c>
      <c r="S1286" s="11" t="s">
        <v>48</v>
      </c>
      <c r="T1286" t="s">
        <v>48</v>
      </c>
      <c r="U1286" t="s">
        <v>48</v>
      </c>
      <c r="V1286" t="s">
        <v>48</v>
      </c>
      <c r="W1286" t="s">
        <v>49</v>
      </c>
      <c r="X1286" t="s">
        <v>50</v>
      </c>
      <c r="Y1286" s="7">
        <f>ABS(Quintile_Data[[#This Row],[AE_Amt_Overall]]-MAX(Quintile_Data[[#This Row],[AE_Amt_Q1]:[AE_Amt_Q5]]))</f>
        <v>0.58507951888229992</v>
      </c>
      <c r="Z1286" s="6">
        <f>ABS(MIN(Quintile_Data[[#This Row],[AE_Amt_Q1]:[AE_Amt_Q5]])-Quintile_Data[[#This Row],[AE_Amt_Overall]])</f>
        <v>0.35970956157146206</v>
      </c>
      <c r="AA1286" s="19">
        <f>VLOOKUP(Quintile_Data[[#This Row],[Deaths_Q1]],Mapping!$A$2:$B$8,2,FALSE)</f>
        <v>50</v>
      </c>
      <c r="AB1286" s="8">
        <f>VLOOKUP(Quintile_Data[[#This Row],[Deaths_Q2]],Mapping!$A$2:$B$8,2,FALSE)</f>
        <v>50</v>
      </c>
      <c r="AC1286" s="8">
        <f>VLOOKUP(Quintile_Data[[#This Row],[Deaths_Q3]],Mapping!$A$2:$B$8,2,FALSE)</f>
        <v>50</v>
      </c>
      <c r="AD1286" s="8">
        <f>VLOOKUP(Quintile_Data[[#This Row],[Deaths_Q4]],Mapping!$A$2:$B$8,2,FALSE)</f>
        <v>50</v>
      </c>
      <c r="AE1286" s="8">
        <f>VLOOKUP(Quintile_Data[[#This Row],[Deaths_Q5]],Mapping!$A$2:$B$8,2,FALSE)</f>
        <v>25</v>
      </c>
      <c r="AF1286" s="8">
        <f>VLOOKUP(Quintile_Data[[#This Row],[Deaths_Overall]],Mapping!$A$2:$B$8,2,FALSE)</f>
        <v>100</v>
      </c>
    </row>
    <row r="1287" spans="1:32" x14ac:dyDescent="0.25">
      <c r="A1287" t="s">
        <v>12</v>
      </c>
      <c r="B1287" t="s">
        <v>15</v>
      </c>
      <c r="C1287" t="s">
        <v>28</v>
      </c>
      <c r="D1287" t="s">
        <v>29</v>
      </c>
      <c r="E1287" t="s">
        <v>11</v>
      </c>
      <c r="F1287" t="s">
        <v>16</v>
      </c>
      <c r="G1287" s="10">
        <v>2.3496313861566498</v>
      </c>
      <c r="H1287" s="5">
        <v>1.4604527248305199</v>
      </c>
      <c r="I1287" s="5">
        <v>1.27195491049424</v>
      </c>
      <c r="J1287" s="5">
        <v>0.94279222559273301</v>
      </c>
      <c r="K1287" s="5">
        <v>0.76748412147024903</v>
      </c>
      <c r="L1287" s="5">
        <v>1.2542314648278801</v>
      </c>
      <c r="M1287" s="10">
        <v>2.3088716359186501</v>
      </c>
      <c r="N1287" s="5">
        <v>1.56765889708813</v>
      </c>
      <c r="O1287" s="5">
        <v>1.3523676908100899</v>
      </c>
      <c r="P1287" s="5">
        <v>1.0298955884588901</v>
      </c>
      <c r="Q1287" s="5">
        <v>0.88236585959490099</v>
      </c>
      <c r="R1287" s="5">
        <v>1.37682896431637</v>
      </c>
      <c r="S1287" s="11" t="s">
        <v>49</v>
      </c>
      <c r="T1287" t="s">
        <v>48</v>
      </c>
      <c r="U1287" t="s">
        <v>48</v>
      </c>
      <c r="V1287" t="s">
        <v>48</v>
      </c>
      <c r="W1287" t="s">
        <v>49</v>
      </c>
      <c r="X1287" t="s">
        <v>48</v>
      </c>
      <c r="Y1287" s="7">
        <f>ABS(Quintile_Data[[#This Row],[AE_Amt_Overall]]-MAX(Quintile_Data[[#This Row],[AE_Amt_Q1]:[AE_Amt_Q5]]))</f>
        <v>1.0953999213287697</v>
      </c>
      <c r="Z1287" s="6">
        <f>ABS(MIN(Quintile_Data[[#This Row],[AE_Amt_Q1]:[AE_Amt_Q5]])-Quintile_Data[[#This Row],[AE_Amt_Overall]])</f>
        <v>0.48674734335763103</v>
      </c>
      <c r="AA1287" s="19">
        <f>VLOOKUP(Quintile_Data[[#This Row],[Deaths_Q1]],Mapping!$A$2:$B$8,2,FALSE)</f>
        <v>25</v>
      </c>
      <c r="AB1287" s="8">
        <f>VLOOKUP(Quintile_Data[[#This Row],[Deaths_Q2]],Mapping!$A$2:$B$8,2,FALSE)</f>
        <v>50</v>
      </c>
      <c r="AC1287" s="8">
        <f>VLOOKUP(Quintile_Data[[#This Row],[Deaths_Q3]],Mapping!$A$2:$B$8,2,FALSE)</f>
        <v>50</v>
      </c>
      <c r="AD1287" s="8">
        <f>VLOOKUP(Quintile_Data[[#This Row],[Deaths_Q4]],Mapping!$A$2:$B$8,2,FALSE)</f>
        <v>50</v>
      </c>
      <c r="AE1287" s="8">
        <f>VLOOKUP(Quintile_Data[[#This Row],[Deaths_Q5]],Mapping!$A$2:$B$8,2,FALSE)</f>
        <v>25</v>
      </c>
      <c r="AF1287" s="8">
        <f>VLOOKUP(Quintile_Data[[#This Row],[Deaths_Overall]],Mapping!$A$2:$B$8,2,FALSE)</f>
        <v>50</v>
      </c>
    </row>
    <row r="1288" spans="1:32" x14ac:dyDescent="0.25">
      <c r="A1288" t="s">
        <v>12</v>
      </c>
      <c r="B1288" t="s">
        <v>15</v>
      </c>
      <c r="C1288" t="s">
        <v>28</v>
      </c>
      <c r="D1288" t="s">
        <v>29</v>
      </c>
      <c r="E1288" t="s">
        <v>11</v>
      </c>
      <c r="F1288" t="s">
        <v>7</v>
      </c>
      <c r="G1288" s="10">
        <v>1.48656031340483</v>
      </c>
      <c r="H1288" s="5">
        <v>1.11990465124404</v>
      </c>
      <c r="I1288" s="5">
        <v>0.91533980332134801</v>
      </c>
      <c r="J1288" s="5">
        <v>0.75761701760955802</v>
      </c>
      <c r="K1288" s="5">
        <v>0.422550300567064</v>
      </c>
      <c r="L1288" s="5">
        <v>0.82122002321759502</v>
      </c>
      <c r="M1288" s="10">
        <v>1.55442212167559</v>
      </c>
      <c r="N1288" s="5">
        <v>1.0069353548994899</v>
      </c>
      <c r="O1288" s="5">
        <v>0.91759164815415595</v>
      </c>
      <c r="P1288" s="5">
        <v>0.88247236618470604</v>
      </c>
      <c r="Q1288" s="5">
        <v>0.61372694694944396</v>
      </c>
      <c r="R1288" s="5">
        <v>0.927296048448771</v>
      </c>
      <c r="S1288" s="11" t="s">
        <v>49</v>
      </c>
      <c r="T1288" t="s">
        <v>49</v>
      </c>
      <c r="U1288" t="s">
        <v>48</v>
      </c>
      <c r="V1288" t="s">
        <v>49</v>
      </c>
      <c r="W1288" t="s">
        <v>49</v>
      </c>
      <c r="X1288" t="s">
        <v>48</v>
      </c>
      <c r="Y1288" s="7">
        <f>ABS(Quintile_Data[[#This Row],[AE_Amt_Overall]]-MAX(Quintile_Data[[#This Row],[AE_Amt_Q1]:[AE_Amt_Q5]]))</f>
        <v>0.66534029018723495</v>
      </c>
      <c r="Z1288" s="6">
        <f>ABS(MIN(Quintile_Data[[#This Row],[AE_Amt_Q1]:[AE_Amt_Q5]])-Quintile_Data[[#This Row],[AE_Amt_Overall]])</f>
        <v>0.39866972265053102</v>
      </c>
      <c r="AA1288" s="19">
        <f>VLOOKUP(Quintile_Data[[#This Row],[Deaths_Q1]],Mapping!$A$2:$B$8,2,FALSE)</f>
        <v>25</v>
      </c>
      <c r="AB1288" s="8">
        <f>VLOOKUP(Quintile_Data[[#This Row],[Deaths_Q2]],Mapping!$A$2:$B$8,2,FALSE)</f>
        <v>25</v>
      </c>
      <c r="AC1288" s="8">
        <f>VLOOKUP(Quintile_Data[[#This Row],[Deaths_Q3]],Mapping!$A$2:$B$8,2,FALSE)</f>
        <v>50</v>
      </c>
      <c r="AD1288" s="8">
        <f>VLOOKUP(Quintile_Data[[#This Row],[Deaths_Q4]],Mapping!$A$2:$B$8,2,FALSE)</f>
        <v>25</v>
      </c>
      <c r="AE1288" s="8">
        <f>VLOOKUP(Quintile_Data[[#This Row],[Deaths_Q5]],Mapping!$A$2:$B$8,2,FALSE)</f>
        <v>25</v>
      </c>
      <c r="AF1288" s="8">
        <f>VLOOKUP(Quintile_Data[[#This Row],[Deaths_Overall]],Mapping!$A$2:$B$8,2,FALSE)</f>
        <v>50</v>
      </c>
    </row>
    <row r="1289" spans="1:32" x14ac:dyDescent="0.25">
      <c r="A1289" t="s">
        <v>12</v>
      </c>
      <c r="B1289" t="s">
        <v>15</v>
      </c>
      <c r="C1289" t="s">
        <v>28</v>
      </c>
      <c r="D1289" t="s">
        <v>29</v>
      </c>
      <c r="E1289" t="s">
        <v>11</v>
      </c>
      <c r="F1289" t="s">
        <v>57</v>
      </c>
      <c r="G1289" s="10">
        <v>1.63786476666966</v>
      </c>
      <c r="H1289" s="5">
        <v>1.26636668485107</v>
      </c>
      <c r="I1289" s="5">
        <v>1.02956859347009</v>
      </c>
      <c r="J1289" s="5">
        <v>0.83591166719797105</v>
      </c>
      <c r="K1289" s="5">
        <v>0.51046427028621</v>
      </c>
      <c r="L1289" s="5">
        <v>0.87119457106198195</v>
      </c>
      <c r="M1289" s="10">
        <v>1.8227011954344701</v>
      </c>
      <c r="N1289" s="5">
        <v>1.4871265953077399</v>
      </c>
      <c r="O1289" s="5">
        <v>1.1709060723152001</v>
      </c>
      <c r="P1289" s="5">
        <v>0.98018292344921798</v>
      </c>
      <c r="Q1289" s="5">
        <v>0.79063765208497905</v>
      </c>
      <c r="R1289" s="5">
        <v>1.1697182901654699</v>
      </c>
      <c r="S1289" s="11" t="s">
        <v>48</v>
      </c>
      <c r="T1289" t="s">
        <v>48</v>
      </c>
      <c r="U1289" t="s">
        <v>48</v>
      </c>
      <c r="V1289" t="s">
        <v>48</v>
      </c>
      <c r="W1289" t="s">
        <v>49</v>
      </c>
      <c r="X1289" t="s">
        <v>48</v>
      </c>
      <c r="Y1289" s="7">
        <f>ABS(Quintile_Data[[#This Row],[AE_Amt_Overall]]-MAX(Quintile_Data[[#This Row],[AE_Amt_Q1]:[AE_Amt_Q5]]))</f>
        <v>0.76667019560767802</v>
      </c>
      <c r="Z1289" s="6">
        <f>ABS(MIN(Quintile_Data[[#This Row],[AE_Amt_Q1]:[AE_Amt_Q5]])-Quintile_Data[[#This Row],[AE_Amt_Overall]])</f>
        <v>0.36073030077577195</v>
      </c>
      <c r="AA1289" s="19">
        <f>VLOOKUP(Quintile_Data[[#This Row],[Deaths_Q1]],Mapping!$A$2:$B$8,2,FALSE)</f>
        <v>50</v>
      </c>
      <c r="AB1289" s="8">
        <f>VLOOKUP(Quintile_Data[[#This Row],[Deaths_Q2]],Mapping!$A$2:$B$8,2,FALSE)</f>
        <v>50</v>
      </c>
      <c r="AC1289" s="8">
        <f>VLOOKUP(Quintile_Data[[#This Row],[Deaths_Q3]],Mapping!$A$2:$B$8,2,FALSE)</f>
        <v>50</v>
      </c>
      <c r="AD1289" s="8">
        <f>VLOOKUP(Quintile_Data[[#This Row],[Deaths_Q4]],Mapping!$A$2:$B$8,2,FALSE)</f>
        <v>50</v>
      </c>
      <c r="AE1289" s="8">
        <f>VLOOKUP(Quintile_Data[[#This Row],[Deaths_Q5]],Mapping!$A$2:$B$8,2,FALSE)</f>
        <v>25</v>
      </c>
      <c r="AF1289" s="8">
        <f>VLOOKUP(Quintile_Data[[#This Row],[Deaths_Overall]],Mapping!$A$2:$B$8,2,FALSE)</f>
        <v>50</v>
      </c>
    </row>
    <row r="1290" spans="1:32" x14ac:dyDescent="0.25">
      <c r="A1290" t="s">
        <v>12</v>
      </c>
      <c r="B1290" t="s">
        <v>15</v>
      </c>
      <c r="C1290" t="s">
        <v>28</v>
      </c>
      <c r="D1290" t="s">
        <v>29</v>
      </c>
      <c r="E1290" t="s">
        <v>58</v>
      </c>
      <c r="F1290" t="s">
        <v>16</v>
      </c>
      <c r="G1290" s="10">
        <v>1.6013979378638199</v>
      </c>
      <c r="H1290" s="5">
        <v>1.4001828007873101</v>
      </c>
      <c r="I1290" s="5">
        <v>1.19018801129396</v>
      </c>
      <c r="J1290" s="5">
        <v>1.0576522518813201</v>
      </c>
      <c r="K1290" s="5">
        <v>0.88749727018457802</v>
      </c>
      <c r="L1290" s="5">
        <v>1.2047960471355299</v>
      </c>
      <c r="M1290" s="10">
        <v>1.7509291348859899</v>
      </c>
      <c r="N1290" s="5">
        <v>1.4258767218253801</v>
      </c>
      <c r="O1290" s="5">
        <v>1.27609464770078</v>
      </c>
      <c r="P1290" s="5">
        <v>1.1220343360286</v>
      </c>
      <c r="Q1290" s="5">
        <v>0.897865691398123</v>
      </c>
      <c r="R1290" s="5">
        <v>1.2810609529405199</v>
      </c>
      <c r="S1290" s="11" t="s">
        <v>48</v>
      </c>
      <c r="T1290" t="s">
        <v>48</v>
      </c>
      <c r="U1290" t="s">
        <v>48</v>
      </c>
      <c r="V1290" t="s">
        <v>48</v>
      </c>
      <c r="W1290" t="s">
        <v>48</v>
      </c>
      <c r="X1290" t="s">
        <v>50</v>
      </c>
      <c r="Y1290" s="7">
        <f>ABS(Quintile_Data[[#This Row],[AE_Amt_Overall]]-MAX(Quintile_Data[[#This Row],[AE_Amt_Q1]:[AE_Amt_Q5]]))</f>
        <v>0.39660189072829</v>
      </c>
      <c r="Z1290" s="6">
        <f>ABS(MIN(Quintile_Data[[#This Row],[AE_Amt_Q1]:[AE_Amt_Q5]])-Quintile_Data[[#This Row],[AE_Amt_Overall]])</f>
        <v>0.31729877695095188</v>
      </c>
      <c r="AA1290" s="19">
        <f>VLOOKUP(Quintile_Data[[#This Row],[Deaths_Q1]],Mapping!$A$2:$B$8,2,FALSE)</f>
        <v>50</v>
      </c>
      <c r="AB1290" s="8">
        <f>VLOOKUP(Quintile_Data[[#This Row],[Deaths_Q2]],Mapping!$A$2:$B$8,2,FALSE)</f>
        <v>50</v>
      </c>
      <c r="AC1290" s="8">
        <f>VLOOKUP(Quintile_Data[[#This Row],[Deaths_Q3]],Mapping!$A$2:$B$8,2,FALSE)</f>
        <v>50</v>
      </c>
      <c r="AD1290" s="8">
        <f>VLOOKUP(Quintile_Data[[#This Row],[Deaths_Q4]],Mapping!$A$2:$B$8,2,FALSE)</f>
        <v>50</v>
      </c>
      <c r="AE1290" s="8">
        <f>VLOOKUP(Quintile_Data[[#This Row],[Deaths_Q5]],Mapping!$A$2:$B$8,2,FALSE)</f>
        <v>50</v>
      </c>
      <c r="AF1290" s="8">
        <f>VLOOKUP(Quintile_Data[[#This Row],[Deaths_Overall]],Mapping!$A$2:$B$8,2,FALSE)</f>
        <v>100</v>
      </c>
    </row>
    <row r="1291" spans="1:32" x14ac:dyDescent="0.25">
      <c r="A1291" t="s">
        <v>12</v>
      </c>
      <c r="B1291" t="s">
        <v>15</v>
      </c>
      <c r="C1291" t="s">
        <v>28</v>
      </c>
      <c r="D1291" t="s">
        <v>29</v>
      </c>
      <c r="E1291" t="s">
        <v>58</v>
      </c>
      <c r="F1291" t="s">
        <v>7</v>
      </c>
      <c r="G1291" s="10">
        <v>1.61115729709653</v>
      </c>
      <c r="H1291" s="5">
        <v>1.0973224970078901</v>
      </c>
      <c r="I1291" s="5">
        <v>0.98137317224211196</v>
      </c>
      <c r="J1291" s="5">
        <v>0.84578286906405098</v>
      </c>
      <c r="K1291" s="5">
        <v>0.68487255443555095</v>
      </c>
      <c r="L1291" s="5">
        <v>0.92315344608486904</v>
      </c>
      <c r="M1291" s="10">
        <v>1.4391036491753999</v>
      </c>
      <c r="N1291" s="5">
        <v>1.15490548489034</v>
      </c>
      <c r="O1291" s="5">
        <v>0.93598785250068595</v>
      </c>
      <c r="P1291" s="5">
        <v>0.87243006134605905</v>
      </c>
      <c r="Q1291" s="5">
        <v>0.79750685690449497</v>
      </c>
      <c r="R1291" s="5">
        <v>0.94651076743579299</v>
      </c>
      <c r="S1291" s="11" t="s">
        <v>49</v>
      </c>
      <c r="T1291" t="s">
        <v>48</v>
      </c>
      <c r="U1291" t="s">
        <v>48</v>
      </c>
      <c r="V1291" t="s">
        <v>48</v>
      </c>
      <c r="W1291" t="s">
        <v>49</v>
      </c>
      <c r="X1291" t="s">
        <v>48</v>
      </c>
      <c r="Y1291" s="7">
        <f>ABS(Quintile_Data[[#This Row],[AE_Amt_Overall]]-MAX(Quintile_Data[[#This Row],[AE_Amt_Q1]:[AE_Amt_Q5]]))</f>
        <v>0.68800385101166095</v>
      </c>
      <c r="Z1291" s="6">
        <f>ABS(MIN(Quintile_Data[[#This Row],[AE_Amt_Q1]:[AE_Amt_Q5]])-Quintile_Data[[#This Row],[AE_Amt_Overall]])</f>
        <v>0.23828089164931809</v>
      </c>
      <c r="AA1291" s="19">
        <f>VLOOKUP(Quintile_Data[[#This Row],[Deaths_Q1]],Mapping!$A$2:$B$8,2,FALSE)</f>
        <v>25</v>
      </c>
      <c r="AB1291" s="8">
        <f>VLOOKUP(Quintile_Data[[#This Row],[Deaths_Q2]],Mapping!$A$2:$B$8,2,FALSE)</f>
        <v>50</v>
      </c>
      <c r="AC1291" s="8">
        <f>VLOOKUP(Quintile_Data[[#This Row],[Deaths_Q3]],Mapping!$A$2:$B$8,2,FALSE)</f>
        <v>50</v>
      </c>
      <c r="AD1291" s="8">
        <f>VLOOKUP(Quintile_Data[[#This Row],[Deaths_Q4]],Mapping!$A$2:$B$8,2,FALSE)</f>
        <v>50</v>
      </c>
      <c r="AE1291" s="8">
        <f>VLOOKUP(Quintile_Data[[#This Row],[Deaths_Q5]],Mapping!$A$2:$B$8,2,FALSE)</f>
        <v>25</v>
      </c>
      <c r="AF1291" s="8">
        <f>VLOOKUP(Quintile_Data[[#This Row],[Deaths_Overall]],Mapping!$A$2:$B$8,2,FALSE)</f>
        <v>50</v>
      </c>
    </row>
    <row r="1292" spans="1:32" x14ac:dyDescent="0.25">
      <c r="A1292" t="s">
        <v>12</v>
      </c>
      <c r="B1292" t="s">
        <v>15</v>
      </c>
      <c r="C1292" t="s">
        <v>28</v>
      </c>
      <c r="D1292" t="s">
        <v>29</v>
      </c>
      <c r="E1292" t="s">
        <v>58</v>
      </c>
      <c r="F1292" t="s">
        <v>57</v>
      </c>
      <c r="G1292" s="10">
        <v>1.56130812718836</v>
      </c>
      <c r="H1292" s="5">
        <v>1.1843032464425201</v>
      </c>
      <c r="I1292" s="5">
        <v>1.0529141744611501</v>
      </c>
      <c r="J1292" s="5">
        <v>0.89989895721660096</v>
      </c>
      <c r="K1292" s="5">
        <v>0.76064240903000202</v>
      </c>
      <c r="L1292" s="5">
        <v>0.97996110183729701</v>
      </c>
      <c r="M1292" s="10">
        <v>1.6239935228398601</v>
      </c>
      <c r="N1292" s="5">
        <v>1.3423298642442001</v>
      </c>
      <c r="O1292" s="5">
        <v>1.1710776148156099</v>
      </c>
      <c r="P1292" s="5">
        <v>1.0359259890819601</v>
      </c>
      <c r="Q1292" s="5">
        <v>0.94179437452700798</v>
      </c>
      <c r="R1292" s="5">
        <v>1.18170519506633</v>
      </c>
      <c r="S1292" s="11" t="s">
        <v>48</v>
      </c>
      <c r="T1292" t="s">
        <v>50</v>
      </c>
      <c r="U1292" t="s">
        <v>50</v>
      </c>
      <c r="V1292" t="s">
        <v>48</v>
      </c>
      <c r="W1292" t="s">
        <v>48</v>
      </c>
      <c r="X1292" t="s">
        <v>50</v>
      </c>
      <c r="Y1292" s="7">
        <f>ABS(Quintile_Data[[#This Row],[AE_Amt_Overall]]-MAX(Quintile_Data[[#This Row],[AE_Amt_Q1]:[AE_Amt_Q5]]))</f>
        <v>0.58134702535106297</v>
      </c>
      <c r="Z1292" s="6">
        <f>ABS(MIN(Quintile_Data[[#This Row],[AE_Amt_Q1]:[AE_Amt_Q5]])-Quintile_Data[[#This Row],[AE_Amt_Overall]])</f>
        <v>0.21931869280729499</v>
      </c>
      <c r="AA1292" s="19">
        <f>VLOOKUP(Quintile_Data[[#This Row],[Deaths_Q1]],Mapping!$A$2:$B$8,2,FALSE)</f>
        <v>50</v>
      </c>
      <c r="AB1292" s="8">
        <f>VLOOKUP(Quintile_Data[[#This Row],[Deaths_Q2]],Mapping!$A$2:$B$8,2,FALSE)</f>
        <v>100</v>
      </c>
      <c r="AC1292" s="8">
        <f>VLOOKUP(Quintile_Data[[#This Row],[Deaths_Q3]],Mapping!$A$2:$B$8,2,FALSE)</f>
        <v>100</v>
      </c>
      <c r="AD1292" s="8">
        <f>VLOOKUP(Quintile_Data[[#This Row],[Deaths_Q4]],Mapping!$A$2:$B$8,2,FALSE)</f>
        <v>50</v>
      </c>
      <c r="AE1292" s="8">
        <f>VLOOKUP(Quintile_Data[[#This Row],[Deaths_Q5]],Mapping!$A$2:$B$8,2,FALSE)</f>
        <v>50</v>
      </c>
      <c r="AF1292" s="8">
        <f>VLOOKUP(Quintile_Data[[#This Row],[Deaths_Overall]],Mapping!$A$2:$B$8,2,FALSE)</f>
        <v>100</v>
      </c>
    </row>
    <row r="1293" spans="1:32" x14ac:dyDescent="0.25">
      <c r="A1293" t="s">
        <v>12</v>
      </c>
      <c r="B1293" t="s">
        <v>15</v>
      </c>
      <c r="C1293" t="s">
        <v>6</v>
      </c>
      <c r="D1293" t="s">
        <v>10</v>
      </c>
      <c r="E1293" t="s">
        <v>60</v>
      </c>
      <c r="F1293" t="s">
        <v>16</v>
      </c>
      <c r="G1293" s="10" t="s">
        <v>54</v>
      </c>
      <c r="H1293" s="5" t="s">
        <v>54</v>
      </c>
      <c r="I1293" s="5" t="s">
        <v>54</v>
      </c>
      <c r="J1293" s="5" t="s">
        <v>54</v>
      </c>
      <c r="K1293" s="5" t="s">
        <v>54</v>
      </c>
      <c r="L1293" s="5" t="s">
        <v>54</v>
      </c>
      <c r="M1293" s="10" t="s">
        <v>54</v>
      </c>
      <c r="N1293" s="5" t="s">
        <v>54</v>
      </c>
      <c r="O1293" s="5" t="s">
        <v>54</v>
      </c>
      <c r="P1293" s="5" t="s">
        <v>54</v>
      </c>
      <c r="Q1293" s="5" t="s">
        <v>54</v>
      </c>
      <c r="R1293" s="5" t="s">
        <v>54</v>
      </c>
      <c r="S1293" s="11" t="s">
        <v>55</v>
      </c>
      <c r="T1293" t="s">
        <v>55</v>
      </c>
      <c r="U1293" t="s">
        <v>55</v>
      </c>
      <c r="V1293" t="s">
        <v>55</v>
      </c>
      <c r="W1293" t="s">
        <v>55</v>
      </c>
      <c r="X1293" t="s">
        <v>55</v>
      </c>
      <c r="Y1293" s="7" t="e">
        <f>ABS(Quintile_Data[[#This Row],[AE_Amt_Overall]]-MAX(Quintile_Data[[#This Row],[AE_Amt_Q1]:[AE_Amt_Q5]]))</f>
        <v>#VALUE!</v>
      </c>
      <c r="Z1293" s="6" t="e">
        <f>ABS(MIN(Quintile_Data[[#This Row],[AE_Amt_Q1]:[AE_Amt_Q5]])-Quintile_Data[[#This Row],[AE_Amt_Overall]])</f>
        <v>#VALUE!</v>
      </c>
      <c r="AA1293" s="19" t="str">
        <f>VLOOKUP(Quintile_Data[[#This Row],[Deaths_Q1]],Mapping!$A$2:$B$8,2,FALSE)</f>
        <v>N/A</v>
      </c>
      <c r="AB1293" s="8" t="str">
        <f>VLOOKUP(Quintile_Data[[#This Row],[Deaths_Q2]],Mapping!$A$2:$B$8,2,FALSE)</f>
        <v>N/A</v>
      </c>
      <c r="AC1293" s="8" t="str">
        <f>VLOOKUP(Quintile_Data[[#This Row],[Deaths_Q3]],Mapping!$A$2:$B$8,2,FALSE)</f>
        <v>N/A</v>
      </c>
      <c r="AD1293" s="8" t="str">
        <f>VLOOKUP(Quintile_Data[[#This Row],[Deaths_Q4]],Mapping!$A$2:$B$8,2,FALSE)</f>
        <v>N/A</v>
      </c>
      <c r="AE1293" s="8" t="str">
        <f>VLOOKUP(Quintile_Data[[#This Row],[Deaths_Q5]],Mapping!$A$2:$B$8,2,FALSE)</f>
        <v>N/A</v>
      </c>
      <c r="AF1293" s="8" t="str">
        <f>VLOOKUP(Quintile_Data[[#This Row],[Deaths_Overall]],Mapping!$A$2:$B$8,2,FALSE)</f>
        <v>N/A</v>
      </c>
    </row>
    <row r="1294" spans="1:32" x14ac:dyDescent="0.25">
      <c r="A1294" t="s">
        <v>12</v>
      </c>
      <c r="B1294" t="s">
        <v>15</v>
      </c>
      <c r="C1294" t="s">
        <v>6</v>
      </c>
      <c r="D1294" t="s">
        <v>10</v>
      </c>
      <c r="E1294" t="s">
        <v>60</v>
      </c>
      <c r="F1294" t="s">
        <v>57</v>
      </c>
      <c r="G1294" s="10" t="s">
        <v>54</v>
      </c>
      <c r="H1294" s="5" t="s">
        <v>54</v>
      </c>
      <c r="I1294" s="5" t="s">
        <v>54</v>
      </c>
      <c r="J1294" s="5" t="s">
        <v>54</v>
      </c>
      <c r="K1294" s="5" t="s">
        <v>54</v>
      </c>
      <c r="L1294" s="5" t="s">
        <v>54</v>
      </c>
      <c r="M1294" s="10" t="s">
        <v>54</v>
      </c>
      <c r="N1294" s="5" t="s">
        <v>54</v>
      </c>
      <c r="O1294" s="5" t="s">
        <v>54</v>
      </c>
      <c r="P1294" s="5" t="s">
        <v>54</v>
      </c>
      <c r="Q1294" s="5" t="s">
        <v>54</v>
      </c>
      <c r="R1294" s="5" t="s">
        <v>54</v>
      </c>
      <c r="S1294" s="11" t="s">
        <v>55</v>
      </c>
      <c r="T1294" t="s">
        <v>55</v>
      </c>
      <c r="U1294" t="s">
        <v>55</v>
      </c>
      <c r="V1294" t="s">
        <v>55</v>
      </c>
      <c r="W1294" t="s">
        <v>55</v>
      </c>
      <c r="X1294" t="s">
        <v>55</v>
      </c>
      <c r="Y1294" s="7" t="e">
        <f>ABS(Quintile_Data[[#This Row],[AE_Amt_Overall]]-MAX(Quintile_Data[[#This Row],[AE_Amt_Q1]:[AE_Amt_Q5]]))</f>
        <v>#VALUE!</v>
      </c>
      <c r="Z1294" s="6" t="e">
        <f>ABS(MIN(Quintile_Data[[#This Row],[AE_Amt_Q1]:[AE_Amt_Q5]])-Quintile_Data[[#This Row],[AE_Amt_Overall]])</f>
        <v>#VALUE!</v>
      </c>
      <c r="AA1294" s="19" t="str">
        <f>VLOOKUP(Quintile_Data[[#This Row],[Deaths_Q1]],Mapping!$A$2:$B$8,2,FALSE)</f>
        <v>N/A</v>
      </c>
      <c r="AB1294" s="8" t="str">
        <f>VLOOKUP(Quintile_Data[[#This Row],[Deaths_Q2]],Mapping!$A$2:$B$8,2,FALSE)</f>
        <v>N/A</v>
      </c>
      <c r="AC1294" s="8" t="str">
        <f>VLOOKUP(Quintile_Data[[#This Row],[Deaths_Q3]],Mapping!$A$2:$B$8,2,FALSE)</f>
        <v>N/A</v>
      </c>
      <c r="AD1294" s="8" t="str">
        <f>VLOOKUP(Quintile_Data[[#This Row],[Deaths_Q4]],Mapping!$A$2:$B$8,2,FALSE)</f>
        <v>N/A</v>
      </c>
      <c r="AE1294" s="8" t="str">
        <f>VLOOKUP(Quintile_Data[[#This Row],[Deaths_Q5]],Mapping!$A$2:$B$8,2,FALSE)</f>
        <v>N/A</v>
      </c>
      <c r="AF1294" s="8" t="str">
        <f>VLOOKUP(Quintile_Data[[#This Row],[Deaths_Overall]],Mapping!$A$2:$B$8,2,FALSE)</f>
        <v>N/A</v>
      </c>
    </row>
    <row r="1295" spans="1:32" x14ac:dyDescent="0.25">
      <c r="A1295" t="s">
        <v>12</v>
      </c>
      <c r="B1295" t="s">
        <v>15</v>
      </c>
      <c r="C1295" t="s">
        <v>6</v>
      </c>
      <c r="D1295" t="s">
        <v>10</v>
      </c>
      <c r="E1295" t="s">
        <v>61</v>
      </c>
      <c r="F1295" t="s">
        <v>16</v>
      </c>
      <c r="G1295" s="10" t="s">
        <v>54</v>
      </c>
      <c r="H1295" s="5">
        <v>3.0197524129310001</v>
      </c>
      <c r="I1295" s="5">
        <v>1.57674116934386</v>
      </c>
      <c r="J1295" s="5">
        <v>1.1118148882979799</v>
      </c>
      <c r="K1295" s="5">
        <v>0.59597089475856502</v>
      </c>
      <c r="L1295" s="5">
        <v>1.4714037842451</v>
      </c>
      <c r="M1295" s="10" t="s">
        <v>54</v>
      </c>
      <c r="N1295" s="5">
        <v>3.23837695913641</v>
      </c>
      <c r="O1295" s="5">
        <v>1.72575857479826</v>
      </c>
      <c r="P1295" s="5">
        <v>1.2097668797930401</v>
      </c>
      <c r="Q1295" s="5">
        <v>0.75834716410363301</v>
      </c>
      <c r="R1295" s="5">
        <v>1.58163067717747</v>
      </c>
      <c r="S1295" s="11" t="s">
        <v>55</v>
      </c>
      <c r="T1295" t="s">
        <v>51</v>
      </c>
      <c r="U1295" t="s">
        <v>49</v>
      </c>
      <c r="V1295" t="s">
        <v>51</v>
      </c>
      <c r="W1295" t="s">
        <v>51</v>
      </c>
      <c r="X1295" t="s">
        <v>49</v>
      </c>
      <c r="Y1295" s="7">
        <f>ABS(Quintile_Data[[#This Row],[AE_Amt_Overall]]-MAX(Quintile_Data[[#This Row],[AE_Amt_Q1]:[AE_Amt_Q5]]))</f>
        <v>1.5483486286859001</v>
      </c>
      <c r="Z1295" s="6">
        <f>ABS(MIN(Quintile_Data[[#This Row],[AE_Amt_Q1]:[AE_Amt_Q5]])-Quintile_Data[[#This Row],[AE_Amt_Overall]])</f>
        <v>0.87543288948653497</v>
      </c>
      <c r="AA1295" s="19" t="str">
        <f>VLOOKUP(Quintile_Data[[#This Row],[Deaths_Q1]],Mapping!$A$2:$B$8,2,FALSE)</f>
        <v>N/A</v>
      </c>
      <c r="AB1295" s="8">
        <f>VLOOKUP(Quintile_Data[[#This Row],[Deaths_Q2]],Mapping!$A$2:$B$8,2,FALSE)</f>
        <v>6</v>
      </c>
      <c r="AC1295" s="8">
        <f>VLOOKUP(Quintile_Data[[#This Row],[Deaths_Q3]],Mapping!$A$2:$B$8,2,FALSE)</f>
        <v>25</v>
      </c>
      <c r="AD1295" s="8">
        <f>VLOOKUP(Quintile_Data[[#This Row],[Deaths_Q4]],Mapping!$A$2:$B$8,2,FALSE)</f>
        <v>6</v>
      </c>
      <c r="AE1295" s="8">
        <f>VLOOKUP(Quintile_Data[[#This Row],[Deaths_Q5]],Mapping!$A$2:$B$8,2,FALSE)</f>
        <v>6</v>
      </c>
      <c r="AF1295" s="8">
        <f>VLOOKUP(Quintile_Data[[#This Row],[Deaths_Overall]],Mapping!$A$2:$B$8,2,FALSE)</f>
        <v>25</v>
      </c>
    </row>
    <row r="1296" spans="1:32" x14ac:dyDescent="0.25">
      <c r="A1296" t="s">
        <v>12</v>
      </c>
      <c r="B1296" t="s">
        <v>15</v>
      </c>
      <c r="C1296" t="s">
        <v>6</v>
      </c>
      <c r="D1296" t="s">
        <v>10</v>
      </c>
      <c r="E1296" t="s">
        <v>61</v>
      </c>
      <c r="F1296" t="s">
        <v>7</v>
      </c>
      <c r="G1296" s="10" t="s">
        <v>54</v>
      </c>
      <c r="H1296" s="5" t="s">
        <v>54</v>
      </c>
      <c r="I1296" s="5" t="s">
        <v>54</v>
      </c>
      <c r="J1296" s="5" t="s">
        <v>54</v>
      </c>
      <c r="K1296" s="5" t="s">
        <v>54</v>
      </c>
      <c r="L1296" s="5">
        <v>1.5213906802459001</v>
      </c>
      <c r="M1296" s="10" t="s">
        <v>54</v>
      </c>
      <c r="N1296" s="5" t="s">
        <v>54</v>
      </c>
      <c r="O1296" s="5" t="s">
        <v>54</v>
      </c>
      <c r="P1296" s="5" t="s">
        <v>54</v>
      </c>
      <c r="Q1296" s="5" t="s">
        <v>54</v>
      </c>
      <c r="R1296" s="5">
        <v>1.62336952969657</v>
      </c>
      <c r="S1296" s="11" t="s">
        <v>55</v>
      </c>
      <c r="T1296" t="s">
        <v>55</v>
      </c>
      <c r="U1296" t="s">
        <v>55</v>
      </c>
      <c r="V1296" t="s">
        <v>55</v>
      </c>
      <c r="W1296" t="s">
        <v>55</v>
      </c>
      <c r="X1296" t="s">
        <v>51</v>
      </c>
      <c r="Y1296" s="7">
        <f>ABS(Quintile_Data[[#This Row],[AE_Amt_Overall]]-MAX(Quintile_Data[[#This Row],[AE_Amt_Q1]:[AE_Amt_Q5]]))</f>
        <v>1.5213906802459001</v>
      </c>
      <c r="Z1296" s="6">
        <f>ABS(MIN(Quintile_Data[[#This Row],[AE_Amt_Q1]:[AE_Amt_Q5]])-Quintile_Data[[#This Row],[AE_Amt_Overall]])</f>
        <v>1.5213906802459001</v>
      </c>
      <c r="AA1296" s="19" t="str">
        <f>VLOOKUP(Quintile_Data[[#This Row],[Deaths_Q1]],Mapping!$A$2:$B$8,2,FALSE)</f>
        <v>N/A</v>
      </c>
      <c r="AB1296" s="8" t="str">
        <f>VLOOKUP(Quintile_Data[[#This Row],[Deaths_Q2]],Mapping!$A$2:$B$8,2,FALSE)</f>
        <v>N/A</v>
      </c>
      <c r="AC1296" s="8" t="str">
        <f>VLOOKUP(Quintile_Data[[#This Row],[Deaths_Q3]],Mapping!$A$2:$B$8,2,FALSE)</f>
        <v>N/A</v>
      </c>
      <c r="AD1296" s="8" t="str">
        <f>VLOOKUP(Quintile_Data[[#This Row],[Deaths_Q4]],Mapping!$A$2:$B$8,2,FALSE)</f>
        <v>N/A</v>
      </c>
      <c r="AE1296" s="8" t="str">
        <f>VLOOKUP(Quintile_Data[[#This Row],[Deaths_Q5]],Mapping!$A$2:$B$8,2,FALSE)</f>
        <v>N/A</v>
      </c>
      <c r="AF1296" s="8">
        <f>VLOOKUP(Quintile_Data[[#This Row],[Deaths_Overall]],Mapping!$A$2:$B$8,2,FALSE)</f>
        <v>6</v>
      </c>
    </row>
    <row r="1297" spans="1:32" x14ac:dyDescent="0.25">
      <c r="A1297" t="s">
        <v>12</v>
      </c>
      <c r="B1297" t="s">
        <v>15</v>
      </c>
      <c r="C1297" t="s">
        <v>6</v>
      </c>
      <c r="D1297" t="s">
        <v>10</v>
      </c>
      <c r="E1297" t="s">
        <v>61</v>
      </c>
      <c r="F1297" t="s">
        <v>57</v>
      </c>
      <c r="G1297" s="10" t="s">
        <v>54</v>
      </c>
      <c r="H1297" s="5">
        <v>3.0013231070697701</v>
      </c>
      <c r="I1297" s="5">
        <v>1.6444197658481301</v>
      </c>
      <c r="J1297" s="5">
        <v>1.070700440824</v>
      </c>
      <c r="K1297" s="5">
        <v>0.64057425347785402</v>
      </c>
      <c r="L1297" s="5">
        <v>1.4878777734317099</v>
      </c>
      <c r="M1297" s="10" t="s">
        <v>54</v>
      </c>
      <c r="N1297" s="5">
        <v>3.1823395711342801</v>
      </c>
      <c r="O1297" s="5">
        <v>1.71295482375679</v>
      </c>
      <c r="P1297" s="5">
        <v>1.18286040812529</v>
      </c>
      <c r="Q1297" s="5">
        <v>0.82592794626312405</v>
      </c>
      <c r="R1297" s="5">
        <v>1.5852635535184101</v>
      </c>
      <c r="S1297" s="11" t="s">
        <v>55</v>
      </c>
      <c r="T1297" t="s">
        <v>51</v>
      </c>
      <c r="U1297" t="s">
        <v>49</v>
      </c>
      <c r="V1297" t="s">
        <v>51</v>
      </c>
      <c r="W1297" t="s">
        <v>51</v>
      </c>
      <c r="X1297" t="s">
        <v>49</v>
      </c>
      <c r="Y1297" s="7">
        <f>ABS(Quintile_Data[[#This Row],[AE_Amt_Overall]]-MAX(Quintile_Data[[#This Row],[AE_Amt_Q1]:[AE_Amt_Q5]]))</f>
        <v>1.5134453336380602</v>
      </c>
      <c r="Z1297" s="6">
        <f>ABS(MIN(Quintile_Data[[#This Row],[AE_Amt_Q1]:[AE_Amt_Q5]])-Quintile_Data[[#This Row],[AE_Amt_Overall]])</f>
        <v>0.84730351995385589</v>
      </c>
      <c r="AA1297" s="19" t="str">
        <f>VLOOKUP(Quintile_Data[[#This Row],[Deaths_Q1]],Mapping!$A$2:$B$8,2,FALSE)</f>
        <v>N/A</v>
      </c>
      <c r="AB1297" s="8">
        <f>VLOOKUP(Quintile_Data[[#This Row],[Deaths_Q2]],Mapping!$A$2:$B$8,2,FALSE)</f>
        <v>6</v>
      </c>
      <c r="AC1297" s="8">
        <f>VLOOKUP(Quintile_Data[[#This Row],[Deaths_Q3]],Mapping!$A$2:$B$8,2,FALSE)</f>
        <v>25</v>
      </c>
      <c r="AD1297" s="8">
        <f>VLOOKUP(Quintile_Data[[#This Row],[Deaths_Q4]],Mapping!$A$2:$B$8,2,FALSE)</f>
        <v>6</v>
      </c>
      <c r="AE1297" s="8">
        <f>VLOOKUP(Quintile_Data[[#This Row],[Deaths_Q5]],Mapping!$A$2:$B$8,2,FALSE)</f>
        <v>6</v>
      </c>
      <c r="AF1297" s="8">
        <f>VLOOKUP(Quintile_Data[[#This Row],[Deaths_Overall]],Mapping!$A$2:$B$8,2,FALSE)</f>
        <v>25</v>
      </c>
    </row>
    <row r="1298" spans="1:32" x14ac:dyDescent="0.25">
      <c r="A1298" t="s">
        <v>12</v>
      </c>
      <c r="B1298" t="s">
        <v>15</v>
      </c>
      <c r="C1298" t="s">
        <v>6</v>
      </c>
      <c r="D1298" t="s">
        <v>10</v>
      </c>
      <c r="E1298" t="s">
        <v>62</v>
      </c>
      <c r="F1298" t="s">
        <v>16</v>
      </c>
      <c r="G1298" s="10">
        <v>3.6132090936486798</v>
      </c>
      <c r="H1298" s="5">
        <v>2.7059940555872899</v>
      </c>
      <c r="I1298" s="5">
        <v>1.64958819179768</v>
      </c>
      <c r="J1298" s="5" t="s">
        <v>54</v>
      </c>
      <c r="K1298" s="5" t="s">
        <v>54</v>
      </c>
      <c r="L1298" s="5">
        <v>1.71102340664923</v>
      </c>
      <c r="M1298" s="10">
        <v>3.4716769522729001</v>
      </c>
      <c r="N1298" s="5">
        <v>2.8938647041926</v>
      </c>
      <c r="O1298" s="5">
        <v>1.6097895149082999</v>
      </c>
      <c r="P1298" s="5" t="s">
        <v>54</v>
      </c>
      <c r="Q1298" s="5" t="s">
        <v>54</v>
      </c>
      <c r="R1298" s="5">
        <v>1.7477443086281299</v>
      </c>
      <c r="S1298" s="11" t="s">
        <v>51</v>
      </c>
      <c r="T1298" t="s">
        <v>51</v>
      </c>
      <c r="U1298" t="s">
        <v>53</v>
      </c>
      <c r="V1298" t="s">
        <v>55</v>
      </c>
      <c r="W1298" t="s">
        <v>55</v>
      </c>
      <c r="X1298" t="s">
        <v>49</v>
      </c>
      <c r="Y1298" s="7">
        <f>ABS(Quintile_Data[[#This Row],[AE_Amt_Overall]]-MAX(Quintile_Data[[#This Row],[AE_Amt_Q1]:[AE_Amt_Q5]]))</f>
        <v>1.9021856869994498</v>
      </c>
      <c r="Z1298" s="6">
        <f>ABS(MIN(Quintile_Data[[#This Row],[AE_Amt_Q1]:[AE_Amt_Q5]])-Quintile_Data[[#This Row],[AE_Amt_Overall]])</f>
        <v>6.1435214851550013E-2</v>
      </c>
      <c r="AA1298" s="19">
        <f>VLOOKUP(Quintile_Data[[#This Row],[Deaths_Q1]],Mapping!$A$2:$B$8,2,FALSE)</f>
        <v>6</v>
      </c>
      <c r="AB1298" s="8">
        <f>VLOOKUP(Quintile_Data[[#This Row],[Deaths_Q2]],Mapping!$A$2:$B$8,2,FALSE)</f>
        <v>6</v>
      </c>
      <c r="AC1298" s="8">
        <f>VLOOKUP(Quintile_Data[[#This Row],[Deaths_Q3]],Mapping!$A$2:$B$8,2,FALSE)</f>
        <v>12</v>
      </c>
      <c r="AD1298" s="8" t="str">
        <f>VLOOKUP(Quintile_Data[[#This Row],[Deaths_Q4]],Mapping!$A$2:$B$8,2,FALSE)</f>
        <v>N/A</v>
      </c>
      <c r="AE1298" s="8" t="str">
        <f>VLOOKUP(Quintile_Data[[#This Row],[Deaths_Q5]],Mapping!$A$2:$B$8,2,FALSE)</f>
        <v>N/A</v>
      </c>
      <c r="AF1298" s="8">
        <f>VLOOKUP(Quintile_Data[[#This Row],[Deaths_Overall]],Mapping!$A$2:$B$8,2,FALSE)</f>
        <v>25</v>
      </c>
    </row>
    <row r="1299" spans="1:32" x14ac:dyDescent="0.25">
      <c r="A1299" t="s">
        <v>12</v>
      </c>
      <c r="B1299" t="s">
        <v>15</v>
      </c>
      <c r="C1299" t="s">
        <v>6</v>
      </c>
      <c r="D1299" t="s">
        <v>10</v>
      </c>
      <c r="E1299" t="s">
        <v>62</v>
      </c>
      <c r="F1299" t="s">
        <v>7</v>
      </c>
      <c r="G1299" s="10" t="s">
        <v>54</v>
      </c>
      <c r="H1299" s="5" t="s">
        <v>54</v>
      </c>
      <c r="I1299" s="5" t="s">
        <v>54</v>
      </c>
      <c r="J1299" s="5" t="s">
        <v>54</v>
      </c>
      <c r="K1299" s="5" t="s">
        <v>54</v>
      </c>
      <c r="L1299" s="5">
        <v>1.8011985986844901</v>
      </c>
      <c r="M1299" s="10" t="s">
        <v>54</v>
      </c>
      <c r="N1299" s="5" t="s">
        <v>54</v>
      </c>
      <c r="O1299" s="5" t="s">
        <v>54</v>
      </c>
      <c r="P1299" s="5" t="s">
        <v>54</v>
      </c>
      <c r="Q1299" s="5" t="s">
        <v>54</v>
      </c>
      <c r="R1299" s="5">
        <v>1.6526861844898399</v>
      </c>
      <c r="S1299" s="11" t="s">
        <v>55</v>
      </c>
      <c r="T1299" t="s">
        <v>55</v>
      </c>
      <c r="U1299" t="s">
        <v>55</v>
      </c>
      <c r="V1299" t="s">
        <v>55</v>
      </c>
      <c r="W1299" t="s">
        <v>55</v>
      </c>
      <c r="X1299" t="s">
        <v>51</v>
      </c>
      <c r="Y1299" s="7">
        <f>ABS(Quintile_Data[[#This Row],[AE_Amt_Overall]]-MAX(Quintile_Data[[#This Row],[AE_Amt_Q1]:[AE_Amt_Q5]]))</f>
        <v>1.8011985986844901</v>
      </c>
      <c r="Z1299" s="6">
        <f>ABS(MIN(Quintile_Data[[#This Row],[AE_Amt_Q1]:[AE_Amt_Q5]])-Quintile_Data[[#This Row],[AE_Amt_Overall]])</f>
        <v>1.8011985986844901</v>
      </c>
      <c r="AA1299" s="19" t="str">
        <f>VLOOKUP(Quintile_Data[[#This Row],[Deaths_Q1]],Mapping!$A$2:$B$8,2,FALSE)</f>
        <v>N/A</v>
      </c>
      <c r="AB1299" s="8" t="str">
        <f>VLOOKUP(Quintile_Data[[#This Row],[Deaths_Q2]],Mapping!$A$2:$B$8,2,FALSE)</f>
        <v>N/A</v>
      </c>
      <c r="AC1299" s="8" t="str">
        <f>VLOOKUP(Quintile_Data[[#This Row],[Deaths_Q3]],Mapping!$A$2:$B$8,2,FALSE)</f>
        <v>N/A</v>
      </c>
      <c r="AD1299" s="8" t="str">
        <f>VLOOKUP(Quintile_Data[[#This Row],[Deaths_Q4]],Mapping!$A$2:$B$8,2,FALSE)</f>
        <v>N/A</v>
      </c>
      <c r="AE1299" s="8" t="str">
        <f>VLOOKUP(Quintile_Data[[#This Row],[Deaths_Q5]],Mapping!$A$2:$B$8,2,FALSE)</f>
        <v>N/A</v>
      </c>
      <c r="AF1299" s="8">
        <f>VLOOKUP(Quintile_Data[[#This Row],[Deaths_Overall]],Mapping!$A$2:$B$8,2,FALSE)</f>
        <v>6</v>
      </c>
    </row>
    <row r="1300" spans="1:32" x14ac:dyDescent="0.25">
      <c r="A1300" t="s">
        <v>12</v>
      </c>
      <c r="B1300" t="s">
        <v>15</v>
      </c>
      <c r="C1300" t="s">
        <v>6</v>
      </c>
      <c r="D1300" t="s">
        <v>10</v>
      </c>
      <c r="E1300" t="s">
        <v>62</v>
      </c>
      <c r="F1300" t="s">
        <v>57</v>
      </c>
      <c r="G1300" s="10" t="s">
        <v>54</v>
      </c>
      <c r="H1300" s="5">
        <v>2.9424319207033398</v>
      </c>
      <c r="I1300" s="5">
        <v>1.61944771945544</v>
      </c>
      <c r="J1300" s="5">
        <v>1.27145266437987</v>
      </c>
      <c r="K1300" s="5" t="s">
        <v>54</v>
      </c>
      <c r="L1300" s="5">
        <v>1.7587444690895899</v>
      </c>
      <c r="M1300" s="10" t="s">
        <v>54</v>
      </c>
      <c r="N1300" s="5">
        <v>2.6123137987872398</v>
      </c>
      <c r="O1300" s="5">
        <v>1.8293130746486701</v>
      </c>
      <c r="P1300" s="5">
        <v>1.40433942513564</v>
      </c>
      <c r="Q1300" s="5" t="s">
        <v>54</v>
      </c>
      <c r="R1300" s="5">
        <v>1.729956154388</v>
      </c>
      <c r="S1300" s="11" t="s">
        <v>55</v>
      </c>
      <c r="T1300" t="s">
        <v>51</v>
      </c>
      <c r="U1300" t="s">
        <v>53</v>
      </c>
      <c r="V1300" t="s">
        <v>51</v>
      </c>
      <c r="W1300" t="s">
        <v>55</v>
      </c>
      <c r="X1300" t="s">
        <v>49</v>
      </c>
      <c r="Y1300" s="7">
        <f>ABS(Quintile_Data[[#This Row],[AE_Amt_Overall]]-MAX(Quintile_Data[[#This Row],[AE_Amt_Q1]:[AE_Amt_Q5]]))</f>
        <v>1.1836874516137499</v>
      </c>
      <c r="Z1300" s="6">
        <f>ABS(MIN(Quintile_Data[[#This Row],[AE_Amt_Q1]:[AE_Amt_Q5]])-Quintile_Data[[#This Row],[AE_Amt_Overall]])</f>
        <v>0.48729180470971989</v>
      </c>
      <c r="AA1300" s="19" t="str">
        <f>VLOOKUP(Quintile_Data[[#This Row],[Deaths_Q1]],Mapping!$A$2:$B$8,2,FALSE)</f>
        <v>N/A</v>
      </c>
      <c r="AB1300" s="8">
        <f>VLOOKUP(Quintile_Data[[#This Row],[Deaths_Q2]],Mapping!$A$2:$B$8,2,FALSE)</f>
        <v>6</v>
      </c>
      <c r="AC1300" s="8">
        <f>VLOOKUP(Quintile_Data[[#This Row],[Deaths_Q3]],Mapping!$A$2:$B$8,2,FALSE)</f>
        <v>12</v>
      </c>
      <c r="AD1300" s="8">
        <f>VLOOKUP(Quintile_Data[[#This Row],[Deaths_Q4]],Mapping!$A$2:$B$8,2,FALSE)</f>
        <v>6</v>
      </c>
      <c r="AE1300" s="8" t="str">
        <f>VLOOKUP(Quintile_Data[[#This Row],[Deaths_Q5]],Mapping!$A$2:$B$8,2,FALSE)</f>
        <v>N/A</v>
      </c>
      <c r="AF1300" s="8">
        <f>VLOOKUP(Quintile_Data[[#This Row],[Deaths_Overall]],Mapping!$A$2:$B$8,2,FALSE)</f>
        <v>25</v>
      </c>
    </row>
    <row r="1301" spans="1:32" x14ac:dyDescent="0.25">
      <c r="A1301" t="s">
        <v>12</v>
      </c>
      <c r="B1301" t="s">
        <v>15</v>
      </c>
      <c r="C1301" t="s">
        <v>6</v>
      </c>
      <c r="D1301" t="s">
        <v>10</v>
      </c>
      <c r="E1301" t="s">
        <v>11</v>
      </c>
      <c r="F1301" t="s">
        <v>16</v>
      </c>
      <c r="G1301" s="10">
        <v>8.6389235735677907</v>
      </c>
      <c r="H1301" s="5">
        <v>3.7929040994114001</v>
      </c>
      <c r="I1301" s="5" t="s">
        <v>54</v>
      </c>
      <c r="J1301" s="5">
        <v>1.3348880766739799</v>
      </c>
      <c r="K1301" s="5">
        <v>0.97395191489011301</v>
      </c>
      <c r="L1301" s="5">
        <v>1.65934271197582</v>
      </c>
      <c r="M1301" s="10">
        <v>8.7128496801532798</v>
      </c>
      <c r="N1301" s="5">
        <v>3.9919805979908798</v>
      </c>
      <c r="O1301" s="5" t="s">
        <v>54</v>
      </c>
      <c r="P1301" s="5">
        <v>1.5681907207068999</v>
      </c>
      <c r="Q1301" s="5">
        <v>1.1080317413201299</v>
      </c>
      <c r="R1301" s="5">
        <v>1.86305155972178</v>
      </c>
      <c r="S1301" s="11" t="s">
        <v>51</v>
      </c>
      <c r="T1301" t="s">
        <v>51</v>
      </c>
      <c r="U1301" t="s">
        <v>55</v>
      </c>
      <c r="V1301" t="s">
        <v>53</v>
      </c>
      <c r="W1301" t="s">
        <v>51</v>
      </c>
      <c r="X1301" t="s">
        <v>49</v>
      </c>
      <c r="Y1301" s="7">
        <f>ABS(Quintile_Data[[#This Row],[AE_Amt_Overall]]-MAX(Quintile_Data[[#This Row],[AE_Amt_Q1]:[AE_Amt_Q5]]))</f>
        <v>6.9795808615919706</v>
      </c>
      <c r="Z1301" s="6">
        <f>ABS(MIN(Quintile_Data[[#This Row],[AE_Amt_Q1]:[AE_Amt_Q5]])-Quintile_Data[[#This Row],[AE_Amt_Overall]])</f>
        <v>0.68539079708570694</v>
      </c>
      <c r="AA1301" s="19">
        <f>VLOOKUP(Quintile_Data[[#This Row],[Deaths_Q1]],Mapping!$A$2:$B$8,2,FALSE)</f>
        <v>6</v>
      </c>
      <c r="AB1301" s="8">
        <f>VLOOKUP(Quintile_Data[[#This Row],[Deaths_Q2]],Mapping!$A$2:$B$8,2,FALSE)</f>
        <v>6</v>
      </c>
      <c r="AC1301" s="8" t="str">
        <f>VLOOKUP(Quintile_Data[[#This Row],[Deaths_Q3]],Mapping!$A$2:$B$8,2,FALSE)</f>
        <v>N/A</v>
      </c>
      <c r="AD1301" s="8">
        <f>VLOOKUP(Quintile_Data[[#This Row],[Deaths_Q4]],Mapping!$A$2:$B$8,2,FALSE)</f>
        <v>12</v>
      </c>
      <c r="AE1301" s="8">
        <f>VLOOKUP(Quintile_Data[[#This Row],[Deaths_Q5]],Mapping!$A$2:$B$8,2,FALSE)</f>
        <v>6</v>
      </c>
      <c r="AF1301" s="8">
        <f>VLOOKUP(Quintile_Data[[#This Row],[Deaths_Overall]],Mapping!$A$2:$B$8,2,FALSE)</f>
        <v>25</v>
      </c>
    </row>
    <row r="1302" spans="1:32" x14ac:dyDescent="0.25">
      <c r="A1302" t="s">
        <v>12</v>
      </c>
      <c r="B1302" t="s">
        <v>15</v>
      </c>
      <c r="C1302" t="s">
        <v>6</v>
      </c>
      <c r="D1302" t="s">
        <v>10</v>
      </c>
      <c r="E1302" t="s">
        <v>11</v>
      </c>
      <c r="F1302" t="s">
        <v>7</v>
      </c>
      <c r="G1302" s="10" t="s">
        <v>54</v>
      </c>
      <c r="H1302" s="5" t="s">
        <v>54</v>
      </c>
      <c r="I1302" s="5">
        <v>1.57520632818187</v>
      </c>
      <c r="J1302" s="5">
        <v>1.1484179110486601</v>
      </c>
      <c r="K1302" s="5" t="s">
        <v>54</v>
      </c>
      <c r="L1302" s="5">
        <v>1.39059751093246</v>
      </c>
      <c r="M1302" s="10" t="s">
        <v>54</v>
      </c>
      <c r="N1302" s="5" t="s">
        <v>54</v>
      </c>
      <c r="O1302" s="5">
        <v>1.5907879976509001</v>
      </c>
      <c r="P1302" s="5">
        <v>1.11266759657707</v>
      </c>
      <c r="Q1302" s="5" t="s">
        <v>54</v>
      </c>
      <c r="R1302" s="5">
        <v>1.3449930822641201</v>
      </c>
      <c r="S1302" s="11" t="s">
        <v>55</v>
      </c>
      <c r="T1302" t="s">
        <v>55</v>
      </c>
      <c r="U1302" t="s">
        <v>51</v>
      </c>
      <c r="V1302" t="s">
        <v>51</v>
      </c>
      <c r="W1302" t="s">
        <v>55</v>
      </c>
      <c r="X1302" t="s">
        <v>53</v>
      </c>
      <c r="Y1302" s="7">
        <f>ABS(Quintile_Data[[#This Row],[AE_Amt_Overall]]-MAX(Quintile_Data[[#This Row],[AE_Amt_Q1]:[AE_Amt_Q5]]))</f>
        <v>0.18460881724941003</v>
      </c>
      <c r="Z1302" s="6">
        <f>ABS(MIN(Quintile_Data[[#This Row],[AE_Amt_Q1]:[AE_Amt_Q5]])-Quintile_Data[[#This Row],[AE_Amt_Overall]])</f>
        <v>0.24217959988379989</v>
      </c>
      <c r="AA1302" s="19" t="str">
        <f>VLOOKUP(Quintile_Data[[#This Row],[Deaths_Q1]],Mapping!$A$2:$B$8,2,FALSE)</f>
        <v>N/A</v>
      </c>
      <c r="AB1302" s="8" t="str">
        <f>VLOOKUP(Quintile_Data[[#This Row],[Deaths_Q2]],Mapping!$A$2:$B$8,2,FALSE)</f>
        <v>N/A</v>
      </c>
      <c r="AC1302" s="8">
        <f>VLOOKUP(Quintile_Data[[#This Row],[Deaths_Q3]],Mapping!$A$2:$B$8,2,FALSE)</f>
        <v>6</v>
      </c>
      <c r="AD1302" s="8">
        <f>VLOOKUP(Quintile_Data[[#This Row],[Deaths_Q4]],Mapping!$A$2:$B$8,2,FALSE)</f>
        <v>6</v>
      </c>
      <c r="AE1302" s="8" t="str">
        <f>VLOOKUP(Quintile_Data[[#This Row],[Deaths_Q5]],Mapping!$A$2:$B$8,2,FALSE)</f>
        <v>N/A</v>
      </c>
      <c r="AF1302" s="8">
        <f>VLOOKUP(Quintile_Data[[#This Row],[Deaths_Overall]],Mapping!$A$2:$B$8,2,FALSE)</f>
        <v>12</v>
      </c>
    </row>
    <row r="1303" spans="1:32" x14ac:dyDescent="0.25">
      <c r="A1303" t="s">
        <v>12</v>
      </c>
      <c r="B1303" t="s">
        <v>15</v>
      </c>
      <c r="C1303" t="s">
        <v>6</v>
      </c>
      <c r="D1303" t="s">
        <v>10</v>
      </c>
      <c r="E1303" t="s">
        <v>11</v>
      </c>
      <c r="F1303" t="s">
        <v>57</v>
      </c>
      <c r="G1303" s="10" t="s">
        <v>54</v>
      </c>
      <c r="H1303" s="5">
        <v>3.6646517418201499</v>
      </c>
      <c r="I1303" s="5">
        <v>1.7975768789614299</v>
      </c>
      <c r="J1303" s="5">
        <v>1.2140047296107701</v>
      </c>
      <c r="K1303" s="5">
        <v>0.66658680175261897</v>
      </c>
      <c r="L1303" s="5">
        <v>1.47019406048594</v>
      </c>
      <c r="M1303" s="10" t="s">
        <v>54</v>
      </c>
      <c r="N1303" s="5">
        <v>5.3415200445810003</v>
      </c>
      <c r="O1303" s="5">
        <v>2.0960832658894</v>
      </c>
      <c r="P1303" s="5">
        <v>1.35727400540101</v>
      </c>
      <c r="Q1303" s="5">
        <v>1.08796959199368</v>
      </c>
      <c r="R1303" s="5">
        <v>1.6984380381827699</v>
      </c>
      <c r="S1303" s="11" t="s">
        <v>55</v>
      </c>
      <c r="T1303" t="s">
        <v>51</v>
      </c>
      <c r="U1303" t="s">
        <v>53</v>
      </c>
      <c r="V1303" t="s">
        <v>53</v>
      </c>
      <c r="W1303" t="s">
        <v>51</v>
      </c>
      <c r="X1303" t="s">
        <v>49</v>
      </c>
      <c r="Y1303" s="7">
        <f>ABS(Quintile_Data[[#This Row],[AE_Amt_Overall]]-MAX(Quintile_Data[[#This Row],[AE_Amt_Q1]:[AE_Amt_Q5]]))</f>
        <v>2.1944576813342098</v>
      </c>
      <c r="Z1303" s="6">
        <f>ABS(MIN(Quintile_Data[[#This Row],[AE_Amt_Q1]:[AE_Amt_Q5]])-Quintile_Data[[#This Row],[AE_Amt_Overall]])</f>
        <v>0.80360725873332106</v>
      </c>
      <c r="AA1303" s="19" t="str">
        <f>VLOOKUP(Quintile_Data[[#This Row],[Deaths_Q1]],Mapping!$A$2:$B$8,2,FALSE)</f>
        <v>N/A</v>
      </c>
      <c r="AB1303" s="8">
        <f>VLOOKUP(Quintile_Data[[#This Row],[Deaths_Q2]],Mapping!$A$2:$B$8,2,FALSE)</f>
        <v>6</v>
      </c>
      <c r="AC1303" s="8">
        <f>VLOOKUP(Quintile_Data[[#This Row],[Deaths_Q3]],Mapping!$A$2:$B$8,2,FALSE)</f>
        <v>12</v>
      </c>
      <c r="AD1303" s="8">
        <f>VLOOKUP(Quintile_Data[[#This Row],[Deaths_Q4]],Mapping!$A$2:$B$8,2,FALSE)</f>
        <v>12</v>
      </c>
      <c r="AE1303" s="8">
        <f>VLOOKUP(Quintile_Data[[#This Row],[Deaths_Q5]],Mapping!$A$2:$B$8,2,FALSE)</f>
        <v>6</v>
      </c>
      <c r="AF1303" s="8">
        <f>VLOOKUP(Quintile_Data[[#This Row],[Deaths_Overall]],Mapping!$A$2:$B$8,2,FALSE)</f>
        <v>25</v>
      </c>
    </row>
    <row r="1304" spans="1:32" x14ac:dyDescent="0.25">
      <c r="A1304" t="s">
        <v>12</v>
      </c>
      <c r="B1304" t="s">
        <v>15</v>
      </c>
      <c r="C1304" t="s">
        <v>6</v>
      </c>
      <c r="D1304" t="s">
        <v>10</v>
      </c>
      <c r="E1304" t="s">
        <v>58</v>
      </c>
      <c r="F1304" t="s">
        <v>16</v>
      </c>
      <c r="G1304" s="10">
        <v>6.41289357037844</v>
      </c>
      <c r="H1304" s="5">
        <v>3.3905518720466401</v>
      </c>
      <c r="I1304" s="5">
        <v>2.2449149066443699</v>
      </c>
      <c r="J1304" s="5">
        <v>1.4073375905041601</v>
      </c>
      <c r="K1304" s="5">
        <v>0.77132209398820895</v>
      </c>
      <c r="L1304" s="5">
        <v>1.6027649043888601</v>
      </c>
      <c r="M1304" s="10">
        <v>6.2691595224797201</v>
      </c>
      <c r="N1304" s="5">
        <v>3.4174996775578901</v>
      </c>
      <c r="O1304" s="5">
        <v>2.5156623424490898</v>
      </c>
      <c r="P1304" s="5">
        <v>1.4778279029811501</v>
      </c>
      <c r="Q1304" s="5">
        <v>0.92426965263505101</v>
      </c>
      <c r="R1304" s="5">
        <v>1.7108023208313099</v>
      </c>
      <c r="S1304" s="11" t="s">
        <v>51</v>
      </c>
      <c r="T1304" t="s">
        <v>51</v>
      </c>
      <c r="U1304" t="s">
        <v>53</v>
      </c>
      <c r="V1304" t="s">
        <v>49</v>
      </c>
      <c r="W1304" t="s">
        <v>51</v>
      </c>
      <c r="X1304" t="s">
        <v>48</v>
      </c>
      <c r="Y1304" s="7">
        <f>ABS(Quintile_Data[[#This Row],[AE_Amt_Overall]]-MAX(Quintile_Data[[#This Row],[AE_Amt_Q1]:[AE_Amt_Q5]]))</f>
        <v>4.8101286659895797</v>
      </c>
      <c r="Z1304" s="6">
        <f>ABS(MIN(Quintile_Data[[#This Row],[AE_Amt_Q1]:[AE_Amt_Q5]])-Quintile_Data[[#This Row],[AE_Amt_Overall]])</f>
        <v>0.83144281040065116</v>
      </c>
      <c r="AA1304" s="19">
        <f>VLOOKUP(Quintile_Data[[#This Row],[Deaths_Q1]],Mapping!$A$2:$B$8,2,FALSE)</f>
        <v>6</v>
      </c>
      <c r="AB1304" s="8">
        <f>VLOOKUP(Quintile_Data[[#This Row],[Deaths_Q2]],Mapping!$A$2:$B$8,2,FALSE)</f>
        <v>6</v>
      </c>
      <c r="AC1304" s="8">
        <f>VLOOKUP(Quintile_Data[[#This Row],[Deaths_Q3]],Mapping!$A$2:$B$8,2,FALSE)</f>
        <v>12</v>
      </c>
      <c r="AD1304" s="8">
        <f>VLOOKUP(Quintile_Data[[#This Row],[Deaths_Q4]],Mapping!$A$2:$B$8,2,FALSE)</f>
        <v>25</v>
      </c>
      <c r="AE1304" s="8">
        <f>VLOOKUP(Quintile_Data[[#This Row],[Deaths_Q5]],Mapping!$A$2:$B$8,2,FALSE)</f>
        <v>6</v>
      </c>
      <c r="AF1304" s="8">
        <f>VLOOKUP(Quintile_Data[[#This Row],[Deaths_Overall]],Mapping!$A$2:$B$8,2,FALSE)</f>
        <v>50</v>
      </c>
    </row>
    <row r="1305" spans="1:32" x14ac:dyDescent="0.25">
      <c r="A1305" t="s">
        <v>12</v>
      </c>
      <c r="B1305" t="s">
        <v>15</v>
      </c>
      <c r="C1305" t="s">
        <v>6</v>
      </c>
      <c r="D1305" t="s">
        <v>10</v>
      </c>
      <c r="E1305" t="s">
        <v>58</v>
      </c>
      <c r="F1305" t="s">
        <v>7</v>
      </c>
      <c r="G1305" s="10" t="s">
        <v>54</v>
      </c>
      <c r="H1305" s="5" t="s">
        <v>54</v>
      </c>
      <c r="I1305" s="5">
        <v>1.7594252993578201</v>
      </c>
      <c r="J1305" s="5">
        <v>1.19376497653699</v>
      </c>
      <c r="K1305" s="5" t="s">
        <v>54</v>
      </c>
      <c r="L1305" s="5">
        <v>1.50341566817547</v>
      </c>
      <c r="M1305" s="10" t="s">
        <v>54</v>
      </c>
      <c r="N1305" s="5" t="s">
        <v>54</v>
      </c>
      <c r="O1305" s="5">
        <v>1.4607630181320399</v>
      </c>
      <c r="P1305" s="5">
        <v>1.2861866046927699</v>
      </c>
      <c r="Q1305" s="5" t="s">
        <v>54</v>
      </c>
      <c r="R1305" s="5">
        <v>1.47110958222022</v>
      </c>
      <c r="S1305" s="11" t="s">
        <v>55</v>
      </c>
      <c r="T1305" t="s">
        <v>55</v>
      </c>
      <c r="U1305" t="s">
        <v>51</v>
      </c>
      <c r="V1305" t="s">
        <v>53</v>
      </c>
      <c r="W1305" t="s">
        <v>55</v>
      </c>
      <c r="X1305" t="s">
        <v>53</v>
      </c>
      <c r="Y1305" s="7">
        <f>ABS(Quintile_Data[[#This Row],[AE_Amt_Overall]]-MAX(Quintile_Data[[#This Row],[AE_Amt_Q1]:[AE_Amt_Q5]]))</f>
        <v>0.25600963118235009</v>
      </c>
      <c r="Z1305" s="6">
        <f>ABS(MIN(Quintile_Data[[#This Row],[AE_Amt_Q1]:[AE_Amt_Q5]])-Quintile_Data[[#This Row],[AE_Amt_Overall]])</f>
        <v>0.30965069163848002</v>
      </c>
      <c r="AA1305" s="19" t="str">
        <f>VLOOKUP(Quintile_Data[[#This Row],[Deaths_Q1]],Mapping!$A$2:$B$8,2,FALSE)</f>
        <v>N/A</v>
      </c>
      <c r="AB1305" s="8" t="str">
        <f>VLOOKUP(Quintile_Data[[#This Row],[Deaths_Q2]],Mapping!$A$2:$B$8,2,FALSE)</f>
        <v>N/A</v>
      </c>
      <c r="AC1305" s="8">
        <f>VLOOKUP(Quintile_Data[[#This Row],[Deaths_Q3]],Mapping!$A$2:$B$8,2,FALSE)</f>
        <v>6</v>
      </c>
      <c r="AD1305" s="8">
        <f>VLOOKUP(Quintile_Data[[#This Row],[Deaths_Q4]],Mapping!$A$2:$B$8,2,FALSE)</f>
        <v>12</v>
      </c>
      <c r="AE1305" s="8" t="str">
        <f>VLOOKUP(Quintile_Data[[#This Row],[Deaths_Q5]],Mapping!$A$2:$B$8,2,FALSE)</f>
        <v>N/A</v>
      </c>
      <c r="AF1305" s="8">
        <f>VLOOKUP(Quintile_Data[[#This Row],[Deaths_Overall]],Mapping!$A$2:$B$8,2,FALSE)</f>
        <v>12</v>
      </c>
    </row>
    <row r="1306" spans="1:32" x14ac:dyDescent="0.25">
      <c r="A1306" t="s">
        <v>12</v>
      </c>
      <c r="B1306" t="s">
        <v>15</v>
      </c>
      <c r="C1306" t="s">
        <v>6</v>
      </c>
      <c r="D1306" t="s">
        <v>10</v>
      </c>
      <c r="E1306" t="s">
        <v>58</v>
      </c>
      <c r="F1306" t="s">
        <v>57</v>
      </c>
      <c r="G1306" s="10">
        <v>12.1361641100378</v>
      </c>
      <c r="H1306" s="5">
        <v>3.4137876588113398</v>
      </c>
      <c r="I1306" s="5">
        <v>1.95211948048998</v>
      </c>
      <c r="J1306" s="5">
        <v>1.32176879711729</v>
      </c>
      <c r="K1306" s="5">
        <v>0.89587520164930601</v>
      </c>
      <c r="L1306" s="5">
        <v>1.54609564311328</v>
      </c>
      <c r="M1306" s="10">
        <v>8.0029643419857095</v>
      </c>
      <c r="N1306" s="5">
        <v>3.9522461105310001</v>
      </c>
      <c r="O1306" s="5">
        <v>2.2673451889803999</v>
      </c>
      <c r="P1306" s="5">
        <v>1.46308444123323</v>
      </c>
      <c r="Q1306" s="5">
        <v>1.00584613762146</v>
      </c>
      <c r="R1306" s="5">
        <v>1.6640273571405999</v>
      </c>
      <c r="S1306" s="11" t="s">
        <v>51</v>
      </c>
      <c r="T1306" t="s">
        <v>53</v>
      </c>
      <c r="U1306" t="s">
        <v>49</v>
      </c>
      <c r="V1306" t="s">
        <v>49</v>
      </c>
      <c r="W1306" t="s">
        <v>53</v>
      </c>
      <c r="X1306" t="s">
        <v>48</v>
      </c>
      <c r="Y1306" s="7">
        <f>ABS(Quintile_Data[[#This Row],[AE_Amt_Overall]]-MAX(Quintile_Data[[#This Row],[AE_Amt_Q1]:[AE_Amt_Q5]]))</f>
        <v>10.590068466924521</v>
      </c>
      <c r="Z1306" s="6">
        <f>ABS(MIN(Quintile_Data[[#This Row],[AE_Amt_Q1]:[AE_Amt_Q5]])-Quintile_Data[[#This Row],[AE_Amt_Overall]])</f>
        <v>0.65022044146397395</v>
      </c>
      <c r="AA1306" s="19">
        <f>VLOOKUP(Quintile_Data[[#This Row],[Deaths_Q1]],Mapping!$A$2:$B$8,2,FALSE)</f>
        <v>6</v>
      </c>
      <c r="AB1306" s="8">
        <f>VLOOKUP(Quintile_Data[[#This Row],[Deaths_Q2]],Mapping!$A$2:$B$8,2,FALSE)</f>
        <v>12</v>
      </c>
      <c r="AC1306" s="8">
        <f>VLOOKUP(Quintile_Data[[#This Row],[Deaths_Q3]],Mapping!$A$2:$B$8,2,FALSE)</f>
        <v>25</v>
      </c>
      <c r="AD1306" s="8">
        <f>VLOOKUP(Quintile_Data[[#This Row],[Deaths_Q4]],Mapping!$A$2:$B$8,2,FALSE)</f>
        <v>25</v>
      </c>
      <c r="AE1306" s="8">
        <f>VLOOKUP(Quintile_Data[[#This Row],[Deaths_Q5]],Mapping!$A$2:$B$8,2,FALSE)</f>
        <v>12</v>
      </c>
      <c r="AF1306" s="8">
        <f>VLOOKUP(Quintile_Data[[#This Row],[Deaths_Overall]],Mapping!$A$2:$B$8,2,FALSE)</f>
        <v>50</v>
      </c>
    </row>
    <row r="1307" spans="1:32" x14ac:dyDescent="0.25">
      <c r="A1307" t="s">
        <v>12</v>
      </c>
      <c r="B1307" t="s">
        <v>15</v>
      </c>
      <c r="C1307" t="s">
        <v>6</v>
      </c>
      <c r="D1307" t="s">
        <v>14</v>
      </c>
      <c r="E1307" t="s">
        <v>60</v>
      </c>
      <c r="F1307" t="s">
        <v>16</v>
      </c>
      <c r="G1307" s="10" t="s">
        <v>54</v>
      </c>
      <c r="H1307" s="5" t="s">
        <v>54</v>
      </c>
      <c r="I1307" s="5" t="s">
        <v>54</v>
      </c>
      <c r="J1307" s="5" t="s">
        <v>54</v>
      </c>
      <c r="K1307" s="5" t="s">
        <v>54</v>
      </c>
      <c r="L1307" s="5">
        <v>1.00699078004442</v>
      </c>
      <c r="M1307" s="10" t="s">
        <v>54</v>
      </c>
      <c r="N1307" s="5" t="s">
        <v>54</v>
      </c>
      <c r="O1307" s="5" t="s">
        <v>54</v>
      </c>
      <c r="P1307" s="5" t="s">
        <v>54</v>
      </c>
      <c r="Q1307" s="5" t="s">
        <v>54</v>
      </c>
      <c r="R1307" s="5">
        <v>0.95240429165982199</v>
      </c>
      <c r="S1307" s="11" t="s">
        <v>55</v>
      </c>
      <c r="T1307" t="s">
        <v>55</v>
      </c>
      <c r="U1307" t="s">
        <v>55</v>
      </c>
      <c r="V1307" t="s">
        <v>55</v>
      </c>
      <c r="W1307" t="s">
        <v>55</v>
      </c>
      <c r="X1307" t="s">
        <v>51</v>
      </c>
      <c r="Y1307" s="7">
        <f>ABS(Quintile_Data[[#This Row],[AE_Amt_Overall]]-MAX(Quintile_Data[[#This Row],[AE_Amt_Q1]:[AE_Amt_Q5]]))</f>
        <v>1.00699078004442</v>
      </c>
      <c r="Z1307" s="6">
        <f>ABS(MIN(Quintile_Data[[#This Row],[AE_Amt_Q1]:[AE_Amt_Q5]])-Quintile_Data[[#This Row],[AE_Amt_Overall]])</f>
        <v>1.00699078004442</v>
      </c>
      <c r="AA1307" s="19" t="str">
        <f>VLOOKUP(Quintile_Data[[#This Row],[Deaths_Q1]],Mapping!$A$2:$B$8,2,FALSE)</f>
        <v>N/A</v>
      </c>
      <c r="AB1307" s="8" t="str">
        <f>VLOOKUP(Quintile_Data[[#This Row],[Deaths_Q2]],Mapping!$A$2:$B$8,2,FALSE)</f>
        <v>N/A</v>
      </c>
      <c r="AC1307" s="8" t="str">
        <f>VLOOKUP(Quintile_Data[[#This Row],[Deaths_Q3]],Mapping!$A$2:$B$8,2,FALSE)</f>
        <v>N/A</v>
      </c>
      <c r="AD1307" s="8" t="str">
        <f>VLOOKUP(Quintile_Data[[#This Row],[Deaths_Q4]],Mapping!$A$2:$B$8,2,FALSE)</f>
        <v>N/A</v>
      </c>
      <c r="AE1307" s="8" t="str">
        <f>VLOOKUP(Quintile_Data[[#This Row],[Deaths_Q5]],Mapping!$A$2:$B$8,2,FALSE)</f>
        <v>N/A</v>
      </c>
      <c r="AF1307" s="8">
        <f>VLOOKUP(Quintile_Data[[#This Row],[Deaths_Overall]],Mapping!$A$2:$B$8,2,FALSE)</f>
        <v>6</v>
      </c>
    </row>
    <row r="1308" spans="1:32" x14ac:dyDescent="0.25">
      <c r="A1308" t="s">
        <v>12</v>
      </c>
      <c r="B1308" t="s">
        <v>15</v>
      </c>
      <c r="C1308" t="s">
        <v>6</v>
      </c>
      <c r="D1308" t="s">
        <v>14</v>
      </c>
      <c r="E1308" t="s">
        <v>60</v>
      </c>
      <c r="F1308" t="s">
        <v>7</v>
      </c>
      <c r="G1308" s="10" t="s">
        <v>54</v>
      </c>
      <c r="H1308" s="5" t="s">
        <v>54</v>
      </c>
      <c r="I1308" s="5" t="s">
        <v>54</v>
      </c>
      <c r="J1308" s="5" t="s">
        <v>54</v>
      </c>
      <c r="K1308" s="5" t="s">
        <v>54</v>
      </c>
      <c r="L1308" s="5" t="s">
        <v>54</v>
      </c>
      <c r="M1308" s="10" t="s">
        <v>54</v>
      </c>
      <c r="N1308" s="5" t="s">
        <v>54</v>
      </c>
      <c r="O1308" s="5" t="s">
        <v>54</v>
      </c>
      <c r="P1308" s="5" t="s">
        <v>54</v>
      </c>
      <c r="Q1308" s="5" t="s">
        <v>54</v>
      </c>
      <c r="R1308" s="5" t="s">
        <v>54</v>
      </c>
      <c r="S1308" s="11" t="s">
        <v>55</v>
      </c>
      <c r="T1308" t="s">
        <v>55</v>
      </c>
      <c r="U1308" t="s">
        <v>55</v>
      </c>
      <c r="V1308" t="s">
        <v>55</v>
      </c>
      <c r="W1308" t="s">
        <v>55</v>
      </c>
      <c r="X1308" t="s">
        <v>55</v>
      </c>
      <c r="Y1308" s="7" t="e">
        <f>ABS(Quintile_Data[[#This Row],[AE_Amt_Overall]]-MAX(Quintile_Data[[#This Row],[AE_Amt_Q1]:[AE_Amt_Q5]]))</f>
        <v>#VALUE!</v>
      </c>
      <c r="Z1308" s="6" t="e">
        <f>ABS(MIN(Quintile_Data[[#This Row],[AE_Amt_Q1]:[AE_Amt_Q5]])-Quintile_Data[[#This Row],[AE_Amt_Overall]])</f>
        <v>#VALUE!</v>
      </c>
      <c r="AA1308" s="19" t="str">
        <f>VLOOKUP(Quintile_Data[[#This Row],[Deaths_Q1]],Mapping!$A$2:$B$8,2,FALSE)</f>
        <v>N/A</v>
      </c>
      <c r="AB1308" s="8" t="str">
        <f>VLOOKUP(Quintile_Data[[#This Row],[Deaths_Q2]],Mapping!$A$2:$B$8,2,FALSE)</f>
        <v>N/A</v>
      </c>
      <c r="AC1308" s="8" t="str">
        <f>VLOOKUP(Quintile_Data[[#This Row],[Deaths_Q3]],Mapping!$A$2:$B$8,2,FALSE)</f>
        <v>N/A</v>
      </c>
      <c r="AD1308" s="8" t="str">
        <f>VLOOKUP(Quintile_Data[[#This Row],[Deaths_Q4]],Mapping!$A$2:$B$8,2,FALSE)</f>
        <v>N/A</v>
      </c>
      <c r="AE1308" s="8" t="str">
        <f>VLOOKUP(Quintile_Data[[#This Row],[Deaths_Q5]],Mapping!$A$2:$B$8,2,FALSE)</f>
        <v>N/A</v>
      </c>
      <c r="AF1308" s="8" t="str">
        <f>VLOOKUP(Quintile_Data[[#This Row],[Deaths_Overall]],Mapping!$A$2:$B$8,2,FALSE)</f>
        <v>N/A</v>
      </c>
    </row>
    <row r="1309" spans="1:32" x14ac:dyDescent="0.25">
      <c r="A1309" t="s">
        <v>12</v>
      </c>
      <c r="B1309" t="s">
        <v>15</v>
      </c>
      <c r="C1309" t="s">
        <v>6</v>
      </c>
      <c r="D1309" t="s">
        <v>14</v>
      </c>
      <c r="E1309" t="s">
        <v>60</v>
      </c>
      <c r="F1309" t="s">
        <v>57</v>
      </c>
      <c r="G1309" s="10" t="s">
        <v>54</v>
      </c>
      <c r="H1309" s="5" t="s">
        <v>54</v>
      </c>
      <c r="I1309" s="5">
        <v>1.67915479444953</v>
      </c>
      <c r="J1309" s="5" t="s">
        <v>54</v>
      </c>
      <c r="K1309" s="5" t="s">
        <v>54</v>
      </c>
      <c r="L1309" s="5">
        <v>1.8554990320015801</v>
      </c>
      <c r="M1309" s="10" t="s">
        <v>54</v>
      </c>
      <c r="N1309" s="5" t="s">
        <v>54</v>
      </c>
      <c r="O1309" s="5">
        <v>0.99113834472084805</v>
      </c>
      <c r="P1309" s="5" t="s">
        <v>54</v>
      </c>
      <c r="Q1309" s="5" t="s">
        <v>54</v>
      </c>
      <c r="R1309" s="5">
        <v>1.06586838913582</v>
      </c>
      <c r="S1309" s="11" t="s">
        <v>55</v>
      </c>
      <c r="T1309" t="s">
        <v>55</v>
      </c>
      <c r="U1309" t="s">
        <v>51</v>
      </c>
      <c r="V1309" t="s">
        <v>55</v>
      </c>
      <c r="W1309" t="s">
        <v>55</v>
      </c>
      <c r="X1309" t="s">
        <v>51</v>
      </c>
      <c r="Y1309" s="7">
        <f>ABS(Quintile_Data[[#This Row],[AE_Amt_Overall]]-MAX(Quintile_Data[[#This Row],[AE_Amt_Q1]:[AE_Amt_Q5]]))</f>
        <v>0.17634423755205009</v>
      </c>
      <c r="Z1309" s="6">
        <f>ABS(MIN(Quintile_Data[[#This Row],[AE_Amt_Q1]:[AE_Amt_Q5]])-Quintile_Data[[#This Row],[AE_Amt_Overall]])</f>
        <v>0.17634423755205009</v>
      </c>
      <c r="AA1309" s="19" t="str">
        <f>VLOOKUP(Quintile_Data[[#This Row],[Deaths_Q1]],Mapping!$A$2:$B$8,2,FALSE)</f>
        <v>N/A</v>
      </c>
      <c r="AB1309" s="8" t="str">
        <f>VLOOKUP(Quintile_Data[[#This Row],[Deaths_Q2]],Mapping!$A$2:$B$8,2,FALSE)</f>
        <v>N/A</v>
      </c>
      <c r="AC1309" s="8">
        <f>VLOOKUP(Quintile_Data[[#This Row],[Deaths_Q3]],Mapping!$A$2:$B$8,2,FALSE)</f>
        <v>6</v>
      </c>
      <c r="AD1309" s="8" t="str">
        <f>VLOOKUP(Quintile_Data[[#This Row],[Deaths_Q4]],Mapping!$A$2:$B$8,2,FALSE)</f>
        <v>N/A</v>
      </c>
      <c r="AE1309" s="8" t="str">
        <f>VLOOKUP(Quintile_Data[[#This Row],[Deaths_Q5]],Mapping!$A$2:$B$8,2,FALSE)</f>
        <v>N/A</v>
      </c>
      <c r="AF1309" s="8">
        <f>VLOOKUP(Quintile_Data[[#This Row],[Deaths_Overall]],Mapping!$A$2:$B$8,2,FALSE)</f>
        <v>6</v>
      </c>
    </row>
    <row r="1310" spans="1:32" x14ac:dyDescent="0.25">
      <c r="A1310" t="s">
        <v>12</v>
      </c>
      <c r="B1310" t="s">
        <v>15</v>
      </c>
      <c r="C1310" t="s">
        <v>6</v>
      </c>
      <c r="D1310" t="s">
        <v>14</v>
      </c>
      <c r="E1310" t="s">
        <v>61</v>
      </c>
      <c r="F1310" t="s">
        <v>16</v>
      </c>
      <c r="G1310" s="10">
        <v>1.70762062975346</v>
      </c>
      <c r="H1310" s="5">
        <v>1.4048430572738</v>
      </c>
      <c r="I1310" s="5">
        <v>1.12720694838695</v>
      </c>
      <c r="J1310" s="5">
        <v>1.0290214665444899</v>
      </c>
      <c r="K1310" s="5">
        <v>0.88106418870963898</v>
      </c>
      <c r="L1310" s="5">
        <v>1.17653812525945</v>
      </c>
      <c r="M1310" s="10">
        <v>1.69272003840902</v>
      </c>
      <c r="N1310" s="5">
        <v>1.4697824403847399</v>
      </c>
      <c r="O1310" s="5">
        <v>1.24226730233819</v>
      </c>
      <c r="P1310" s="5">
        <v>1.1543513312637901</v>
      </c>
      <c r="Q1310" s="5">
        <v>0.92840504606352503</v>
      </c>
      <c r="R1310" s="5">
        <v>1.2575187454023</v>
      </c>
      <c r="S1310" s="11" t="s">
        <v>49</v>
      </c>
      <c r="T1310" t="s">
        <v>48</v>
      </c>
      <c r="U1310" t="s">
        <v>48</v>
      </c>
      <c r="V1310" t="s">
        <v>48</v>
      </c>
      <c r="W1310" t="s">
        <v>49</v>
      </c>
      <c r="X1310" t="s">
        <v>48</v>
      </c>
      <c r="Y1310" s="7">
        <f>ABS(Quintile_Data[[#This Row],[AE_Amt_Overall]]-MAX(Quintile_Data[[#This Row],[AE_Amt_Q1]:[AE_Amt_Q5]]))</f>
        <v>0.53108250449400995</v>
      </c>
      <c r="Z1310" s="6">
        <f>ABS(MIN(Quintile_Data[[#This Row],[AE_Amt_Q1]:[AE_Amt_Q5]])-Quintile_Data[[#This Row],[AE_Amt_Overall]])</f>
        <v>0.29547393654981102</v>
      </c>
      <c r="AA1310" s="19">
        <f>VLOOKUP(Quintile_Data[[#This Row],[Deaths_Q1]],Mapping!$A$2:$B$8,2,FALSE)</f>
        <v>25</v>
      </c>
      <c r="AB1310" s="8">
        <f>VLOOKUP(Quintile_Data[[#This Row],[Deaths_Q2]],Mapping!$A$2:$B$8,2,FALSE)</f>
        <v>50</v>
      </c>
      <c r="AC1310" s="8">
        <f>VLOOKUP(Quintile_Data[[#This Row],[Deaths_Q3]],Mapping!$A$2:$B$8,2,FALSE)</f>
        <v>50</v>
      </c>
      <c r="AD1310" s="8">
        <f>VLOOKUP(Quintile_Data[[#This Row],[Deaths_Q4]],Mapping!$A$2:$B$8,2,FALSE)</f>
        <v>50</v>
      </c>
      <c r="AE1310" s="8">
        <f>VLOOKUP(Quintile_Data[[#This Row],[Deaths_Q5]],Mapping!$A$2:$B$8,2,FALSE)</f>
        <v>25</v>
      </c>
      <c r="AF1310" s="8">
        <f>VLOOKUP(Quintile_Data[[#This Row],[Deaths_Overall]],Mapping!$A$2:$B$8,2,FALSE)</f>
        <v>50</v>
      </c>
    </row>
    <row r="1311" spans="1:32" x14ac:dyDescent="0.25">
      <c r="A1311" t="s">
        <v>12</v>
      </c>
      <c r="B1311" t="s">
        <v>15</v>
      </c>
      <c r="C1311" t="s">
        <v>6</v>
      </c>
      <c r="D1311" t="s">
        <v>14</v>
      </c>
      <c r="E1311" t="s">
        <v>61</v>
      </c>
      <c r="F1311" t="s">
        <v>7</v>
      </c>
      <c r="G1311" s="10">
        <v>1.8103586773781399</v>
      </c>
      <c r="H1311" s="5">
        <v>1.1469324634506699</v>
      </c>
      <c r="I1311" s="5">
        <v>0.85840475916247605</v>
      </c>
      <c r="J1311" s="5">
        <v>0.69921522914442102</v>
      </c>
      <c r="K1311" s="5">
        <v>0.40827289939369599</v>
      </c>
      <c r="L1311" s="5">
        <v>0.88120046698033205</v>
      </c>
      <c r="M1311" s="10">
        <v>1.37800056438917</v>
      </c>
      <c r="N1311" s="5">
        <v>0.90649258472120797</v>
      </c>
      <c r="O1311" s="5">
        <v>0.91543289969874497</v>
      </c>
      <c r="P1311" s="5">
        <v>0.86770794621757397</v>
      </c>
      <c r="Q1311" s="5">
        <v>0.57311124896145005</v>
      </c>
      <c r="R1311" s="5">
        <v>0.89440516387603297</v>
      </c>
      <c r="S1311" s="11" t="s">
        <v>53</v>
      </c>
      <c r="T1311" t="s">
        <v>49</v>
      </c>
      <c r="U1311" t="s">
        <v>49</v>
      </c>
      <c r="V1311" t="s">
        <v>49</v>
      </c>
      <c r="W1311" t="s">
        <v>51</v>
      </c>
      <c r="X1311" t="s">
        <v>48</v>
      </c>
      <c r="Y1311" s="7">
        <f>ABS(Quintile_Data[[#This Row],[AE_Amt_Overall]]-MAX(Quintile_Data[[#This Row],[AE_Amt_Q1]:[AE_Amt_Q5]]))</f>
        <v>0.92915821039780788</v>
      </c>
      <c r="Z1311" s="6">
        <f>ABS(MIN(Quintile_Data[[#This Row],[AE_Amt_Q1]:[AE_Amt_Q5]])-Quintile_Data[[#This Row],[AE_Amt_Overall]])</f>
        <v>0.47292756758663607</v>
      </c>
      <c r="AA1311" s="19">
        <f>VLOOKUP(Quintile_Data[[#This Row],[Deaths_Q1]],Mapping!$A$2:$B$8,2,FALSE)</f>
        <v>12</v>
      </c>
      <c r="AB1311" s="8">
        <f>VLOOKUP(Quintile_Data[[#This Row],[Deaths_Q2]],Mapping!$A$2:$B$8,2,FALSE)</f>
        <v>25</v>
      </c>
      <c r="AC1311" s="8">
        <f>VLOOKUP(Quintile_Data[[#This Row],[Deaths_Q3]],Mapping!$A$2:$B$8,2,FALSE)</f>
        <v>25</v>
      </c>
      <c r="AD1311" s="8">
        <f>VLOOKUP(Quintile_Data[[#This Row],[Deaths_Q4]],Mapping!$A$2:$B$8,2,FALSE)</f>
        <v>25</v>
      </c>
      <c r="AE1311" s="8">
        <f>VLOOKUP(Quintile_Data[[#This Row],[Deaths_Q5]],Mapping!$A$2:$B$8,2,FALSE)</f>
        <v>6</v>
      </c>
      <c r="AF1311" s="8">
        <f>VLOOKUP(Quintile_Data[[#This Row],[Deaths_Overall]],Mapping!$A$2:$B$8,2,FALSE)</f>
        <v>50</v>
      </c>
    </row>
    <row r="1312" spans="1:32" x14ac:dyDescent="0.25">
      <c r="A1312" t="s">
        <v>12</v>
      </c>
      <c r="B1312" t="s">
        <v>15</v>
      </c>
      <c r="C1312" t="s">
        <v>6</v>
      </c>
      <c r="D1312" t="s">
        <v>14</v>
      </c>
      <c r="E1312" t="s">
        <v>61</v>
      </c>
      <c r="F1312" t="s">
        <v>57</v>
      </c>
      <c r="G1312" s="10">
        <v>1.71656970474433</v>
      </c>
      <c r="H1312" s="5">
        <v>1.26125059375393</v>
      </c>
      <c r="I1312" s="5">
        <v>1.0273976379524099</v>
      </c>
      <c r="J1312" s="5">
        <v>0.88770854519787801</v>
      </c>
      <c r="K1312" s="5">
        <v>0.60981958900104904</v>
      </c>
      <c r="L1312" s="5">
        <v>1.00609057120016</v>
      </c>
      <c r="M1312" s="10">
        <v>1.6875154777805399</v>
      </c>
      <c r="N1312" s="5">
        <v>1.3132907210253999</v>
      </c>
      <c r="O1312" s="5">
        <v>1.13425922654941</v>
      </c>
      <c r="P1312" s="5">
        <v>1.12702807384452</v>
      </c>
      <c r="Q1312" s="5">
        <v>1.0490621809826299</v>
      </c>
      <c r="R1312" s="5">
        <v>1.1940981586756501</v>
      </c>
      <c r="S1312" s="11" t="s">
        <v>49</v>
      </c>
      <c r="T1312" t="s">
        <v>48</v>
      </c>
      <c r="U1312" t="s">
        <v>48</v>
      </c>
      <c r="V1312" t="s">
        <v>48</v>
      </c>
      <c r="W1312" t="s">
        <v>49</v>
      </c>
      <c r="X1312" t="s">
        <v>48</v>
      </c>
      <c r="Y1312" s="7">
        <f>ABS(Quintile_Data[[#This Row],[AE_Amt_Overall]]-MAX(Quintile_Data[[#This Row],[AE_Amt_Q1]:[AE_Amt_Q5]]))</f>
        <v>0.71047913354417003</v>
      </c>
      <c r="Z1312" s="6">
        <f>ABS(MIN(Quintile_Data[[#This Row],[AE_Amt_Q1]:[AE_Amt_Q5]])-Quintile_Data[[#This Row],[AE_Amt_Overall]])</f>
        <v>0.39627098219911094</v>
      </c>
      <c r="AA1312" s="19">
        <f>VLOOKUP(Quintile_Data[[#This Row],[Deaths_Q1]],Mapping!$A$2:$B$8,2,FALSE)</f>
        <v>25</v>
      </c>
      <c r="AB1312" s="8">
        <f>VLOOKUP(Quintile_Data[[#This Row],[Deaths_Q2]],Mapping!$A$2:$B$8,2,FALSE)</f>
        <v>50</v>
      </c>
      <c r="AC1312" s="8">
        <f>VLOOKUP(Quintile_Data[[#This Row],[Deaths_Q3]],Mapping!$A$2:$B$8,2,FALSE)</f>
        <v>50</v>
      </c>
      <c r="AD1312" s="8">
        <f>VLOOKUP(Quintile_Data[[#This Row],[Deaths_Q4]],Mapping!$A$2:$B$8,2,FALSE)</f>
        <v>50</v>
      </c>
      <c r="AE1312" s="8">
        <f>VLOOKUP(Quintile_Data[[#This Row],[Deaths_Q5]],Mapping!$A$2:$B$8,2,FALSE)</f>
        <v>25</v>
      </c>
      <c r="AF1312" s="8">
        <f>VLOOKUP(Quintile_Data[[#This Row],[Deaths_Overall]],Mapping!$A$2:$B$8,2,FALSE)</f>
        <v>50</v>
      </c>
    </row>
    <row r="1313" spans="1:32" x14ac:dyDescent="0.25">
      <c r="A1313" t="s">
        <v>12</v>
      </c>
      <c r="B1313" t="s">
        <v>15</v>
      </c>
      <c r="C1313" t="s">
        <v>6</v>
      </c>
      <c r="D1313" t="s">
        <v>14</v>
      </c>
      <c r="E1313" t="s">
        <v>62</v>
      </c>
      <c r="F1313" t="s">
        <v>16</v>
      </c>
      <c r="G1313" s="10">
        <v>1.8073987446465301</v>
      </c>
      <c r="H1313" s="5">
        <v>1.4171223245322</v>
      </c>
      <c r="I1313" s="5">
        <v>1.1061465545573701</v>
      </c>
      <c r="J1313" s="5">
        <v>0.92023171558427896</v>
      </c>
      <c r="K1313" s="5">
        <v>0.56924579410116805</v>
      </c>
      <c r="L1313" s="5">
        <v>1.1796059876565701</v>
      </c>
      <c r="M1313" s="10">
        <v>1.75506554825386</v>
      </c>
      <c r="N1313" s="5">
        <v>1.44642931276767</v>
      </c>
      <c r="O1313" s="5">
        <v>1.1927648680790801</v>
      </c>
      <c r="P1313" s="5">
        <v>1.02246032670374</v>
      </c>
      <c r="Q1313" s="5">
        <v>0.65543937103591399</v>
      </c>
      <c r="R1313" s="5">
        <v>1.2517173166776401</v>
      </c>
      <c r="S1313" s="11" t="s">
        <v>53</v>
      </c>
      <c r="T1313" t="s">
        <v>48</v>
      </c>
      <c r="U1313" t="s">
        <v>49</v>
      </c>
      <c r="V1313" t="s">
        <v>49</v>
      </c>
      <c r="W1313" t="s">
        <v>51</v>
      </c>
      <c r="X1313" t="s">
        <v>48</v>
      </c>
      <c r="Y1313" s="7">
        <f>ABS(Quintile_Data[[#This Row],[AE_Amt_Overall]]-MAX(Quintile_Data[[#This Row],[AE_Amt_Q1]:[AE_Amt_Q5]]))</f>
        <v>0.62779275698995995</v>
      </c>
      <c r="Z1313" s="6">
        <f>ABS(MIN(Quintile_Data[[#This Row],[AE_Amt_Q1]:[AE_Amt_Q5]])-Quintile_Data[[#This Row],[AE_Amt_Overall]])</f>
        <v>0.61036019355540205</v>
      </c>
      <c r="AA1313" s="19">
        <f>VLOOKUP(Quintile_Data[[#This Row],[Deaths_Q1]],Mapping!$A$2:$B$8,2,FALSE)</f>
        <v>12</v>
      </c>
      <c r="AB1313" s="8">
        <f>VLOOKUP(Quintile_Data[[#This Row],[Deaths_Q2]],Mapping!$A$2:$B$8,2,FALSE)</f>
        <v>50</v>
      </c>
      <c r="AC1313" s="8">
        <f>VLOOKUP(Quintile_Data[[#This Row],[Deaths_Q3]],Mapping!$A$2:$B$8,2,FALSE)</f>
        <v>25</v>
      </c>
      <c r="AD1313" s="8">
        <f>VLOOKUP(Quintile_Data[[#This Row],[Deaths_Q4]],Mapping!$A$2:$B$8,2,FALSE)</f>
        <v>25</v>
      </c>
      <c r="AE1313" s="8">
        <f>VLOOKUP(Quintile_Data[[#This Row],[Deaths_Q5]],Mapping!$A$2:$B$8,2,FALSE)</f>
        <v>6</v>
      </c>
      <c r="AF1313" s="8">
        <f>VLOOKUP(Quintile_Data[[#This Row],[Deaths_Overall]],Mapping!$A$2:$B$8,2,FALSE)</f>
        <v>50</v>
      </c>
    </row>
    <row r="1314" spans="1:32" x14ac:dyDescent="0.25">
      <c r="A1314" t="s">
        <v>12</v>
      </c>
      <c r="B1314" t="s">
        <v>15</v>
      </c>
      <c r="C1314" t="s">
        <v>6</v>
      </c>
      <c r="D1314" t="s">
        <v>14</v>
      </c>
      <c r="E1314" t="s">
        <v>62</v>
      </c>
      <c r="F1314" t="s">
        <v>7</v>
      </c>
      <c r="G1314" s="10">
        <v>1.97548528870678</v>
      </c>
      <c r="H1314" s="5">
        <v>1.1597905058165801</v>
      </c>
      <c r="I1314" s="5">
        <v>0.74839078212962995</v>
      </c>
      <c r="J1314" s="5">
        <v>0.48715536420887401</v>
      </c>
      <c r="K1314" s="5">
        <v>0.27746184049743899</v>
      </c>
      <c r="L1314" s="5">
        <v>0.83177056139317895</v>
      </c>
      <c r="M1314" s="10">
        <v>1.1043574512609799</v>
      </c>
      <c r="N1314" s="5">
        <v>1.0134569804187801</v>
      </c>
      <c r="O1314" s="5">
        <v>0.80132343372910897</v>
      </c>
      <c r="P1314" s="5">
        <v>0.70585609380933001</v>
      </c>
      <c r="Q1314" s="5">
        <v>0.53928928577655999</v>
      </c>
      <c r="R1314" s="5">
        <v>0.83215054445037495</v>
      </c>
      <c r="S1314" s="11" t="s">
        <v>53</v>
      </c>
      <c r="T1314" t="s">
        <v>53</v>
      </c>
      <c r="U1314" t="s">
        <v>49</v>
      </c>
      <c r="V1314" t="s">
        <v>53</v>
      </c>
      <c r="W1314" t="s">
        <v>51</v>
      </c>
      <c r="X1314" t="s">
        <v>49</v>
      </c>
      <c r="Y1314" s="7">
        <f>ABS(Quintile_Data[[#This Row],[AE_Amt_Overall]]-MAX(Quintile_Data[[#This Row],[AE_Amt_Q1]:[AE_Amt_Q5]]))</f>
        <v>1.143714727313601</v>
      </c>
      <c r="Z1314" s="6">
        <f>ABS(MIN(Quintile_Data[[#This Row],[AE_Amt_Q1]:[AE_Amt_Q5]])-Quintile_Data[[#This Row],[AE_Amt_Overall]])</f>
        <v>0.55430872089574001</v>
      </c>
      <c r="AA1314" s="19">
        <f>VLOOKUP(Quintile_Data[[#This Row],[Deaths_Q1]],Mapping!$A$2:$B$8,2,FALSE)</f>
        <v>12</v>
      </c>
      <c r="AB1314" s="8">
        <f>VLOOKUP(Quintile_Data[[#This Row],[Deaths_Q2]],Mapping!$A$2:$B$8,2,FALSE)</f>
        <v>12</v>
      </c>
      <c r="AC1314" s="8">
        <f>VLOOKUP(Quintile_Data[[#This Row],[Deaths_Q3]],Mapping!$A$2:$B$8,2,FALSE)</f>
        <v>25</v>
      </c>
      <c r="AD1314" s="8">
        <f>VLOOKUP(Quintile_Data[[#This Row],[Deaths_Q4]],Mapping!$A$2:$B$8,2,FALSE)</f>
        <v>12</v>
      </c>
      <c r="AE1314" s="8">
        <f>VLOOKUP(Quintile_Data[[#This Row],[Deaths_Q5]],Mapping!$A$2:$B$8,2,FALSE)</f>
        <v>6</v>
      </c>
      <c r="AF1314" s="8">
        <f>VLOOKUP(Quintile_Data[[#This Row],[Deaths_Overall]],Mapping!$A$2:$B$8,2,FALSE)</f>
        <v>25</v>
      </c>
    </row>
    <row r="1315" spans="1:32" x14ac:dyDescent="0.25">
      <c r="A1315" t="s">
        <v>12</v>
      </c>
      <c r="B1315" t="s">
        <v>15</v>
      </c>
      <c r="C1315" t="s">
        <v>6</v>
      </c>
      <c r="D1315" t="s">
        <v>14</v>
      </c>
      <c r="E1315" t="s">
        <v>62</v>
      </c>
      <c r="F1315" t="s">
        <v>57</v>
      </c>
      <c r="G1315" s="10">
        <v>1.7925146457919801</v>
      </c>
      <c r="H1315" s="5">
        <v>1.23281372610984</v>
      </c>
      <c r="I1315" s="5">
        <v>0.90727533738625499</v>
      </c>
      <c r="J1315" s="5">
        <v>0.62485027609293897</v>
      </c>
      <c r="K1315" s="5">
        <v>0.40511167879961801</v>
      </c>
      <c r="L1315" s="5">
        <v>0.92395192817193705</v>
      </c>
      <c r="M1315" s="10">
        <v>1.2324599115875801</v>
      </c>
      <c r="N1315" s="5">
        <v>1.3250788076434401</v>
      </c>
      <c r="O1315" s="5">
        <v>1.12878589557235</v>
      </c>
      <c r="P1315" s="5">
        <v>0.915902060537781</v>
      </c>
      <c r="Q1315" s="5">
        <v>0.82988217111908402</v>
      </c>
      <c r="R1315" s="5">
        <v>1.1351656932949901</v>
      </c>
      <c r="S1315" s="11" t="s">
        <v>49</v>
      </c>
      <c r="T1315" t="s">
        <v>48</v>
      </c>
      <c r="U1315" t="s">
        <v>48</v>
      </c>
      <c r="V1315" t="s">
        <v>49</v>
      </c>
      <c r="W1315" t="s">
        <v>53</v>
      </c>
      <c r="X1315" t="s">
        <v>48</v>
      </c>
      <c r="Y1315" s="7">
        <f>ABS(Quintile_Data[[#This Row],[AE_Amt_Overall]]-MAX(Quintile_Data[[#This Row],[AE_Amt_Q1]:[AE_Amt_Q5]]))</f>
        <v>0.868562717620043</v>
      </c>
      <c r="Z1315" s="6">
        <f>ABS(MIN(Quintile_Data[[#This Row],[AE_Amt_Q1]:[AE_Amt_Q5]])-Quintile_Data[[#This Row],[AE_Amt_Overall]])</f>
        <v>0.51884024937231898</v>
      </c>
      <c r="AA1315" s="19">
        <f>VLOOKUP(Quintile_Data[[#This Row],[Deaths_Q1]],Mapping!$A$2:$B$8,2,FALSE)</f>
        <v>25</v>
      </c>
      <c r="AB1315" s="8">
        <f>VLOOKUP(Quintile_Data[[#This Row],[Deaths_Q2]],Mapping!$A$2:$B$8,2,FALSE)</f>
        <v>50</v>
      </c>
      <c r="AC1315" s="8">
        <f>VLOOKUP(Quintile_Data[[#This Row],[Deaths_Q3]],Mapping!$A$2:$B$8,2,FALSE)</f>
        <v>50</v>
      </c>
      <c r="AD1315" s="8">
        <f>VLOOKUP(Quintile_Data[[#This Row],[Deaths_Q4]],Mapping!$A$2:$B$8,2,FALSE)</f>
        <v>25</v>
      </c>
      <c r="AE1315" s="8">
        <f>VLOOKUP(Quintile_Data[[#This Row],[Deaths_Q5]],Mapping!$A$2:$B$8,2,FALSE)</f>
        <v>12</v>
      </c>
      <c r="AF1315" s="8">
        <f>VLOOKUP(Quintile_Data[[#This Row],[Deaths_Overall]],Mapping!$A$2:$B$8,2,FALSE)</f>
        <v>50</v>
      </c>
    </row>
    <row r="1316" spans="1:32" x14ac:dyDescent="0.25">
      <c r="A1316" t="s">
        <v>12</v>
      </c>
      <c r="B1316" t="s">
        <v>15</v>
      </c>
      <c r="C1316" t="s">
        <v>6</v>
      </c>
      <c r="D1316" t="s">
        <v>14</v>
      </c>
      <c r="E1316" t="s">
        <v>11</v>
      </c>
      <c r="F1316" t="s">
        <v>16</v>
      </c>
      <c r="G1316" s="10">
        <v>3.2793316837381701</v>
      </c>
      <c r="H1316" s="5">
        <v>1.5351267630254</v>
      </c>
      <c r="I1316" s="5">
        <v>1.1618087031879001</v>
      </c>
      <c r="J1316" s="5">
        <v>0.90426667416119899</v>
      </c>
      <c r="K1316" s="5">
        <v>0.63853013419834004</v>
      </c>
      <c r="L1316" s="5">
        <v>1.21114394160173</v>
      </c>
      <c r="M1316" s="10">
        <v>3.3424165523290199</v>
      </c>
      <c r="N1316" s="5">
        <v>1.57201214108647</v>
      </c>
      <c r="O1316" s="5">
        <v>1.2828048877249201</v>
      </c>
      <c r="P1316" s="5">
        <v>1.00200428020001</v>
      </c>
      <c r="Q1316" s="5">
        <v>0.72234909415971404</v>
      </c>
      <c r="R1316" s="5">
        <v>1.3662529761111299</v>
      </c>
      <c r="S1316" s="11" t="s">
        <v>49</v>
      </c>
      <c r="T1316" t="s">
        <v>49</v>
      </c>
      <c r="U1316" t="s">
        <v>49</v>
      </c>
      <c r="V1316" t="s">
        <v>49</v>
      </c>
      <c r="W1316" t="s">
        <v>53</v>
      </c>
      <c r="X1316" t="s">
        <v>48</v>
      </c>
      <c r="Y1316" s="7">
        <f>ABS(Quintile_Data[[#This Row],[AE_Amt_Overall]]-MAX(Quintile_Data[[#This Row],[AE_Amt_Q1]:[AE_Amt_Q5]]))</f>
        <v>2.0681877421364403</v>
      </c>
      <c r="Z1316" s="6">
        <f>ABS(MIN(Quintile_Data[[#This Row],[AE_Amt_Q1]:[AE_Amt_Q5]])-Quintile_Data[[#This Row],[AE_Amt_Overall]])</f>
        <v>0.57261380740338996</v>
      </c>
      <c r="AA1316" s="19">
        <f>VLOOKUP(Quintile_Data[[#This Row],[Deaths_Q1]],Mapping!$A$2:$B$8,2,FALSE)</f>
        <v>25</v>
      </c>
      <c r="AB1316" s="8">
        <f>VLOOKUP(Quintile_Data[[#This Row],[Deaths_Q2]],Mapping!$A$2:$B$8,2,FALSE)</f>
        <v>25</v>
      </c>
      <c r="AC1316" s="8">
        <f>VLOOKUP(Quintile_Data[[#This Row],[Deaths_Q3]],Mapping!$A$2:$B$8,2,FALSE)</f>
        <v>25</v>
      </c>
      <c r="AD1316" s="8">
        <f>VLOOKUP(Quintile_Data[[#This Row],[Deaths_Q4]],Mapping!$A$2:$B$8,2,FALSE)</f>
        <v>25</v>
      </c>
      <c r="AE1316" s="8">
        <f>VLOOKUP(Quintile_Data[[#This Row],[Deaths_Q5]],Mapping!$A$2:$B$8,2,FALSE)</f>
        <v>12</v>
      </c>
      <c r="AF1316" s="8">
        <f>VLOOKUP(Quintile_Data[[#This Row],[Deaths_Overall]],Mapping!$A$2:$B$8,2,FALSE)</f>
        <v>50</v>
      </c>
    </row>
    <row r="1317" spans="1:32" x14ac:dyDescent="0.25">
      <c r="A1317" t="s">
        <v>12</v>
      </c>
      <c r="B1317" t="s">
        <v>15</v>
      </c>
      <c r="C1317" t="s">
        <v>6</v>
      </c>
      <c r="D1317" t="s">
        <v>14</v>
      </c>
      <c r="E1317" t="s">
        <v>11</v>
      </c>
      <c r="F1317" t="s">
        <v>7</v>
      </c>
      <c r="G1317" s="10">
        <v>1.7292824264934099</v>
      </c>
      <c r="H1317" s="5">
        <v>0.89849073088756004</v>
      </c>
      <c r="I1317" s="5">
        <v>0.66009627227879497</v>
      </c>
      <c r="J1317" s="5">
        <v>0.43843692856069699</v>
      </c>
      <c r="K1317" s="5">
        <v>0.26148060810082602</v>
      </c>
      <c r="L1317" s="5">
        <v>0.69246949064167196</v>
      </c>
      <c r="M1317" s="10">
        <v>1.26226143549067</v>
      </c>
      <c r="N1317" s="5">
        <v>1.03922268085592</v>
      </c>
      <c r="O1317" s="5">
        <v>0.82400699526343402</v>
      </c>
      <c r="P1317" s="5">
        <v>0.73852420049079404</v>
      </c>
      <c r="Q1317" s="5">
        <v>0.59562488198017005</v>
      </c>
      <c r="R1317" s="5">
        <v>0.87333286327556703</v>
      </c>
      <c r="S1317" s="11" t="s">
        <v>53</v>
      </c>
      <c r="T1317" t="s">
        <v>53</v>
      </c>
      <c r="U1317" t="s">
        <v>53</v>
      </c>
      <c r="V1317" t="s">
        <v>51</v>
      </c>
      <c r="W1317" t="s">
        <v>51</v>
      </c>
      <c r="X1317" t="s">
        <v>49</v>
      </c>
      <c r="Y1317" s="7">
        <f>ABS(Quintile_Data[[#This Row],[AE_Amt_Overall]]-MAX(Quintile_Data[[#This Row],[AE_Amt_Q1]:[AE_Amt_Q5]]))</f>
        <v>1.0368129358517379</v>
      </c>
      <c r="Z1317" s="6">
        <f>ABS(MIN(Quintile_Data[[#This Row],[AE_Amt_Q1]:[AE_Amt_Q5]])-Quintile_Data[[#This Row],[AE_Amt_Overall]])</f>
        <v>0.43098888254084594</v>
      </c>
      <c r="AA1317" s="19">
        <f>VLOOKUP(Quintile_Data[[#This Row],[Deaths_Q1]],Mapping!$A$2:$B$8,2,FALSE)</f>
        <v>12</v>
      </c>
      <c r="AB1317" s="8">
        <f>VLOOKUP(Quintile_Data[[#This Row],[Deaths_Q2]],Mapping!$A$2:$B$8,2,FALSE)</f>
        <v>12</v>
      </c>
      <c r="AC1317" s="8">
        <f>VLOOKUP(Quintile_Data[[#This Row],[Deaths_Q3]],Mapping!$A$2:$B$8,2,FALSE)</f>
        <v>12</v>
      </c>
      <c r="AD1317" s="8">
        <f>VLOOKUP(Quintile_Data[[#This Row],[Deaths_Q4]],Mapping!$A$2:$B$8,2,FALSE)</f>
        <v>6</v>
      </c>
      <c r="AE1317" s="8">
        <f>VLOOKUP(Quintile_Data[[#This Row],[Deaths_Q5]],Mapping!$A$2:$B$8,2,FALSE)</f>
        <v>6</v>
      </c>
      <c r="AF1317" s="8">
        <f>VLOOKUP(Quintile_Data[[#This Row],[Deaths_Overall]],Mapping!$A$2:$B$8,2,FALSE)</f>
        <v>25</v>
      </c>
    </row>
    <row r="1318" spans="1:32" x14ac:dyDescent="0.25">
      <c r="A1318" t="s">
        <v>12</v>
      </c>
      <c r="B1318" t="s">
        <v>15</v>
      </c>
      <c r="C1318" t="s">
        <v>6</v>
      </c>
      <c r="D1318" t="s">
        <v>14</v>
      </c>
      <c r="E1318" t="s">
        <v>11</v>
      </c>
      <c r="F1318" t="s">
        <v>57</v>
      </c>
      <c r="G1318" s="10">
        <v>2.57590931547852</v>
      </c>
      <c r="H1318" s="5">
        <v>1.2406091829786301</v>
      </c>
      <c r="I1318" s="5">
        <v>0.82721697592197196</v>
      </c>
      <c r="J1318" s="5">
        <v>0.64702097380137402</v>
      </c>
      <c r="K1318" s="5">
        <v>0.32804078728788799</v>
      </c>
      <c r="L1318" s="5">
        <v>0.79086491163996497</v>
      </c>
      <c r="M1318" s="10">
        <v>2.47686985068695</v>
      </c>
      <c r="N1318" s="5">
        <v>1.3498357791387801</v>
      </c>
      <c r="O1318" s="5">
        <v>1.1570469699049999</v>
      </c>
      <c r="P1318" s="5">
        <v>0.98551210222158803</v>
      </c>
      <c r="Q1318" s="5">
        <v>0.74675080393489002</v>
      </c>
      <c r="R1318" s="5">
        <v>1.2101754351182901</v>
      </c>
      <c r="S1318" s="11" t="s">
        <v>49</v>
      </c>
      <c r="T1318" t="s">
        <v>48</v>
      </c>
      <c r="U1318" t="s">
        <v>48</v>
      </c>
      <c r="V1318" t="s">
        <v>49</v>
      </c>
      <c r="W1318" t="s">
        <v>49</v>
      </c>
      <c r="X1318" t="s">
        <v>48</v>
      </c>
      <c r="Y1318" s="7">
        <f>ABS(Quintile_Data[[#This Row],[AE_Amt_Overall]]-MAX(Quintile_Data[[#This Row],[AE_Amt_Q1]:[AE_Amt_Q5]]))</f>
        <v>1.7850444038385551</v>
      </c>
      <c r="Z1318" s="6">
        <f>ABS(MIN(Quintile_Data[[#This Row],[AE_Amt_Q1]:[AE_Amt_Q5]])-Quintile_Data[[#This Row],[AE_Amt_Overall]])</f>
        <v>0.46282412435207698</v>
      </c>
      <c r="AA1318" s="19">
        <f>VLOOKUP(Quintile_Data[[#This Row],[Deaths_Q1]],Mapping!$A$2:$B$8,2,FALSE)</f>
        <v>25</v>
      </c>
      <c r="AB1318" s="8">
        <f>VLOOKUP(Quintile_Data[[#This Row],[Deaths_Q2]],Mapping!$A$2:$B$8,2,FALSE)</f>
        <v>50</v>
      </c>
      <c r="AC1318" s="8">
        <f>VLOOKUP(Quintile_Data[[#This Row],[Deaths_Q3]],Mapping!$A$2:$B$8,2,FALSE)</f>
        <v>50</v>
      </c>
      <c r="AD1318" s="8">
        <f>VLOOKUP(Quintile_Data[[#This Row],[Deaths_Q4]],Mapping!$A$2:$B$8,2,FALSE)</f>
        <v>25</v>
      </c>
      <c r="AE1318" s="8">
        <f>VLOOKUP(Quintile_Data[[#This Row],[Deaths_Q5]],Mapping!$A$2:$B$8,2,FALSE)</f>
        <v>25</v>
      </c>
      <c r="AF1318" s="8">
        <f>VLOOKUP(Quintile_Data[[#This Row],[Deaths_Overall]],Mapping!$A$2:$B$8,2,FALSE)</f>
        <v>50</v>
      </c>
    </row>
    <row r="1319" spans="1:32" x14ac:dyDescent="0.25">
      <c r="A1319" t="s">
        <v>12</v>
      </c>
      <c r="B1319" t="s">
        <v>15</v>
      </c>
      <c r="C1319" t="s">
        <v>6</v>
      </c>
      <c r="D1319" t="s">
        <v>14</v>
      </c>
      <c r="E1319" t="s">
        <v>58</v>
      </c>
      <c r="F1319" t="s">
        <v>16</v>
      </c>
      <c r="G1319" s="10">
        <v>1.83370708881805</v>
      </c>
      <c r="H1319" s="5">
        <v>1.40455052150888</v>
      </c>
      <c r="I1319" s="5">
        <v>1.16315498146278</v>
      </c>
      <c r="J1319" s="5">
        <v>1.05217642544206</v>
      </c>
      <c r="K1319" s="5">
        <v>0.90460222054130002</v>
      </c>
      <c r="L1319" s="5">
        <v>1.1830772845391799</v>
      </c>
      <c r="M1319" s="10">
        <v>1.9095648708249</v>
      </c>
      <c r="N1319" s="5">
        <v>1.45675341251905</v>
      </c>
      <c r="O1319" s="5">
        <v>1.2983837334355299</v>
      </c>
      <c r="P1319" s="5">
        <v>1.15438639063003</v>
      </c>
      <c r="Q1319" s="5">
        <v>0.93918401049354705</v>
      </c>
      <c r="R1319" s="5">
        <v>1.2748625839310901</v>
      </c>
      <c r="S1319" s="11" t="s">
        <v>48</v>
      </c>
      <c r="T1319" t="s">
        <v>48</v>
      </c>
      <c r="U1319" t="s">
        <v>48</v>
      </c>
      <c r="V1319" t="s">
        <v>48</v>
      </c>
      <c r="W1319" t="s">
        <v>48</v>
      </c>
      <c r="X1319" t="s">
        <v>50</v>
      </c>
      <c r="Y1319" s="7">
        <f>ABS(Quintile_Data[[#This Row],[AE_Amt_Overall]]-MAX(Quintile_Data[[#This Row],[AE_Amt_Q1]:[AE_Amt_Q5]]))</f>
        <v>0.65062980427887007</v>
      </c>
      <c r="Z1319" s="6">
        <f>ABS(MIN(Quintile_Data[[#This Row],[AE_Amt_Q1]:[AE_Amt_Q5]])-Quintile_Data[[#This Row],[AE_Amt_Overall]])</f>
        <v>0.27847506399787991</v>
      </c>
      <c r="AA1319" s="19">
        <f>VLOOKUP(Quintile_Data[[#This Row],[Deaths_Q1]],Mapping!$A$2:$B$8,2,FALSE)</f>
        <v>50</v>
      </c>
      <c r="AB1319" s="8">
        <f>VLOOKUP(Quintile_Data[[#This Row],[Deaths_Q2]],Mapping!$A$2:$B$8,2,FALSE)</f>
        <v>50</v>
      </c>
      <c r="AC1319" s="8">
        <f>VLOOKUP(Quintile_Data[[#This Row],[Deaths_Q3]],Mapping!$A$2:$B$8,2,FALSE)</f>
        <v>50</v>
      </c>
      <c r="AD1319" s="8">
        <f>VLOOKUP(Quintile_Data[[#This Row],[Deaths_Q4]],Mapping!$A$2:$B$8,2,FALSE)</f>
        <v>50</v>
      </c>
      <c r="AE1319" s="8">
        <f>VLOOKUP(Quintile_Data[[#This Row],[Deaths_Q5]],Mapping!$A$2:$B$8,2,FALSE)</f>
        <v>50</v>
      </c>
      <c r="AF1319" s="8">
        <f>VLOOKUP(Quintile_Data[[#This Row],[Deaths_Overall]],Mapping!$A$2:$B$8,2,FALSE)</f>
        <v>100</v>
      </c>
    </row>
    <row r="1320" spans="1:32" x14ac:dyDescent="0.25">
      <c r="A1320" t="s">
        <v>12</v>
      </c>
      <c r="B1320" t="s">
        <v>15</v>
      </c>
      <c r="C1320" t="s">
        <v>6</v>
      </c>
      <c r="D1320" t="s">
        <v>14</v>
      </c>
      <c r="E1320" t="s">
        <v>58</v>
      </c>
      <c r="F1320" t="s">
        <v>7</v>
      </c>
      <c r="G1320" s="10">
        <v>2.0167263393978301</v>
      </c>
      <c r="H1320" s="5">
        <v>1.00833653624566</v>
      </c>
      <c r="I1320" s="5">
        <v>0.81207528810991103</v>
      </c>
      <c r="J1320" s="5">
        <v>0.65115204289899897</v>
      </c>
      <c r="K1320" s="5">
        <v>0.38611023200579803</v>
      </c>
      <c r="L1320" s="5">
        <v>0.80064873051844798</v>
      </c>
      <c r="M1320" s="10">
        <v>1.59419263938047</v>
      </c>
      <c r="N1320" s="5">
        <v>0.88386773934670404</v>
      </c>
      <c r="O1320" s="5">
        <v>0.87924973255884298</v>
      </c>
      <c r="P1320" s="5">
        <v>0.80956199641861804</v>
      </c>
      <c r="Q1320" s="5">
        <v>0.722830018812752</v>
      </c>
      <c r="R1320" s="5">
        <v>0.87361670871490205</v>
      </c>
      <c r="S1320" s="11" t="s">
        <v>53</v>
      </c>
      <c r="T1320" t="s">
        <v>49</v>
      </c>
      <c r="U1320" t="s">
        <v>49</v>
      </c>
      <c r="V1320" t="s">
        <v>49</v>
      </c>
      <c r="W1320" t="s">
        <v>53</v>
      </c>
      <c r="X1320" t="s">
        <v>48</v>
      </c>
      <c r="Y1320" s="7">
        <f>ABS(Quintile_Data[[#This Row],[AE_Amt_Overall]]-MAX(Quintile_Data[[#This Row],[AE_Amt_Q1]:[AE_Amt_Q5]]))</f>
        <v>1.2160776088793821</v>
      </c>
      <c r="Z1320" s="6">
        <f>ABS(MIN(Quintile_Data[[#This Row],[AE_Amt_Q1]:[AE_Amt_Q5]])-Quintile_Data[[#This Row],[AE_Amt_Overall]])</f>
        <v>0.41453849851264996</v>
      </c>
      <c r="AA1320" s="19">
        <f>VLOOKUP(Quintile_Data[[#This Row],[Deaths_Q1]],Mapping!$A$2:$B$8,2,FALSE)</f>
        <v>12</v>
      </c>
      <c r="AB1320" s="8">
        <f>VLOOKUP(Quintile_Data[[#This Row],[Deaths_Q2]],Mapping!$A$2:$B$8,2,FALSE)</f>
        <v>25</v>
      </c>
      <c r="AC1320" s="8">
        <f>VLOOKUP(Quintile_Data[[#This Row],[Deaths_Q3]],Mapping!$A$2:$B$8,2,FALSE)</f>
        <v>25</v>
      </c>
      <c r="AD1320" s="8">
        <f>VLOOKUP(Quintile_Data[[#This Row],[Deaths_Q4]],Mapping!$A$2:$B$8,2,FALSE)</f>
        <v>25</v>
      </c>
      <c r="AE1320" s="8">
        <f>VLOOKUP(Quintile_Data[[#This Row],[Deaths_Q5]],Mapping!$A$2:$B$8,2,FALSE)</f>
        <v>12</v>
      </c>
      <c r="AF1320" s="8">
        <f>VLOOKUP(Quintile_Data[[#This Row],[Deaths_Overall]],Mapping!$A$2:$B$8,2,FALSE)</f>
        <v>50</v>
      </c>
    </row>
    <row r="1321" spans="1:32" x14ac:dyDescent="0.25">
      <c r="A1321" t="s">
        <v>12</v>
      </c>
      <c r="B1321" t="s">
        <v>15</v>
      </c>
      <c r="C1321" t="s">
        <v>6</v>
      </c>
      <c r="D1321" t="s">
        <v>14</v>
      </c>
      <c r="E1321" t="s">
        <v>58</v>
      </c>
      <c r="F1321" t="s">
        <v>57</v>
      </c>
      <c r="G1321" s="10">
        <v>1.81049913200688</v>
      </c>
      <c r="H1321" s="5">
        <v>1.17838680026966</v>
      </c>
      <c r="I1321" s="5">
        <v>0.94990585125652605</v>
      </c>
      <c r="J1321" s="5">
        <v>0.81026420497865403</v>
      </c>
      <c r="K1321" s="5">
        <v>0.53794146722283998</v>
      </c>
      <c r="L1321" s="5">
        <v>0.91935561747787398</v>
      </c>
      <c r="M1321" s="10">
        <v>1.8291795740794701</v>
      </c>
      <c r="N1321" s="5">
        <v>1.32695012027697</v>
      </c>
      <c r="O1321" s="5">
        <v>1.11091867321336</v>
      </c>
      <c r="P1321" s="5">
        <v>1.0847997703876</v>
      </c>
      <c r="Q1321" s="5">
        <v>0.95182551903104795</v>
      </c>
      <c r="R1321" s="5">
        <v>1.1836984425300101</v>
      </c>
      <c r="S1321" s="11" t="s">
        <v>48</v>
      </c>
      <c r="T1321" t="s">
        <v>48</v>
      </c>
      <c r="U1321" t="s">
        <v>48</v>
      </c>
      <c r="V1321" t="s">
        <v>48</v>
      </c>
      <c r="W1321" t="s">
        <v>48</v>
      </c>
      <c r="X1321" t="s">
        <v>50</v>
      </c>
      <c r="Y1321" s="7">
        <f>ABS(Quintile_Data[[#This Row],[AE_Amt_Overall]]-MAX(Quintile_Data[[#This Row],[AE_Amt_Q1]:[AE_Amt_Q5]]))</f>
        <v>0.89114351452900598</v>
      </c>
      <c r="Z1321" s="6">
        <f>ABS(MIN(Quintile_Data[[#This Row],[AE_Amt_Q1]:[AE_Amt_Q5]])-Quintile_Data[[#This Row],[AE_Amt_Overall]])</f>
        <v>0.381414150255034</v>
      </c>
      <c r="AA1321" s="19">
        <f>VLOOKUP(Quintile_Data[[#This Row],[Deaths_Q1]],Mapping!$A$2:$B$8,2,FALSE)</f>
        <v>50</v>
      </c>
      <c r="AB1321" s="8">
        <f>VLOOKUP(Quintile_Data[[#This Row],[Deaths_Q2]],Mapping!$A$2:$B$8,2,FALSE)</f>
        <v>50</v>
      </c>
      <c r="AC1321" s="8">
        <f>VLOOKUP(Quintile_Data[[#This Row],[Deaths_Q3]],Mapping!$A$2:$B$8,2,FALSE)</f>
        <v>50</v>
      </c>
      <c r="AD1321" s="8">
        <f>VLOOKUP(Quintile_Data[[#This Row],[Deaths_Q4]],Mapping!$A$2:$B$8,2,FALSE)</f>
        <v>50</v>
      </c>
      <c r="AE1321" s="8">
        <f>VLOOKUP(Quintile_Data[[#This Row],[Deaths_Q5]],Mapping!$A$2:$B$8,2,FALSE)</f>
        <v>50</v>
      </c>
      <c r="AF1321" s="8">
        <f>VLOOKUP(Quintile_Data[[#This Row],[Deaths_Overall]],Mapping!$A$2:$B$8,2,FALSE)</f>
        <v>100</v>
      </c>
    </row>
    <row r="1322" spans="1:32" x14ac:dyDescent="0.25">
      <c r="A1322" t="s">
        <v>12</v>
      </c>
      <c r="B1322" t="s">
        <v>15</v>
      </c>
      <c r="C1322" t="s">
        <v>6</v>
      </c>
      <c r="D1322" t="s">
        <v>17</v>
      </c>
      <c r="E1322" t="s">
        <v>60</v>
      </c>
      <c r="F1322" t="s">
        <v>16</v>
      </c>
      <c r="G1322" s="10" t="s">
        <v>54</v>
      </c>
      <c r="H1322" s="5" t="s">
        <v>54</v>
      </c>
      <c r="I1322" s="5" t="s">
        <v>54</v>
      </c>
      <c r="J1322" s="5" t="s">
        <v>54</v>
      </c>
      <c r="K1322" s="5" t="s">
        <v>54</v>
      </c>
      <c r="L1322" s="5" t="s">
        <v>54</v>
      </c>
      <c r="M1322" s="10" t="s">
        <v>54</v>
      </c>
      <c r="N1322" s="5" t="s">
        <v>54</v>
      </c>
      <c r="O1322" s="5" t="s">
        <v>54</v>
      </c>
      <c r="P1322" s="5" t="s">
        <v>54</v>
      </c>
      <c r="Q1322" s="5" t="s">
        <v>54</v>
      </c>
      <c r="R1322" s="5" t="s">
        <v>54</v>
      </c>
      <c r="S1322" s="11" t="s">
        <v>55</v>
      </c>
      <c r="T1322" t="s">
        <v>55</v>
      </c>
      <c r="U1322" t="s">
        <v>55</v>
      </c>
      <c r="V1322" t="s">
        <v>55</v>
      </c>
      <c r="W1322" t="s">
        <v>55</v>
      </c>
      <c r="X1322" t="s">
        <v>55</v>
      </c>
      <c r="Y1322" s="7" t="e">
        <f>ABS(Quintile_Data[[#This Row],[AE_Amt_Overall]]-MAX(Quintile_Data[[#This Row],[AE_Amt_Q1]:[AE_Amt_Q5]]))</f>
        <v>#VALUE!</v>
      </c>
      <c r="Z1322" s="6" t="e">
        <f>ABS(MIN(Quintile_Data[[#This Row],[AE_Amt_Q1]:[AE_Amt_Q5]])-Quintile_Data[[#This Row],[AE_Amt_Overall]])</f>
        <v>#VALUE!</v>
      </c>
      <c r="AA1322" s="19" t="str">
        <f>VLOOKUP(Quintile_Data[[#This Row],[Deaths_Q1]],Mapping!$A$2:$B$8,2,FALSE)</f>
        <v>N/A</v>
      </c>
      <c r="AB1322" s="8" t="str">
        <f>VLOOKUP(Quintile_Data[[#This Row],[Deaths_Q2]],Mapping!$A$2:$B$8,2,FALSE)</f>
        <v>N/A</v>
      </c>
      <c r="AC1322" s="8" t="str">
        <f>VLOOKUP(Quintile_Data[[#This Row],[Deaths_Q3]],Mapping!$A$2:$B$8,2,FALSE)</f>
        <v>N/A</v>
      </c>
      <c r="AD1322" s="8" t="str">
        <f>VLOOKUP(Quintile_Data[[#This Row],[Deaths_Q4]],Mapping!$A$2:$B$8,2,FALSE)</f>
        <v>N/A</v>
      </c>
      <c r="AE1322" s="8" t="str">
        <f>VLOOKUP(Quintile_Data[[#This Row],[Deaths_Q5]],Mapping!$A$2:$B$8,2,FALSE)</f>
        <v>N/A</v>
      </c>
      <c r="AF1322" s="8" t="str">
        <f>VLOOKUP(Quintile_Data[[#This Row],[Deaths_Overall]],Mapping!$A$2:$B$8,2,FALSE)</f>
        <v>N/A</v>
      </c>
    </row>
    <row r="1323" spans="1:32" x14ac:dyDescent="0.25">
      <c r="A1323" t="s">
        <v>12</v>
      </c>
      <c r="B1323" t="s">
        <v>15</v>
      </c>
      <c r="C1323" t="s">
        <v>6</v>
      </c>
      <c r="D1323" t="s">
        <v>17</v>
      </c>
      <c r="E1323" t="s">
        <v>60</v>
      </c>
      <c r="F1323" t="s">
        <v>7</v>
      </c>
      <c r="G1323" s="10" t="s">
        <v>54</v>
      </c>
      <c r="H1323" s="5" t="s">
        <v>54</v>
      </c>
      <c r="I1323" s="5" t="s">
        <v>54</v>
      </c>
      <c r="J1323" s="5" t="s">
        <v>54</v>
      </c>
      <c r="K1323" s="5" t="s">
        <v>54</v>
      </c>
      <c r="L1323" s="5" t="s">
        <v>54</v>
      </c>
      <c r="M1323" s="10" t="s">
        <v>54</v>
      </c>
      <c r="N1323" s="5" t="s">
        <v>54</v>
      </c>
      <c r="O1323" s="5" t="s">
        <v>54</v>
      </c>
      <c r="P1323" s="5" t="s">
        <v>54</v>
      </c>
      <c r="Q1323" s="5" t="s">
        <v>54</v>
      </c>
      <c r="R1323" s="5" t="s">
        <v>54</v>
      </c>
      <c r="S1323" s="11" t="s">
        <v>55</v>
      </c>
      <c r="T1323" t="s">
        <v>55</v>
      </c>
      <c r="U1323" t="s">
        <v>55</v>
      </c>
      <c r="V1323" t="s">
        <v>55</v>
      </c>
      <c r="W1323" t="s">
        <v>55</v>
      </c>
      <c r="X1323" t="s">
        <v>55</v>
      </c>
      <c r="Y1323" s="7" t="e">
        <f>ABS(Quintile_Data[[#This Row],[AE_Amt_Overall]]-MAX(Quintile_Data[[#This Row],[AE_Amt_Q1]:[AE_Amt_Q5]]))</f>
        <v>#VALUE!</v>
      </c>
      <c r="Z1323" s="6" t="e">
        <f>ABS(MIN(Quintile_Data[[#This Row],[AE_Amt_Q1]:[AE_Amt_Q5]])-Quintile_Data[[#This Row],[AE_Amt_Overall]])</f>
        <v>#VALUE!</v>
      </c>
      <c r="AA1323" s="19" t="str">
        <f>VLOOKUP(Quintile_Data[[#This Row],[Deaths_Q1]],Mapping!$A$2:$B$8,2,FALSE)</f>
        <v>N/A</v>
      </c>
      <c r="AB1323" s="8" t="str">
        <f>VLOOKUP(Quintile_Data[[#This Row],[Deaths_Q2]],Mapping!$A$2:$B$8,2,FALSE)</f>
        <v>N/A</v>
      </c>
      <c r="AC1323" s="8" t="str">
        <f>VLOOKUP(Quintile_Data[[#This Row],[Deaths_Q3]],Mapping!$A$2:$B$8,2,FALSE)</f>
        <v>N/A</v>
      </c>
      <c r="AD1323" s="8" t="str">
        <f>VLOOKUP(Quintile_Data[[#This Row],[Deaths_Q4]],Mapping!$A$2:$B$8,2,FALSE)</f>
        <v>N/A</v>
      </c>
      <c r="AE1323" s="8" t="str">
        <f>VLOOKUP(Quintile_Data[[#This Row],[Deaths_Q5]],Mapping!$A$2:$B$8,2,FALSE)</f>
        <v>N/A</v>
      </c>
      <c r="AF1323" s="8" t="str">
        <f>VLOOKUP(Quintile_Data[[#This Row],[Deaths_Overall]],Mapping!$A$2:$B$8,2,FALSE)</f>
        <v>N/A</v>
      </c>
    </row>
    <row r="1324" spans="1:32" x14ac:dyDescent="0.25">
      <c r="A1324" t="s">
        <v>12</v>
      </c>
      <c r="B1324" t="s">
        <v>15</v>
      </c>
      <c r="C1324" t="s">
        <v>6</v>
      </c>
      <c r="D1324" t="s">
        <v>17</v>
      </c>
      <c r="E1324" t="s">
        <v>60</v>
      </c>
      <c r="F1324" t="s">
        <v>57</v>
      </c>
      <c r="G1324" s="10" t="s">
        <v>54</v>
      </c>
      <c r="H1324" s="5" t="s">
        <v>54</v>
      </c>
      <c r="I1324" s="5" t="s">
        <v>54</v>
      </c>
      <c r="J1324" s="5" t="s">
        <v>54</v>
      </c>
      <c r="K1324" s="5" t="s">
        <v>54</v>
      </c>
      <c r="L1324" s="5" t="s">
        <v>54</v>
      </c>
      <c r="M1324" s="10" t="s">
        <v>54</v>
      </c>
      <c r="N1324" s="5" t="s">
        <v>54</v>
      </c>
      <c r="O1324" s="5" t="s">
        <v>54</v>
      </c>
      <c r="P1324" s="5" t="s">
        <v>54</v>
      </c>
      <c r="Q1324" s="5" t="s">
        <v>54</v>
      </c>
      <c r="R1324" s="5" t="s">
        <v>54</v>
      </c>
      <c r="S1324" s="11" t="s">
        <v>55</v>
      </c>
      <c r="T1324" t="s">
        <v>55</v>
      </c>
      <c r="U1324" t="s">
        <v>55</v>
      </c>
      <c r="V1324" t="s">
        <v>55</v>
      </c>
      <c r="W1324" t="s">
        <v>55</v>
      </c>
      <c r="X1324" t="s">
        <v>55</v>
      </c>
      <c r="Y1324" s="7" t="e">
        <f>ABS(Quintile_Data[[#This Row],[AE_Amt_Overall]]-MAX(Quintile_Data[[#This Row],[AE_Amt_Q1]:[AE_Amt_Q5]]))</f>
        <v>#VALUE!</v>
      </c>
      <c r="Z1324" s="6" t="e">
        <f>ABS(MIN(Quintile_Data[[#This Row],[AE_Amt_Q1]:[AE_Amt_Q5]])-Quintile_Data[[#This Row],[AE_Amt_Overall]])</f>
        <v>#VALUE!</v>
      </c>
      <c r="AA1324" s="19" t="str">
        <f>VLOOKUP(Quintile_Data[[#This Row],[Deaths_Q1]],Mapping!$A$2:$B$8,2,FALSE)</f>
        <v>N/A</v>
      </c>
      <c r="AB1324" s="8" t="str">
        <f>VLOOKUP(Quintile_Data[[#This Row],[Deaths_Q2]],Mapping!$A$2:$B$8,2,FALSE)</f>
        <v>N/A</v>
      </c>
      <c r="AC1324" s="8" t="str">
        <f>VLOOKUP(Quintile_Data[[#This Row],[Deaths_Q3]],Mapping!$A$2:$B$8,2,FALSE)</f>
        <v>N/A</v>
      </c>
      <c r="AD1324" s="8" t="str">
        <f>VLOOKUP(Quintile_Data[[#This Row],[Deaths_Q4]],Mapping!$A$2:$B$8,2,FALSE)</f>
        <v>N/A</v>
      </c>
      <c r="AE1324" s="8" t="str">
        <f>VLOOKUP(Quintile_Data[[#This Row],[Deaths_Q5]],Mapping!$A$2:$B$8,2,FALSE)</f>
        <v>N/A</v>
      </c>
      <c r="AF1324" s="8" t="str">
        <f>VLOOKUP(Quintile_Data[[#This Row],[Deaths_Overall]],Mapping!$A$2:$B$8,2,FALSE)</f>
        <v>N/A</v>
      </c>
    </row>
    <row r="1325" spans="1:32" x14ac:dyDescent="0.25">
      <c r="A1325" t="s">
        <v>12</v>
      </c>
      <c r="B1325" t="s">
        <v>15</v>
      </c>
      <c r="C1325" t="s">
        <v>6</v>
      </c>
      <c r="D1325" t="s">
        <v>17</v>
      </c>
      <c r="E1325" t="s">
        <v>61</v>
      </c>
      <c r="F1325" t="s">
        <v>16</v>
      </c>
      <c r="G1325" s="10">
        <v>1.8750051814380999</v>
      </c>
      <c r="H1325" s="5">
        <v>1.4311507240917301</v>
      </c>
      <c r="I1325" s="5">
        <v>1.2694356209964599</v>
      </c>
      <c r="J1325" s="5">
        <v>0.932889176469195</v>
      </c>
      <c r="K1325" s="5">
        <v>0.58682996601818205</v>
      </c>
      <c r="L1325" s="5">
        <v>1.1769513113489001</v>
      </c>
      <c r="M1325" s="10">
        <v>1.6954688799559401</v>
      </c>
      <c r="N1325" s="5">
        <v>1.4621992679789899</v>
      </c>
      <c r="O1325" s="5">
        <v>1.2750765411050999</v>
      </c>
      <c r="P1325" s="5">
        <v>1.01807162465739</v>
      </c>
      <c r="Q1325" s="5">
        <v>0.55603487602673596</v>
      </c>
      <c r="R1325" s="5">
        <v>1.2322040635957201</v>
      </c>
      <c r="S1325" s="11" t="s">
        <v>49</v>
      </c>
      <c r="T1325" t="s">
        <v>48</v>
      </c>
      <c r="U1325" t="s">
        <v>48</v>
      </c>
      <c r="V1325" t="s">
        <v>48</v>
      </c>
      <c r="W1325" t="s">
        <v>53</v>
      </c>
      <c r="X1325" t="s">
        <v>48</v>
      </c>
      <c r="Y1325" s="7">
        <f>ABS(Quintile_Data[[#This Row],[AE_Amt_Overall]]-MAX(Quintile_Data[[#This Row],[AE_Amt_Q1]:[AE_Amt_Q5]]))</f>
        <v>0.69805387008919983</v>
      </c>
      <c r="Z1325" s="6">
        <f>ABS(MIN(Quintile_Data[[#This Row],[AE_Amt_Q1]:[AE_Amt_Q5]])-Quintile_Data[[#This Row],[AE_Amt_Overall]])</f>
        <v>0.59012134533071803</v>
      </c>
      <c r="AA1325" s="19">
        <f>VLOOKUP(Quintile_Data[[#This Row],[Deaths_Q1]],Mapping!$A$2:$B$8,2,FALSE)</f>
        <v>25</v>
      </c>
      <c r="AB1325" s="8">
        <f>VLOOKUP(Quintile_Data[[#This Row],[Deaths_Q2]],Mapping!$A$2:$B$8,2,FALSE)</f>
        <v>50</v>
      </c>
      <c r="AC1325" s="8">
        <f>VLOOKUP(Quintile_Data[[#This Row],[Deaths_Q3]],Mapping!$A$2:$B$8,2,FALSE)</f>
        <v>50</v>
      </c>
      <c r="AD1325" s="8">
        <f>VLOOKUP(Quintile_Data[[#This Row],[Deaths_Q4]],Mapping!$A$2:$B$8,2,FALSE)</f>
        <v>50</v>
      </c>
      <c r="AE1325" s="8">
        <f>VLOOKUP(Quintile_Data[[#This Row],[Deaths_Q5]],Mapping!$A$2:$B$8,2,FALSE)</f>
        <v>12</v>
      </c>
      <c r="AF1325" s="8">
        <f>VLOOKUP(Quintile_Data[[#This Row],[Deaths_Overall]],Mapping!$A$2:$B$8,2,FALSE)</f>
        <v>50</v>
      </c>
    </row>
    <row r="1326" spans="1:32" x14ac:dyDescent="0.25">
      <c r="A1326" t="s">
        <v>12</v>
      </c>
      <c r="B1326" t="s">
        <v>15</v>
      </c>
      <c r="C1326" t="s">
        <v>6</v>
      </c>
      <c r="D1326" t="s">
        <v>17</v>
      </c>
      <c r="E1326" t="s">
        <v>61</v>
      </c>
      <c r="F1326" t="s">
        <v>7</v>
      </c>
      <c r="G1326" s="10">
        <v>3.1488519347622801</v>
      </c>
      <c r="H1326" s="5">
        <v>1.87235757523541</v>
      </c>
      <c r="I1326" s="5">
        <v>1.2635717577482299</v>
      </c>
      <c r="J1326" s="5">
        <v>0.95340749871919095</v>
      </c>
      <c r="K1326" s="5">
        <v>0.57347565720254101</v>
      </c>
      <c r="L1326" s="5">
        <v>1.2533599858801501</v>
      </c>
      <c r="M1326" s="10">
        <v>1.8086760730242699</v>
      </c>
      <c r="N1326" s="5">
        <v>1.3075893732014701</v>
      </c>
      <c r="O1326" s="5">
        <v>1.2438786078405899</v>
      </c>
      <c r="P1326" s="5">
        <v>0.98739556320441102</v>
      </c>
      <c r="Q1326" s="5">
        <v>0.79750489934759305</v>
      </c>
      <c r="R1326" s="5">
        <v>1.1248627789421399</v>
      </c>
      <c r="S1326" s="11" t="s">
        <v>51</v>
      </c>
      <c r="T1326" t="s">
        <v>53</v>
      </c>
      <c r="U1326" t="s">
        <v>53</v>
      </c>
      <c r="V1326" t="s">
        <v>49</v>
      </c>
      <c r="W1326" t="s">
        <v>51</v>
      </c>
      <c r="X1326" t="s">
        <v>49</v>
      </c>
      <c r="Y1326" s="7">
        <f>ABS(Quintile_Data[[#This Row],[AE_Amt_Overall]]-MAX(Quintile_Data[[#This Row],[AE_Amt_Q1]:[AE_Amt_Q5]]))</f>
        <v>1.89549194888213</v>
      </c>
      <c r="Z1326" s="6">
        <f>ABS(MIN(Quintile_Data[[#This Row],[AE_Amt_Q1]:[AE_Amt_Q5]])-Quintile_Data[[#This Row],[AE_Amt_Overall]])</f>
        <v>0.67988432867760906</v>
      </c>
      <c r="AA1326" s="19">
        <f>VLOOKUP(Quintile_Data[[#This Row],[Deaths_Q1]],Mapping!$A$2:$B$8,2,FALSE)</f>
        <v>6</v>
      </c>
      <c r="AB1326" s="8">
        <f>VLOOKUP(Quintile_Data[[#This Row],[Deaths_Q2]],Mapping!$A$2:$B$8,2,FALSE)</f>
        <v>12</v>
      </c>
      <c r="AC1326" s="8">
        <f>VLOOKUP(Quintile_Data[[#This Row],[Deaths_Q3]],Mapping!$A$2:$B$8,2,FALSE)</f>
        <v>12</v>
      </c>
      <c r="AD1326" s="8">
        <f>VLOOKUP(Quintile_Data[[#This Row],[Deaths_Q4]],Mapping!$A$2:$B$8,2,FALSE)</f>
        <v>25</v>
      </c>
      <c r="AE1326" s="8">
        <f>VLOOKUP(Quintile_Data[[#This Row],[Deaths_Q5]],Mapping!$A$2:$B$8,2,FALSE)</f>
        <v>6</v>
      </c>
      <c r="AF1326" s="8">
        <f>VLOOKUP(Quintile_Data[[#This Row],[Deaths_Overall]],Mapping!$A$2:$B$8,2,FALSE)</f>
        <v>25</v>
      </c>
    </row>
    <row r="1327" spans="1:32" x14ac:dyDescent="0.25">
      <c r="A1327" t="s">
        <v>12</v>
      </c>
      <c r="B1327" t="s">
        <v>15</v>
      </c>
      <c r="C1327" t="s">
        <v>6</v>
      </c>
      <c r="D1327" t="s">
        <v>17</v>
      </c>
      <c r="E1327" t="s">
        <v>61</v>
      </c>
      <c r="F1327" t="s">
        <v>57</v>
      </c>
      <c r="G1327" s="10">
        <v>2.3167697552513098</v>
      </c>
      <c r="H1327" s="5">
        <v>1.55634411688809</v>
      </c>
      <c r="I1327" s="5">
        <v>1.2036077075285101</v>
      </c>
      <c r="J1327" s="5">
        <v>0.97906108909581502</v>
      </c>
      <c r="K1327" s="5">
        <v>0.64189327743034597</v>
      </c>
      <c r="L1327" s="5">
        <v>1.2285251482795301</v>
      </c>
      <c r="M1327" s="10">
        <v>1.4340705707494801</v>
      </c>
      <c r="N1327" s="5">
        <v>1.3323999157597799</v>
      </c>
      <c r="O1327" s="5">
        <v>1.2750752179074401</v>
      </c>
      <c r="P1327" s="5">
        <v>0.97611797454078497</v>
      </c>
      <c r="Q1327" s="5">
        <v>0.91235231522795601</v>
      </c>
      <c r="R1327" s="5">
        <v>1.22251877362921</v>
      </c>
      <c r="S1327" s="11" t="s">
        <v>49</v>
      </c>
      <c r="T1327" t="s">
        <v>48</v>
      </c>
      <c r="U1327" t="s">
        <v>48</v>
      </c>
      <c r="V1327" t="s">
        <v>48</v>
      </c>
      <c r="W1327" t="s">
        <v>49</v>
      </c>
      <c r="X1327" t="s">
        <v>48</v>
      </c>
      <c r="Y1327" s="7">
        <f>ABS(Quintile_Data[[#This Row],[AE_Amt_Overall]]-MAX(Quintile_Data[[#This Row],[AE_Amt_Q1]:[AE_Amt_Q5]]))</f>
        <v>1.0882446069717797</v>
      </c>
      <c r="Z1327" s="6">
        <f>ABS(MIN(Quintile_Data[[#This Row],[AE_Amt_Q1]:[AE_Amt_Q5]])-Quintile_Data[[#This Row],[AE_Amt_Overall]])</f>
        <v>0.58663187084918411</v>
      </c>
      <c r="AA1327" s="19">
        <f>VLOOKUP(Quintile_Data[[#This Row],[Deaths_Q1]],Mapping!$A$2:$B$8,2,FALSE)</f>
        <v>25</v>
      </c>
      <c r="AB1327" s="8">
        <f>VLOOKUP(Quintile_Data[[#This Row],[Deaths_Q2]],Mapping!$A$2:$B$8,2,FALSE)</f>
        <v>50</v>
      </c>
      <c r="AC1327" s="8">
        <f>VLOOKUP(Quintile_Data[[#This Row],[Deaths_Q3]],Mapping!$A$2:$B$8,2,FALSE)</f>
        <v>50</v>
      </c>
      <c r="AD1327" s="8">
        <f>VLOOKUP(Quintile_Data[[#This Row],[Deaths_Q4]],Mapping!$A$2:$B$8,2,FALSE)</f>
        <v>50</v>
      </c>
      <c r="AE1327" s="8">
        <f>VLOOKUP(Quintile_Data[[#This Row],[Deaths_Q5]],Mapping!$A$2:$B$8,2,FALSE)</f>
        <v>25</v>
      </c>
      <c r="AF1327" s="8">
        <f>VLOOKUP(Quintile_Data[[#This Row],[Deaths_Overall]],Mapping!$A$2:$B$8,2,FALSE)</f>
        <v>50</v>
      </c>
    </row>
    <row r="1328" spans="1:32" x14ac:dyDescent="0.25">
      <c r="A1328" t="s">
        <v>12</v>
      </c>
      <c r="B1328" t="s">
        <v>15</v>
      </c>
      <c r="C1328" t="s">
        <v>6</v>
      </c>
      <c r="D1328" t="s">
        <v>17</v>
      </c>
      <c r="E1328" t="s">
        <v>62</v>
      </c>
      <c r="F1328" t="s">
        <v>16</v>
      </c>
      <c r="G1328" s="10">
        <v>1.76312940832448</v>
      </c>
      <c r="H1328" s="5">
        <v>1.3724148921994399</v>
      </c>
      <c r="I1328" s="5">
        <v>1.21038064687609</v>
      </c>
      <c r="J1328" s="5">
        <v>0.98959578315266905</v>
      </c>
      <c r="K1328" s="5">
        <v>0.62053984166175102</v>
      </c>
      <c r="L1328" s="5">
        <v>1.14992349690068</v>
      </c>
      <c r="M1328" s="10">
        <v>1.6047839020457499</v>
      </c>
      <c r="N1328" s="5">
        <v>1.1886525446254701</v>
      </c>
      <c r="O1328" s="5">
        <v>1.2586634806624599</v>
      </c>
      <c r="P1328" s="5">
        <v>1.0786923851914501</v>
      </c>
      <c r="Q1328" s="5">
        <v>0.75914443074610505</v>
      </c>
      <c r="R1328" s="5">
        <v>1.17370106016003</v>
      </c>
      <c r="S1328" s="11" t="s">
        <v>53</v>
      </c>
      <c r="T1328" t="s">
        <v>49</v>
      </c>
      <c r="U1328" t="s">
        <v>48</v>
      </c>
      <c r="V1328" t="s">
        <v>49</v>
      </c>
      <c r="W1328" t="s">
        <v>53</v>
      </c>
      <c r="X1328" t="s">
        <v>48</v>
      </c>
      <c r="Y1328" s="7">
        <f>ABS(Quintile_Data[[#This Row],[AE_Amt_Overall]]-MAX(Quintile_Data[[#This Row],[AE_Amt_Q1]:[AE_Amt_Q5]]))</f>
        <v>0.61320591142379999</v>
      </c>
      <c r="Z1328" s="6">
        <f>ABS(MIN(Quintile_Data[[#This Row],[AE_Amt_Q1]:[AE_Amt_Q5]])-Quintile_Data[[#This Row],[AE_Amt_Overall]])</f>
        <v>0.52938365523892894</v>
      </c>
      <c r="AA1328" s="19">
        <f>VLOOKUP(Quintile_Data[[#This Row],[Deaths_Q1]],Mapping!$A$2:$B$8,2,FALSE)</f>
        <v>12</v>
      </c>
      <c r="AB1328" s="8">
        <f>VLOOKUP(Quintile_Data[[#This Row],[Deaths_Q2]],Mapping!$A$2:$B$8,2,FALSE)</f>
        <v>25</v>
      </c>
      <c r="AC1328" s="8">
        <f>VLOOKUP(Quintile_Data[[#This Row],[Deaths_Q3]],Mapping!$A$2:$B$8,2,FALSE)</f>
        <v>50</v>
      </c>
      <c r="AD1328" s="8">
        <f>VLOOKUP(Quintile_Data[[#This Row],[Deaths_Q4]],Mapping!$A$2:$B$8,2,FALSE)</f>
        <v>25</v>
      </c>
      <c r="AE1328" s="8">
        <f>VLOOKUP(Quintile_Data[[#This Row],[Deaths_Q5]],Mapping!$A$2:$B$8,2,FALSE)</f>
        <v>12</v>
      </c>
      <c r="AF1328" s="8">
        <f>VLOOKUP(Quintile_Data[[#This Row],[Deaths_Overall]],Mapping!$A$2:$B$8,2,FALSE)</f>
        <v>50</v>
      </c>
    </row>
    <row r="1329" spans="1:32" x14ac:dyDescent="0.25">
      <c r="A1329" t="s">
        <v>12</v>
      </c>
      <c r="B1329" t="s">
        <v>15</v>
      </c>
      <c r="C1329" t="s">
        <v>6</v>
      </c>
      <c r="D1329" t="s">
        <v>17</v>
      </c>
      <c r="E1329" t="s">
        <v>62</v>
      </c>
      <c r="F1329" t="s">
        <v>7</v>
      </c>
      <c r="G1329" s="10">
        <v>2.599844419499</v>
      </c>
      <c r="H1329" s="5">
        <v>1.6445081077485699</v>
      </c>
      <c r="I1329" s="5">
        <v>1.19671755243115</v>
      </c>
      <c r="J1329" s="5">
        <v>0.75674547031867601</v>
      </c>
      <c r="K1329" s="5">
        <v>0.23921564644826901</v>
      </c>
      <c r="L1329" s="5">
        <v>1.18054302642874</v>
      </c>
      <c r="M1329" s="10">
        <v>1.5068003167407</v>
      </c>
      <c r="N1329" s="5">
        <v>1.3203760569592999</v>
      </c>
      <c r="O1329" s="5">
        <v>1.0781327546466299</v>
      </c>
      <c r="P1329" s="5">
        <v>0.86943795121166301</v>
      </c>
      <c r="Q1329" s="5">
        <v>0.71124393747418702</v>
      </c>
      <c r="R1329" s="5">
        <v>1.0861043342509999</v>
      </c>
      <c r="S1329" s="11" t="s">
        <v>53</v>
      </c>
      <c r="T1329" t="s">
        <v>53</v>
      </c>
      <c r="U1329" t="s">
        <v>53</v>
      </c>
      <c r="V1329" t="s">
        <v>53</v>
      </c>
      <c r="W1329" t="s">
        <v>51</v>
      </c>
      <c r="X1329" t="s">
        <v>49</v>
      </c>
      <c r="Y1329" s="7">
        <f>ABS(Quintile_Data[[#This Row],[AE_Amt_Overall]]-MAX(Quintile_Data[[#This Row],[AE_Amt_Q1]:[AE_Amt_Q5]]))</f>
        <v>1.41930139307026</v>
      </c>
      <c r="Z1329" s="6">
        <f>ABS(MIN(Quintile_Data[[#This Row],[AE_Amt_Q1]:[AE_Amt_Q5]])-Quintile_Data[[#This Row],[AE_Amt_Overall]])</f>
        <v>0.941327379980471</v>
      </c>
      <c r="AA1329" s="19">
        <f>VLOOKUP(Quintile_Data[[#This Row],[Deaths_Q1]],Mapping!$A$2:$B$8,2,FALSE)</f>
        <v>12</v>
      </c>
      <c r="AB1329" s="8">
        <f>VLOOKUP(Quintile_Data[[#This Row],[Deaths_Q2]],Mapping!$A$2:$B$8,2,FALSE)</f>
        <v>12</v>
      </c>
      <c r="AC1329" s="8">
        <f>VLOOKUP(Quintile_Data[[#This Row],[Deaths_Q3]],Mapping!$A$2:$B$8,2,FALSE)</f>
        <v>12</v>
      </c>
      <c r="AD1329" s="8">
        <f>VLOOKUP(Quintile_Data[[#This Row],[Deaths_Q4]],Mapping!$A$2:$B$8,2,FALSE)</f>
        <v>12</v>
      </c>
      <c r="AE1329" s="8">
        <f>VLOOKUP(Quintile_Data[[#This Row],[Deaths_Q5]],Mapping!$A$2:$B$8,2,FALSE)</f>
        <v>6</v>
      </c>
      <c r="AF1329" s="8">
        <f>VLOOKUP(Quintile_Data[[#This Row],[Deaths_Overall]],Mapping!$A$2:$B$8,2,FALSE)</f>
        <v>25</v>
      </c>
    </row>
    <row r="1330" spans="1:32" x14ac:dyDescent="0.25">
      <c r="A1330" t="s">
        <v>12</v>
      </c>
      <c r="B1330" t="s">
        <v>15</v>
      </c>
      <c r="C1330" t="s">
        <v>6</v>
      </c>
      <c r="D1330" t="s">
        <v>17</v>
      </c>
      <c r="E1330" t="s">
        <v>62</v>
      </c>
      <c r="F1330" t="s">
        <v>57</v>
      </c>
      <c r="G1330" s="10">
        <v>2.0439787065168198</v>
      </c>
      <c r="H1330" s="5">
        <v>1.49355375261141</v>
      </c>
      <c r="I1330" s="5">
        <v>1.20089395118479</v>
      </c>
      <c r="J1330" s="5">
        <v>0.80585533001318699</v>
      </c>
      <c r="K1330" s="5">
        <v>0.44631852476429001</v>
      </c>
      <c r="L1330" s="5">
        <v>1.1758493158355301</v>
      </c>
      <c r="M1330" s="10">
        <v>1.33004838341535</v>
      </c>
      <c r="N1330" s="5">
        <v>1.2404611437838899</v>
      </c>
      <c r="O1330" s="5">
        <v>1.1344052438830201</v>
      </c>
      <c r="P1330" s="5">
        <v>1.05072406747312</v>
      </c>
      <c r="Q1330" s="5">
        <v>0.92543154657371396</v>
      </c>
      <c r="R1330" s="5">
        <v>1.1563493587809801</v>
      </c>
      <c r="S1330" s="11" t="s">
        <v>49</v>
      </c>
      <c r="T1330" t="s">
        <v>49</v>
      </c>
      <c r="U1330" t="s">
        <v>49</v>
      </c>
      <c r="V1330" t="s">
        <v>49</v>
      </c>
      <c r="W1330" t="s">
        <v>49</v>
      </c>
      <c r="X1330" t="s">
        <v>48</v>
      </c>
      <c r="Y1330" s="7">
        <f>ABS(Quintile_Data[[#This Row],[AE_Amt_Overall]]-MAX(Quintile_Data[[#This Row],[AE_Amt_Q1]:[AE_Amt_Q5]]))</f>
        <v>0.86812939068128969</v>
      </c>
      <c r="Z1330" s="6">
        <f>ABS(MIN(Quintile_Data[[#This Row],[AE_Amt_Q1]:[AE_Amt_Q5]])-Quintile_Data[[#This Row],[AE_Amt_Overall]])</f>
        <v>0.72953079107124008</v>
      </c>
      <c r="AA1330" s="19">
        <f>VLOOKUP(Quintile_Data[[#This Row],[Deaths_Q1]],Mapping!$A$2:$B$8,2,FALSE)</f>
        <v>25</v>
      </c>
      <c r="AB1330" s="8">
        <f>VLOOKUP(Quintile_Data[[#This Row],[Deaths_Q2]],Mapping!$A$2:$B$8,2,FALSE)</f>
        <v>25</v>
      </c>
      <c r="AC1330" s="8">
        <f>VLOOKUP(Quintile_Data[[#This Row],[Deaths_Q3]],Mapping!$A$2:$B$8,2,FALSE)</f>
        <v>25</v>
      </c>
      <c r="AD1330" s="8">
        <f>VLOOKUP(Quintile_Data[[#This Row],[Deaths_Q4]],Mapping!$A$2:$B$8,2,FALSE)</f>
        <v>25</v>
      </c>
      <c r="AE1330" s="8">
        <f>VLOOKUP(Quintile_Data[[#This Row],[Deaths_Q5]],Mapping!$A$2:$B$8,2,FALSE)</f>
        <v>25</v>
      </c>
      <c r="AF1330" s="8">
        <f>VLOOKUP(Quintile_Data[[#This Row],[Deaths_Overall]],Mapping!$A$2:$B$8,2,FALSE)</f>
        <v>50</v>
      </c>
    </row>
    <row r="1331" spans="1:32" x14ac:dyDescent="0.25">
      <c r="A1331" t="s">
        <v>12</v>
      </c>
      <c r="B1331" t="s">
        <v>15</v>
      </c>
      <c r="C1331" t="s">
        <v>6</v>
      </c>
      <c r="D1331" t="s">
        <v>17</v>
      </c>
      <c r="E1331" t="s">
        <v>11</v>
      </c>
      <c r="F1331" t="s">
        <v>16</v>
      </c>
      <c r="G1331" s="10">
        <v>2.0473649983350302</v>
      </c>
      <c r="H1331" s="5">
        <v>1.45025856067359</v>
      </c>
      <c r="I1331" s="5">
        <v>1.0927399967842599</v>
      </c>
      <c r="J1331" s="5">
        <v>0.83138992654482002</v>
      </c>
      <c r="K1331" s="5">
        <v>0.66938559607475601</v>
      </c>
      <c r="L1331" s="5">
        <v>1.0962502845655699</v>
      </c>
      <c r="M1331" s="10">
        <v>1.78306163215345</v>
      </c>
      <c r="N1331" s="5">
        <v>1.44189434534526</v>
      </c>
      <c r="O1331" s="5">
        <v>1.1259060444350999</v>
      </c>
      <c r="P1331" s="5">
        <v>0.94470006675234797</v>
      </c>
      <c r="Q1331" s="5">
        <v>0.75747247045667199</v>
      </c>
      <c r="R1331" s="5">
        <v>1.1818981040243599</v>
      </c>
      <c r="S1331" s="11" t="s">
        <v>53</v>
      </c>
      <c r="T1331" t="s">
        <v>49</v>
      </c>
      <c r="U1331" t="s">
        <v>49</v>
      </c>
      <c r="V1331" t="s">
        <v>53</v>
      </c>
      <c r="W1331" t="s">
        <v>53</v>
      </c>
      <c r="X1331" t="s">
        <v>48</v>
      </c>
      <c r="Y1331" s="7">
        <f>ABS(Quintile_Data[[#This Row],[AE_Amt_Overall]]-MAX(Quintile_Data[[#This Row],[AE_Amt_Q1]:[AE_Amt_Q5]]))</f>
        <v>0.95111471376946022</v>
      </c>
      <c r="Z1331" s="6">
        <f>ABS(MIN(Quintile_Data[[#This Row],[AE_Amt_Q1]:[AE_Amt_Q5]])-Quintile_Data[[#This Row],[AE_Amt_Overall]])</f>
        <v>0.42686468849081394</v>
      </c>
      <c r="AA1331" s="19">
        <f>VLOOKUP(Quintile_Data[[#This Row],[Deaths_Q1]],Mapping!$A$2:$B$8,2,FALSE)</f>
        <v>12</v>
      </c>
      <c r="AB1331" s="8">
        <f>VLOOKUP(Quintile_Data[[#This Row],[Deaths_Q2]],Mapping!$A$2:$B$8,2,FALSE)</f>
        <v>25</v>
      </c>
      <c r="AC1331" s="8">
        <f>VLOOKUP(Quintile_Data[[#This Row],[Deaths_Q3]],Mapping!$A$2:$B$8,2,FALSE)</f>
        <v>25</v>
      </c>
      <c r="AD1331" s="8">
        <f>VLOOKUP(Quintile_Data[[#This Row],[Deaths_Q4]],Mapping!$A$2:$B$8,2,FALSE)</f>
        <v>12</v>
      </c>
      <c r="AE1331" s="8">
        <f>VLOOKUP(Quintile_Data[[#This Row],[Deaths_Q5]],Mapping!$A$2:$B$8,2,FALSE)</f>
        <v>12</v>
      </c>
      <c r="AF1331" s="8">
        <f>VLOOKUP(Quintile_Data[[#This Row],[Deaths_Overall]],Mapping!$A$2:$B$8,2,FALSE)</f>
        <v>50</v>
      </c>
    </row>
    <row r="1332" spans="1:32" x14ac:dyDescent="0.25">
      <c r="A1332" t="s">
        <v>12</v>
      </c>
      <c r="B1332" t="s">
        <v>15</v>
      </c>
      <c r="C1332" t="s">
        <v>6</v>
      </c>
      <c r="D1332" t="s">
        <v>17</v>
      </c>
      <c r="E1332" t="s">
        <v>11</v>
      </c>
      <c r="F1332" t="s">
        <v>7</v>
      </c>
      <c r="G1332" s="10">
        <v>3.12774690601595</v>
      </c>
      <c r="H1332" s="5">
        <v>1.4410851659624</v>
      </c>
      <c r="I1332" s="5">
        <v>0.913388718549621</v>
      </c>
      <c r="J1332" s="5">
        <v>0.51740873088898198</v>
      </c>
      <c r="K1332" s="5">
        <v>0.19016251630945699</v>
      </c>
      <c r="L1332" s="5">
        <v>0.76608361270618097</v>
      </c>
      <c r="M1332" s="10">
        <v>1.6142552278844899</v>
      </c>
      <c r="N1332" s="5">
        <v>0.98149110973686904</v>
      </c>
      <c r="O1332" s="5">
        <v>0.97992370647974603</v>
      </c>
      <c r="P1332" s="5">
        <v>0.79295289840769001</v>
      </c>
      <c r="Q1332" s="5">
        <v>0.48283464703780399</v>
      </c>
      <c r="R1332" s="5">
        <v>0.83099109072812005</v>
      </c>
      <c r="S1332" s="11" t="s">
        <v>51</v>
      </c>
      <c r="T1332" t="s">
        <v>51</v>
      </c>
      <c r="U1332" t="s">
        <v>49</v>
      </c>
      <c r="V1332" t="s">
        <v>51</v>
      </c>
      <c r="W1332" t="s">
        <v>51</v>
      </c>
      <c r="X1332" t="s">
        <v>49</v>
      </c>
      <c r="Y1332" s="7">
        <f>ABS(Quintile_Data[[#This Row],[AE_Amt_Overall]]-MAX(Quintile_Data[[#This Row],[AE_Amt_Q1]:[AE_Amt_Q5]]))</f>
        <v>2.361663293309769</v>
      </c>
      <c r="Z1332" s="6">
        <f>ABS(MIN(Quintile_Data[[#This Row],[AE_Amt_Q1]:[AE_Amt_Q5]])-Quintile_Data[[#This Row],[AE_Amt_Overall]])</f>
        <v>0.57592109639672395</v>
      </c>
      <c r="AA1332" s="19">
        <f>VLOOKUP(Quintile_Data[[#This Row],[Deaths_Q1]],Mapping!$A$2:$B$8,2,FALSE)</f>
        <v>6</v>
      </c>
      <c r="AB1332" s="8">
        <f>VLOOKUP(Quintile_Data[[#This Row],[Deaths_Q2]],Mapping!$A$2:$B$8,2,FALSE)</f>
        <v>6</v>
      </c>
      <c r="AC1332" s="8">
        <f>VLOOKUP(Quintile_Data[[#This Row],[Deaths_Q3]],Mapping!$A$2:$B$8,2,FALSE)</f>
        <v>25</v>
      </c>
      <c r="AD1332" s="8">
        <f>VLOOKUP(Quintile_Data[[#This Row],[Deaths_Q4]],Mapping!$A$2:$B$8,2,FALSE)</f>
        <v>6</v>
      </c>
      <c r="AE1332" s="8">
        <f>VLOOKUP(Quintile_Data[[#This Row],[Deaths_Q5]],Mapping!$A$2:$B$8,2,FALSE)</f>
        <v>6</v>
      </c>
      <c r="AF1332" s="8">
        <f>VLOOKUP(Quintile_Data[[#This Row],[Deaths_Overall]],Mapping!$A$2:$B$8,2,FALSE)</f>
        <v>25</v>
      </c>
    </row>
    <row r="1333" spans="1:32" x14ac:dyDescent="0.25">
      <c r="A1333" t="s">
        <v>12</v>
      </c>
      <c r="B1333" t="s">
        <v>15</v>
      </c>
      <c r="C1333" t="s">
        <v>6</v>
      </c>
      <c r="D1333" t="s">
        <v>17</v>
      </c>
      <c r="E1333" t="s">
        <v>11</v>
      </c>
      <c r="F1333" t="s">
        <v>57</v>
      </c>
      <c r="G1333" s="10">
        <v>1.98002960990207</v>
      </c>
      <c r="H1333" s="5">
        <v>1.3746599311755301</v>
      </c>
      <c r="I1333" s="5">
        <v>1.01531640256731</v>
      </c>
      <c r="J1333" s="5">
        <v>0.87805848966604405</v>
      </c>
      <c r="K1333" s="5">
        <v>0.269239125195253</v>
      </c>
      <c r="L1333" s="5">
        <v>0.79887151641060505</v>
      </c>
      <c r="M1333" s="10">
        <v>1.1496071032245301</v>
      </c>
      <c r="N1333" s="5">
        <v>1.3722321782132101</v>
      </c>
      <c r="O1333" s="5">
        <v>1.09048609950735</v>
      </c>
      <c r="P1333" s="5">
        <v>1.05317969623825</v>
      </c>
      <c r="Q1333" s="5">
        <v>0.69842991895351803</v>
      </c>
      <c r="R1333" s="5">
        <v>1.07677414524021</v>
      </c>
      <c r="S1333" s="11" t="s">
        <v>49</v>
      </c>
      <c r="T1333" t="s">
        <v>49</v>
      </c>
      <c r="U1333" t="s">
        <v>49</v>
      </c>
      <c r="V1333" t="s">
        <v>49</v>
      </c>
      <c r="W1333" t="s">
        <v>53</v>
      </c>
      <c r="X1333" t="s">
        <v>48</v>
      </c>
      <c r="Y1333" s="7">
        <f>ABS(Quintile_Data[[#This Row],[AE_Amt_Overall]]-MAX(Quintile_Data[[#This Row],[AE_Amt_Q1]:[AE_Amt_Q5]]))</f>
        <v>1.1811580934914649</v>
      </c>
      <c r="Z1333" s="6">
        <f>ABS(MIN(Quintile_Data[[#This Row],[AE_Amt_Q1]:[AE_Amt_Q5]])-Quintile_Data[[#This Row],[AE_Amt_Overall]])</f>
        <v>0.52963239121535199</v>
      </c>
      <c r="AA1333" s="19">
        <f>VLOOKUP(Quintile_Data[[#This Row],[Deaths_Q1]],Mapping!$A$2:$B$8,2,FALSE)</f>
        <v>25</v>
      </c>
      <c r="AB1333" s="8">
        <f>VLOOKUP(Quintile_Data[[#This Row],[Deaths_Q2]],Mapping!$A$2:$B$8,2,FALSE)</f>
        <v>25</v>
      </c>
      <c r="AC1333" s="8">
        <f>VLOOKUP(Quintile_Data[[#This Row],[Deaths_Q3]],Mapping!$A$2:$B$8,2,FALSE)</f>
        <v>25</v>
      </c>
      <c r="AD1333" s="8">
        <f>VLOOKUP(Quintile_Data[[#This Row],[Deaths_Q4]],Mapping!$A$2:$B$8,2,FALSE)</f>
        <v>25</v>
      </c>
      <c r="AE1333" s="8">
        <f>VLOOKUP(Quintile_Data[[#This Row],[Deaths_Q5]],Mapping!$A$2:$B$8,2,FALSE)</f>
        <v>12</v>
      </c>
      <c r="AF1333" s="8">
        <f>VLOOKUP(Quintile_Data[[#This Row],[Deaths_Overall]],Mapping!$A$2:$B$8,2,FALSE)</f>
        <v>50</v>
      </c>
    </row>
    <row r="1334" spans="1:32" x14ac:dyDescent="0.25">
      <c r="A1334" t="s">
        <v>12</v>
      </c>
      <c r="B1334" t="s">
        <v>15</v>
      </c>
      <c r="C1334" t="s">
        <v>6</v>
      </c>
      <c r="D1334" t="s">
        <v>17</v>
      </c>
      <c r="E1334" t="s">
        <v>58</v>
      </c>
      <c r="F1334" t="s">
        <v>16</v>
      </c>
      <c r="G1334" s="10">
        <v>1.5589832611076799</v>
      </c>
      <c r="H1334" s="5">
        <v>1.3398248957097401</v>
      </c>
      <c r="I1334" s="5">
        <v>1.20885422558629</v>
      </c>
      <c r="J1334" s="5">
        <v>1.0392174285448199</v>
      </c>
      <c r="K1334" s="5">
        <v>0.73377200517833996</v>
      </c>
      <c r="L1334" s="5">
        <v>1.15478157054688</v>
      </c>
      <c r="M1334" s="10">
        <v>1.5389212905116001</v>
      </c>
      <c r="N1334" s="5">
        <v>1.30083621367834</v>
      </c>
      <c r="O1334" s="5">
        <v>1.2330013517010701</v>
      </c>
      <c r="P1334" s="5">
        <v>1.1000350080316701</v>
      </c>
      <c r="Q1334" s="5">
        <v>0.81312888984680398</v>
      </c>
      <c r="R1334" s="5">
        <v>1.21194634022578</v>
      </c>
      <c r="S1334" s="11" t="s">
        <v>49</v>
      </c>
      <c r="T1334" t="s">
        <v>48</v>
      </c>
      <c r="U1334" t="s">
        <v>48</v>
      </c>
      <c r="V1334" t="s">
        <v>48</v>
      </c>
      <c r="W1334" t="s">
        <v>49</v>
      </c>
      <c r="X1334" t="s">
        <v>50</v>
      </c>
      <c r="Y1334" s="7">
        <f>ABS(Quintile_Data[[#This Row],[AE_Amt_Overall]]-MAX(Quintile_Data[[#This Row],[AE_Amt_Q1]:[AE_Amt_Q5]]))</f>
        <v>0.40420169056079991</v>
      </c>
      <c r="Z1334" s="6">
        <f>ABS(MIN(Quintile_Data[[#This Row],[AE_Amt_Q1]:[AE_Amt_Q5]])-Quintile_Data[[#This Row],[AE_Amt_Overall]])</f>
        <v>0.42100956536854006</v>
      </c>
      <c r="AA1334" s="19">
        <f>VLOOKUP(Quintile_Data[[#This Row],[Deaths_Q1]],Mapping!$A$2:$B$8,2,FALSE)</f>
        <v>25</v>
      </c>
      <c r="AB1334" s="8">
        <f>VLOOKUP(Quintile_Data[[#This Row],[Deaths_Q2]],Mapping!$A$2:$B$8,2,FALSE)</f>
        <v>50</v>
      </c>
      <c r="AC1334" s="8">
        <f>VLOOKUP(Quintile_Data[[#This Row],[Deaths_Q3]],Mapping!$A$2:$B$8,2,FALSE)</f>
        <v>50</v>
      </c>
      <c r="AD1334" s="8">
        <f>VLOOKUP(Quintile_Data[[#This Row],[Deaths_Q4]],Mapping!$A$2:$B$8,2,FALSE)</f>
        <v>50</v>
      </c>
      <c r="AE1334" s="8">
        <f>VLOOKUP(Quintile_Data[[#This Row],[Deaths_Q5]],Mapping!$A$2:$B$8,2,FALSE)</f>
        <v>25</v>
      </c>
      <c r="AF1334" s="8">
        <f>VLOOKUP(Quintile_Data[[#This Row],[Deaths_Overall]],Mapping!$A$2:$B$8,2,FALSE)</f>
        <v>100</v>
      </c>
    </row>
    <row r="1335" spans="1:32" x14ac:dyDescent="0.25">
      <c r="A1335" t="s">
        <v>12</v>
      </c>
      <c r="B1335" t="s">
        <v>15</v>
      </c>
      <c r="C1335" t="s">
        <v>6</v>
      </c>
      <c r="D1335" t="s">
        <v>17</v>
      </c>
      <c r="E1335" t="s">
        <v>58</v>
      </c>
      <c r="F1335" t="s">
        <v>7</v>
      </c>
      <c r="G1335" s="10">
        <v>2.2945115686989199</v>
      </c>
      <c r="H1335" s="5">
        <v>1.55999516508634</v>
      </c>
      <c r="I1335" s="5">
        <v>1.17006233539265</v>
      </c>
      <c r="J1335" s="5">
        <v>0.84522858111850596</v>
      </c>
      <c r="K1335" s="5">
        <v>0.52443542989630099</v>
      </c>
      <c r="L1335" s="5">
        <v>1.0304633526195901</v>
      </c>
      <c r="M1335" s="10">
        <v>1.6425819375016399</v>
      </c>
      <c r="N1335" s="5">
        <v>1.1756419765564701</v>
      </c>
      <c r="O1335" s="5">
        <v>1.1364851571613199</v>
      </c>
      <c r="P1335" s="5">
        <v>0.90715902637061097</v>
      </c>
      <c r="Q1335" s="5">
        <v>0.72727129829959203</v>
      </c>
      <c r="R1335" s="5">
        <v>1.0140710722484301</v>
      </c>
      <c r="S1335" s="11" t="s">
        <v>53</v>
      </c>
      <c r="T1335" t="s">
        <v>49</v>
      </c>
      <c r="U1335" t="s">
        <v>49</v>
      </c>
      <c r="V1335" t="s">
        <v>49</v>
      </c>
      <c r="W1335" t="s">
        <v>49</v>
      </c>
      <c r="X1335" t="s">
        <v>48</v>
      </c>
      <c r="Y1335" s="7">
        <f>ABS(Quintile_Data[[#This Row],[AE_Amt_Overall]]-MAX(Quintile_Data[[#This Row],[AE_Amt_Q1]:[AE_Amt_Q5]]))</f>
        <v>1.2640482160793298</v>
      </c>
      <c r="Z1335" s="6">
        <f>ABS(MIN(Quintile_Data[[#This Row],[AE_Amt_Q1]:[AE_Amt_Q5]])-Quintile_Data[[#This Row],[AE_Amt_Overall]])</f>
        <v>0.50602792272328911</v>
      </c>
      <c r="AA1335" s="19">
        <f>VLOOKUP(Quintile_Data[[#This Row],[Deaths_Q1]],Mapping!$A$2:$B$8,2,FALSE)</f>
        <v>12</v>
      </c>
      <c r="AB1335" s="8">
        <f>VLOOKUP(Quintile_Data[[#This Row],[Deaths_Q2]],Mapping!$A$2:$B$8,2,FALSE)</f>
        <v>25</v>
      </c>
      <c r="AC1335" s="8">
        <f>VLOOKUP(Quintile_Data[[#This Row],[Deaths_Q3]],Mapping!$A$2:$B$8,2,FALSE)</f>
        <v>25</v>
      </c>
      <c r="AD1335" s="8">
        <f>VLOOKUP(Quintile_Data[[#This Row],[Deaths_Q4]],Mapping!$A$2:$B$8,2,FALSE)</f>
        <v>25</v>
      </c>
      <c r="AE1335" s="8">
        <f>VLOOKUP(Quintile_Data[[#This Row],[Deaths_Q5]],Mapping!$A$2:$B$8,2,FALSE)</f>
        <v>25</v>
      </c>
      <c r="AF1335" s="8">
        <f>VLOOKUP(Quintile_Data[[#This Row],[Deaths_Overall]],Mapping!$A$2:$B$8,2,FALSE)</f>
        <v>50</v>
      </c>
    </row>
    <row r="1336" spans="1:32" x14ac:dyDescent="0.25">
      <c r="A1336" t="s">
        <v>12</v>
      </c>
      <c r="B1336" t="s">
        <v>15</v>
      </c>
      <c r="C1336" t="s">
        <v>6</v>
      </c>
      <c r="D1336" t="s">
        <v>17</v>
      </c>
      <c r="E1336" t="s">
        <v>58</v>
      </c>
      <c r="F1336" t="s">
        <v>57</v>
      </c>
      <c r="G1336" s="10">
        <v>1.72556444821454</v>
      </c>
      <c r="H1336" s="5">
        <v>1.35498936140019</v>
      </c>
      <c r="I1336" s="5">
        <v>1.2003984943014601</v>
      </c>
      <c r="J1336" s="5">
        <v>0.904297546882046</v>
      </c>
      <c r="K1336" s="5">
        <v>0.58109519237584895</v>
      </c>
      <c r="L1336" s="5">
        <v>1.0539423677239099</v>
      </c>
      <c r="M1336" s="10">
        <v>1.2625296465687099</v>
      </c>
      <c r="N1336" s="5">
        <v>1.2977433294160401</v>
      </c>
      <c r="O1336" s="5">
        <v>1.2243877335529101</v>
      </c>
      <c r="P1336" s="5">
        <v>1.0605647700638301</v>
      </c>
      <c r="Q1336" s="5">
        <v>0.81179966711001605</v>
      </c>
      <c r="R1336" s="5">
        <v>1.1818372479514001</v>
      </c>
      <c r="S1336" s="11" t="s">
        <v>48</v>
      </c>
      <c r="T1336" t="s">
        <v>48</v>
      </c>
      <c r="U1336" t="s">
        <v>48</v>
      </c>
      <c r="V1336" t="s">
        <v>48</v>
      </c>
      <c r="W1336" t="s">
        <v>48</v>
      </c>
      <c r="X1336" t="s">
        <v>50</v>
      </c>
      <c r="Y1336" s="7">
        <f>ABS(Quintile_Data[[#This Row],[AE_Amt_Overall]]-MAX(Quintile_Data[[#This Row],[AE_Amt_Q1]:[AE_Amt_Q5]]))</f>
        <v>0.6716220804906301</v>
      </c>
      <c r="Z1336" s="6">
        <f>ABS(MIN(Quintile_Data[[#This Row],[AE_Amt_Q1]:[AE_Amt_Q5]])-Quintile_Data[[#This Row],[AE_Amt_Overall]])</f>
        <v>0.47284717534806098</v>
      </c>
      <c r="AA1336" s="19">
        <f>VLOOKUP(Quintile_Data[[#This Row],[Deaths_Q1]],Mapping!$A$2:$B$8,2,FALSE)</f>
        <v>50</v>
      </c>
      <c r="AB1336" s="8">
        <f>VLOOKUP(Quintile_Data[[#This Row],[Deaths_Q2]],Mapping!$A$2:$B$8,2,FALSE)</f>
        <v>50</v>
      </c>
      <c r="AC1336" s="8">
        <f>VLOOKUP(Quintile_Data[[#This Row],[Deaths_Q3]],Mapping!$A$2:$B$8,2,FALSE)</f>
        <v>50</v>
      </c>
      <c r="AD1336" s="8">
        <f>VLOOKUP(Quintile_Data[[#This Row],[Deaths_Q4]],Mapping!$A$2:$B$8,2,FALSE)</f>
        <v>50</v>
      </c>
      <c r="AE1336" s="8">
        <f>VLOOKUP(Quintile_Data[[#This Row],[Deaths_Q5]],Mapping!$A$2:$B$8,2,FALSE)</f>
        <v>50</v>
      </c>
      <c r="AF1336" s="8">
        <f>VLOOKUP(Quintile_Data[[#This Row],[Deaths_Overall]],Mapping!$A$2:$B$8,2,FALSE)</f>
        <v>100</v>
      </c>
    </row>
    <row r="1337" spans="1:32" x14ac:dyDescent="0.25">
      <c r="A1337" t="s">
        <v>12</v>
      </c>
      <c r="B1337" t="s">
        <v>15</v>
      </c>
      <c r="C1337" t="s">
        <v>6</v>
      </c>
      <c r="D1337" t="s">
        <v>29</v>
      </c>
      <c r="E1337" t="s">
        <v>60</v>
      </c>
      <c r="F1337" t="s">
        <v>16</v>
      </c>
      <c r="G1337" s="10" t="s">
        <v>54</v>
      </c>
      <c r="H1337" s="5" t="s">
        <v>54</v>
      </c>
      <c r="I1337" s="5" t="s">
        <v>54</v>
      </c>
      <c r="J1337" s="5" t="s">
        <v>54</v>
      </c>
      <c r="K1337" s="5">
        <v>0.85827761403863001</v>
      </c>
      <c r="L1337" s="5">
        <v>1.06997596799338</v>
      </c>
      <c r="M1337" s="10" t="s">
        <v>54</v>
      </c>
      <c r="N1337" s="5" t="s">
        <v>54</v>
      </c>
      <c r="O1337" s="5" t="s">
        <v>54</v>
      </c>
      <c r="P1337" s="5" t="s">
        <v>54</v>
      </c>
      <c r="Q1337" s="5">
        <v>0.93636893734243498</v>
      </c>
      <c r="R1337" s="5">
        <v>1.0725554953338301</v>
      </c>
      <c r="S1337" s="11" t="s">
        <v>55</v>
      </c>
      <c r="T1337" t="s">
        <v>55</v>
      </c>
      <c r="U1337" t="s">
        <v>55</v>
      </c>
      <c r="V1337" t="s">
        <v>55</v>
      </c>
      <c r="W1337" t="s">
        <v>51</v>
      </c>
      <c r="X1337" t="s">
        <v>51</v>
      </c>
      <c r="Y1337" s="7">
        <f>ABS(Quintile_Data[[#This Row],[AE_Amt_Overall]]-MAX(Quintile_Data[[#This Row],[AE_Amt_Q1]:[AE_Amt_Q5]]))</f>
        <v>0.21169835395475001</v>
      </c>
      <c r="Z1337" s="6">
        <f>ABS(MIN(Quintile_Data[[#This Row],[AE_Amt_Q1]:[AE_Amt_Q5]])-Quintile_Data[[#This Row],[AE_Amt_Overall]])</f>
        <v>0.21169835395475001</v>
      </c>
      <c r="AA1337" s="19" t="str">
        <f>VLOOKUP(Quintile_Data[[#This Row],[Deaths_Q1]],Mapping!$A$2:$B$8,2,FALSE)</f>
        <v>N/A</v>
      </c>
      <c r="AB1337" s="8" t="str">
        <f>VLOOKUP(Quintile_Data[[#This Row],[Deaths_Q2]],Mapping!$A$2:$B$8,2,FALSE)</f>
        <v>N/A</v>
      </c>
      <c r="AC1337" s="8" t="str">
        <f>VLOOKUP(Quintile_Data[[#This Row],[Deaths_Q3]],Mapping!$A$2:$B$8,2,FALSE)</f>
        <v>N/A</v>
      </c>
      <c r="AD1337" s="8" t="str">
        <f>VLOOKUP(Quintile_Data[[#This Row],[Deaths_Q4]],Mapping!$A$2:$B$8,2,FALSE)</f>
        <v>N/A</v>
      </c>
      <c r="AE1337" s="8">
        <f>VLOOKUP(Quintile_Data[[#This Row],[Deaths_Q5]],Mapping!$A$2:$B$8,2,FALSE)</f>
        <v>6</v>
      </c>
      <c r="AF1337" s="8">
        <f>VLOOKUP(Quintile_Data[[#This Row],[Deaths_Overall]],Mapping!$A$2:$B$8,2,FALSE)</f>
        <v>6</v>
      </c>
    </row>
    <row r="1338" spans="1:32" x14ac:dyDescent="0.25">
      <c r="A1338" t="s">
        <v>12</v>
      </c>
      <c r="B1338" t="s">
        <v>15</v>
      </c>
      <c r="C1338" t="s">
        <v>6</v>
      </c>
      <c r="D1338" t="s">
        <v>29</v>
      </c>
      <c r="E1338" t="s">
        <v>60</v>
      </c>
      <c r="F1338" t="s">
        <v>7</v>
      </c>
      <c r="G1338" s="10" t="s">
        <v>54</v>
      </c>
      <c r="H1338" s="5" t="s">
        <v>54</v>
      </c>
      <c r="I1338" s="5" t="s">
        <v>54</v>
      </c>
      <c r="J1338" s="5" t="s">
        <v>54</v>
      </c>
      <c r="K1338" s="5" t="s">
        <v>54</v>
      </c>
      <c r="L1338" s="5" t="s">
        <v>54</v>
      </c>
      <c r="M1338" s="10" t="s">
        <v>54</v>
      </c>
      <c r="N1338" s="5" t="s">
        <v>54</v>
      </c>
      <c r="O1338" s="5" t="s">
        <v>54</v>
      </c>
      <c r="P1338" s="5" t="s">
        <v>54</v>
      </c>
      <c r="Q1338" s="5" t="s">
        <v>54</v>
      </c>
      <c r="R1338" s="5" t="s">
        <v>54</v>
      </c>
      <c r="S1338" s="11" t="s">
        <v>55</v>
      </c>
      <c r="T1338" t="s">
        <v>55</v>
      </c>
      <c r="U1338" t="s">
        <v>55</v>
      </c>
      <c r="V1338" t="s">
        <v>55</v>
      </c>
      <c r="W1338" t="s">
        <v>55</v>
      </c>
      <c r="X1338" t="s">
        <v>55</v>
      </c>
      <c r="Y1338" s="7" t="e">
        <f>ABS(Quintile_Data[[#This Row],[AE_Amt_Overall]]-MAX(Quintile_Data[[#This Row],[AE_Amt_Q1]:[AE_Amt_Q5]]))</f>
        <v>#VALUE!</v>
      </c>
      <c r="Z1338" s="6" t="e">
        <f>ABS(MIN(Quintile_Data[[#This Row],[AE_Amt_Q1]:[AE_Amt_Q5]])-Quintile_Data[[#This Row],[AE_Amt_Overall]])</f>
        <v>#VALUE!</v>
      </c>
      <c r="AA1338" s="19" t="str">
        <f>VLOOKUP(Quintile_Data[[#This Row],[Deaths_Q1]],Mapping!$A$2:$B$8,2,FALSE)</f>
        <v>N/A</v>
      </c>
      <c r="AB1338" s="8" t="str">
        <f>VLOOKUP(Quintile_Data[[#This Row],[Deaths_Q2]],Mapping!$A$2:$B$8,2,FALSE)</f>
        <v>N/A</v>
      </c>
      <c r="AC1338" s="8" t="str">
        <f>VLOOKUP(Quintile_Data[[#This Row],[Deaths_Q3]],Mapping!$A$2:$B$8,2,FALSE)</f>
        <v>N/A</v>
      </c>
      <c r="AD1338" s="8" t="str">
        <f>VLOOKUP(Quintile_Data[[#This Row],[Deaths_Q4]],Mapping!$A$2:$B$8,2,FALSE)</f>
        <v>N/A</v>
      </c>
      <c r="AE1338" s="8" t="str">
        <f>VLOOKUP(Quintile_Data[[#This Row],[Deaths_Q5]],Mapping!$A$2:$B$8,2,FALSE)</f>
        <v>N/A</v>
      </c>
      <c r="AF1338" s="8" t="str">
        <f>VLOOKUP(Quintile_Data[[#This Row],[Deaths_Overall]],Mapping!$A$2:$B$8,2,FALSE)</f>
        <v>N/A</v>
      </c>
    </row>
    <row r="1339" spans="1:32" x14ac:dyDescent="0.25">
      <c r="A1339" t="s">
        <v>12</v>
      </c>
      <c r="B1339" t="s">
        <v>15</v>
      </c>
      <c r="C1339" t="s">
        <v>6</v>
      </c>
      <c r="D1339" t="s">
        <v>29</v>
      </c>
      <c r="E1339" t="s">
        <v>60</v>
      </c>
      <c r="F1339" t="s">
        <v>57</v>
      </c>
      <c r="G1339" s="10" t="s">
        <v>54</v>
      </c>
      <c r="H1339" s="5" t="s">
        <v>54</v>
      </c>
      <c r="I1339" s="5">
        <v>1.5966912438393499</v>
      </c>
      <c r="J1339" s="5" t="s">
        <v>54</v>
      </c>
      <c r="K1339" s="5" t="s">
        <v>54</v>
      </c>
      <c r="L1339" s="5">
        <v>1.78992738233792</v>
      </c>
      <c r="M1339" s="10" t="s">
        <v>54</v>
      </c>
      <c r="N1339" s="5" t="s">
        <v>54</v>
      </c>
      <c r="O1339" s="5">
        <v>1.0736288354071</v>
      </c>
      <c r="P1339" s="5" t="s">
        <v>54</v>
      </c>
      <c r="Q1339" s="5" t="s">
        <v>54</v>
      </c>
      <c r="R1339" s="5">
        <v>1.1606149593898001</v>
      </c>
      <c r="S1339" s="11" t="s">
        <v>55</v>
      </c>
      <c r="T1339" t="s">
        <v>55</v>
      </c>
      <c r="U1339" t="s">
        <v>51</v>
      </c>
      <c r="V1339" t="s">
        <v>55</v>
      </c>
      <c r="W1339" t="s">
        <v>55</v>
      </c>
      <c r="X1339" t="s">
        <v>51</v>
      </c>
      <c r="Y1339" s="7">
        <f>ABS(Quintile_Data[[#This Row],[AE_Amt_Overall]]-MAX(Quintile_Data[[#This Row],[AE_Amt_Q1]:[AE_Amt_Q5]]))</f>
        <v>0.19323613849857013</v>
      </c>
      <c r="Z1339" s="6">
        <f>ABS(MIN(Quintile_Data[[#This Row],[AE_Amt_Q1]:[AE_Amt_Q5]])-Quintile_Data[[#This Row],[AE_Amt_Overall]])</f>
        <v>0.19323613849857013</v>
      </c>
      <c r="AA1339" s="19" t="str">
        <f>VLOOKUP(Quintile_Data[[#This Row],[Deaths_Q1]],Mapping!$A$2:$B$8,2,FALSE)</f>
        <v>N/A</v>
      </c>
      <c r="AB1339" s="8" t="str">
        <f>VLOOKUP(Quintile_Data[[#This Row],[Deaths_Q2]],Mapping!$A$2:$B$8,2,FALSE)</f>
        <v>N/A</v>
      </c>
      <c r="AC1339" s="8">
        <f>VLOOKUP(Quintile_Data[[#This Row],[Deaths_Q3]],Mapping!$A$2:$B$8,2,FALSE)</f>
        <v>6</v>
      </c>
      <c r="AD1339" s="8" t="str">
        <f>VLOOKUP(Quintile_Data[[#This Row],[Deaths_Q4]],Mapping!$A$2:$B$8,2,FALSE)</f>
        <v>N/A</v>
      </c>
      <c r="AE1339" s="8" t="str">
        <f>VLOOKUP(Quintile_Data[[#This Row],[Deaths_Q5]],Mapping!$A$2:$B$8,2,FALSE)</f>
        <v>N/A</v>
      </c>
      <c r="AF1339" s="8">
        <f>VLOOKUP(Quintile_Data[[#This Row],[Deaths_Overall]],Mapping!$A$2:$B$8,2,FALSE)</f>
        <v>6</v>
      </c>
    </row>
    <row r="1340" spans="1:32" x14ac:dyDescent="0.25">
      <c r="A1340" t="s">
        <v>12</v>
      </c>
      <c r="B1340" t="s">
        <v>15</v>
      </c>
      <c r="C1340" t="s">
        <v>6</v>
      </c>
      <c r="D1340" t="s">
        <v>29</v>
      </c>
      <c r="E1340" t="s">
        <v>61</v>
      </c>
      <c r="F1340" t="s">
        <v>16</v>
      </c>
      <c r="G1340" s="10">
        <v>1.72048066329816</v>
      </c>
      <c r="H1340" s="5">
        <v>1.4120257305186601</v>
      </c>
      <c r="I1340" s="5">
        <v>1.1914744777401001</v>
      </c>
      <c r="J1340" s="5">
        <v>1.04902599889438</v>
      </c>
      <c r="K1340" s="5">
        <v>0.807084737624019</v>
      </c>
      <c r="L1340" s="5">
        <v>1.18392030277594</v>
      </c>
      <c r="M1340" s="10">
        <v>1.70909401889176</v>
      </c>
      <c r="N1340" s="5">
        <v>1.4531553912833</v>
      </c>
      <c r="O1340" s="5">
        <v>1.2663137024712601</v>
      </c>
      <c r="P1340" s="5">
        <v>1.1374423593145999</v>
      </c>
      <c r="Q1340" s="5">
        <v>0.84061351315476396</v>
      </c>
      <c r="R1340" s="5">
        <v>1.2510747502923001</v>
      </c>
      <c r="S1340" s="11" t="s">
        <v>48</v>
      </c>
      <c r="T1340" t="s">
        <v>48</v>
      </c>
      <c r="U1340" t="s">
        <v>48</v>
      </c>
      <c r="V1340" t="s">
        <v>48</v>
      </c>
      <c r="W1340" t="s">
        <v>48</v>
      </c>
      <c r="X1340" t="s">
        <v>50</v>
      </c>
      <c r="Y1340" s="7">
        <f>ABS(Quintile_Data[[#This Row],[AE_Amt_Overall]]-MAX(Quintile_Data[[#This Row],[AE_Amt_Q1]:[AE_Amt_Q5]]))</f>
        <v>0.53656036052222</v>
      </c>
      <c r="Z1340" s="6">
        <f>ABS(MIN(Quintile_Data[[#This Row],[AE_Amt_Q1]:[AE_Amt_Q5]])-Quintile_Data[[#This Row],[AE_Amt_Overall]])</f>
        <v>0.37683556515192096</v>
      </c>
      <c r="AA1340" s="19">
        <f>VLOOKUP(Quintile_Data[[#This Row],[Deaths_Q1]],Mapping!$A$2:$B$8,2,FALSE)</f>
        <v>50</v>
      </c>
      <c r="AB1340" s="8">
        <f>VLOOKUP(Quintile_Data[[#This Row],[Deaths_Q2]],Mapping!$A$2:$B$8,2,FALSE)</f>
        <v>50</v>
      </c>
      <c r="AC1340" s="8">
        <f>VLOOKUP(Quintile_Data[[#This Row],[Deaths_Q3]],Mapping!$A$2:$B$8,2,FALSE)</f>
        <v>50</v>
      </c>
      <c r="AD1340" s="8">
        <f>VLOOKUP(Quintile_Data[[#This Row],[Deaths_Q4]],Mapping!$A$2:$B$8,2,FALSE)</f>
        <v>50</v>
      </c>
      <c r="AE1340" s="8">
        <f>VLOOKUP(Quintile_Data[[#This Row],[Deaths_Q5]],Mapping!$A$2:$B$8,2,FALSE)</f>
        <v>50</v>
      </c>
      <c r="AF1340" s="8">
        <f>VLOOKUP(Quintile_Data[[#This Row],[Deaths_Overall]],Mapping!$A$2:$B$8,2,FALSE)</f>
        <v>100</v>
      </c>
    </row>
    <row r="1341" spans="1:32" x14ac:dyDescent="0.25">
      <c r="A1341" t="s">
        <v>12</v>
      </c>
      <c r="B1341" t="s">
        <v>15</v>
      </c>
      <c r="C1341" t="s">
        <v>6</v>
      </c>
      <c r="D1341" t="s">
        <v>29</v>
      </c>
      <c r="E1341" t="s">
        <v>61</v>
      </c>
      <c r="F1341" t="s">
        <v>7</v>
      </c>
      <c r="G1341" s="10">
        <v>1.9265944655318501</v>
      </c>
      <c r="H1341" s="5">
        <v>1.33620496730011</v>
      </c>
      <c r="I1341" s="5">
        <v>1.1206598106040899</v>
      </c>
      <c r="J1341" s="5">
        <v>0.92083879443484296</v>
      </c>
      <c r="K1341" s="5">
        <v>0.69978978844706297</v>
      </c>
      <c r="L1341" s="5">
        <v>1.0637071152952999</v>
      </c>
      <c r="M1341" s="10">
        <v>1.13238073247773</v>
      </c>
      <c r="N1341" s="5">
        <v>1.14462921910093</v>
      </c>
      <c r="O1341" s="5">
        <v>1.0606234861303001</v>
      </c>
      <c r="P1341" s="5">
        <v>0.92442542400942795</v>
      </c>
      <c r="Q1341" s="5">
        <v>0.85549813468981495</v>
      </c>
      <c r="R1341" s="5">
        <v>0.98049745211977202</v>
      </c>
      <c r="S1341" s="11" t="s">
        <v>53</v>
      </c>
      <c r="T1341" t="s">
        <v>53</v>
      </c>
      <c r="U1341" t="s">
        <v>49</v>
      </c>
      <c r="V1341" t="s">
        <v>49</v>
      </c>
      <c r="W1341" t="s">
        <v>49</v>
      </c>
      <c r="X1341" t="s">
        <v>48</v>
      </c>
      <c r="Y1341" s="7">
        <f>ABS(Quintile_Data[[#This Row],[AE_Amt_Overall]]-MAX(Quintile_Data[[#This Row],[AE_Amt_Q1]:[AE_Amt_Q5]]))</f>
        <v>0.86288735023655017</v>
      </c>
      <c r="Z1341" s="6">
        <f>ABS(MIN(Quintile_Data[[#This Row],[AE_Amt_Q1]:[AE_Amt_Q5]])-Quintile_Data[[#This Row],[AE_Amt_Overall]])</f>
        <v>0.36391732684823697</v>
      </c>
      <c r="AA1341" s="19">
        <f>VLOOKUP(Quintile_Data[[#This Row],[Deaths_Q1]],Mapping!$A$2:$B$8,2,FALSE)</f>
        <v>12</v>
      </c>
      <c r="AB1341" s="8">
        <f>VLOOKUP(Quintile_Data[[#This Row],[Deaths_Q2]],Mapping!$A$2:$B$8,2,FALSE)</f>
        <v>12</v>
      </c>
      <c r="AC1341" s="8">
        <f>VLOOKUP(Quintile_Data[[#This Row],[Deaths_Q3]],Mapping!$A$2:$B$8,2,FALSE)</f>
        <v>25</v>
      </c>
      <c r="AD1341" s="8">
        <f>VLOOKUP(Quintile_Data[[#This Row],[Deaths_Q4]],Mapping!$A$2:$B$8,2,FALSE)</f>
        <v>25</v>
      </c>
      <c r="AE1341" s="8">
        <f>VLOOKUP(Quintile_Data[[#This Row],[Deaths_Q5]],Mapping!$A$2:$B$8,2,FALSE)</f>
        <v>25</v>
      </c>
      <c r="AF1341" s="8">
        <f>VLOOKUP(Quintile_Data[[#This Row],[Deaths_Overall]],Mapping!$A$2:$B$8,2,FALSE)</f>
        <v>50</v>
      </c>
    </row>
    <row r="1342" spans="1:32" x14ac:dyDescent="0.25">
      <c r="A1342" t="s">
        <v>12</v>
      </c>
      <c r="B1342" t="s">
        <v>15</v>
      </c>
      <c r="C1342" t="s">
        <v>6</v>
      </c>
      <c r="D1342" t="s">
        <v>29</v>
      </c>
      <c r="E1342" t="s">
        <v>61</v>
      </c>
      <c r="F1342" t="s">
        <v>57</v>
      </c>
      <c r="G1342" s="10">
        <v>1.7397176124984</v>
      </c>
      <c r="H1342" s="5">
        <v>1.4076668701774799</v>
      </c>
      <c r="I1342" s="5">
        <v>1.17990458289296</v>
      </c>
      <c r="J1342" s="5">
        <v>0.99821959156370699</v>
      </c>
      <c r="K1342" s="5">
        <v>0.82928224220589197</v>
      </c>
      <c r="L1342" s="5">
        <v>1.10983119097508</v>
      </c>
      <c r="M1342" s="10">
        <v>1.5348486267083199</v>
      </c>
      <c r="N1342" s="5">
        <v>1.26942659522483</v>
      </c>
      <c r="O1342" s="5">
        <v>1.29554386771471</v>
      </c>
      <c r="P1342" s="5">
        <v>1.1123254184247899</v>
      </c>
      <c r="Q1342" s="5">
        <v>0.96202398208547402</v>
      </c>
      <c r="R1342" s="5">
        <v>1.21540784204263</v>
      </c>
      <c r="S1342" s="11" t="s">
        <v>48</v>
      </c>
      <c r="T1342" t="s">
        <v>48</v>
      </c>
      <c r="U1342" t="s">
        <v>48</v>
      </c>
      <c r="V1342" t="s">
        <v>48</v>
      </c>
      <c r="W1342" t="s">
        <v>48</v>
      </c>
      <c r="X1342" t="s">
        <v>50</v>
      </c>
      <c r="Y1342" s="7">
        <f>ABS(Quintile_Data[[#This Row],[AE_Amt_Overall]]-MAX(Quintile_Data[[#This Row],[AE_Amt_Q1]:[AE_Amt_Q5]]))</f>
        <v>0.62988642152331997</v>
      </c>
      <c r="Z1342" s="6">
        <f>ABS(MIN(Quintile_Data[[#This Row],[AE_Amt_Q1]:[AE_Amt_Q5]])-Quintile_Data[[#This Row],[AE_Amt_Overall]])</f>
        <v>0.28054894876918801</v>
      </c>
      <c r="AA1342" s="19">
        <f>VLOOKUP(Quintile_Data[[#This Row],[Deaths_Q1]],Mapping!$A$2:$B$8,2,FALSE)</f>
        <v>50</v>
      </c>
      <c r="AB1342" s="8">
        <f>VLOOKUP(Quintile_Data[[#This Row],[Deaths_Q2]],Mapping!$A$2:$B$8,2,FALSE)</f>
        <v>50</v>
      </c>
      <c r="AC1342" s="8">
        <f>VLOOKUP(Quintile_Data[[#This Row],[Deaths_Q3]],Mapping!$A$2:$B$8,2,FALSE)</f>
        <v>50</v>
      </c>
      <c r="AD1342" s="8">
        <f>VLOOKUP(Quintile_Data[[#This Row],[Deaths_Q4]],Mapping!$A$2:$B$8,2,FALSE)</f>
        <v>50</v>
      </c>
      <c r="AE1342" s="8">
        <f>VLOOKUP(Quintile_Data[[#This Row],[Deaths_Q5]],Mapping!$A$2:$B$8,2,FALSE)</f>
        <v>50</v>
      </c>
      <c r="AF1342" s="8">
        <f>VLOOKUP(Quintile_Data[[#This Row],[Deaths_Overall]],Mapping!$A$2:$B$8,2,FALSE)</f>
        <v>100</v>
      </c>
    </row>
    <row r="1343" spans="1:32" x14ac:dyDescent="0.25">
      <c r="A1343" t="s">
        <v>12</v>
      </c>
      <c r="B1343" t="s">
        <v>15</v>
      </c>
      <c r="C1343" t="s">
        <v>6</v>
      </c>
      <c r="D1343" t="s">
        <v>29</v>
      </c>
      <c r="E1343" t="s">
        <v>62</v>
      </c>
      <c r="F1343" t="s">
        <v>16</v>
      </c>
      <c r="G1343" s="10">
        <v>1.7479355748422001</v>
      </c>
      <c r="H1343" s="5">
        <v>1.3802665608529601</v>
      </c>
      <c r="I1343" s="5">
        <v>1.17716998982678</v>
      </c>
      <c r="J1343" s="5">
        <v>1.00513318562517</v>
      </c>
      <c r="K1343" s="5">
        <v>0.75936427993754796</v>
      </c>
      <c r="L1343" s="5">
        <v>1.19085001949137</v>
      </c>
      <c r="M1343" s="10">
        <v>1.6184469216531601</v>
      </c>
      <c r="N1343" s="5">
        <v>1.30916379120092</v>
      </c>
      <c r="O1343" s="5">
        <v>1.26676229419236</v>
      </c>
      <c r="P1343" s="5">
        <v>1.09184871138658</v>
      </c>
      <c r="Q1343" s="5">
        <v>0.74564055243773997</v>
      </c>
      <c r="R1343" s="5">
        <v>1.2288001245392</v>
      </c>
      <c r="S1343" s="11" t="s">
        <v>49</v>
      </c>
      <c r="T1343" t="s">
        <v>48</v>
      </c>
      <c r="U1343" t="s">
        <v>48</v>
      </c>
      <c r="V1343" t="s">
        <v>48</v>
      </c>
      <c r="W1343" t="s">
        <v>53</v>
      </c>
      <c r="X1343" t="s">
        <v>48</v>
      </c>
      <c r="Y1343" s="7">
        <f>ABS(Quintile_Data[[#This Row],[AE_Amt_Overall]]-MAX(Quintile_Data[[#This Row],[AE_Amt_Q1]:[AE_Amt_Q5]]))</f>
        <v>0.55708555535083004</v>
      </c>
      <c r="Z1343" s="6">
        <f>ABS(MIN(Quintile_Data[[#This Row],[AE_Amt_Q1]:[AE_Amt_Q5]])-Quintile_Data[[#This Row],[AE_Amt_Overall]])</f>
        <v>0.43148573955382208</v>
      </c>
      <c r="AA1343" s="19">
        <f>VLOOKUP(Quintile_Data[[#This Row],[Deaths_Q1]],Mapping!$A$2:$B$8,2,FALSE)</f>
        <v>25</v>
      </c>
      <c r="AB1343" s="8">
        <f>VLOOKUP(Quintile_Data[[#This Row],[Deaths_Q2]],Mapping!$A$2:$B$8,2,FALSE)</f>
        <v>50</v>
      </c>
      <c r="AC1343" s="8">
        <f>VLOOKUP(Quintile_Data[[#This Row],[Deaths_Q3]],Mapping!$A$2:$B$8,2,FALSE)</f>
        <v>50</v>
      </c>
      <c r="AD1343" s="8">
        <f>VLOOKUP(Quintile_Data[[#This Row],[Deaths_Q4]],Mapping!$A$2:$B$8,2,FALSE)</f>
        <v>50</v>
      </c>
      <c r="AE1343" s="8">
        <f>VLOOKUP(Quintile_Data[[#This Row],[Deaths_Q5]],Mapping!$A$2:$B$8,2,FALSE)</f>
        <v>12</v>
      </c>
      <c r="AF1343" s="8">
        <f>VLOOKUP(Quintile_Data[[#This Row],[Deaths_Overall]],Mapping!$A$2:$B$8,2,FALSE)</f>
        <v>50</v>
      </c>
    </row>
    <row r="1344" spans="1:32" x14ac:dyDescent="0.25">
      <c r="A1344" t="s">
        <v>12</v>
      </c>
      <c r="B1344" t="s">
        <v>15</v>
      </c>
      <c r="C1344" t="s">
        <v>6</v>
      </c>
      <c r="D1344" t="s">
        <v>29</v>
      </c>
      <c r="E1344" t="s">
        <v>62</v>
      </c>
      <c r="F1344" t="s">
        <v>7</v>
      </c>
      <c r="G1344" s="10">
        <v>1.8560308001625501</v>
      </c>
      <c r="H1344" s="5">
        <v>1.3306873656107501</v>
      </c>
      <c r="I1344" s="5">
        <v>1.05507860469144</v>
      </c>
      <c r="J1344" s="5">
        <v>0.71653671290043996</v>
      </c>
      <c r="K1344" s="5">
        <v>0.42090299199912801</v>
      </c>
      <c r="L1344" s="5">
        <v>1.05254380824559</v>
      </c>
      <c r="M1344" s="10">
        <v>1.223558844449</v>
      </c>
      <c r="N1344" s="5">
        <v>1.0418162144708101</v>
      </c>
      <c r="O1344" s="5">
        <v>1.00343780657585</v>
      </c>
      <c r="P1344" s="5">
        <v>0.80373227169436601</v>
      </c>
      <c r="Q1344" s="5">
        <v>0.79531340061879596</v>
      </c>
      <c r="R1344" s="5">
        <v>0.95841486589383296</v>
      </c>
      <c r="S1344" s="11" t="s">
        <v>49</v>
      </c>
      <c r="T1344" t="s">
        <v>49</v>
      </c>
      <c r="U1344" t="s">
        <v>49</v>
      </c>
      <c r="V1344" t="s">
        <v>49</v>
      </c>
      <c r="W1344" t="s">
        <v>53</v>
      </c>
      <c r="X1344" t="s">
        <v>48</v>
      </c>
      <c r="Y1344" s="7">
        <f>ABS(Quintile_Data[[#This Row],[AE_Amt_Overall]]-MAX(Quintile_Data[[#This Row],[AE_Amt_Q1]:[AE_Amt_Q5]]))</f>
        <v>0.80348699191696005</v>
      </c>
      <c r="Z1344" s="6">
        <f>ABS(MIN(Quintile_Data[[#This Row],[AE_Amt_Q1]:[AE_Amt_Q5]])-Quintile_Data[[#This Row],[AE_Amt_Overall]])</f>
        <v>0.63164081624646196</v>
      </c>
      <c r="AA1344" s="19">
        <f>VLOOKUP(Quintile_Data[[#This Row],[Deaths_Q1]],Mapping!$A$2:$B$8,2,FALSE)</f>
        <v>25</v>
      </c>
      <c r="AB1344" s="8">
        <f>VLOOKUP(Quintile_Data[[#This Row],[Deaths_Q2]],Mapping!$A$2:$B$8,2,FALSE)</f>
        <v>25</v>
      </c>
      <c r="AC1344" s="8">
        <f>VLOOKUP(Quintile_Data[[#This Row],[Deaths_Q3]],Mapping!$A$2:$B$8,2,FALSE)</f>
        <v>25</v>
      </c>
      <c r="AD1344" s="8">
        <f>VLOOKUP(Quintile_Data[[#This Row],[Deaths_Q4]],Mapping!$A$2:$B$8,2,FALSE)</f>
        <v>25</v>
      </c>
      <c r="AE1344" s="8">
        <f>VLOOKUP(Quintile_Data[[#This Row],[Deaths_Q5]],Mapping!$A$2:$B$8,2,FALSE)</f>
        <v>12</v>
      </c>
      <c r="AF1344" s="8">
        <f>VLOOKUP(Quintile_Data[[#This Row],[Deaths_Overall]],Mapping!$A$2:$B$8,2,FALSE)</f>
        <v>50</v>
      </c>
    </row>
    <row r="1345" spans="1:32" x14ac:dyDescent="0.25">
      <c r="A1345" t="s">
        <v>12</v>
      </c>
      <c r="B1345" t="s">
        <v>15</v>
      </c>
      <c r="C1345" t="s">
        <v>6</v>
      </c>
      <c r="D1345" t="s">
        <v>29</v>
      </c>
      <c r="E1345" t="s">
        <v>62</v>
      </c>
      <c r="F1345" t="s">
        <v>57</v>
      </c>
      <c r="G1345" s="10">
        <v>1.78784310741231</v>
      </c>
      <c r="H1345" s="5">
        <v>1.29970586924228</v>
      </c>
      <c r="I1345" s="5">
        <v>1.08684271077457</v>
      </c>
      <c r="J1345" s="5">
        <v>0.78239673441239899</v>
      </c>
      <c r="K1345" s="5">
        <v>0.562855521121845</v>
      </c>
      <c r="L1345" s="5">
        <v>1.08110666526425</v>
      </c>
      <c r="M1345" s="10">
        <v>1.31477329805437</v>
      </c>
      <c r="N1345" s="5">
        <v>1.2382997408141501</v>
      </c>
      <c r="O1345" s="5">
        <v>1.1481461605568299</v>
      </c>
      <c r="P1345" s="5">
        <v>1.1104977605575901</v>
      </c>
      <c r="Q1345" s="5">
        <v>0.92162181693856604</v>
      </c>
      <c r="R1345" s="5">
        <v>1.1650831937239601</v>
      </c>
      <c r="S1345" s="11" t="s">
        <v>49</v>
      </c>
      <c r="T1345" t="s">
        <v>48</v>
      </c>
      <c r="U1345" t="s">
        <v>48</v>
      </c>
      <c r="V1345" t="s">
        <v>48</v>
      </c>
      <c r="W1345" t="s">
        <v>49</v>
      </c>
      <c r="X1345" t="s">
        <v>48</v>
      </c>
      <c r="Y1345" s="7">
        <f>ABS(Quintile_Data[[#This Row],[AE_Amt_Overall]]-MAX(Quintile_Data[[#This Row],[AE_Amt_Q1]:[AE_Amt_Q5]]))</f>
        <v>0.70673644214805997</v>
      </c>
      <c r="Z1345" s="6">
        <f>ABS(MIN(Quintile_Data[[#This Row],[AE_Amt_Q1]:[AE_Amt_Q5]])-Quintile_Data[[#This Row],[AE_Amt_Overall]])</f>
        <v>0.51825114414240503</v>
      </c>
      <c r="AA1345" s="19">
        <f>VLOOKUP(Quintile_Data[[#This Row],[Deaths_Q1]],Mapping!$A$2:$B$8,2,FALSE)</f>
        <v>25</v>
      </c>
      <c r="AB1345" s="8">
        <f>VLOOKUP(Quintile_Data[[#This Row],[Deaths_Q2]],Mapping!$A$2:$B$8,2,FALSE)</f>
        <v>50</v>
      </c>
      <c r="AC1345" s="8">
        <f>VLOOKUP(Quintile_Data[[#This Row],[Deaths_Q3]],Mapping!$A$2:$B$8,2,FALSE)</f>
        <v>50</v>
      </c>
      <c r="AD1345" s="8">
        <f>VLOOKUP(Quintile_Data[[#This Row],[Deaths_Q4]],Mapping!$A$2:$B$8,2,FALSE)</f>
        <v>50</v>
      </c>
      <c r="AE1345" s="8">
        <f>VLOOKUP(Quintile_Data[[#This Row],[Deaths_Q5]],Mapping!$A$2:$B$8,2,FALSE)</f>
        <v>25</v>
      </c>
      <c r="AF1345" s="8">
        <f>VLOOKUP(Quintile_Data[[#This Row],[Deaths_Overall]],Mapping!$A$2:$B$8,2,FALSE)</f>
        <v>50</v>
      </c>
    </row>
    <row r="1346" spans="1:32" x14ac:dyDescent="0.25">
      <c r="A1346" t="s">
        <v>12</v>
      </c>
      <c r="B1346" t="s">
        <v>15</v>
      </c>
      <c r="C1346" t="s">
        <v>6</v>
      </c>
      <c r="D1346" t="s">
        <v>29</v>
      </c>
      <c r="E1346" t="s">
        <v>11</v>
      </c>
      <c r="F1346" t="s">
        <v>16</v>
      </c>
      <c r="G1346" s="10">
        <v>2.4621172647690899</v>
      </c>
      <c r="H1346" s="5">
        <v>1.47098906226961</v>
      </c>
      <c r="I1346" s="5">
        <v>1.22584021371157</v>
      </c>
      <c r="J1346" s="5">
        <v>0.90220100272305104</v>
      </c>
      <c r="K1346" s="5">
        <v>0.74234373782741103</v>
      </c>
      <c r="L1346" s="5">
        <v>1.1984069437524001</v>
      </c>
      <c r="M1346" s="10">
        <v>2.3812005764778399</v>
      </c>
      <c r="N1346" s="5">
        <v>1.5109017707483801</v>
      </c>
      <c r="O1346" s="5">
        <v>1.27250229999637</v>
      </c>
      <c r="P1346" s="5">
        <v>1.04036490362524</v>
      </c>
      <c r="Q1346" s="5">
        <v>0.84797982445822995</v>
      </c>
      <c r="R1346" s="5">
        <v>1.3145029642842301</v>
      </c>
      <c r="S1346" s="11" t="s">
        <v>49</v>
      </c>
      <c r="T1346" t="s">
        <v>49</v>
      </c>
      <c r="U1346" t="s">
        <v>48</v>
      </c>
      <c r="V1346" t="s">
        <v>49</v>
      </c>
      <c r="W1346" t="s">
        <v>49</v>
      </c>
      <c r="X1346" t="s">
        <v>48</v>
      </c>
      <c r="Y1346" s="7">
        <f>ABS(Quintile_Data[[#This Row],[AE_Amt_Overall]]-MAX(Quintile_Data[[#This Row],[AE_Amt_Q1]:[AE_Amt_Q5]]))</f>
        <v>1.2637103210166898</v>
      </c>
      <c r="Z1346" s="6">
        <f>ABS(MIN(Quintile_Data[[#This Row],[AE_Amt_Q1]:[AE_Amt_Q5]])-Quintile_Data[[#This Row],[AE_Amt_Overall]])</f>
        <v>0.45606320592498906</v>
      </c>
      <c r="AA1346" s="19">
        <f>VLOOKUP(Quintile_Data[[#This Row],[Deaths_Q1]],Mapping!$A$2:$B$8,2,FALSE)</f>
        <v>25</v>
      </c>
      <c r="AB1346" s="8">
        <f>VLOOKUP(Quintile_Data[[#This Row],[Deaths_Q2]],Mapping!$A$2:$B$8,2,FALSE)</f>
        <v>25</v>
      </c>
      <c r="AC1346" s="8">
        <f>VLOOKUP(Quintile_Data[[#This Row],[Deaths_Q3]],Mapping!$A$2:$B$8,2,FALSE)</f>
        <v>50</v>
      </c>
      <c r="AD1346" s="8">
        <f>VLOOKUP(Quintile_Data[[#This Row],[Deaths_Q4]],Mapping!$A$2:$B$8,2,FALSE)</f>
        <v>25</v>
      </c>
      <c r="AE1346" s="8">
        <f>VLOOKUP(Quintile_Data[[#This Row],[Deaths_Q5]],Mapping!$A$2:$B$8,2,FALSE)</f>
        <v>25</v>
      </c>
      <c r="AF1346" s="8">
        <f>VLOOKUP(Quintile_Data[[#This Row],[Deaths_Overall]],Mapping!$A$2:$B$8,2,FALSE)</f>
        <v>50</v>
      </c>
    </row>
    <row r="1347" spans="1:32" x14ac:dyDescent="0.25">
      <c r="A1347" t="s">
        <v>12</v>
      </c>
      <c r="B1347" t="s">
        <v>15</v>
      </c>
      <c r="C1347" t="s">
        <v>6</v>
      </c>
      <c r="D1347" t="s">
        <v>29</v>
      </c>
      <c r="E1347" t="s">
        <v>11</v>
      </c>
      <c r="F1347" t="s">
        <v>7</v>
      </c>
      <c r="G1347" s="10">
        <v>1.79589396795792</v>
      </c>
      <c r="H1347" s="5">
        <v>1.1443956741128101</v>
      </c>
      <c r="I1347" s="5">
        <v>0.840785359782102</v>
      </c>
      <c r="J1347" s="5">
        <v>0.57413593504804605</v>
      </c>
      <c r="K1347" s="5">
        <v>0.31769498721117601</v>
      </c>
      <c r="L1347" s="5">
        <v>0.752526502580807</v>
      </c>
      <c r="M1347" s="10">
        <v>1.2660446019121301</v>
      </c>
      <c r="N1347" s="5">
        <v>1.1412357784885201</v>
      </c>
      <c r="O1347" s="5">
        <v>0.88075448376236298</v>
      </c>
      <c r="P1347" s="5">
        <v>0.84410615389531696</v>
      </c>
      <c r="Q1347" s="5">
        <v>0.56430148513284295</v>
      </c>
      <c r="R1347" s="5">
        <v>0.88135308695500603</v>
      </c>
      <c r="S1347" s="11" t="s">
        <v>53</v>
      </c>
      <c r="T1347" t="s">
        <v>49</v>
      </c>
      <c r="U1347" t="s">
        <v>49</v>
      </c>
      <c r="V1347" t="s">
        <v>53</v>
      </c>
      <c r="W1347" t="s">
        <v>53</v>
      </c>
      <c r="X1347" t="s">
        <v>48</v>
      </c>
      <c r="Y1347" s="7">
        <f>ABS(Quintile_Data[[#This Row],[AE_Amt_Overall]]-MAX(Quintile_Data[[#This Row],[AE_Amt_Q1]:[AE_Amt_Q5]]))</f>
        <v>1.043367465377113</v>
      </c>
      <c r="Z1347" s="6">
        <f>ABS(MIN(Quintile_Data[[#This Row],[AE_Amt_Q1]:[AE_Amt_Q5]])-Quintile_Data[[#This Row],[AE_Amt_Overall]])</f>
        <v>0.43483151536963099</v>
      </c>
      <c r="AA1347" s="19">
        <f>VLOOKUP(Quintile_Data[[#This Row],[Deaths_Q1]],Mapping!$A$2:$B$8,2,FALSE)</f>
        <v>12</v>
      </c>
      <c r="AB1347" s="8">
        <f>VLOOKUP(Quintile_Data[[#This Row],[Deaths_Q2]],Mapping!$A$2:$B$8,2,FALSE)</f>
        <v>25</v>
      </c>
      <c r="AC1347" s="8">
        <f>VLOOKUP(Quintile_Data[[#This Row],[Deaths_Q3]],Mapping!$A$2:$B$8,2,FALSE)</f>
        <v>25</v>
      </c>
      <c r="AD1347" s="8">
        <f>VLOOKUP(Quintile_Data[[#This Row],[Deaths_Q4]],Mapping!$A$2:$B$8,2,FALSE)</f>
        <v>12</v>
      </c>
      <c r="AE1347" s="8">
        <f>VLOOKUP(Quintile_Data[[#This Row],[Deaths_Q5]],Mapping!$A$2:$B$8,2,FALSE)</f>
        <v>12</v>
      </c>
      <c r="AF1347" s="8">
        <f>VLOOKUP(Quintile_Data[[#This Row],[Deaths_Overall]],Mapping!$A$2:$B$8,2,FALSE)</f>
        <v>50</v>
      </c>
    </row>
    <row r="1348" spans="1:32" x14ac:dyDescent="0.25">
      <c r="A1348" t="s">
        <v>12</v>
      </c>
      <c r="B1348" t="s">
        <v>15</v>
      </c>
      <c r="C1348" t="s">
        <v>6</v>
      </c>
      <c r="D1348" t="s">
        <v>29</v>
      </c>
      <c r="E1348" t="s">
        <v>11</v>
      </c>
      <c r="F1348" t="s">
        <v>57</v>
      </c>
      <c r="G1348" s="10">
        <v>2.10137622429981</v>
      </c>
      <c r="H1348" s="5">
        <v>1.32407572169425</v>
      </c>
      <c r="I1348" s="5">
        <v>0.94627438517378504</v>
      </c>
      <c r="J1348" s="5">
        <v>0.75984342759193702</v>
      </c>
      <c r="K1348" s="5">
        <v>0.40277569212667702</v>
      </c>
      <c r="L1348" s="5">
        <v>0.81703162749642799</v>
      </c>
      <c r="M1348" s="10">
        <v>1.93278081055239</v>
      </c>
      <c r="N1348" s="5">
        <v>1.35522422838003</v>
      </c>
      <c r="O1348" s="5">
        <v>1.1311740536819399</v>
      </c>
      <c r="P1348" s="5">
        <v>0.993493854922055</v>
      </c>
      <c r="Q1348" s="5">
        <v>0.76425998240564197</v>
      </c>
      <c r="R1348" s="5">
        <v>1.18036793589595</v>
      </c>
      <c r="S1348" s="11" t="s">
        <v>49</v>
      </c>
      <c r="T1348" t="s">
        <v>48</v>
      </c>
      <c r="U1348" t="s">
        <v>48</v>
      </c>
      <c r="V1348" t="s">
        <v>48</v>
      </c>
      <c r="W1348" t="s">
        <v>49</v>
      </c>
      <c r="X1348" t="s">
        <v>48</v>
      </c>
      <c r="Y1348" s="7">
        <f>ABS(Quintile_Data[[#This Row],[AE_Amt_Overall]]-MAX(Quintile_Data[[#This Row],[AE_Amt_Q1]:[AE_Amt_Q5]]))</f>
        <v>1.284344596803382</v>
      </c>
      <c r="Z1348" s="6">
        <f>ABS(MIN(Quintile_Data[[#This Row],[AE_Amt_Q1]:[AE_Amt_Q5]])-Quintile_Data[[#This Row],[AE_Amt_Overall]])</f>
        <v>0.41425593536975097</v>
      </c>
      <c r="AA1348" s="19">
        <f>VLOOKUP(Quintile_Data[[#This Row],[Deaths_Q1]],Mapping!$A$2:$B$8,2,FALSE)</f>
        <v>25</v>
      </c>
      <c r="AB1348" s="8">
        <f>VLOOKUP(Quintile_Data[[#This Row],[Deaths_Q2]],Mapping!$A$2:$B$8,2,FALSE)</f>
        <v>50</v>
      </c>
      <c r="AC1348" s="8">
        <f>VLOOKUP(Quintile_Data[[#This Row],[Deaths_Q3]],Mapping!$A$2:$B$8,2,FALSE)</f>
        <v>50</v>
      </c>
      <c r="AD1348" s="8">
        <f>VLOOKUP(Quintile_Data[[#This Row],[Deaths_Q4]],Mapping!$A$2:$B$8,2,FALSE)</f>
        <v>50</v>
      </c>
      <c r="AE1348" s="8">
        <f>VLOOKUP(Quintile_Data[[#This Row],[Deaths_Q5]],Mapping!$A$2:$B$8,2,FALSE)</f>
        <v>25</v>
      </c>
      <c r="AF1348" s="8">
        <f>VLOOKUP(Quintile_Data[[#This Row],[Deaths_Overall]],Mapping!$A$2:$B$8,2,FALSE)</f>
        <v>50</v>
      </c>
    </row>
    <row r="1349" spans="1:32" x14ac:dyDescent="0.25">
      <c r="A1349" t="s">
        <v>12</v>
      </c>
      <c r="B1349" t="s">
        <v>15</v>
      </c>
      <c r="C1349" t="s">
        <v>6</v>
      </c>
      <c r="D1349" t="s">
        <v>29</v>
      </c>
      <c r="E1349" t="s">
        <v>58</v>
      </c>
      <c r="F1349" t="s">
        <v>16</v>
      </c>
      <c r="G1349" s="10">
        <v>1.62158547884183</v>
      </c>
      <c r="H1349" s="5">
        <v>1.36444279800496</v>
      </c>
      <c r="I1349" s="5">
        <v>1.16714892231643</v>
      </c>
      <c r="J1349" s="5">
        <v>1.0297692999089101</v>
      </c>
      <c r="K1349" s="5">
        <v>0.86754856218746801</v>
      </c>
      <c r="L1349" s="5">
        <v>1.18801080442387</v>
      </c>
      <c r="M1349" s="10">
        <v>1.6496816842237101</v>
      </c>
      <c r="N1349" s="5">
        <v>1.4023081777511901</v>
      </c>
      <c r="O1349" s="5">
        <v>1.2525598994309199</v>
      </c>
      <c r="P1349" s="5">
        <v>1.08774523922056</v>
      </c>
      <c r="Q1349" s="5">
        <v>0.87504787320005095</v>
      </c>
      <c r="R1349" s="5">
        <v>1.2561011212534701</v>
      </c>
      <c r="S1349" s="11" t="s">
        <v>48</v>
      </c>
      <c r="T1349" t="s">
        <v>48</v>
      </c>
      <c r="U1349" t="s">
        <v>50</v>
      </c>
      <c r="V1349" t="s">
        <v>48</v>
      </c>
      <c r="W1349" t="s">
        <v>48</v>
      </c>
      <c r="X1349" t="s">
        <v>50</v>
      </c>
      <c r="Y1349" s="7">
        <f>ABS(Quintile_Data[[#This Row],[AE_Amt_Overall]]-MAX(Quintile_Data[[#This Row],[AE_Amt_Q1]:[AE_Amt_Q5]]))</f>
        <v>0.43357467441796005</v>
      </c>
      <c r="Z1349" s="6">
        <f>ABS(MIN(Quintile_Data[[#This Row],[AE_Amt_Q1]:[AE_Amt_Q5]])-Quintile_Data[[#This Row],[AE_Amt_Overall]])</f>
        <v>0.32046224223640196</v>
      </c>
      <c r="AA1349" s="19">
        <f>VLOOKUP(Quintile_Data[[#This Row],[Deaths_Q1]],Mapping!$A$2:$B$8,2,FALSE)</f>
        <v>50</v>
      </c>
      <c r="AB1349" s="8">
        <f>VLOOKUP(Quintile_Data[[#This Row],[Deaths_Q2]],Mapping!$A$2:$B$8,2,FALSE)</f>
        <v>50</v>
      </c>
      <c r="AC1349" s="8">
        <f>VLOOKUP(Quintile_Data[[#This Row],[Deaths_Q3]],Mapping!$A$2:$B$8,2,FALSE)</f>
        <v>100</v>
      </c>
      <c r="AD1349" s="8">
        <f>VLOOKUP(Quintile_Data[[#This Row],[Deaths_Q4]],Mapping!$A$2:$B$8,2,FALSE)</f>
        <v>50</v>
      </c>
      <c r="AE1349" s="8">
        <f>VLOOKUP(Quintile_Data[[#This Row],[Deaths_Q5]],Mapping!$A$2:$B$8,2,FALSE)</f>
        <v>50</v>
      </c>
      <c r="AF1349" s="8">
        <f>VLOOKUP(Quintile_Data[[#This Row],[Deaths_Overall]],Mapping!$A$2:$B$8,2,FALSE)</f>
        <v>100</v>
      </c>
    </row>
    <row r="1350" spans="1:32" x14ac:dyDescent="0.25">
      <c r="A1350" t="s">
        <v>12</v>
      </c>
      <c r="B1350" t="s">
        <v>15</v>
      </c>
      <c r="C1350" t="s">
        <v>6</v>
      </c>
      <c r="D1350" t="s">
        <v>29</v>
      </c>
      <c r="E1350" t="s">
        <v>58</v>
      </c>
      <c r="F1350" t="s">
        <v>7</v>
      </c>
      <c r="G1350" s="10">
        <v>1.9337214726922001</v>
      </c>
      <c r="H1350" s="5">
        <v>1.3166559538192799</v>
      </c>
      <c r="I1350" s="5">
        <v>1.07057320915391</v>
      </c>
      <c r="J1350" s="5">
        <v>0.819850921397273</v>
      </c>
      <c r="K1350" s="5">
        <v>0.62718451101494999</v>
      </c>
      <c r="L1350" s="5">
        <v>0.93811287013059597</v>
      </c>
      <c r="M1350" s="10">
        <v>1.36272575491253</v>
      </c>
      <c r="N1350" s="5">
        <v>1.1362897906748901</v>
      </c>
      <c r="O1350" s="5">
        <v>0.99802829054828601</v>
      </c>
      <c r="P1350" s="5">
        <v>0.87794891923165097</v>
      </c>
      <c r="Q1350" s="5">
        <v>0.76916926511349504</v>
      </c>
      <c r="R1350" s="5">
        <v>0.94405476206357697</v>
      </c>
      <c r="S1350" s="11" t="s">
        <v>53</v>
      </c>
      <c r="T1350" t="s">
        <v>49</v>
      </c>
      <c r="U1350" t="s">
        <v>48</v>
      </c>
      <c r="V1350" t="s">
        <v>48</v>
      </c>
      <c r="W1350" t="s">
        <v>49</v>
      </c>
      <c r="X1350" t="s">
        <v>48</v>
      </c>
      <c r="Y1350" s="7">
        <f>ABS(Quintile_Data[[#This Row],[AE_Amt_Overall]]-MAX(Quintile_Data[[#This Row],[AE_Amt_Q1]:[AE_Amt_Q5]]))</f>
        <v>0.99560860256160411</v>
      </c>
      <c r="Z1350" s="6">
        <f>ABS(MIN(Quintile_Data[[#This Row],[AE_Amt_Q1]:[AE_Amt_Q5]])-Quintile_Data[[#This Row],[AE_Amt_Overall]])</f>
        <v>0.31092835911564598</v>
      </c>
      <c r="AA1350" s="19">
        <f>VLOOKUP(Quintile_Data[[#This Row],[Deaths_Q1]],Mapping!$A$2:$B$8,2,FALSE)</f>
        <v>12</v>
      </c>
      <c r="AB1350" s="8">
        <f>VLOOKUP(Quintile_Data[[#This Row],[Deaths_Q2]],Mapping!$A$2:$B$8,2,FALSE)</f>
        <v>25</v>
      </c>
      <c r="AC1350" s="8">
        <f>VLOOKUP(Quintile_Data[[#This Row],[Deaths_Q3]],Mapping!$A$2:$B$8,2,FALSE)</f>
        <v>50</v>
      </c>
      <c r="AD1350" s="8">
        <f>VLOOKUP(Quintile_Data[[#This Row],[Deaths_Q4]],Mapping!$A$2:$B$8,2,FALSE)</f>
        <v>50</v>
      </c>
      <c r="AE1350" s="8">
        <f>VLOOKUP(Quintile_Data[[#This Row],[Deaths_Q5]],Mapping!$A$2:$B$8,2,FALSE)</f>
        <v>25</v>
      </c>
      <c r="AF1350" s="8">
        <f>VLOOKUP(Quintile_Data[[#This Row],[Deaths_Overall]],Mapping!$A$2:$B$8,2,FALSE)</f>
        <v>50</v>
      </c>
    </row>
    <row r="1351" spans="1:32" x14ac:dyDescent="0.25">
      <c r="A1351" t="s">
        <v>12</v>
      </c>
      <c r="B1351" t="s">
        <v>15</v>
      </c>
      <c r="C1351" t="s">
        <v>6</v>
      </c>
      <c r="D1351" t="s">
        <v>29</v>
      </c>
      <c r="E1351" t="s">
        <v>58</v>
      </c>
      <c r="F1351" t="s">
        <v>57</v>
      </c>
      <c r="G1351" s="10">
        <v>1.68135388390823</v>
      </c>
      <c r="H1351" s="5">
        <v>1.27327594173301</v>
      </c>
      <c r="I1351" s="5">
        <v>1.0953825071986201</v>
      </c>
      <c r="J1351" s="5">
        <v>0.88969633381756097</v>
      </c>
      <c r="K1351" s="5">
        <v>0.71266796137628297</v>
      </c>
      <c r="L1351" s="5">
        <v>1.0009985070367899</v>
      </c>
      <c r="M1351" s="10">
        <v>1.57347288085672</v>
      </c>
      <c r="N1351" s="5">
        <v>1.35842684789706</v>
      </c>
      <c r="O1351" s="5">
        <v>1.1817357291705399</v>
      </c>
      <c r="P1351" s="5">
        <v>1.0728410584068899</v>
      </c>
      <c r="Q1351" s="5">
        <v>0.96914102350774101</v>
      </c>
      <c r="R1351" s="5">
        <v>1.1965603896480299</v>
      </c>
      <c r="S1351" s="11" t="s">
        <v>48</v>
      </c>
      <c r="T1351" t="s">
        <v>48</v>
      </c>
      <c r="U1351" t="s">
        <v>50</v>
      </c>
      <c r="V1351" t="s">
        <v>48</v>
      </c>
      <c r="W1351" t="s">
        <v>48</v>
      </c>
      <c r="X1351" t="s">
        <v>50</v>
      </c>
      <c r="Y1351" s="7">
        <f>ABS(Quintile_Data[[#This Row],[AE_Amt_Overall]]-MAX(Quintile_Data[[#This Row],[AE_Amt_Q1]:[AE_Amt_Q5]]))</f>
        <v>0.6803553768714401</v>
      </c>
      <c r="Z1351" s="6">
        <f>ABS(MIN(Quintile_Data[[#This Row],[AE_Amt_Q1]:[AE_Amt_Q5]])-Quintile_Data[[#This Row],[AE_Amt_Overall]])</f>
        <v>0.28833054566050698</v>
      </c>
      <c r="AA1351" s="19">
        <f>VLOOKUP(Quintile_Data[[#This Row],[Deaths_Q1]],Mapping!$A$2:$B$8,2,FALSE)</f>
        <v>50</v>
      </c>
      <c r="AB1351" s="8">
        <f>VLOOKUP(Quintile_Data[[#This Row],[Deaths_Q2]],Mapping!$A$2:$B$8,2,FALSE)</f>
        <v>50</v>
      </c>
      <c r="AC1351" s="8">
        <f>VLOOKUP(Quintile_Data[[#This Row],[Deaths_Q3]],Mapping!$A$2:$B$8,2,FALSE)</f>
        <v>100</v>
      </c>
      <c r="AD1351" s="8">
        <f>VLOOKUP(Quintile_Data[[#This Row],[Deaths_Q4]],Mapping!$A$2:$B$8,2,FALSE)</f>
        <v>50</v>
      </c>
      <c r="AE1351" s="8">
        <f>VLOOKUP(Quintile_Data[[#This Row],[Deaths_Q5]],Mapping!$A$2:$B$8,2,FALSE)</f>
        <v>50</v>
      </c>
      <c r="AF1351" s="8">
        <f>VLOOKUP(Quintile_Data[[#This Row],[Deaths_Overall]],Mapping!$A$2:$B$8,2,FALSE)</f>
        <v>100</v>
      </c>
    </row>
    <row r="1352" spans="1:32" x14ac:dyDescent="0.25">
      <c r="A1352" t="s">
        <v>12</v>
      </c>
      <c r="B1352" t="s">
        <v>15</v>
      </c>
      <c r="C1352" t="s">
        <v>9</v>
      </c>
      <c r="D1352" t="s">
        <v>10</v>
      </c>
      <c r="E1352" t="s">
        <v>61</v>
      </c>
      <c r="F1352" t="s">
        <v>16</v>
      </c>
      <c r="G1352" s="10" t="s">
        <v>54</v>
      </c>
      <c r="H1352" s="5" t="s">
        <v>54</v>
      </c>
      <c r="I1352" s="5" t="s">
        <v>54</v>
      </c>
      <c r="J1352" s="5" t="s">
        <v>54</v>
      </c>
      <c r="K1352" s="5" t="s">
        <v>54</v>
      </c>
      <c r="L1352" s="5" t="s">
        <v>54</v>
      </c>
      <c r="M1352" s="10" t="s">
        <v>54</v>
      </c>
      <c r="N1352" s="5" t="s">
        <v>54</v>
      </c>
      <c r="O1352" s="5" t="s">
        <v>54</v>
      </c>
      <c r="P1352" s="5" t="s">
        <v>54</v>
      </c>
      <c r="Q1352" s="5" t="s">
        <v>54</v>
      </c>
      <c r="R1352" s="5" t="s">
        <v>54</v>
      </c>
      <c r="S1352" s="11" t="s">
        <v>55</v>
      </c>
      <c r="T1352" t="s">
        <v>55</v>
      </c>
      <c r="U1352" t="s">
        <v>55</v>
      </c>
      <c r="V1352" t="s">
        <v>55</v>
      </c>
      <c r="W1352" t="s">
        <v>55</v>
      </c>
      <c r="X1352" t="s">
        <v>55</v>
      </c>
      <c r="Y1352" s="7" t="e">
        <f>ABS(Quintile_Data[[#This Row],[AE_Amt_Overall]]-MAX(Quintile_Data[[#This Row],[AE_Amt_Q1]:[AE_Amt_Q5]]))</f>
        <v>#VALUE!</v>
      </c>
      <c r="Z1352" s="6" t="e">
        <f>ABS(MIN(Quintile_Data[[#This Row],[AE_Amt_Q1]:[AE_Amt_Q5]])-Quintile_Data[[#This Row],[AE_Amt_Overall]])</f>
        <v>#VALUE!</v>
      </c>
      <c r="AA1352" s="19" t="str">
        <f>VLOOKUP(Quintile_Data[[#This Row],[Deaths_Q1]],Mapping!$A$2:$B$8,2,FALSE)</f>
        <v>N/A</v>
      </c>
      <c r="AB1352" s="8" t="str">
        <f>VLOOKUP(Quintile_Data[[#This Row],[Deaths_Q2]],Mapping!$A$2:$B$8,2,FALSE)</f>
        <v>N/A</v>
      </c>
      <c r="AC1352" s="8" t="str">
        <f>VLOOKUP(Quintile_Data[[#This Row],[Deaths_Q3]],Mapping!$A$2:$B$8,2,FALSE)</f>
        <v>N/A</v>
      </c>
      <c r="AD1352" s="8" t="str">
        <f>VLOOKUP(Quintile_Data[[#This Row],[Deaths_Q4]],Mapping!$A$2:$B$8,2,FALSE)</f>
        <v>N/A</v>
      </c>
      <c r="AE1352" s="8" t="str">
        <f>VLOOKUP(Quintile_Data[[#This Row],[Deaths_Q5]],Mapping!$A$2:$B$8,2,FALSE)</f>
        <v>N/A</v>
      </c>
      <c r="AF1352" s="8" t="str">
        <f>VLOOKUP(Quintile_Data[[#This Row],[Deaths_Overall]],Mapping!$A$2:$B$8,2,FALSE)</f>
        <v>N/A</v>
      </c>
    </row>
    <row r="1353" spans="1:32" x14ac:dyDescent="0.25">
      <c r="A1353" t="s">
        <v>12</v>
      </c>
      <c r="B1353" t="s">
        <v>15</v>
      </c>
      <c r="C1353" t="s">
        <v>9</v>
      </c>
      <c r="D1353" t="s">
        <v>10</v>
      </c>
      <c r="E1353" t="s">
        <v>61</v>
      </c>
      <c r="F1353" t="s">
        <v>7</v>
      </c>
      <c r="G1353" s="10" t="s">
        <v>54</v>
      </c>
      <c r="H1353" s="5" t="s">
        <v>54</v>
      </c>
      <c r="I1353" s="5" t="s">
        <v>54</v>
      </c>
      <c r="J1353" s="5" t="s">
        <v>54</v>
      </c>
      <c r="K1353" s="5" t="s">
        <v>54</v>
      </c>
      <c r="L1353" s="5" t="s">
        <v>54</v>
      </c>
      <c r="M1353" s="10" t="s">
        <v>54</v>
      </c>
      <c r="N1353" s="5" t="s">
        <v>54</v>
      </c>
      <c r="O1353" s="5" t="s">
        <v>54</v>
      </c>
      <c r="P1353" s="5" t="s">
        <v>54</v>
      </c>
      <c r="Q1353" s="5" t="s">
        <v>54</v>
      </c>
      <c r="R1353" s="5" t="s">
        <v>54</v>
      </c>
      <c r="S1353" s="11" t="s">
        <v>55</v>
      </c>
      <c r="T1353" t="s">
        <v>55</v>
      </c>
      <c r="U1353" t="s">
        <v>55</v>
      </c>
      <c r="V1353" t="s">
        <v>55</v>
      </c>
      <c r="W1353" t="s">
        <v>55</v>
      </c>
      <c r="X1353" t="s">
        <v>55</v>
      </c>
      <c r="Y1353" s="7" t="e">
        <f>ABS(Quintile_Data[[#This Row],[AE_Amt_Overall]]-MAX(Quintile_Data[[#This Row],[AE_Amt_Q1]:[AE_Amt_Q5]]))</f>
        <v>#VALUE!</v>
      </c>
      <c r="Z1353" s="6" t="e">
        <f>ABS(MIN(Quintile_Data[[#This Row],[AE_Amt_Q1]:[AE_Amt_Q5]])-Quintile_Data[[#This Row],[AE_Amt_Overall]])</f>
        <v>#VALUE!</v>
      </c>
      <c r="AA1353" s="19" t="str">
        <f>VLOOKUP(Quintile_Data[[#This Row],[Deaths_Q1]],Mapping!$A$2:$B$8,2,FALSE)</f>
        <v>N/A</v>
      </c>
      <c r="AB1353" s="8" t="str">
        <f>VLOOKUP(Quintile_Data[[#This Row],[Deaths_Q2]],Mapping!$A$2:$B$8,2,FALSE)</f>
        <v>N/A</v>
      </c>
      <c r="AC1353" s="8" t="str">
        <f>VLOOKUP(Quintile_Data[[#This Row],[Deaths_Q3]],Mapping!$A$2:$B$8,2,FALSE)</f>
        <v>N/A</v>
      </c>
      <c r="AD1353" s="8" t="str">
        <f>VLOOKUP(Quintile_Data[[#This Row],[Deaths_Q4]],Mapping!$A$2:$B$8,2,FALSE)</f>
        <v>N/A</v>
      </c>
      <c r="AE1353" s="8" t="str">
        <f>VLOOKUP(Quintile_Data[[#This Row],[Deaths_Q5]],Mapping!$A$2:$B$8,2,FALSE)</f>
        <v>N/A</v>
      </c>
      <c r="AF1353" s="8" t="str">
        <f>VLOOKUP(Quintile_Data[[#This Row],[Deaths_Overall]],Mapping!$A$2:$B$8,2,FALSE)</f>
        <v>N/A</v>
      </c>
    </row>
    <row r="1354" spans="1:32" x14ac:dyDescent="0.25">
      <c r="A1354" t="s">
        <v>12</v>
      </c>
      <c r="B1354" t="s">
        <v>15</v>
      </c>
      <c r="C1354" t="s">
        <v>9</v>
      </c>
      <c r="D1354" t="s">
        <v>10</v>
      </c>
      <c r="E1354" t="s">
        <v>61</v>
      </c>
      <c r="F1354" t="s">
        <v>57</v>
      </c>
      <c r="G1354" s="10" t="s">
        <v>54</v>
      </c>
      <c r="H1354" s="5" t="s">
        <v>54</v>
      </c>
      <c r="I1354" s="5" t="s">
        <v>54</v>
      </c>
      <c r="J1354" s="5" t="s">
        <v>54</v>
      </c>
      <c r="K1354" s="5" t="s">
        <v>54</v>
      </c>
      <c r="L1354" s="5" t="s">
        <v>54</v>
      </c>
      <c r="M1354" s="10" t="s">
        <v>54</v>
      </c>
      <c r="N1354" s="5" t="s">
        <v>54</v>
      </c>
      <c r="O1354" s="5" t="s">
        <v>54</v>
      </c>
      <c r="P1354" s="5" t="s">
        <v>54</v>
      </c>
      <c r="Q1354" s="5" t="s">
        <v>54</v>
      </c>
      <c r="R1354" s="5" t="s">
        <v>54</v>
      </c>
      <c r="S1354" s="11" t="s">
        <v>55</v>
      </c>
      <c r="T1354" t="s">
        <v>55</v>
      </c>
      <c r="U1354" t="s">
        <v>55</v>
      </c>
      <c r="V1354" t="s">
        <v>55</v>
      </c>
      <c r="W1354" t="s">
        <v>55</v>
      </c>
      <c r="X1354" t="s">
        <v>55</v>
      </c>
      <c r="Y1354" s="7" t="e">
        <f>ABS(Quintile_Data[[#This Row],[AE_Amt_Overall]]-MAX(Quintile_Data[[#This Row],[AE_Amt_Q1]:[AE_Amt_Q5]]))</f>
        <v>#VALUE!</v>
      </c>
      <c r="Z1354" s="6" t="e">
        <f>ABS(MIN(Quintile_Data[[#This Row],[AE_Amt_Q1]:[AE_Amt_Q5]])-Quintile_Data[[#This Row],[AE_Amt_Overall]])</f>
        <v>#VALUE!</v>
      </c>
      <c r="AA1354" s="19" t="str">
        <f>VLOOKUP(Quintile_Data[[#This Row],[Deaths_Q1]],Mapping!$A$2:$B$8,2,FALSE)</f>
        <v>N/A</v>
      </c>
      <c r="AB1354" s="8" t="str">
        <f>VLOOKUP(Quintile_Data[[#This Row],[Deaths_Q2]],Mapping!$A$2:$B$8,2,FALSE)</f>
        <v>N/A</v>
      </c>
      <c r="AC1354" s="8" t="str">
        <f>VLOOKUP(Quintile_Data[[#This Row],[Deaths_Q3]],Mapping!$A$2:$B$8,2,FALSE)</f>
        <v>N/A</v>
      </c>
      <c r="AD1354" s="8" t="str">
        <f>VLOOKUP(Quintile_Data[[#This Row],[Deaths_Q4]],Mapping!$A$2:$B$8,2,FALSE)</f>
        <v>N/A</v>
      </c>
      <c r="AE1354" s="8" t="str">
        <f>VLOOKUP(Quintile_Data[[#This Row],[Deaths_Q5]],Mapping!$A$2:$B$8,2,FALSE)</f>
        <v>N/A</v>
      </c>
      <c r="AF1354" s="8" t="str">
        <f>VLOOKUP(Quintile_Data[[#This Row],[Deaths_Overall]],Mapping!$A$2:$B$8,2,FALSE)</f>
        <v>N/A</v>
      </c>
    </row>
    <row r="1355" spans="1:32" x14ac:dyDescent="0.25">
      <c r="A1355" t="s">
        <v>12</v>
      </c>
      <c r="B1355" t="s">
        <v>15</v>
      </c>
      <c r="C1355" t="s">
        <v>9</v>
      </c>
      <c r="D1355" t="s">
        <v>10</v>
      </c>
      <c r="E1355" t="s">
        <v>62</v>
      </c>
      <c r="F1355" t="s">
        <v>16</v>
      </c>
      <c r="G1355" s="10" t="s">
        <v>54</v>
      </c>
      <c r="H1355" s="5" t="s">
        <v>54</v>
      </c>
      <c r="I1355" s="5" t="s">
        <v>54</v>
      </c>
      <c r="J1355" s="5" t="s">
        <v>54</v>
      </c>
      <c r="K1355" s="5" t="s">
        <v>54</v>
      </c>
      <c r="L1355" s="5" t="s">
        <v>54</v>
      </c>
      <c r="M1355" s="10" t="s">
        <v>54</v>
      </c>
      <c r="N1355" s="5" t="s">
        <v>54</v>
      </c>
      <c r="O1355" s="5" t="s">
        <v>54</v>
      </c>
      <c r="P1355" s="5" t="s">
        <v>54</v>
      </c>
      <c r="Q1355" s="5" t="s">
        <v>54</v>
      </c>
      <c r="R1355" s="5" t="s">
        <v>54</v>
      </c>
      <c r="S1355" s="11" t="s">
        <v>55</v>
      </c>
      <c r="T1355" t="s">
        <v>55</v>
      </c>
      <c r="U1355" t="s">
        <v>55</v>
      </c>
      <c r="V1355" t="s">
        <v>55</v>
      </c>
      <c r="W1355" t="s">
        <v>55</v>
      </c>
      <c r="X1355" t="s">
        <v>55</v>
      </c>
      <c r="Y1355" s="7" t="e">
        <f>ABS(Quintile_Data[[#This Row],[AE_Amt_Overall]]-MAX(Quintile_Data[[#This Row],[AE_Amt_Q1]:[AE_Amt_Q5]]))</f>
        <v>#VALUE!</v>
      </c>
      <c r="Z1355" s="6" t="e">
        <f>ABS(MIN(Quintile_Data[[#This Row],[AE_Amt_Q1]:[AE_Amt_Q5]])-Quintile_Data[[#This Row],[AE_Amt_Overall]])</f>
        <v>#VALUE!</v>
      </c>
      <c r="AA1355" s="19" t="str">
        <f>VLOOKUP(Quintile_Data[[#This Row],[Deaths_Q1]],Mapping!$A$2:$B$8,2,FALSE)</f>
        <v>N/A</v>
      </c>
      <c r="AB1355" s="8" t="str">
        <f>VLOOKUP(Quintile_Data[[#This Row],[Deaths_Q2]],Mapping!$A$2:$B$8,2,FALSE)</f>
        <v>N/A</v>
      </c>
      <c r="AC1355" s="8" t="str">
        <f>VLOOKUP(Quintile_Data[[#This Row],[Deaths_Q3]],Mapping!$A$2:$B$8,2,FALSE)</f>
        <v>N/A</v>
      </c>
      <c r="AD1355" s="8" t="str">
        <f>VLOOKUP(Quintile_Data[[#This Row],[Deaths_Q4]],Mapping!$A$2:$B$8,2,FALSE)</f>
        <v>N/A</v>
      </c>
      <c r="AE1355" s="8" t="str">
        <f>VLOOKUP(Quintile_Data[[#This Row],[Deaths_Q5]],Mapping!$A$2:$B$8,2,FALSE)</f>
        <v>N/A</v>
      </c>
      <c r="AF1355" s="8" t="str">
        <f>VLOOKUP(Quintile_Data[[#This Row],[Deaths_Overall]],Mapping!$A$2:$B$8,2,FALSE)</f>
        <v>N/A</v>
      </c>
    </row>
    <row r="1356" spans="1:32" x14ac:dyDescent="0.25">
      <c r="A1356" t="s">
        <v>12</v>
      </c>
      <c r="B1356" t="s">
        <v>15</v>
      </c>
      <c r="C1356" t="s">
        <v>9</v>
      </c>
      <c r="D1356" t="s">
        <v>10</v>
      </c>
      <c r="E1356" t="s">
        <v>62</v>
      </c>
      <c r="F1356" t="s">
        <v>7</v>
      </c>
      <c r="G1356" s="10" t="s">
        <v>54</v>
      </c>
      <c r="H1356" s="5" t="s">
        <v>54</v>
      </c>
      <c r="I1356" s="5" t="s">
        <v>54</v>
      </c>
      <c r="J1356" s="5" t="s">
        <v>54</v>
      </c>
      <c r="K1356" s="5" t="s">
        <v>54</v>
      </c>
      <c r="L1356" s="5">
        <v>0.77639692060990795</v>
      </c>
      <c r="M1356" s="10" t="s">
        <v>54</v>
      </c>
      <c r="N1356" s="5" t="s">
        <v>54</v>
      </c>
      <c r="O1356" s="5" t="s">
        <v>54</v>
      </c>
      <c r="P1356" s="5" t="s">
        <v>54</v>
      </c>
      <c r="Q1356" s="5" t="s">
        <v>54</v>
      </c>
      <c r="R1356" s="5">
        <v>1.09221060161214</v>
      </c>
      <c r="S1356" s="11" t="s">
        <v>55</v>
      </c>
      <c r="T1356" t="s">
        <v>55</v>
      </c>
      <c r="U1356" t="s">
        <v>55</v>
      </c>
      <c r="V1356" t="s">
        <v>55</v>
      </c>
      <c r="W1356" t="s">
        <v>55</v>
      </c>
      <c r="X1356" t="s">
        <v>51</v>
      </c>
      <c r="Y1356" s="7">
        <f>ABS(Quintile_Data[[#This Row],[AE_Amt_Overall]]-MAX(Quintile_Data[[#This Row],[AE_Amt_Q1]:[AE_Amt_Q5]]))</f>
        <v>0.77639692060990795</v>
      </c>
      <c r="Z1356" s="6">
        <f>ABS(MIN(Quintile_Data[[#This Row],[AE_Amt_Q1]:[AE_Amt_Q5]])-Quintile_Data[[#This Row],[AE_Amt_Overall]])</f>
        <v>0.77639692060990795</v>
      </c>
      <c r="AA1356" s="19" t="str">
        <f>VLOOKUP(Quintile_Data[[#This Row],[Deaths_Q1]],Mapping!$A$2:$B$8,2,FALSE)</f>
        <v>N/A</v>
      </c>
      <c r="AB1356" s="8" t="str">
        <f>VLOOKUP(Quintile_Data[[#This Row],[Deaths_Q2]],Mapping!$A$2:$B$8,2,FALSE)</f>
        <v>N/A</v>
      </c>
      <c r="AC1356" s="8" t="str">
        <f>VLOOKUP(Quintile_Data[[#This Row],[Deaths_Q3]],Mapping!$A$2:$B$8,2,FALSE)</f>
        <v>N/A</v>
      </c>
      <c r="AD1356" s="8" t="str">
        <f>VLOOKUP(Quintile_Data[[#This Row],[Deaths_Q4]],Mapping!$A$2:$B$8,2,FALSE)</f>
        <v>N/A</v>
      </c>
      <c r="AE1356" s="8" t="str">
        <f>VLOOKUP(Quintile_Data[[#This Row],[Deaths_Q5]],Mapping!$A$2:$B$8,2,FALSE)</f>
        <v>N/A</v>
      </c>
      <c r="AF1356" s="8">
        <f>VLOOKUP(Quintile_Data[[#This Row],[Deaths_Overall]],Mapping!$A$2:$B$8,2,FALSE)</f>
        <v>6</v>
      </c>
    </row>
    <row r="1357" spans="1:32" x14ac:dyDescent="0.25">
      <c r="A1357" t="s">
        <v>12</v>
      </c>
      <c r="B1357" t="s">
        <v>15</v>
      </c>
      <c r="C1357" t="s">
        <v>9</v>
      </c>
      <c r="D1357" t="s">
        <v>10</v>
      </c>
      <c r="E1357" t="s">
        <v>62</v>
      </c>
      <c r="F1357" t="s">
        <v>57</v>
      </c>
      <c r="G1357" s="10" t="s">
        <v>54</v>
      </c>
      <c r="H1357" s="5" t="s">
        <v>54</v>
      </c>
      <c r="I1357" s="5">
        <v>1.2686949298082599</v>
      </c>
      <c r="J1357" s="5" t="s">
        <v>54</v>
      </c>
      <c r="K1357" s="5" t="s">
        <v>54</v>
      </c>
      <c r="L1357" s="5">
        <v>0.88931377772366305</v>
      </c>
      <c r="M1357" s="10" t="s">
        <v>54</v>
      </c>
      <c r="N1357" s="5" t="s">
        <v>54</v>
      </c>
      <c r="O1357" s="5">
        <v>2.0125783091921701</v>
      </c>
      <c r="P1357" s="5" t="s">
        <v>54</v>
      </c>
      <c r="Q1357" s="5" t="s">
        <v>54</v>
      </c>
      <c r="R1357" s="5">
        <v>1.42791808967214</v>
      </c>
      <c r="S1357" s="11" t="s">
        <v>55</v>
      </c>
      <c r="T1357" t="s">
        <v>55</v>
      </c>
      <c r="U1357" t="s">
        <v>51</v>
      </c>
      <c r="V1357" t="s">
        <v>55</v>
      </c>
      <c r="W1357" t="s">
        <v>55</v>
      </c>
      <c r="X1357" t="s">
        <v>51</v>
      </c>
      <c r="Y1357" s="7">
        <f>ABS(Quintile_Data[[#This Row],[AE_Amt_Overall]]-MAX(Quintile_Data[[#This Row],[AE_Amt_Q1]:[AE_Amt_Q5]]))</f>
        <v>0.37938115208459688</v>
      </c>
      <c r="Z1357" s="6">
        <f>ABS(MIN(Quintile_Data[[#This Row],[AE_Amt_Q1]:[AE_Amt_Q5]])-Quintile_Data[[#This Row],[AE_Amt_Overall]])</f>
        <v>0.37938115208459688</v>
      </c>
      <c r="AA1357" s="19" t="str">
        <f>VLOOKUP(Quintile_Data[[#This Row],[Deaths_Q1]],Mapping!$A$2:$B$8,2,FALSE)</f>
        <v>N/A</v>
      </c>
      <c r="AB1357" s="8" t="str">
        <f>VLOOKUP(Quintile_Data[[#This Row],[Deaths_Q2]],Mapping!$A$2:$B$8,2,FALSE)</f>
        <v>N/A</v>
      </c>
      <c r="AC1357" s="8">
        <f>VLOOKUP(Quintile_Data[[#This Row],[Deaths_Q3]],Mapping!$A$2:$B$8,2,FALSE)</f>
        <v>6</v>
      </c>
      <c r="AD1357" s="8" t="str">
        <f>VLOOKUP(Quintile_Data[[#This Row],[Deaths_Q4]],Mapping!$A$2:$B$8,2,FALSE)</f>
        <v>N/A</v>
      </c>
      <c r="AE1357" s="8" t="str">
        <f>VLOOKUP(Quintile_Data[[#This Row],[Deaths_Q5]],Mapping!$A$2:$B$8,2,FALSE)</f>
        <v>N/A</v>
      </c>
      <c r="AF1357" s="8">
        <f>VLOOKUP(Quintile_Data[[#This Row],[Deaths_Overall]],Mapping!$A$2:$B$8,2,FALSE)</f>
        <v>6</v>
      </c>
    </row>
    <row r="1358" spans="1:32" x14ac:dyDescent="0.25">
      <c r="A1358" t="s">
        <v>12</v>
      </c>
      <c r="B1358" t="s">
        <v>15</v>
      </c>
      <c r="C1358" t="s">
        <v>9</v>
      </c>
      <c r="D1358" t="s">
        <v>10</v>
      </c>
      <c r="E1358" t="s">
        <v>11</v>
      </c>
      <c r="F1358" t="s">
        <v>16</v>
      </c>
      <c r="G1358" s="10" t="s">
        <v>54</v>
      </c>
      <c r="H1358" s="5" t="s">
        <v>54</v>
      </c>
      <c r="I1358" s="5" t="s">
        <v>54</v>
      </c>
      <c r="J1358" s="5">
        <v>2.76035464784507</v>
      </c>
      <c r="K1358" s="5">
        <v>1.57646416227882</v>
      </c>
      <c r="L1358" s="5">
        <v>2.2862286472324498</v>
      </c>
      <c r="M1358" s="10" t="s">
        <v>54</v>
      </c>
      <c r="N1358" s="5" t="s">
        <v>54</v>
      </c>
      <c r="O1358" s="5" t="s">
        <v>54</v>
      </c>
      <c r="P1358" s="5">
        <v>3.1708165727266202</v>
      </c>
      <c r="Q1358" s="5">
        <v>1.6346359086403299</v>
      </c>
      <c r="R1358" s="5">
        <v>2.3347656259159102</v>
      </c>
      <c r="S1358" s="11" t="s">
        <v>55</v>
      </c>
      <c r="T1358" t="s">
        <v>55</v>
      </c>
      <c r="U1358" t="s">
        <v>55</v>
      </c>
      <c r="V1358" t="s">
        <v>51</v>
      </c>
      <c r="W1358" t="s">
        <v>51</v>
      </c>
      <c r="X1358" t="s">
        <v>51</v>
      </c>
      <c r="Y1358" s="7">
        <f>ABS(Quintile_Data[[#This Row],[AE_Amt_Overall]]-MAX(Quintile_Data[[#This Row],[AE_Amt_Q1]:[AE_Amt_Q5]]))</f>
        <v>0.47412600061262022</v>
      </c>
      <c r="Z1358" s="6">
        <f>ABS(MIN(Quintile_Data[[#This Row],[AE_Amt_Q1]:[AE_Amt_Q5]])-Quintile_Data[[#This Row],[AE_Amt_Overall]])</f>
        <v>0.70976448495362976</v>
      </c>
      <c r="AA1358" s="19" t="str">
        <f>VLOOKUP(Quintile_Data[[#This Row],[Deaths_Q1]],Mapping!$A$2:$B$8,2,FALSE)</f>
        <v>N/A</v>
      </c>
      <c r="AB1358" s="8" t="str">
        <f>VLOOKUP(Quintile_Data[[#This Row],[Deaths_Q2]],Mapping!$A$2:$B$8,2,FALSE)</f>
        <v>N/A</v>
      </c>
      <c r="AC1358" s="8" t="str">
        <f>VLOOKUP(Quintile_Data[[#This Row],[Deaths_Q3]],Mapping!$A$2:$B$8,2,FALSE)</f>
        <v>N/A</v>
      </c>
      <c r="AD1358" s="8">
        <f>VLOOKUP(Quintile_Data[[#This Row],[Deaths_Q4]],Mapping!$A$2:$B$8,2,FALSE)</f>
        <v>6</v>
      </c>
      <c r="AE1358" s="8">
        <f>VLOOKUP(Quintile_Data[[#This Row],[Deaths_Q5]],Mapping!$A$2:$B$8,2,FALSE)</f>
        <v>6</v>
      </c>
      <c r="AF1358" s="8">
        <f>VLOOKUP(Quintile_Data[[#This Row],[Deaths_Overall]],Mapping!$A$2:$B$8,2,FALSE)</f>
        <v>6</v>
      </c>
    </row>
    <row r="1359" spans="1:32" x14ac:dyDescent="0.25">
      <c r="A1359" t="s">
        <v>12</v>
      </c>
      <c r="B1359" t="s">
        <v>15</v>
      </c>
      <c r="C1359" t="s">
        <v>9</v>
      </c>
      <c r="D1359" t="s">
        <v>10</v>
      </c>
      <c r="E1359" t="s">
        <v>11</v>
      </c>
      <c r="F1359" t="s">
        <v>7</v>
      </c>
      <c r="G1359" s="10" t="s">
        <v>54</v>
      </c>
      <c r="H1359" s="5">
        <v>1.2749344640350899</v>
      </c>
      <c r="I1359" s="5">
        <v>0.84741261939965395</v>
      </c>
      <c r="J1359" s="5" t="s">
        <v>54</v>
      </c>
      <c r="K1359" s="5" t="s">
        <v>54</v>
      </c>
      <c r="L1359" s="5">
        <v>0.95778443656642398</v>
      </c>
      <c r="M1359" s="10" t="s">
        <v>54</v>
      </c>
      <c r="N1359" s="5">
        <v>1.66530553810986</v>
      </c>
      <c r="O1359" s="5">
        <v>0.94102998619853795</v>
      </c>
      <c r="P1359" s="5" t="s">
        <v>54</v>
      </c>
      <c r="Q1359" s="5" t="s">
        <v>54</v>
      </c>
      <c r="R1359" s="5">
        <v>1.1204205104957401</v>
      </c>
      <c r="S1359" s="11" t="s">
        <v>55</v>
      </c>
      <c r="T1359" t="s">
        <v>51</v>
      </c>
      <c r="U1359" t="s">
        <v>51</v>
      </c>
      <c r="V1359" t="s">
        <v>55</v>
      </c>
      <c r="W1359" t="s">
        <v>55</v>
      </c>
      <c r="X1359" t="s">
        <v>53</v>
      </c>
      <c r="Y1359" s="7">
        <f>ABS(Quintile_Data[[#This Row],[AE_Amt_Overall]]-MAX(Quintile_Data[[#This Row],[AE_Amt_Q1]:[AE_Amt_Q5]]))</f>
        <v>0.31715002746866594</v>
      </c>
      <c r="Z1359" s="6">
        <f>ABS(MIN(Quintile_Data[[#This Row],[AE_Amt_Q1]:[AE_Amt_Q5]])-Quintile_Data[[#This Row],[AE_Amt_Overall]])</f>
        <v>0.11037181716677003</v>
      </c>
      <c r="AA1359" s="19" t="str">
        <f>VLOOKUP(Quintile_Data[[#This Row],[Deaths_Q1]],Mapping!$A$2:$B$8,2,FALSE)</f>
        <v>N/A</v>
      </c>
      <c r="AB1359" s="8">
        <f>VLOOKUP(Quintile_Data[[#This Row],[Deaths_Q2]],Mapping!$A$2:$B$8,2,FALSE)</f>
        <v>6</v>
      </c>
      <c r="AC1359" s="8">
        <f>VLOOKUP(Quintile_Data[[#This Row],[Deaths_Q3]],Mapping!$A$2:$B$8,2,FALSE)</f>
        <v>6</v>
      </c>
      <c r="AD1359" s="8" t="str">
        <f>VLOOKUP(Quintile_Data[[#This Row],[Deaths_Q4]],Mapping!$A$2:$B$8,2,FALSE)</f>
        <v>N/A</v>
      </c>
      <c r="AE1359" s="8" t="str">
        <f>VLOOKUP(Quintile_Data[[#This Row],[Deaths_Q5]],Mapping!$A$2:$B$8,2,FALSE)</f>
        <v>N/A</v>
      </c>
      <c r="AF1359" s="8">
        <f>VLOOKUP(Quintile_Data[[#This Row],[Deaths_Overall]],Mapping!$A$2:$B$8,2,FALSE)</f>
        <v>12</v>
      </c>
    </row>
    <row r="1360" spans="1:32" x14ac:dyDescent="0.25">
      <c r="A1360" t="s">
        <v>12</v>
      </c>
      <c r="B1360" t="s">
        <v>15</v>
      </c>
      <c r="C1360" t="s">
        <v>9</v>
      </c>
      <c r="D1360" t="s">
        <v>10</v>
      </c>
      <c r="E1360" t="s">
        <v>11</v>
      </c>
      <c r="F1360" t="s">
        <v>57</v>
      </c>
      <c r="G1360" s="10" t="s">
        <v>54</v>
      </c>
      <c r="H1360" s="5">
        <v>1.41024328452909</v>
      </c>
      <c r="I1360" s="5">
        <v>0.93431771776660999</v>
      </c>
      <c r="J1360" s="5">
        <v>0.72517522336295204</v>
      </c>
      <c r="K1360" s="5" t="s">
        <v>54</v>
      </c>
      <c r="L1360" s="5">
        <v>1.0130637415480901</v>
      </c>
      <c r="M1360" s="10" t="s">
        <v>54</v>
      </c>
      <c r="N1360" s="5">
        <v>2.04454789046066</v>
      </c>
      <c r="O1360" s="5">
        <v>1.10746950231013</v>
      </c>
      <c r="P1360" s="5">
        <v>1.05446130326229</v>
      </c>
      <c r="Q1360" s="5" t="s">
        <v>54</v>
      </c>
      <c r="R1360" s="5">
        <v>1.3209929851570399</v>
      </c>
      <c r="S1360" s="11" t="s">
        <v>55</v>
      </c>
      <c r="T1360" t="s">
        <v>53</v>
      </c>
      <c r="U1360" t="s">
        <v>53</v>
      </c>
      <c r="V1360" t="s">
        <v>51</v>
      </c>
      <c r="W1360" t="s">
        <v>55</v>
      </c>
      <c r="X1360" t="s">
        <v>49</v>
      </c>
      <c r="Y1360" s="7">
        <f>ABS(Quintile_Data[[#This Row],[AE_Amt_Overall]]-MAX(Quintile_Data[[#This Row],[AE_Amt_Q1]:[AE_Amt_Q5]]))</f>
        <v>0.39717954298099989</v>
      </c>
      <c r="Z1360" s="6">
        <f>ABS(MIN(Quintile_Data[[#This Row],[AE_Amt_Q1]:[AE_Amt_Q5]])-Quintile_Data[[#This Row],[AE_Amt_Overall]])</f>
        <v>0.28788851818513805</v>
      </c>
      <c r="AA1360" s="19" t="str">
        <f>VLOOKUP(Quintile_Data[[#This Row],[Deaths_Q1]],Mapping!$A$2:$B$8,2,FALSE)</f>
        <v>N/A</v>
      </c>
      <c r="AB1360" s="8">
        <f>VLOOKUP(Quintile_Data[[#This Row],[Deaths_Q2]],Mapping!$A$2:$B$8,2,FALSE)</f>
        <v>12</v>
      </c>
      <c r="AC1360" s="8">
        <f>VLOOKUP(Quintile_Data[[#This Row],[Deaths_Q3]],Mapping!$A$2:$B$8,2,FALSE)</f>
        <v>12</v>
      </c>
      <c r="AD1360" s="8">
        <f>VLOOKUP(Quintile_Data[[#This Row],[Deaths_Q4]],Mapping!$A$2:$B$8,2,FALSE)</f>
        <v>6</v>
      </c>
      <c r="AE1360" s="8" t="str">
        <f>VLOOKUP(Quintile_Data[[#This Row],[Deaths_Q5]],Mapping!$A$2:$B$8,2,FALSE)</f>
        <v>N/A</v>
      </c>
      <c r="AF1360" s="8">
        <f>VLOOKUP(Quintile_Data[[#This Row],[Deaths_Overall]],Mapping!$A$2:$B$8,2,FALSE)</f>
        <v>25</v>
      </c>
    </row>
    <row r="1361" spans="1:32" x14ac:dyDescent="0.25">
      <c r="A1361" t="s">
        <v>12</v>
      </c>
      <c r="B1361" t="s">
        <v>15</v>
      </c>
      <c r="C1361" t="s">
        <v>9</v>
      </c>
      <c r="D1361" t="s">
        <v>10</v>
      </c>
      <c r="E1361" t="s">
        <v>58</v>
      </c>
      <c r="F1361" t="s">
        <v>16</v>
      </c>
      <c r="G1361" s="10" t="s">
        <v>54</v>
      </c>
      <c r="H1361" s="5" t="s">
        <v>54</v>
      </c>
      <c r="I1361" s="5" t="s">
        <v>54</v>
      </c>
      <c r="J1361" s="5">
        <v>2.7924378999964001</v>
      </c>
      <c r="K1361" s="5">
        <v>1.56295536670838</v>
      </c>
      <c r="L1361" s="5">
        <v>2.4448596561234401</v>
      </c>
      <c r="M1361" s="10" t="s">
        <v>54</v>
      </c>
      <c r="N1361" s="5" t="s">
        <v>54</v>
      </c>
      <c r="O1361" s="5" t="s">
        <v>54</v>
      </c>
      <c r="P1361" s="5">
        <v>3.0671952020250801</v>
      </c>
      <c r="Q1361" s="5">
        <v>1.6421425691352101</v>
      </c>
      <c r="R1361" s="5">
        <v>2.5126674463773</v>
      </c>
      <c r="S1361" s="11" t="s">
        <v>55</v>
      </c>
      <c r="T1361" t="s">
        <v>55</v>
      </c>
      <c r="U1361" t="s">
        <v>55</v>
      </c>
      <c r="V1361" t="s">
        <v>51</v>
      </c>
      <c r="W1361" t="s">
        <v>51</v>
      </c>
      <c r="X1361" t="s">
        <v>53</v>
      </c>
      <c r="Y1361" s="7">
        <f>ABS(Quintile_Data[[#This Row],[AE_Amt_Overall]]-MAX(Quintile_Data[[#This Row],[AE_Amt_Q1]:[AE_Amt_Q5]]))</f>
        <v>0.34757824387295999</v>
      </c>
      <c r="Z1361" s="6">
        <f>ABS(MIN(Quintile_Data[[#This Row],[AE_Amt_Q1]:[AE_Amt_Q5]])-Quintile_Data[[#This Row],[AE_Amt_Overall]])</f>
        <v>0.88190428941506016</v>
      </c>
      <c r="AA1361" s="19" t="str">
        <f>VLOOKUP(Quintile_Data[[#This Row],[Deaths_Q1]],Mapping!$A$2:$B$8,2,FALSE)</f>
        <v>N/A</v>
      </c>
      <c r="AB1361" s="8" t="str">
        <f>VLOOKUP(Quintile_Data[[#This Row],[Deaths_Q2]],Mapping!$A$2:$B$8,2,FALSE)</f>
        <v>N/A</v>
      </c>
      <c r="AC1361" s="8" t="str">
        <f>VLOOKUP(Quintile_Data[[#This Row],[Deaths_Q3]],Mapping!$A$2:$B$8,2,FALSE)</f>
        <v>N/A</v>
      </c>
      <c r="AD1361" s="8">
        <f>VLOOKUP(Quintile_Data[[#This Row],[Deaths_Q4]],Mapping!$A$2:$B$8,2,FALSE)</f>
        <v>6</v>
      </c>
      <c r="AE1361" s="8">
        <f>VLOOKUP(Quintile_Data[[#This Row],[Deaths_Q5]],Mapping!$A$2:$B$8,2,FALSE)</f>
        <v>6</v>
      </c>
      <c r="AF1361" s="8">
        <f>VLOOKUP(Quintile_Data[[#This Row],[Deaths_Overall]],Mapping!$A$2:$B$8,2,FALSE)</f>
        <v>12</v>
      </c>
    </row>
    <row r="1362" spans="1:32" x14ac:dyDescent="0.25">
      <c r="A1362" t="s">
        <v>12</v>
      </c>
      <c r="B1362" t="s">
        <v>15</v>
      </c>
      <c r="C1362" t="s">
        <v>9</v>
      </c>
      <c r="D1362" t="s">
        <v>10</v>
      </c>
      <c r="E1362" t="s">
        <v>58</v>
      </c>
      <c r="F1362" t="s">
        <v>7</v>
      </c>
      <c r="G1362" s="10" t="s">
        <v>54</v>
      </c>
      <c r="H1362" s="5">
        <v>1.42441280506697</v>
      </c>
      <c r="I1362" s="5">
        <v>0.91619491819212595</v>
      </c>
      <c r="J1362" s="5">
        <v>0.65991935697962201</v>
      </c>
      <c r="K1362" s="5" t="s">
        <v>54</v>
      </c>
      <c r="L1362" s="5">
        <v>0.94145700220360395</v>
      </c>
      <c r="M1362" s="10" t="s">
        <v>54</v>
      </c>
      <c r="N1362" s="5">
        <v>1.5065642529682901</v>
      </c>
      <c r="O1362" s="5">
        <v>1.1571381792059601</v>
      </c>
      <c r="P1362" s="5">
        <v>0.92471576875707195</v>
      </c>
      <c r="Q1362" s="5" t="s">
        <v>54</v>
      </c>
      <c r="R1362" s="5">
        <v>1.1407808817494201</v>
      </c>
      <c r="S1362" s="11" t="s">
        <v>55</v>
      </c>
      <c r="T1362" t="s">
        <v>51</v>
      </c>
      <c r="U1362" t="s">
        <v>53</v>
      </c>
      <c r="V1362" t="s">
        <v>51</v>
      </c>
      <c r="W1362" t="s">
        <v>55</v>
      </c>
      <c r="X1362" t="s">
        <v>49</v>
      </c>
      <c r="Y1362" s="7">
        <f>ABS(Quintile_Data[[#This Row],[AE_Amt_Overall]]-MAX(Quintile_Data[[#This Row],[AE_Amt_Q1]:[AE_Amt_Q5]]))</f>
        <v>0.48295580286336603</v>
      </c>
      <c r="Z1362" s="6">
        <f>ABS(MIN(Quintile_Data[[#This Row],[AE_Amt_Q1]:[AE_Amt_Q5]])-Quintile_Data[[#This Row],[AE_Amt_Overall]])</f>
        <v>0.28153764522398195</v>
      </c>
      <c r="AA1362" s="19" t="str">
        <f>VLOOKUP(Quintile_Data[[#This Row],[Deaths_Q1]],Mapping!$A$2:$B$8,2,FALSE)</f>
        <v>N/A</v>
      </c>
      <c r="AB1362" s="8">
        <f>VLOOKUP(Quintile_Data[[#This Row],[Deaths_Q2]],Mapping!$A$2:$B$8,2,FALSE)</f>
        <v>6</v>
      </c>
      <c r="AC1362" s="8">
        <f>VLOOKUP(Quintile_Data[[#This Row],[Deaths_Q3]],Mapping!$A$2:$B$8,2,FALSE)</f>
        <v>12</v>
      </c>
      <c r="AD1362" s="8">
        <f>VLOOKUP(Quintile_Data[[#This Row],[Deaths_Q4]],Mapping!$A$2:$B$8,2,FALSE)</f>
        <v>6</v>
      </c>
      <c r="AE1362" s="8" t="str">
        <f>VLOOKUP(Quintile_Data[[#This Row],[Deaths_Q5]],Mapping!$A$2:$B$8,2,FALSE)</f>
        <v>N/A</v>
      </c>
      <c r="AF1362" s="8">
        <f>VLOOKUP(Quintile_Data[[#This Row],[Deaths_Overall]],Mapping!$A$2:$B$8,2,FALSE)</f>
        <v>25</v>
      </c>
    </row>
    <row r="1363" spans="1:32" x14ac:dyDescent="0.25">
      <c r="A1363" t="s">
        <v>12</v>
      </c>
      <c r="B1363" t="s">
        <v>15</v>
      </c>
      <c r="C1363" t="s">
        <v>9</v>
      </c>
      <c r="D1363" t="s">
        <v>10</v>
      </c>
      <c r="E1363" t="s">
        <v>58</v>
      </c>
      <c r="F1363" t="s">
        <v>57</v>
      </c>
      <c r="G1363" s="10" t="s">
        <v>54</v>
      </c>
      <c r="H1363" s="5">
        <v>1.4753384553614</v>
      </c>
      <c r="I1363" s="5">
        <v>1.1024468582168701</v>
      </c>
      <c r="J1363" s="5">
        <v>0.815553282494483</v>
      </c>
      <c r="K1363" s="5">
        <v>0.43675921174632798</v>
      </c>
      <c r="L1363" s="5">
        <v>1.00749034954142</v>
      </c>
      <c r="M1363" s="10" t="s">
        <v>54</v>
      </c>
      <c r="N1363" s="5">
        <v>2.1448825082868201</v>
      </c>
      <c r="O1363" s="5">
        <v>1.2848479140237901</v>
      </c>
      <c r="P1363" s="5">
        <v>1.05524278881056</v>
      </c>
      <c r="Q1363" s="5">
        <v>0.76458001258381803</v>
      </c>
      <c r="R1363" s="5">
        <v>1.37211196895589</v>
      </c>
      <c r="S1363" s="11" t="s">
        <v>55</v>
      </c>
      <c r="T1363" t="s">
        <v>53</v>
      </c>
      <c r="U1363" t="s">
        <v>51</v>
      </c>
      <c r="V1363" t="s">
        <v>53</v>
      </c>
      <c r="W1363" t="s">
        <v>51</v>
      </c>
      <c r="X1363" t="s">
        <v>49</v>
      </c>
      <c r="Y1363" s="7">
        <f>ABS(Quintile_Data[[#This Row],[AE_Amt_Overall]]-MAX(Quintile_Data[[#This Row],[AE_Amt_Q1]:[AE_Amt_Q5]]))</f>
        <v>0.46784810581997993</v>
      </c>
      <c r="Z1363" s="6">
        <f>ABS(MIN(Quintile_Data[[#This Row],[AE_Amt_Q1]:[AE_Amt_Q5]])-Quintile_Data[[#This Row],[AE_Amt_Overall]])</f>
        <v>0.5707311377950921</v>
      </c>
      <c r="AA1363" s="19" t="str">
        <f>VLOOKUP(Quintile_Data[[#This Row],[Deaths_Q1]],Mapping!$A$2:$B$8,2,FALSE)</f>
        <v>N/A</v>
      </c>
      <c r="AB1363" s="8">
        <f>VLOOKUP(Quintile_Data[[#This Row],[Deaths_Q2]],Mapping!$A$2:$B$8,2,FALSE)</f>
        <v>12</v>
      </c>
      <c r="AC1363" s="8">
        <f>VLOOKUP(Quintile_Data[[#This Row],[Deaths_Q3]],Mapping!$A$2:$B$8,2,FALSE)</f>
        <v>6</v>
      </c>
      <c r="AD1363" s="8">
        <f>VLOOKUP(Quintile_Data[[#This Row],[Deaths_Q4]],Mapping!$A$2:$B$8,2,FALSE)</f>
        <v>12</v>
      </c>
      <c r="AE1363" s="8">
        <f>VLOOKUP(Quintile_Data[[#This Row],[Deaths_Q5]],Mapping!$A$2:$B$8,2,FALSE)</f>
        <v>6</v>
      </c>
      <c r="AF1363" s="8">
        <f>VLOOKUP(Quintile_Data[[#This Row],[Deaths_Overall]],Mapping!$A$2:$B$8,2,FALSE)</f>
        <v>25</v>
      </c>
    </row>
    <row r="1364" spans="1:32" x14ac:dyDescent="0.25">
      <c r="A1364" t="s">
        <v>12</v>
      </c>
      <c r="B1364" t="s">
        <v>15</v>
      </c>
      <c r="C1364" t="s">
        <v>9</v>
      </c>
      <c r="D1364" t="s">
        <v>14</v>
      </c>
      <c r="E1364" t="s">
        <v>61</v>
      </c>
      <c r="F1364" t="s">
        <v>16</v>
      </c>
      <c r="G1364" s="10">
        <v>2.4981800407564601</v>
      </c>
      <c r="H1364" s="5">
        <v>1.71361806705514</v>
      </c>
      <c r="I1364" s="5">
        <v>1.14353670311869</v>
      </c>
      <c r="J1364" s="5">
        <v>0.90976888410965695</v>
      </c>
      <c r="K1364" s="5">
        <v>0.67287146283125798</v>
      </c>
      <c r="L1364" s="5">
        <v>1.2751414642191501</v>
      </c>
      <c r="M1364" s="10">
        <v>1.7290735665821499</v>
      </c>
      <c r="N1364" s="5">
        <v>2.2335549089442401</v>
      </c>
      <c r="O1364" s="5">
        <v>1.1787463113368</v>
      </c>
      <c r="P1364" s="5">
        <v>1.0021662479854601</v>
      </c>
      <c r="Q1364" s="5">
        <v>0.81295274034815401</v>
      </c>
      <c r="R1364" s="5">
        <v>1.5411049999158599</v>
      </c>
      <c r="S1364" s="11" t="s">
        <v>53</v>
      </c>
      <c r="T1364" t="s">
        <v>49</v>
      </c>
      <c r="U1364" t="s">
        <v>53</v>
      </c>
      <c r="V1364" t="s">
        <v>51</v>
      </c>
      <c r="W1364" t="s">
        <v>51</v>
      </c>
      <c r="X1364" t="s">
        <v>49</v>
      </c>
      <c r="Y1364" s="7">
        <f>ABS(Quintile_Data[[#This Row],[AE_Amt_Overall]]-MAX(Quintile_Data[[#This Row],[AE_Amt_Q1]:[AE_Amt_Q5]]))</f>
        <v>1.22303857653731</v>
      </c>
      <c r="Z1364" s="6">
        <f>ABS(MIN(Quintile_Data[[#This Row],[AE_Amt_Q1]:[AE_Amt_Q5]])-Quintile_Data[[#This Row],[AE_Amt_Overall]])</f>
        <v>0.60227000138789211</v>
      </c>
      <c r="AA1364" s="19">
        <f>VLOOKUP(Quintile_Data[[#This Row],[Deaths_Q1]],Mapping!$A$2:$B$8,2,FALSE)</f>
        <v>12</v>
      </c>
      <c r="AB1364" s="8">
        <f>VLOOKUP(Quintile_Data[[#This Row],[Deaths_Q2]],Mapping!$A$2:$B$8,2,FALSE)</f>
        <v>25</v>
      </c>
      <c r="AC1364" s="8">
        <f>VLOOKUP(Quintile_Data[[#This Row],[Deaths_Q3]],Mapping!$A$2:$B$8,2,FALSE)</f>
        <v>12</v>
      </c>
      <c r="AD1364" s="8">
        <f>VLOOKUP(Quintile_Data[[#This Row],[Deaths_Q4]],Mapping!$A$2:$B$8,2,FALSE)</f>
        <v>6</v>
      </c>
      <c r="AE1364" s="8">
        <f>VLOOKUP(Quintile_Data[[#This Row],[Deaths_Q5]],Mapping!$A$2:$B$8,2,FALSE)</f>
        <v>6</v>
      </c>
      <c r="AF1364" s="8">
        <f>VLOOKUP(Quintile_Data[[#This Row],[Deaths_Overall]],Mapping!$A$2:$B$8,2,FALSE)</f>
        <v>25</v>
      </c>
    </row>
    <row r="1365" spans="1:32" x14ac:dyDescent="0.25">
      <c r="A1365" t="s">
        <v>12</v>
      </c>
      <c r="B1365" t="s">
        <v>15</v>
      </c>
      <c r="C1365" t="s">
        <v>9</v>
      </c>
      <c r="D1365" t="s">
        <v>14</v>
      </c>
      <c r="E1365" t="s">
        <v>61</v>
      </c>
      <c r="F1365" t="s">
        <v>7</v>
      </c>
      <c r="G1365" s="10">
        <v>2.1606522635899998</v>
      </c>
      <c r="H1365" s="5">
        <v>1.1810600603724499</v>
      </c>
      <c r="I1365" s="5">
        <v>0.93902101784859704</v>
      </c>
      <c r="J1365" s="5">
        <v>0.71984374116830596</v>
      </c>
      <c r="K1365" s="5">
        <v>0.42862244839193597</v>
      </c>
      <c r="L1365" s="5">
        <v>0.88384035150242102</v>
      </c>
      <c r="M1365" s="10">
        <v>1.81817806303305</v>
      </c>
      <c r="N1365" s="5">
        <v>1.4310365401222001</v>
      </c>
      <c r="O1365" s="5">
        <v>0.94220875925958003</v>
      </c>
      <c r="P1365" s="5">
        <v>0.76267267057524302</v>
      </c>
      <c r="Q1365" s="5">
        <v>0.59681084912025195</v>
      </c>
      <c r="R1365" s="5">
        <v>0.956060457337504</v>
      </c>
      <c r="S1365" s="11" t="s">
        <v>51</v>
      </c>
      <c r="T1365" t="s">
        <v>53</v>
      </c>
      <c r="U1365" t="s">
        <v>53</v>
      </c>
      <c r="V1365" t="s">
        <v>49</v>
      </c>
      <c r="W1365" t="s">
        <v>51</v>
      </c>
      <c r="X1365" t="s">
        <v>49</v>
      </c>
      <c r="Y1365" s="7">
        <f>ABS(Quintile_Data[[#This Row],[AE_Amt_Overall]]-MAX(Quintile_Data[[#This Row],[AE_Amt_Q1]:[AE_Amt_Q5]]))</f>
        <v>1.2768119120875787</v>
      </c>
      <c r="Z1365" s="6">
        <f>ABS(MIN(Quintile_Data[[#This Row],[AE_Amt_Q1]:[AE_Amt_Q5]])-Quintile_Data[[#This Row],[AE_Amt_Overall]])</f>
        <v>0.45521790311048504</v>
      </c>
      <c r="AA1365" s="19">
        <f>VLOOKUP(Quintile_Data[[#This Row],[Deaths_Q1]],Mapping!$A$2:$B$8,2,FALSE)</f>
        <v>6</v>
      </c>
      <c r="AB1365" s="8">
        <f>VLOOKUP(Quintile_Data[[#This Row],[Deaths_Q2]],Mapping!$A$2:$B$8,2,FALSE)</f>
        <v>12</v>
      </c>
      <c r="AC1365" s="8">
        <f>VLOOKUP(Quintile_Data[[#This Row],[Deaths_Q3]],Mapping!$A$2:$B$8,2,FALSE)</f>
        <v>12</v>
      </c>
      <c r="AD1365" s="8">
        <f>VLOOKUP(Quintile_Data[[#This Row],[Deaths_Q4]],Mapping!$A$2:$B$8,2,FALSE)</f>
        <v>25</v>
      </c>
      <c r="AE1365" s="8">
        <f>VLOOKUP(Quintile_Data[[#This Row],[Deaths_Q5]],Mapping!$A$2:$B$8,2,FALSE)</f>
        <v>6</v>
      </c>
      <c r="AF1365" s="8">
        <f>VLOOKUP(Quintile_Data[[#This Row],[Deaths_Overall]],Mapping!$A$2:$B$8,2,FALSE)</f>
        <v>25</v>
      </c>
    </row>
    <row r="1366" spans="1:32" x14ac:dyDescent="0.25">
      <c r="A1366" t="s">
        <v>12</v>
      </c>
      <c r="B1366" t="s">
        <v>15</v>
      </c>
      <c r="C1366" t="s">
        <v>9</v>
      </c>
      <c r="D1366" t="s">
        <v>14</v>
      </c>
      <c r="E1366" t="s">
        <v>61</v>
      </c>
      <c r="F1366" t="s">
        <v>57</v>
      </c>
      <c r="G1366" s="10">
        <v>2.1590063829074899</v>
      </c>
      <c r="H1366" s="5">
        <v>1.2987982552348301</v>
      </c>
      <c r="I1366" s="5">
        <v>0.92923474907598103</v>
      </c>
      <c r="J1366" s="5">
        <v>0.78450240356369405</v>
      </c>
      <c r="K1366" s="5">
        <v>0.55869222960124099</v>
      </c>
      <c r="L1366" s="5">
        <v>0.94226392588525498</v>
      </c>
      <c r="M1366" s="10">
        <v>1.9030305770251399</v>
      </c>
      <c r="N1366" s="5">
        <v>1.8160436260779</v>
      </c>
      <c r="O1366" s="5">
        <v>1.01822780657679</v>
      </c>
      <c r="P1366" s="5">
        <v>0.91498709915265497</v>
      </c>
      <c r="Q1366" s="5">
        <v>0.76085424659061196</v>
      </c>
      <c r="R1366" s="5">
        <v>1.18847654866441</v>
      </c>
      <c r="S1366" s="11" t="s">
        <v>51</v>
      </c>
      <c r="T1366" t="s">
        <v>49</v>
      </c>
      <c r="U1366" t="s">
        <v>49</v>
      </c>
      <c r="V1366" t="s">
        <v>49</v>
      </c>
      <c r="W1366" t="s">
        <v>51</v>
      </c>
      <c r="X1366" t="s">
        <v>48</v>
      </c>
      <c r="Y1366" s="7">
        <f>ABS(Quintile_Data[[#This Row],[AE_Amt_Overall]]-MAX(Quintile_Data[[#This Row],[AE_Amt_Q1]:[AE_Amt_Q5]]))</f>
        <v>1.2167424570222349</v>
      </c>
      <c r="Z1366" s="6">
        <f>ABS(MIN(Quintile_Data[[#This Row],[AE_Amt_Q1]:[AE_Amt_Q5]])-Quintile_Data[[#This Row],[AE_Amt_Overall]])</f>
        <v>0.383571696284014</v>
      </c>
      <c r="AA1366" s="19">
        <f>VLOOKUP(Quintile_Data[[#This Row],[Deaths_Q1]],Mapping!$A$2:$B$8,2,FALSE)</f>
        <v>6</v>
      </c>
      <c r="AB1366" s="8">
        <f>VLOOKUP(Quintile_Data[[#This Row],[Deaths_Q2]],Mapping!$A$2:$B$8,2,FALSE)</f>
        <v>25</v>
      </c>
      <c r="AC1366" s="8">
        <f>VLOOKUP(Quintile_Data[[#This Row],[Deaths_Q3]],Mapping!$A$2:$B$8,2,FALSE)</f>
        <v>25</v>
      </c>
      <c r="AD1366" s="8">
        <f>VLOOKUP(Quintile_Data[[#This Row],[Deaths_Q4]],Mapping!$A$2:$B$8,2,FALSE)</f>
        <v>25</v>
      </c>
      <c r="AE1366" s="8">
        <f>VLOOKUP(Quintile_Data[[#This Row],[Deaths_Q5]],Mapping!$A$2:$B$8,2,FALSE)</f>
        <v>6</v>
      </c>
      <c r="AF1366" s="8">
        <f>VLOOKUP(Quintile_Data[[#This Row],[Deaths_Overall]],Mapping!$A$2:$B$8,2,FALSE)</f>
        <v>50</v>
      </c>
    </row>
    <row r="1367" spans="1:32" x14ac:dyDescent="0.25">
      <c r="A1367" t="s">
        <v>12</v>
      </c>
      <c r="B1367" t="s">
        <v>15</v>
      </c>
      <c r="C1367" t="s">
        <v>9</v>
      </c>
      <c r="D1367" t="s">
        <v>14</v>
      </c>
      <c r="E1367" t="s">
        <v>62</v>
      </c>
      <c r="F1367" t="s">
        <v>16</v>
      </c>
      <c r="G1367" s="10">
        <v>2.3213588876608702</v>
      </c>
      <c r="H1367" s="5">
        <v>1.57248530562963</v>
      </c>
      <c r="I1367" s="5">
        <v>1.3511069678855001</v>
      </c>
      <c r="J1367" s="5">
        <v>0.99415213444422501</v>
      </c>
      <c r="K1367" s="5">
        <v>0.75876502467934903</v>
      </c>
      <c r="L1367" s="5">
        <v>1.18087204631748</v>
      </c>
      <c r="M1367" s="10">
        <v>2.1196542146137398</v>
      </c>
      <c r="N1367" s="5">
        <v>2.0196186578123898</v>
      </c>
      <c r="O1367" s="5">
        <v>1.4097302386477799</v>
      </c>
      <c r="P1367" s="5">
        <v>1.03586562741199</v>
      </c>
      <c r="Q1367" s="5">
        <v>0.91903523989714098</v>
      </c>
      <c r="R1367" s="5">
        <v>1.3957658555341399</v>
      </c>
      <c r="S1367" s="11" t="s">
        <v>51</v>
      </c>
      <c r="T1367" t="s">
        <v>49</v>
      </c>
      <c r="U1367" t="s">
        <v>53</v>
      </c>
      <c r="V1367" t="s">
        <v>53</v>
      </c>
      <c r="W1367" t="s">
        <v>51</v>
      </c>
      <c r="X1367" t="s">
        <v>49</v>
      </c>
      <c r="Y1367" s="7">
        <f>ABS(Quintile_Data[[#This Row],[AE_Amt_Overall]]-MAX(Quintile_Data[[#This Row],[AE_Amt_Q1]:[AE_Amt_Q5]]))</f>
        <v>1.1404868413433902</v>
      </c>
      <c r="Z1367" s="6">
        <f>ABS(MIN(Quintile_Data[[#This Row],[AE_Amt_Q1]:[AE_Amt_Q5]])-Quintile_Data[[#This Row],[AE_Amt_Overall]])</f>
        <v>0.42210702163813096</v>
      </c>
      <c r="AA1367" s="19">
        <f>VLOOKUP(Quintile_Data[[#This Row],[Deaths_Q1]],Mapping!$A$2:$B$8,2,FALSE)</f>
        <v>6</v>
      </c>
      <c r="AB1367" s="8">
        <f>VLOOKUP(Quintile_Data[[#This Row],[Deaths_Q2]],Mapping!$A$2:$B$8,2,FALSE)</f>
        <v>25</v>
      </c>
      <c r="AC1367" s="8">
        <f>VLOOKUP(Quintile_Data[[#This Row],[Deaths_Q3]],Mapping!$A$2:$B$8,2,FALSE)</f>
        <v>12</v>
      </c>
      <c r="AD1367" s="8">
        <f>VLOOKUP(Quintile_Data[[#This Row],[Deaths_Q4]],Mapping!$A$2:$B$8,2,FALSE)</f>
        <v>12</v>
      </c>
      <c r="AE1367" s="8">
        <f>VLOOKUP(Quintile_Data[[#This Row],[Deaths_Q5]],Mapping!$A$2:$B$8,2,FALSE)</f>
        <v>6</v>
      </c>
      <c r="AF1367" s="8">
        <f>VLOOKUP(Quintile_Data[[#This Row],[Deaths_Overall]],Mapping!$A$2:$B$8,2,FALSE)</f>
        <v>25</v>
      </c>
    </row>
    <row r="1368" spans="1:32" x14ac:dyDescent="0.25">
      <c r="A1368" t="s">
        <v>12</v>
      </c>
      <c r="B1368" t="s">
        <v>15</v>
      </c>
      <c r="C1368" t="s">
        <v>9</v>
      </c>
      <c r="D1368" t="s">
        <v>14</v>
      </c>
      <c r="E1368" t="s">
        <v>62</v>
      </c>
      <c r="F1368" t="s">
        <v>7</v>
      </c>
      <c r="G1368" s="10">
        <v>1.77040098635515</v>
      </c>
      <c r="H1368" s="5">
        <v>0.98357794125008502</v>
      </c>
      <c r="I1368" s="5">
        <v>0.85763936939731</v>
      </c>
      <c r="J1368" s="5">
        <v>0.69490221183690504</v>
      </c>
      <c r="K1368" s="5">
        <v>0.38564076298623401</v>
      </c>
      <c r="L1368" s="5">
        <v>0.84257785144851705</v>
      </c>
      <c r="M1368" s="10">
        <v>1.58439425696145</v>
      </c>
      <c r="N1368" s="5">
        <v>0.98982231158860501</v>
      </c>
      <c r="O1368" s="5">
        <v>0.90953408614843501</v>
      </c>
      <c r="P1368" s="5">
        <v>0.80487863134283599</v>
      </c>
      <c r="Q1368" s="5">
        <v>0.51131817422532</v>
      </c>
      <c r="R1368" s="5">
        <v>0.89983450804878395</v>
      </c>
      <c r="S1368" s="11" t="s">
        <v>51</v>
      </c>
      <c r="T1368" t="s">
        <v>49</v>
      </c>
      <c r="U1368" t="s">
        <v>49</v>
      </c>
      <c r="V1368" t="s">
        <v>49</v>
      </c>
      <c r="W1368" t="s">
        <v>51</v>
      </c>
      <c r="X1368" t="s">
        <v>48</v>
      </c>
      <c r="Y1368" s="7">
        <f>ABS(Quintile_Data[[#This Row],[AE_Amt_Overall]]-MAX(Quintile_Data[[#This Row],[AE_Amt_Q1]:[AE_Amt_Q5]]))</f>
        <v>0.92782313490663293</v>
      </c>
      <c r="Z1368" s="6">
        <f>ABS(MIN(Quintile_Data[[#This Row],[AE_Amt_Q1]:[AE_Amt_Q5]])-Quintile_Data[[#This Row],[AE_Amt_Overall]])</f>
        <v>0.45693708846228304</v>
      </c>
      <c r="AA1368" s="19">
        <f>VLOOKUP(Quintile_Data[[#This Row],[Deaths_Q1]],Mapping!$A$2:$B$8,2,FALSE)</f>
        <v>6</v>
      </c>
      <c r="AB1368" s="8">
        <f>VLOOKUP(Quintile_Data[[#This Row],[Deaths_Q2]],Mapping!$A$2:$B$8,2,FALSE)</f>
        <v>25</v>
      </c>
      <c r="AC1368" s="8">
        <f>VLOOKUP(Quintile_Data[[#This Row],[Deaths_Q3]],Mapping!$A$2:$B$8,2,FALSE)</f>
        <v>25</v>
      </c>
      <c r="AD1368" s="8">
        <f>VLOOKUP(Quintile_Data[[#This Row],[Deaths_Q4]],Mapping!$A$2:$B$8,2,FALSE)</f>
        <v>25</v>
      </c>
      <c r="AE1368" s="8">
        <f>VLOOKUP(Quintile_Data[[#This Row],[Deaths_Q5]],Mapping!$A$2:$B$8,2,FALSE)</f>
        <v>6</v>
      </c>
      <c r="AF1368" s="8">
        <f>VLOOKUP(Quintile_Data[[#This Row],[Deaths_Overall]],Mapping!$A$2:$B$8,2,FALSE)</f>
        <v>50</v>
      </c>
    </row>
    <row r="1369" spans="1:32" x14ac:dyDescent="0.25">
      <c r="A1369" t="s">
        <v>12</v>
      </c>
      <c r="B1369" t="s">
        <v>15</v>
      </c>
      <c r="C1369" t="s">
        <v>9</v>
      </c>
      <c r="D1369" t="s">
        <v>14</v>
      </c>
      <c r="E1369" t="s">
        <v>62</v>
      </c>
      <c r="F1369" t="s">
        <v>57</v>
      </c>
      <c r="G1369" s="10">
        <v>1.7884992591950499</v>
      </c>
      <c r="H1369" s="5">
        <v>1.0462477142978499</v>
      </c>
      <c r="I1369" s="5">
        <v>0.87669623659590101</v>
      </c>
      <c r="J1369" s="5">
        <v>0.73272107986991197</v>
      </c>
      <c r="K1369" s="5">
        <v>0.46915728302120602</v>
      </c>
      <c r="L1369" s="5">
        <v>0.86834895724527095</v>
      </c>
      <c r="M1369" s="10">
        <v>1.48202319083624</v>
      </c>
      <c r="N1369" s="5">
        <v>1.2954060748776099</v>
      </c>
      <c r="O1369" s="5">
        <v>0.92803490854945803</v>
      </c>
      <c r="P1369" s="5">
        <v>0.89850356146426202</v>
      </c>
      <c r="Q1369" s="5">
        <v>0.63254482510675902</v>
      </c>
      <c r="R1369" s="5">
        <v>1.01895081978403</v>
      </c>
      <c r="S1369" s="11" t="s">
        <v>53</v>
      </c>
      <c r="T1369" t="s">
        <v>49</v>
      </c>
      <c r="U1369" t="s">
        <v>49</v>
      </c>
      <c r="V1369" t="s">
        <v>49</v>
      </c>
      <c r="W1369" t="s">
        <v>53</v>
      </c>
      <c r="X1369" t="s">
        <v>48</v>
      </c>
      <c r="Y1369" s="7">
        <f>ABS(Quintile_Data[[#This Row],[AE_Amt_Overall]]-MAX(Quintile_Data[[#This Row],[AE_Amt_Q1]:[AE_Amt_Q5]]))</f>
        <v>0.92015030194977898</v>
      </c>
      <c r="Z1369" s="6">
        <f>ABS(MIN(Quintile_Data[[#This Row],[AE_Amt_Q1]:[AE_Amt_Q5]])-Quintile_Data[[#This Row],[AE_Amt_Overall]])</f>
        <v>0.39919167422406493</v>
      </c>
      <c r="AA1369" s="19">
        <f>VLOOKUP(Quintile_Data[[#This Row],[Deaths_Q1]],Mapping!$A$2:$B$8,2,FALSE)</f>
        <v>12</v>
      </c>
      <c r="AB1369" s="8">
        <f>VLOOKUP(Quintile_Data[[#This Row],[Deaths_Q2]],Mapping!$A$2:$B$8,2,FALSE)</f>
        <v>25</v>
      </c>
      <c r="AC1369" s="8">
        <f>VLOOKUP(Quintile_Data[[#This Row],[Deaths_Q3]],Mapping!$A$2:$B$8,2,FALSE)</f>
        <v>25</v>
      </c>
      <c r="AD1369" s="8">
        <f>VLOOKUP(Quintile_Data[[#This Row],[Deaths_Q4]],Mapping!$A$2:$B$8,2,FALSE)</f>
        <v>25</v>
      </c>
      <c r="AE1369" s="8">
        <f>VLOOKUP(Quintile_Data[[#This Row],[Deaths_Q5]],Mapping!$A$2:$B$8,2,FALSE)</f>
        <v>12</v>
      </c>
      <c r="AF1369" s="8">
        <f>VLOOKUP(Quintile_Data[[#This Row],[Deaths_Overall]],Mapping!$A$2:$B$8,2,FALSE)</f>
        <v>50</v>
      </c>
    </row>
    <row r="1370" spans="1:32" x14ac:dyDescent="0.25">
      <c r="A1370" t="s">
        <v>12</v>
      </c>
      <c r="B1370" t="s">
        <v>15</v>
      </c>
      <c r="C1370" t="s">
        <v>9</v>
      </c>
      <c r="D1370" t="s">
        <v>14</v>
      </c>
      <c r="E1370" t="s">
        <v>11</v>
      </c>
      <c r="F1370" t="s">
        <v>16</v>
      </c>
      <c r="G1370" s="10">
        <v>2.1543563420456699</v>
      </c>
      <c r="H1370" s="5">
        <v>1.7584930217886099</v>
      </c>
      <c r="I1370" s="5">
        <v>1.38732139513153</v>
      </c>
      <c r="J1370" s="5">
        <v>0.96759580516741095</v>
      </c>
      <c r="K1370" s="5">
        <v>0.686716250808591</v>
      </c>
      <c r="L1370" s="5">
        <v>1.40719856158479</v>
      </c>
      <c r="M1370" s="10">
        <v>2.1835970144929902</v>
      </c>
      <c r="N1370" s="5">
        <v>1.7989284766719</v>
      </c>
      <c r="O1370" s="5">
        <v>1.75320947580172</v>
      </c>
      <c r="P1370" s="5">
        <v>1.00125520655944</v>
      </c>
      <c r="Q1370" s="5">
        <v>0.96501147355529504</v>
      </c>
      <c r="R1370" s="5">
        <v>1.63958325901521</v>
      </c>
      <c r="S1370" s="11" t="s">
        <v>53</v>
      </c>
      <c r="T1370" t="s">
        <v>53</v>
      </c>
      <c r="U1370" t="s">
        <v>49</v>
      </c>
      <c r="V1370" t="s">
        <v>51</v>
      </c>
      <c r="W1370" t="s">
        <v>51</v>
      </c>
      <c r="X1370" t="s">
        <v>48</v>
      </c>
      <c r="Y1370" s="7">
        <f>ABS(Quintile_Data[[#This Row],[AE_Amt_Overall]]-MAX(Quintile_Data[[#This Row],[AE_Amt_Q1]:[AE_Amt_Q5]]))</f>
        <v>0.74715778046087999</v>
      </c>
      <c r="Z1370" s="6">
        <f>ABS(MIN(Quintile_Data[[#This Row],[AE_Amt_Q1]:[AE_Amt_Q5]])-Quintile_Data[[#This Row],[AE_Amt_Overall]])</f>
        <v>0.72048231077619895</v>
      </c>
      <c r="AA1370" s="19">
        <f>VLOOKUP(Quintile_Data[[#This Row],[Deaths_Q1]],Mapping!$A$2:$B$8,2,FALSE)</f>
        <v>12</v>
      </c>
      <c r="AB1370" s="8">
        <f>VLOOKUP(Quintile_Data[[#This Row],[Deaths_Q2]],Mapping!$A$2:$B$8,2,FALSE)</f>
        <v>12</v>
      </c>
      <c r="AC1370" s="8">
        <f>VLOOKUP(Quintile_Data[[#This Row],[Deaths_Q3]],Mapping!$A$2:$B$8,2,FALSE)</f>
        <v>25</v>
      </c>
      <c r="AD1370" s="8">
        <f>VLOOKUP(Quintile_Data[[#This Row],[Deaths_Q4]],Mapping!$A$2:$B$8,2,FALSE)</f>
        <v>6</v>
      </c>
      <c r="AE1370" s="8">
        <f>VLOOKUP(Quintile_Data[[#This Row],[Deaths_Q5]],Mapping!$A$2:$B$8,2,FALSE)</f>
        <v>6</v>
      </c>
      <c r="AF1370" s="8">
        <f>VLOOKUP(Quintile_Data[[#This Row],[Deaths_Overall]],Mapping!$A$2:$B$8,2,FALSE)</f>
        <v>50</v>
      </c>
    </row>
    <row r="1371" spans="1:32" x14ac:dyDescent="0.25">
      <c r="A1371" t="s">
        <v>12</v>
      </c>
      <c r="B1371" t="s">
        <v>15</v>
      </c>
      <c r="C1371" t="s">
        <v>9</v>
      </c>
      <c r="D1371" t="s">
        <v>14</v>
      </c>
      <c r="E1371" t="s">
        <v>11</v>
      </c>
      <c r="F1371" t="s">
        <v>7</v>
      </c>
      <c r="G1371" s="10">
        <v>1.6720449948199101</v>
      </c>
      <c r="H1371" s="5">
        <v>1.1345024903468299</v>
      </c>
      <c r="I1371" s="5">
        <v>0.80963281470256498</v>
      </c>
      <c r="J1371" s="5">
        <v>0.68920879324965201</v>
      </c>
      <c r="K1371" s="5">
        <v>0.43169262930712099</v>
      </c>
      <c r="L1371" s="5">
        <v>0.89805744703978796</v>
      </c>
      <c r="M1371" s="10">
        <v>1.51036640089772</v>
      </c>
      <c r="N1371" s="5">
        <v>1.0910704167782901</v>
      </c>
      <c r="O1371" s="5">
        <v>0.87471984168544403</v>
      </c>
      <c r="P1371" s="5">
        <v>0.78992915714270795</v>
      </c>
      <c r="Q1371" s="5">
        <v>0.54395236758205201</v>
      </c>
      <c r="R1371" s="5">
        <v>0.93284076340280897</v>
      </c>
      <c r="S1371" s="11" t="s">
        <v>53</v>
      </c>
      <c r="T1371" t="s">
        <v>49</v>
      </c>
      <c r="U1371" t="s">
        <v>49</v>
      </c>
      <c r="V1371" t="s">
        <v>49</v>
      </c>
      <c r="W1371" t="s">
        <v>51</v>
      </c>
      <c r="X1371" t="s">
        <v>48</v>
      </c>
      <c r="Y1371" s="7">
        <f>ABS(Quintile_Data[[#This Row],[AE_Amt_Overall]]-MAX(Quintile_Data[[#This Row],[AE_Amt_Q1]:[AE_Amt_Q5]]))</f>
        <v>0.77398754778012213</v>
      </c>
      <c r="Z1371" s="6">
        <f>ABS(MIN(Quintile_Data[[#This Row],[AE_Amt_Q1]:[AE_Amt_Q5]])-Quintile_Data[[#This Row],[AE_Amt_Overall]])</f>
        <v>0.46636481773266697</v>
      </c>
      <c r="AA1371" s="19">
        <f>VLOOKUP(Quintile_Data[[#This Row],[Deaths_Q1]],Mapping!$A$2:$B$8,2,FALSE)</f>
        <v>12</v>
      </c>
      <c r="AB1371" s="8">
        <f>VLOOKUP(Quintile_Data[[#This Row],[Deaths_Q2]],Mapping!$A$2:$B$8,2,FALSE)</f>
        <v>25</v>
      </c>
      <c r="AC1371" s="8">
        <f>VLOOKUP(Quintile_Data[[#This Row],[Deaths_Q3]],Mapping!$A$2:$B$8,2,FALSE)</f>
        <v>25</v>
      </c>
      <c r="AD1371" s="8">
        <f>VLOOKUP(Quintile_Data[[#This Row],[Deaths_Q4]],Mapping!$A$2:$B$8,2,FALSE)</f>
        <v>25</v>
      </c>
      <c r="AE1371" s="8">
        <f>VLOOKUP(Quintile_Data[[#This Row],[Deaths_Q5]],Mapping!$A$2:$B$8,2,FALSE)</f>
        <v>6</v>
      </c>
      <c r="AF1371" s="8">
        <f>VLOOKUP(Quintile_Data[[#This Row],[Deaths_Overall]],Mapping!$A$2:$B$8,2,FALSE)</f>
        <v>50</v>
      </c>
    </row>
    <row r="1372" spans="1:32" x14ac:dyDescent="0.25">
      <c r="A1372" t="s">
        <v>12</v>
      </c>
      <c r="B1372" t="s">
        <v>15</v>
      </c>
      <c r="C1372" t="s">
        <v>9</v>
      </c>
      <c r="D1372" t="s">
        <v>14</v>
      </c>
      <c r="E1372" t="s">
        <v>11</v>
      </c>
      <c r="F1372" t="s">
        <v>57</v>
      </c>
      <c r="G1372" s="10">
        <v>1.81878295239202</v>
      </c>
      <c r="H1372" s="5">
        <v>1.2158449415543799</v>
      </c>
      <c r="I1372" s="5">
        <v>0.87721266326519198</v>
      </c>
      <c r="J1372" s="5">
        <v>0.71437101230377598</v>
      </c>
      <c r="K1372" s="5">
        <v>0.456711720907926</v>
      </c>
      <c r="L1372" s="5">
        <v>0.93123407360935095</v>
      </c>
      <c r="M1372" s="10">
        <v>1.67676851498557</v>
      </c>
      <c r="N1372" s="5">
        <v>1.4127598616344801</v>
      </c>
      <c r="O1372" s="5">
        <v>0.96746064566933399</v>
      </c>
      <c r="P1372" s="5">
        <v>0.84883853851289703</v>
      </c>
      <c r="Q1372" s="5">
        <v>0.61493282079381395</v>
      </c>
      <c r="R1372" s="5">
        <v>1.1160501591443901</v>
      </c>
      <c r="S1372" s="11" t="s">
        <v>53</v>
      </c>
      <c r="T1372" t="s">
        <v>48</v>
      </c>
      <c r="U1372" t="s">
        <v>49</v>
      </c>
      <c r="V1372" t="s">
        <v>49</v>
      </c>
      <c r="W1372" t="s">
        <v>51</v>
      </c>
      <c r="X1372" t="s">
        <v>48</v>
      </c>
      <c r="Y1372" s="7">
        <f>ABS(Quintile_Data[[#This Row],[AE_Amt_Overall]]-MAX(Quintile_Data[[#This Row],[AE_Amt_Q1]:[AE_Amt_Q5]]))</f>
        <v>0.88754887878266908</v>
      </c>
      <c r="Z1372" s="6">
        <f>ABS(MIN(Quintile_Data[[#This Row],[AE_Amt_Q1]:[AE_Amt_Q5]])-Quintile_Data[[#This Row],[AE_Amt_Overall]])</f>
        <v>0.47452235270142495</v>
      </c>
      <c r="AA1372" s="19">
        <f>VLOOKUP(Quintile_Data[[#This Row],[Deaths_Q1]],Mapping!$A$2:$B$8,2,FALSE)</f>
        <v>12</v>
      </c>
      <c r="AB1372" s="8">
        <f>VLOOKUP(Quintile_Data[[#This Row],[Deaths_Q2]],Mapping!$A$2:$B$8,2,FALSE)</f>
        <v>50</v>
      </c>
      <c r="AC1372" s="8">
        <f>VLOOKUP(Quintile_Data[[#This Row],[Deaths_Q3]],Mapping!$A$2:$B$8,2,FALSE)</f>
        <v>25</v>
      </c>
      <c r="AD1372" s="8">
        <f>VLOOKUP(Quintile_Data[[#This Row],[Deaths_Q4]],Mapping!$A$2:$B$8,2,FALSE)</f>
        <v>25</v>
      </c>
      <c r="AE1372" s="8">
        <f>VLOOKUP(Quintile_Data[[#This Row],[Deaths_Q5]],Mapping!$A$2:$B$8,2,FALSE)</f>
        <v>6</v>
      </c>
      <c r="AF1372" s="8">
        <f>VLOOKUP(Quintile_Data[[#This Row],[Deaths_Overall]],Mapping!$A$2:$B$8,2,FALSE)</f>
        <v>50</v>
      </c>
    </row>
    <row r="1373" spans="1:32" x14ac:dyDescent="0.25">
      <c r="A1373" t="s">
        <v>12</v>
      </c>
      <c r="B1373" t="s">
        <v>15</v>
      </c>
      <c r="C1373" t="s">
        <v>9</v>
      </c>
      <c r="D1373" t="s">
        <v>14</v>
      </c>
      <c r="E1373" t="s">
        <v>58</v>
      </c>
      <c r="F1373" t="s">
        <v>16</v>
      </c>
      <c r="G1373" s="10">
        <v>2.44167435211275</v>
      </c>
      <c r="H1373" s="5">
        <v>1.7251940184088701</v>
      </c>
      <c r="I1373" s="5">
        <v>1.46968676549741</v>
      </c>
      <c r="J1373" s="5">
        <v>1.08143231513757</v>
      </c>
      <c r="K1373" s="5">
        <v>0.83700813114974004</v>
      </c>
      <c r="L1373" s="5">
        <v>1.2911891454664499</v>
      </c>
      <c r="M1373" s="10">
        <v>1.7193556084997801</v>
      </c>
      <c r="N1373" s="5">
        <v>1.7744117099922601</v>
      </c>
      <c r="O1373" s="5">
        <v>1.9063243144750599</v>
      </c>
      <c r="P1373" s="5">
        <v>1.14114016586607</v>
      </c>
      <c r="Q1373" s="5">
        <v>0.93509573778409105</v>
      </c>
      <c r="R1373" s="5">
        <v>1.5327031120588499</v>
      </c>
      <c r="S1373" s="11" t="s">
        <v>53</v>
      </c>
      <c r="T1373" t="s">
        <v>49</v>
      </c>
      <c r="U1373" t="s">
        <v>48</v>
      </c>
      <c r="V1373" t="s">
        <v>49</v>
      </c>
      <c r="W1373" t="s">
        <v>49</v>
      </c>
      <c r="X1373" t="s">
        <v>48</v>
      </c>
      <c r="Y1373" s="7">
        <f>ABS(Quintile_Data[[#This Row],[AE_Amt_Overall]]-MAX(Quintile_Data[[#This Row],[AE_Amt_Q1]:[AE_Amt_Q5]]))</f>
        <v>1.1504852066463001</v>
      </c>
      <c r="Z1373" s="6">
        <f>ABS(MIN(Quintile_Data[[#This Row],[AE_Amt_Q1]:[AE_Amt_Q5]])-Quintile_Data[[#This Row],[AE_Amt_Overall]])</f>
        <v>0.45418101431670987</v>
      </c>
      <c r="AA1373" s="19">
        <f>VLOOKUP(Quintile_Data[[#This Row],[Deaths_Q1]],Mapping!$A$2:$B$8,2,FALSE)</f>
        <v>12</v>
      </c>
      <c r="AB1373" s="8">
        <f>VLOOKUP(Quintile_Data[[#This Row],[Deaths_Q2]],Mapping!$A$2:$B$8,2,FALSE)</f>
        <v>25</v>
      </c>
      <c r="AC1373" s="8">
        <f>VLOOKUP(Quintile_Data[[#This Row],[Deaths_Q3]],Mapping!$A$2:$B$8,2,FALSE)</f>
        <v>50</v>
      </c>
      <c r="AD1373" s="8">
        <f>VLOOKUP(Quintile_Data[[#This Row],[Deaths_Q4]],Mapping!$A$2:$B$8,2,FALSE)</f>
        <v>25</v>
      </c>
      <c r="AE1373" s="8">
        <f>VLOOKUP(Quintile_Data[[#This Row],[Deaths_Q5]],Mapping!$A$2:$B$8,2,FALSE)</f>
        <v>25</v>
      </c>
      <c r="AF1373" s="8">
        <f>VLOOKUP(Quintile_Data[[#This Row],[Deaths_Overall]],Mapping!$A$2:$B$8,2,FALSE)</f>
        <v>50</v>
      </c>
    </row>
    <row r="1374" spans="1:32" x14ac:dyDescent="0.25">
      <c r="A1374" t="s">
        <v>12</v>
      </c>
      <c r="B1374" t="s">
        <v>15</v>
      </c>
      <c r="C1374" t="s">
        <v>9</v>
      </c>
      <c r="D1374" t="s">
        <v>14</v>
      </c>
      <c r="E1374" t="s">
        <v>58</v>
      </c>
      <c r="F1374" t="s">
        <v>7</v>
      </c>
      <c r="G1374" s="10">
        <v>1.7241182677838001</v>
      </c>
      <c r="H1374" s="5">
        <v>1.04708404502153</v>
      </c>
      <c r="I1374" s="5">
        <v>0.83951295595654496</v>
      </c>
      <c r="J1374" s="5">
        <v>0.75224912471312899</v>
      </c>
      <c r="K1374" s="5">
        <v>0.51056504812842196</v>
      </c>
      <c r="L1374" s="5">
        <v>0.875119194125069</v>
      </c>
      <c r="M1374" s="10">
        <v>1.51532472175203</v>
      </c>
      <c r="N1374" s="5">
        <v>1.0819193504751801</v>
      </c>
      <c r="O1374" s="5">
        <v>0.88162328972676096</v>
      </c>
      <c r="P1374" s="5">
        <v>0.81662768906479299</v>
      </c>
      <c r="Q1374" s="5">
        <v>0.63598713866572298</v>
      </c>
      <c r="R1374" s="5">
        <v>0.92415944373070502</v>
      </c>
      <c r="S1374" s="11" t="s">
        <v>53</v>
      </c>
      <c r="T1374" t="s">
        <v>48</v>
      </c>
      <c r="U1374" t="s">
        <v>48</v>
      </c>
      <c r="V1374" t="s">
        <v>49</v>
      </c>
      <c r="W1374" t="s">
        <v>53</v>
      </c>
      <c r="X1374" t="s">
        <v>48</v>
      </c>
      <c r="Y1374" s="7">
        <f>ABS(Quintile_Data[[#This Row],[AE_Amt_Overall]]-MAX(Quintile_Data[[#This Row],[AE_Amt_Q1]:[AE_Amt_Q5]]))</f>
        <v>0.84899907365873106</v>
      </c>
      <c r="Z1374" s="6">
        <f>ABS(MIN(Quintile_Data[[#This Row],[AE_Amt_Q1]:[AE_Amt_Q5]])-Quintile_Data[[#This Row],[AE_Amt_Overall]])</f>
        <v>0.36455414599664704</v>
      </c>
      <c r="AA1374" s="19">
        <f>VLOOKUP(Quintile_Data[[#This Row],[Deaths_Q1]],Mapping!$A$2:$B$8,2,FALSE)</f>
        <v>12</v>
      </c>
      <c r="AB1374" s="8">
        <f>VLOOKUP(Quintile_Data[[#This Row],[Deaths_Q2]],Mapping!$A$2:$B$8,2,FALSE)</f>
        <v>50</v>
      </c>
      <c r="AC1374" s="8">
        <f>VLOOKUP(Quintile_Data[[#This Row],[Deaths_Q3]],Mapping!$A$2:$B$8,2,FALSE)</f>
        <v>50</v>
      </c>
      <c r="AD1374" s="8">
        <f>VLOOKUP(Quintile_Data[[#This Row],[Deaths_Q4]],Mapping!$A$2:$B$8,2,FALSE)</f>
        <v>25</v>
      </c>
      <c r="AE1374" s="8">
        <f>VLOOKUP(Quintile_Data[[#This Row],[Deaths_Q5]],Mapping!$A$2:$B$8,2,FALSE)</f>
        <v>12</v>
      </c>
      <c r="AF1374" s="8">
        <f>VLOOKUP(Quintile_Data[[#This Row],[Deaths_Overall]],Mapping!$A$2:$B$8,2,FALSE)</f>
        <v>50</v>
      </c>
    </row>
    <row r="1375" spans="1:32" x14ac:dyDescent="0.25">
      <c r="A1375" t="s">
        <v>12</v>
      </c>
      <c r="B1375" t="s">
        <v>15</v>
      </c>
      <c r="C1375" t="s">
        <v>9</v>
      </c>
      <c r="D1375" t="s">
        <v>14</v>
      </c>
      <c r="E1375" t="s">
        <v>58</v>
      </c>
      <c r="F1375" t="s">
        <v>57</v>
      </c>
      <c r="G1375" s="10">
        <v>1.6820157735413199</v>
      </c>
      <c r="H1375" s="5">
        <v>1.14270041212933</v>
      </c>
      <c r="I1375" s="5">
        <v>0.90650440017752798</v>
      </c>
      <c r="J1375" s="5">
        <v>0.80136145792713998</v>
      </c>
      <c r="K1375" s="5">
        <v>0.54702505073713803</v>
      </c>
      <c r="L1375" s="5">
        <v>0.90963756200012003</v>
      </c>
      <c r="M1375" s="10">
        <v>1.4861341332409601</v>
      </c>
      <c r="N1375" s="5">
        <v>1.5189645349358201</v>
      </c>
      <c r="O1375" s="5">
        <v>1.00212358225488</v>
      </c>
      <c r="P1375" s="5">
        <v>0.91785282866774398</v>
      </c>
      <c r="Q1375" s="5">
        <v>0.71502877569843704</v>
      </c>
      <c r="R1375" s="5">
        <v>1.09588821534367</v>
      </c>
      <c r="S1375" s="11" t="s">
        <v>49</v>
      </c>
      <c r="T1375" t="s">
        <v>48</v>
      </c>
      <c r="U1375" t="s">
        <v>48</v>
      </c>
      <c r="V1375" t="s">
        <v>48</v>
      </c>
      <c r="W1375" t="s">
        <v>49</v>
      </c>
      <c r="X1375" t="s">
        <v>48</v>
      </c>
      <c r="Y1375" s="7">
        <f>ABS(Quintile_Data[[#This Row],[AE_Amt_Overall]]-MAX(Quintile_Data[[#This Row],[AE_Amt_Q1]:[AE_Amt_Q5]]))</f>
        <v>0.7723782115411999</v>
      </c>
      <c r="Z1375" s="6">
        <f>ABS(MIN(Quintile_Data[[#This Row],[AE_Amt_Q1]:[AE_Amt_Q5]])-Quintile_Data[[#This Row],[AE_Amt_Overall]])</f>
        <v>0.362612511262982</v>
      </c>
      <c r="AA1375" s="19">
        <f>VLOOKUP(Quintile_Data[[#This Row],[Deaths_Q1]],Mapping!$A$2:$B$8,2,FALSE)</f>
        <v>25</v>
      </c>
      <c r="AB1375" s="8">
        <f>VLOOKUP(Quintile_Data[[#This Row],[Deaths_Q2]],Mapping!$A$2:$B$8,2,FALSE)</f>
        <v>50</v>
      </c>
      <c r="AC1375" s="8">
        <f>VLOOKUP(Quintile_Data[[#This Row],[Deaths_Q3]],Mapping!$A$2:$B$8,2,FALSE)</f>
        <v>50</v>
      </c>
      <c r="AD1375" s="8">
        <f>VLOOKUP(Quintile_Data[[#This Row],[Deaths_Q4]],Mapping!$A$2:$B$8,2,FALSE)</f>
        <v>50</v>
      </c>
      <c r="AE1375" s="8">
        <f>VLOOKUP(Quintile_Data[[#This Row],[Deaths_Q5]],Mapping!$A$2:$B$8,2,FALSE)</f>
        <v>25</v>
      </c>
      <c r="AF1375" s="8">
        <f>VLOOKUP(Quintile_Data[[#This Row],[Deaths_Overall]],Mapping!$A$2:$B$8,2,FALSE)</f>
        <v>50</v>
      </c>
    </row>
    <row r="1376" spans="1:32" x14ac:dyDescent="0.25">
      <c r="A1376" t="s">
        <v>12</v>
      </c>
      <c r="B1376" t="s">
        <v>15</v>
      </c>
      <c r="C1376" t="s">
        <v>9</v>
      </c>
      <c r="D1376" t="s">
        <v>17</v>
      </c>
      <c r="E1376" t="s">
        <v>61</v>
      </c>
      <c r="F1376" t="s">
        <v>16</v>
      </c>
      <c r="G1376" s="10" t="s">
        <v>54</v>
      </c>
      <c r="H1376" s="5">
        <v>1.80984244813856</v>
      </c>
      <c r="I1376" s="5">
        <v>1.19769074706025</v>
      </c>
      <c r="J1376" s="5">
        <v>1.02077751915662</v>
      </c>
      <c r="K1376" s="5" t="s">
        <v>54</v>
      </c>
      <c r="L1376" s="5">
        <v>1.27730783354149</v>
      </c>
      <c r="M1376" s="10" t="s">
        <v>54</v>
      </c>
      <c r="N1376" s="5">
        <v>2.36530975437485</v>
      </c>
      <c r="O1376" s="5">
        <v>1.2311312321490899</v>
      </c>
      <c r="P1376" s="5">
        <v>1.03672873717062</v>
      </c>
      <c r="Q1376" s="5" t="s">
        <v>54</v>
      </c>
      <c r="R1376" s="5">
        <v>1.40179251249685</v>
      </c>
      <c r="S1376" s="11" t="s">
        <v>55</v>
      </c>
      <c r="T1376" t="s">
        <v>51</v>
      </c>
      <c r="U1376" t="s">
        <v>51</v>
      </c>
      <c r="V1376" t="s">
        <v>51</v>
      </c>
      <c r="W1376" t="s">
        <v>55</v>
      </c>
      <c r="X1376" t="s">
        <v>53</v>
      </c>
      <c r="Y1376" s="7">
        <f>ABS(Quintile_Data[[#This Row],[AE_Amt_Overall]]-MAX(Quintile_Data[[#This Row],[AE_Amt_Q1]:[AE_Amt_Q5]]))</f>
        <v>0.53253461459706997</v>
      </c>
      <c r="Z1376" s="6">
        <f>ABS(MIN(Quintile_Data[[#This Row],[AE_Amt_Q1]:[AE_Amt_Q5]])-Quintile_Data[[#This Row],[AE_Amt_Overall]])</f>
        <v>0.25653031438487006</v>
      </c>
      <c r="AA1376" s="19" t="str">
        <f>VLOOKUP(Quintile_Data[[#This Row],[Deaths_Q1]],Mapping!$A$2:$B$8,2,FALSE)</f>
        <v>N/A</v>
      </c>
      <c r="AB1376" s="8">
        <f>VLOOKUP(Quintile_Data[[#This Row],[Deaths_Q2]],Mapping!$A$2:$B$8,2,FALSE)</f>
        <v>6</v>
      </c>
      <c r="AC1376" s="8">
        <f>VLOOKUP(Quintile_Data[[#This Row],[Deaths_Q3]],Mapping!$A$2:$B$8,2,FALSE)</f>
        <v>6</v>
      </c>
      <c r="AD1376" s="8">
        <f>VLOOKUP(Quintile_Data[[#This Row],[Deaths_Q4]],Mapping!$A$2:$B$8,2,FALSE)</f>
        <v>6</v>
      </c>
      <c r="AE1376" s="8" t="str">
        <f>VLOOKUP(Quintile_Data[[#This Row],[Deaths_Q5]],Mapping!$A$2:$B$8,2,FALSE)</f>
        <v>N/A</v>
      </c>
      <c r="AF1376" s="8">
        <f>VLOOKUP(Quintile_Data[[#This Row],[Deaths_Overall]],Mapping!$A$2:$B$8,2,FALSE)</f>
        <v>12</v>
      </c>
    </row>
    <row r="1377" spans="1:32" x14ac:dyDescent="0.25">
      <c r="A1377" t="s">
        <v>12</v>
      </c>
      <c r="B1377" t="s">
        <v>15</v>
      </c>
      <c r="C1377" t="s">
        <v>9</v>
      </c>
      <c r="D1377" t="s">
        <v>17</v>
      </c>
      <c r="E1377" t="s">
        <v>61</v>
      </c>
      <c r="F1377" t="s">
        <v>7</v>
      </c>
      <c r="G1377" s="10" t="s">
        <v>54</v>
      </c>
      <c r="H1377" s="5">
        <v>1.28379806599959</v>
      </c>
      <c r="I1377" s="5" t="s">
        <v>54</v>
      </c>
      <c r="J1377" s="5" t="s">
        <v>54</v>
      </c>
      <c r="K1377" s="5" t="s">
        <v>54</v>
      </c>
      <c r="L1377" s="5">
        <v>1.0826387647654701</v>
      </c>
      <c r="M1377" s="10" t="s">
        <v>54</v>
      </c>
      <c r="N1377" s="5">
        <v>1.28632643939507</v>
      </c>
      <c r="O1377" s="5" t="s">
        <v>54</v>
      </c>
      <c r="P1377" s="5" t="s">
        <v>54</v>
      </c>
      <c r="Q1377" s="5" t="s">
        <v>54</v>
      </c>
      <c r="R1377" s="5">
        <v>1.1691242555358501</v>
      </c>
      <c r="S1377" s="11" t="s">
        <v>55</v>
      </c>
      <c r="T1377" t="s">
        <v>51</v>
      </c>
      <c r="U1377" t="s">
        <v>55</v>
      </c>
      <c r="V1377" t="s">
        <v>55</v>
      </c>
      <c r="W1377" t="s">
        <v>55</v>
      </c>
      <c r="X1377" t="s">
        <v>53</v>
      </c>
      <c r="Y1377" s="7">
        <f>ABS(Quintile_Data[[#This Row],[AE_Amt_Overall]]-MAX(Quintile_Data[[#This Row],[AE_Amt_Q1]:[AE_Amt_Q5]]))</f>
        <v>0.20115930123411996</v>
      </c>
      <c r="Z1377" s="6">
        <f>ABS(MIN(Quintile_Data[[#This Row],[AE_Amt_Q1]:[AE_Amt_Q5]])-Quintile_Data[[#This Row],[AE_Amt_Overall]])</f>
        <v>0.20115930123411996</v>
      </c>
      <c r="AA1377" s="19" t="str">
        <f>VLOOKUP(Quintile_Data[[#This Row],[Deaths_Q1]],Mapping!$A$2:$B$8,2,FALSE)</f>
        <v>N/A</v>
      </c>
      <c r="AB1377" s="8">
        <f>VLOOKUP(Quintile_Data[[#This Row],[Deaths_Q2]],Mapping!$A$2:$B$8,2,FALSE)</f>
        <v>6</v>
      </c>
      <c r="AC1377" s="8" t="str">
        <f>VLOOKUP(Quintile_Data[[#This Row],[Deaths_Q3]],Mapping!$A$2:$B$8,2,FALSE)</f>
        <v>N/A</v>
      </c>
      <c r="AD1377" s="8" t="str">
        <f>VLOOKUP(Quintile_Data[[#This Row],[Deaths_Q4]],Mapping!$A$2:$B$8,2,FALSE)</f>
        <v>N/A</v>
      </c>
      <c r="AE1377" s="8" t="str">
        <f>VLOOKUP(Quintile_Data[[#This Row],[Deaths_Q5]],Mapping!$A$2:$B$8,2,FALSE)</f>
        <v>N/A</v>
      </c>
      <c r="AF1377" s="8">
        <f>VLOOKUP(Quintile_Data[[#This Row],[Deaths_Overall]],Mapping!$A$2:$B$8,2,FALSE)</f>
        <v>12</v>
      </c>
    </row>
    <row r="1378" spans="1:32" x14ac:dyDescent="0.25">
      <c r="A1378" t="s">
        <v>12</v>
      </c>
      <c r="B1378" t="s">
        <v>15</v>
      </c>
      <c r="C1378" t="s">
        <v>9</v>
      </c>
      <c r="D1378" t="s">
        <v>17</v>
      </c>
      <c r="E1378" t="s">
        <v>61</v>
      </c>
      <c r="F1378" t="s">
        <v>57</v>
      </c>
      <c r="G1378" s="10">
        <v>3.0690622084121801</v>
      </c>
      <c r="H1378" s="5">
        <v>1.3831470677314399</v>
      </c>
      <c r="I1378" s="5">
        <v>1.12214692270616</v>
      </c>
      <c r="J1378" s="5">
        <v>0.85862000436931196</v>
      </c>
      <c r="K1378" s="5">
        <v>0.51357655711657502</v>
      </c>
      <c r="L1378" s="5">
        <v>1.1300296894937201</v>
      </c>
      <c r="M1378" s="10">
        <v>2.9148845675522299</v>
      </c>
      <c r="N1378" s="5">
        <v>1.1863589037779201</v>
      </c>
      <c r="O1378" s="5">
        <v>1.2555744244668601</v>
      </c>
      <c r="P1378" s="5">
        <v>1.2473751023375299</v>
      </c>
      <c r="Q1378" s="5">
        <v>1.03604634544915</v>
      </c>
      <c r="R1378" s="5">
        <v>1.31276627748663</v>
      </c>
      <c r="S1378" s="11" t="s">
        <v>51</v>
      </c>
      <c r="T1378" t="s">
        <v>51</v>
      </c>
      <c r="U1378" t="s">
        <v>51</v>
      </c>
      <c r="V1378" t="s">
        <v>51</v>
      </c>
      <c r="W1378" t="s">
        <v>51</v>
      </c>
      <c r="X1378" t="s">
        <v>49</v>
      </c>
      <c r="Y1378" s="7">
        <f>ABS(Quintile_Data[[#This Row],[AE_Amt_Overall]]-MAX(Quintile_Data[[#This Row],[AE_Amt_Q1]:[AE_Amt_Q5]]))</f>
        <v>1.9390325189184601</v>
      </c>
      <c r="Z1378" s="6">
        <f>ABS(MIN(Quintile_Data[[#This Row],[AE_Amt_Q1]:[AE_Amt_Q5]])-Quintile_Data[[#This Row],[AE_Amt_Overall]])</f>
        <v>0.61645313237714505</v>
      </c>
      <c r="AA1378" s="19">
        <f>VLOOKUP(Quintile_Data[[#This Row],[Deaths_Q1]],Mapping!$A$2:$B$8,2,FALSE)</f>
        <v>6</v>
      </c>
      <c r="AB1378" s="8">
        <f>VLOOKUP(Quintile_Data[[#This Row],[Deaths_Q2]],Mapping!$A$2:$B$8,2,FALSE)</f>
        <v>6</v>
      </c>
      <c r="AC1378" s="8">
        <f>VLOOKUP(Quintile_Data[[#This Row],[Deaths_Q3]],Mapping!$A$2:$B$8,2,FALSE)</f>
        <v>6</v>
      </c>
      <c r="AD1378" s="8">
        <f>VLOOKUP(Quintile_Data[[#This Row],[Deaths_Q4]],Mapping!$A$2:$B$8,2,FALSE)</f>
        <v>6</v>
      </c>
      <c r="AE1378" s="8">
        <f>VLOOKUP(Quintile_Data[[#This Row],[Deaths_Q5]],Mapping!$A$2:$B$8,2,FALSE)</f>
        <v>6</v>
      </c>
      <c r="AF1378" s="8">
        <f>VLOOKUP(Quintile_Data[[#This Row],[Deaths_Overall]],Mapping!$A$2:$B$8,2,FALSE)</f>
        <v>25</v>
      </c>
    </row>
    <row r="1379" spans="1:32" x14ac:dyDescent="0.25">
      <c r="A1379" t="s">
        <v>12</v>
      </c>
      <c r="B1379" t="s">
        <v>15</v>
      </c>
      <c r="C1379" t="s">
        <v>9</v>
      </c>
      <c r="D1379" t="s">
        <v>17</v>
      </c>
      <c r="E1379" t="s">
        <v>62</v>
      </c>
      <c r="F1379" t="s">
        <v>16</v>
      </c>
      <c r="G1379" s="10" t="s">
        <v>54</v>
      </c>
      <c r="H1379" s="5" t="s">
        <v>54</v>
      </c>
      <c r="I1379" s="5">
        <v>1.4727355999912199</v>
      </c>
      <c r="J1379" s="5">
        <v>1.03502120243976</v>
      </c>
      <c r="K1379" s="5" t="s">
        <v>54</v>
      </c>
      <c r="L1379" s="5">
        <v>1.12247092412492</v>
      </c>
      <c r="M1379" s="10" t="s">
        <v>54</v>
      </c>
      <c r="N1379" s="5" t="s">
        <v>54</v>
      </c>
      <c r="O1379" s="5">
        <v>1.73718954174201</v>
      </c>
      <c r="P1379" s="5">
        <v>1.06499472026646</v>
      </c>
      <c r="Q1379" s="5" t="s">
        <v>54</v>
      </c>
      <c r="R1379" s="5">
        <v>1.26895604551131</v>
      </c>
      <c r="S1379" s="11" t="s">
        <v>55</v>
      </c>
      <c r="T1379" t="s">
        <v>55</v>
      </c>
      <c r="U1379" t="s">
        <v>51</v>
      </c>
      <c r="V1379" t="s">
        <v>53</v>
      </c>
      <c r="W1379" t="s">
        <v>55</v>
      </c>
      <c r="X1379" t="s">
        <v>53</v>
      </c>
      <c r="Y1379" s="7">
        <f>ABS(Quintile_Data[[#This Row],[AE_Amt_Overall]]-MAX(Quintile_Data[[#This Row],[AE_Amt_Q1]:[AE_Amt_Q5]]))</f>
        <v>0.35026467586629995</v>
      </c>
      <c r="Z1379" s="6">
        <f>ABS(MIN(Quintile_Data[[#This Row],[AE_Amt_Q1]:[AE_Amt_Q5]])-Quintile_Data[[#This Row],[AE_Amt_Overall]])</f>
        <v>8.7449721685159965E-2</v>
      </c>
      <c r="AA1379" s="19" t="str">
        <f>VLOOKUP(Quintile_Data[[#This Row],[Deaths_Q1]],Mapping!$A$2:$B$8,2,FALSE)</f>
        <v>N/A</v>
      </c>
      <c r="AB1379" s="8" t="str">
        <f>VLOOKUP(Quintile_Data[[#This Row],[Deaths_Q2]],Mapping!$A$2:$B$8,2,FALSE)</f>
        <v>N/A</v>
      </c>
      <c r="AC1379" s="8">
        <f>VLOOKUP(Quintile_Data[[#This Row],[Deaths_Q3]],Mapping!$A$2:$B$8,2,FALSE)</f>
        <v>6</v>
      </c>
      <c r="AD1379" s="8">
        <f>VLOOKUP(Quintile_Data[[#This Row],[Deaths_Q4]],Mapping!$A$2:$B$8,2,FALSE)</f>
        <v>12</v>
      </c>
      <c r="AE1379" s="8" t="str">
        <f>VLOOKUP(Quintile_Data[[#This Row],[Deaths_Q5]],Mapping!$A$2:$B$8,2,FALSE)</f>
        <v>N/A</v>
      </c>
      <c r="AF1379" s="8">
        <f>VLOOKUP(Quintile_Data[[#This Row],[Deaths_Overall]],Mapping!$A$2:$B$8,2,FALSE)</f>
        <v>12</v>
      </c>
    </row>
    <row r="1380" spans="1:32" x14ac:dyDescent="0.25">
      <c r="A1380" t="s">
        <v>12</v>
      </c>
      <c r="B1380" t="s">
        <v>15</v>
      </c>
      <c r="C1380" t="s">
        <v>9</v>
      </c>
      <c r="D1380" t="s">
        <v>17</v>
      </c>
      <c r="E1380" t="s">
        <v>62</v>
      </c>
      <c r="F1380" t="s">
        <v>7</v>
      </c>
      <c r="G1380" s="10" t="s">
        <v>54</v>
      </c>
      <c r="H1380" s="5" t="s">
        <v>54</v>
      </c>
      <c r="I1380" s="5">
        <v>1.07189272056026</v>
      </c>
      <c r="J1380" s="5" t="s">
        <v>54</v>
      </c>
      <c r="K1380" s="5" t="s">
        <v>54</v>
      </c>
      <c r="L1380" s="5">
        <v>1.0088307704534101</v>
      </c>
      <c r="M1380" s="10" t="s">
        <v>54</v>
      </c>
      <c r="N1380" s="5" t="s">
        <v>54</v>
      </c>
      <c r="O1380" s="5">
        <v>1.1485066887519899</v>
      </c>
      <c r="P1380" s="5" t="s">
        <v>54</v>
      </c>
      <c r="Q1380" s="5" t="s">
        <v>54</v>
      </c>
      <c r="R1380" s="5">
        <v>1.06050325897262</v>
      </c>
      <c r="S1380" s="11" t="s">
        <v>55</v>
      </c>
      <c r="T1380" t="s">
        <v>55</v>
      </c>
      <c r="U1380" t="s">
        <v>51</v>
      </c>
      <c r="V1380" t="s">
        <v>55</v>
      </c>
      <c r="W1380" t="s">
        <v>55</v>
      </c>
      <c r="X1380" t="s">
        <v>53</v>
      </c>
      <c r="Y1380" s="7">
        <f>ABS(Quintile_Data[[#This Row],[AE_Amt_Overall]]-MAX(Quintile_Data[[#This Row],[AE_Amt_Q1]:[AE_Amt_Q5]]))</f>
        <v>6.3061950106849896E-2</v>
      </c>
      <c r="Z1380" s="6">
        <f>ABS(MIN(Quintile_Data[[#This Row],[AE_Amt_Q1]:[AE_Amt_Q5]])-Quintile_Data[[#This Row],[AE_Amt_Overall]])</f>
        <v>6.3061950106849896E-2</v>
      </c>
      <c r="AA1380" s="19" t="str">
        <f>VLOOKUP(Quintile_Data[[#This Row],[Deaths_Q1]],Mapping!$A$2:$B$8,2,FALSE)</f>
        <v>N/A</v>
      </c>
      <c r="AB1380" s="8" t="str">
        <f>VLOOKUP(Quintile_Data[[#This Row],[Deaths_Q2]],Mapping!$A$2:$B$8,2,FALSE)</f>
        <v>N/A</v>
      </c>
      <c r="AC1380" s="8">
        <f>VLOOKUP(Quintile_Data[[#This Row],[Deaths_Q3]],Mapping!$A$2:$B$8,2,FALSE)</f>
        <v>6</v>
      </c>
      <c r="AD1380" s="8" t="str">
        <f>VLOOKUP(Quintile_Data[[#This Row],[Deaths_Q4]],Mapping!$A$2:$B$8,2,FALSE)</f>
        <v>N/A</v>
      </c>
      <c r="AE1380" s="8" t="str">
        <f>VLOOKUP(Quintile_Data[[#This Row],[Deaths_Q5]],Mapping!$A$2:$B$8,2,FALSE)</f>
        <v>N/A</v>
      </c>
      <c r="AF1380" s="8">
        <f>VLOOKUP(Quintile_Data[[#This Row],[Deaths_Overall]],Mapping!$A$2:$B$8,2,FALSE)</f>
        <v>12</v>
      </c>
    </row>
    <row r="1381" spans="1:32" x14ac:dyDescent="0.25">
      <c r="A1381" t="s">
        <v>12</v>
      </c>
      <c r="B1381" t="s">
        <v>15</v>
      </c>
      <c r="C1381" t="s">
        <v>9</v>
      </c>
      <c r="D1381" t="s">
        <v>17</v>
      </c>
      <c r="E1381" t="s">
        <v>62</v>
      </c>
      <c r="F1381" t="s">
        <v>57</v>
      </c>
      <c r="G1381" s="10" t="s">
        <v>54</v>
      </c>
      <c r="H1381" s="5" t="s">
        <v>54</v>
      </c>
      <c r="I1381" s="5">
        <v>1.11279413229071</v>
      </c>
      <c r="J1381" s="5" t="s">
        <v>54</v>
      </c>
      <c r="K1381" s="5">
        <v>0.44488637728667602</v>
      </c>
      <c r="L1381" s="5">
        <v>1.0360904752158799</v>
      </c>
      <c r="M1381" s="10" t="s">
        <v>54</v>
      </c>
      <c r="N1381" s="5" t="s">
        <v>54</v>
      </c>
      <c r="O1381" s="5">
        <v>1.24886127621802</v>
      </c>
      <c r="P1381" s="5" t="s">
        <v>54</v>
      </c>
      <c r="Q1381" s="5">
        <v>0.70613410715395197</v>
      </c>
      <c r="R1381" s="5">
        <v>1.1733421033401801</v>
      </c>
      <c r="S1381" s="11" t="s">
        <v>55</v>
      </c>
      <c r="T1381" t="s">
        <v>55</v>
      </c>
      <c r="U1381" t="s">
        <v>49</v>
      </c>
      <c r="V1381" t="s">
        <v>55</v>
      </c>
      <c r="W1381" t="s">
        <v>51</v>
      </c>
      <c r="X1381" t="s">
        <v>49</v>
      </c>
      <c r="Y1381" s="7">
        <f>ABS(Quintile_Data[[#This Row],[AE_Amt_Overall]]-MAX(Quintile_Data[[#This Row],[AE_Amt_Q1]:[AE_Amt_Q5]]))</f>
        <v>7.6703657074830067E-2</v>
      </c>
      <c r="Z1381" s="6">
        <f>ABS(MIN(Quintile_Data[[#This Row],[AE_Amt_Q1]:[AE_Amt_Q5]])-Quintile_Data[[#This Row],[AE_Amt_Overall]])</f>
        <v>0.59120409792920392</v>
      </c>
      <c r="AA1381" s="19" t="str">
        <f>VLOOKUP(Quintile_Data[[#This Row],[Deaths_Q1]],Mapping!$A$2:$B$8,2,FALSE)</f>
        <v>N/A</v>
      </c>
      <c r="AB1381" s="8" t="str">
        <f>VLOOKUP(Quintile_Data[[#This Row],[Deaths_Q2]],Mapping!$A$2:$B$8,2,FALSE)</f>
        <v>N/A</v>
      </c>
      <c r="AC1381" s="8">
        <f>VLOOKUP(Quintile_Data[[#This Row],[Deaths_Q3]],Mapping!$A$2:$B$8,2,FALSE)</f>
        <v>25</v>
      </c>
      <c r="AD1381" s="8" t="str">
        <f>VLOOKUP(Quintile_Data[[#This Row],[Deaths_Q4]],Mapping!$A$2:$B$8,2,FALSE)</f>
        <v>N/A</v>
      </c>
      <c r="AE1381" s="8">
        <f>VLOOKUP(Quintile_Data[[#This Row],[Deaths_Q5]],Mapping!$A$2:$B$8,2,FALSE)</f>
        <v>6</v>
      </c>
      <c r="AF1381" s="8">
        <f>VLOOKUP(Quintile_Data[[#This Row],[Deaths_Overall]],Mapping!$A$2:$B$8,2,FALSE)</f>
        <v>25</v>
      </c>
    </row>
    <row r="1382" spans="1:32" x14ac:dyDescent="0.25">
      <c r="A1382" t="s">
        <v>12</v>
      </c>
      <c r="B1382" t="s">
        <v>15</v>
      </c>
      <c r="C1382" t="s">
        <v>9</v>
      </c>
      <c r="D1382" t="s">
        <v>17</v>
      </c>
      <c r="E1382" t="s">
        <v>11</v>
      </c>
      <c r="F1382" t="s">
        <v>16</v>
      </c>
      <c r="G1382" s="10" t="s">
        <v>54</v>
      </c>
      <c r="H1382" s="5" t="s">
        <v>54</v>
      </c>
      <c r="I1382" s="5">
        <v>1.2981653107525499</v>
      </c>
      <c r="J1382" s="5" t="s">
        <v>54</v>
      </c>
      <c r="K1382" s="5" t="s">
        <v>54</v>
      </c>
      <c r="L1382" s="5">
        <v>1.2982414805773499</v>
      </c>
      <c r="M1382" s="10" t="s">
        <v>54</v>
      </c>
      <c r="N1382" s="5" t="s">
        <v>54</v>
      </c>
      <c r="O1382" s="5">
        <v>1.5562575674835299</v>
      </c>
      <c r="P1382" s="5" t="s">
        <v>54</v>
      </c>
      <c r="Q1382" s="5" t="s">
        <v>54</v>
      </c>
      <c r="R1382" s="5">
        <v>1.5019698834069199</v>
      </c>
      <c r="S1382" s="11" t="s">
        <v>55</v>
      </c>
      <c r="T1382" t="s">
        <v>55</v>
      </c>
      <c r="U1382" t="s">
        <v>53</v>
      </c>
      <c r="V1382" t="s">
        <v>55</v>
      </c>
      <c r="W1382" t="s">
        <v>55</v>
      </c>
      <c r="X1382" t="s">
        <v>53</v>
      </c>
      <c r="Y1382" s="7">
        <f>ABS(Quintile_Data[[#This Row],[AE_Amt_Overall]]-MAX(Quintile_Data[[#This Row],[AE_Amt_Q1]:[AE_Amt_Q5]]))</f>
        <v>7.6169824799965369E-5</v>
      </c>
      <c r="Z1382" s="6">
        <f>ABS(MIN(Quintile_Data[[#This Row],[AE_Amt_Q1]:[AE_Amt_Q5]])-Quintile_Data[[#This Row],[AE_Amt_Overall]])</f>
        <v>7.6169824799965369E-5</v>
      </c>
      <c r="AA1382" s="19" t="str">
        <f>VLOOKUP(Quintile_Data[[#This Row],[Deaths_Q1]],Mapping!$A$2:$B$8,2,FALSE)</f>
        <v>N/A</v>
      </c>
      <c r="AB1382" s="8" t="str">
        <f>VLOOKUP(Quintile_Data[[#This Row],[Deaths_Q2]],Mapping!$A$2:$B$8,2,FALSE)</f>
        <v>N/A</v>
      </c>
      <c r="AC1382" s="8">
        <f>VLOOKUP(Quintile_Data[[#This Row],[Deaths_Q3]],Mapping!$A$2:$B$8,2,FALSE)</f>
        <v>12</v>
      </c>
      <c r="AD1382" s="8" t="str">
        <f>VLOOKUP(Quintile_Data[[#This Row],[Deaths_Q4]],Mapping!$A$2:$B$8,2,FALSE)</f>
        <v>N/A</v>
      </c>
      <c r="AE1382" s="8" t="str">
        <f>VLOOKUP(Quintile_Data[[#This Row],[Deaths_Q5]],Mapping!$A$2:$B$8,2,FALSE)</f>
        <v>N/A</v>
      </c>
      <c r="AF1382" s="8">
        <f>VLOOKUP(Quintile_Data[[#This Row],[Deaths_Overall]],Mapping!$A$2:$B$8,2,FALSE)</f>
        <v>12</v>
      </c>
    </row>
    <row r="1383" spans="1:32" x14ac:dyDescent="0.25">
      <c r="A1383" t="s">
        <v>12</v>
      </c>
      <c r="B1383" t="s">
        <v>15</v>
      </c>
      <c r="C1383" t="s">
        <v>9</v>
      </c>
      <c r="D1383" t="s">
        <v>17</v>
      </c>
      <c r="E1383" t="s">
        <v>11</v>
      </c>
      <c r="F1383" t="s">
        <v>7</v>
      </c>
      <c r="G1383" s="10" t="s">
        <v>54</v>
      </c>
      <c r="H1383" s="5" t="s">
        <v>54</v>
      </c>
      <c r="I1383" s="5">
        <v>1.49469399139994</v>
      </c>
      <c r="J1383" s="5">
        <v>0.92942090312649095</v>
      </c>
      <c r="K1383" s="5" t="s">
        <v>54</v>
      </c>
      <c r="L1383" s="5">
        <v>1.3972219520143101</v>
      </c>
      <c r="M1383" s="10" t="s">
        <v>54</v>
      </c>
      <c r="N1383" s="5" t="s">
        <v>54</v>
      </c>
      <c r="O1383" s="5">
        <v>1.20104850335782</v>
      </c>
      <c r="P1383" s="5">
        <v>0.89087321801838204</v>
      </c>
      <c r="Q1383" s="5" t="s">
        <v>54</v>
      </c>
      <c r="R1383" s="5">
        <v>1.1737735527402999</v>
      </c>
      <c r="S1383" s="11" t="s">
        <v>55</v>
      </c>
      <c r="T1383" t="s">
        <v>55</v>
      </c>
      <c r="U1383" t="s">
        <v>51</v>
      </c>
      <c r="V1383" t="s">
        <v>51</v>
      </c>
      <c r="W1383" t="s">
        <v>55</v>
      </c>
      <c r="X1383" t="s">
        <v>53</v>
      </c>
      <c r="Y1383" s="7">
        <f>ABS(Quintile_Data[[#This Row],[AE_Amt_Overall]]-MAX(Quintile_Data[[#This Row],[AE_Amt_Q1]:[AE_Amt_Q5]]))</f>
        <v>9.7472039385629872E-2</v>
      </c>
      <c r="Z1383" s="6">
        <f>ABS(MIN(Quintile_Data[[#This Row],[AE_Amt_Q1]:[AE_Amt_Q5]])-Quintile_Data[[#This Row],[AE_Amt_Overall]])</f>
        <v>0.46780104888781915</v>
      </c>
      <c r="AA1383" s="19" t="str">
        <f>VLOOKUP(Quintile_Data[[#This Row],[Deaths_Q1]],Mapping!$A$2:$B$8,2,FALSE)</f>
        <v>N/A</v>
      </c>
      <c r="AB1383" s="8" t="str">
        <f>VLOOKUP(Quintile_Data[[#This Row],[Deaths_Q2]],Mapping!$A$2:$B$8,2,FALSE)</f>
        <v>N/A</v>
      </c>
      <c r="AC1383" s="8">
        <f>VLOOKUP(Quintile_Data[[#This Row],[Deaths_Q3]],Mapping!$A$2:$B$8,2,FALSE)</f>
        <v>6</v>
      </c>
      <c r="AD1383" s="8">
        <f>VLOOKUP(Quintile_Data[[#This Row],[Deaths_Q4]],Mapping!$A$2:$B$8,2,FALSE)</f>
        <v>6</v>
      </c>
      <c r="AE1383" s="8" t="str">
        <f>VLOOKUP(Quintile_Data[[#This Row],[Deaths_Q5]],Mapping!$A$2:$B$8,2,FALSE)</f>
        <v>N/A</v>
      </c>
      <c r="AF1383" s="8">
        <f>VLOOKUP(Quintile_Data[[#This Row],[Deaths_Overall]],Mapping!$A$2:$B$8,2,FALSE)</f>
        <v>12</v>
      </c>
    </row>
    <row r="1384" spans="1:32" x14ac:dyDescent="0.25">
      <c r="A1384" t="s">
        <v>12</v>
      </c>
      <c r="B1384" t="s">
        <v>15</v>
      </c>
      <c r="C1384" t="s">
        <v>9</v>
      </c>
      <c r="D1384" t="s">
        <v>17</v>
      </c>
      <c r="E1384" t="s">
        <v>11</v>
      </c>
      <c r="F1384" t="s">
        <v>57</v>
      </c>
      <c r="G1384" s="10" t="s">
        <v>54</v>
      </c>
      <c r="H1384" s="5" t="s">
        <v>54</v>
      </c>
      <c r="I1384" s="5">
        <v>1.3997758879140501</v>
      </c>
      <c r="J1384" s="5">
        <v>1.0644253502388299</v>
      </c>
      <c r="K1384" s="5">
        <v>0.85281799978914596</v>
      </c>
      <c r="L1384" s="5">
        <v>1.3798081314533801</v>
      </c>
      <c r="M1384" s="10" t="s">
        <v>54</v>
      </c>
      <c r="N1384" s="5" t="s">
        <v>54</v>
      </c>
      <c r="O1384" s="5">
        <v>1.4618666039424599</v>
      </c>
      <c r="P1384" s="5">
        <v>1.1468607209078201</v>
      </c>
      <c r="Q1384" s="5">
        <v>0.94994798827601301</v>
      </c>
      <c r="R1384" s="5">
        <v>1.3554568893559999</v>
      </c>
      <c r="S1384" s="11" t="s">
        <v>55</v>
      </c>
      <c r="T1384" t="s">
        <v>55</v>
      </c>
      <c r="U1384" t="s">
        <v>53</v>
      </c>
      <c r="V1384" t="s">
        <v>51</v>
      </c>
      <c r="W1384" t="s">
        <v>51</v>
      </c>
      <c r="X1384" t="s">
        <v>49</v>
      </c>
      <c r="Y1384" s="7">
        <f>ABS(Quintile_Data[[#This Row],[AE_Amt_Overall]]-MAX(Quintile_Data[[#This Row],[AE_Amt_Q1]:[AE_Amt_Q5]]))</f>
        <v>1.996775646066995E-2</v>
      </c>
      <c r="Z1384" s="6">
        <f>ABS(MIN(Quintile_Data[[#This Row],[AE_Amt_Q1]:[AE_Amt_Q5]])-Quintile_Data[[#This Row],[AE_Amt_Overall]])</f>
        <v>0.52699013166423414</v>
      </c>
      <c r="AA1384" s="19" t="str">
        <f>VLOOKUP(Quintile_Data[[#This Row],[Deaths_Q1]],Mapping!$A$2:$B$8,2,FALSE)</f>
        <v>N/A</v>
      </c>
      <c r="AB1384" s="8" t="str">
        <f>VLOOKUP(Quintile_Data[[#This Row],[Deaths_Q2]],Mapping!$A$2:$B$8,2,FALSE)</f>
        <v>N/A</v>
      </c>
      <c r="AC1384" s="8">
        <f>VLOOKUP(Quintile_Data[[#This Row],[Deaths_Q3]],Mapping!$A$2:$B$8,2,FALSE)</f>
        <v>12</v>
      </c>
      <c r="AD1384" s="8">
        <f>VLOOKUP(Quintile_Data[[#This Row],[Deaths_Q4]],Mapping!$A$2:$B$8,2,FALSE)</f>
        <v>6</v>
      </c>
      <c r="AE1384" s="8">
        <f>VLOOKUP(Quintile_Data[[#This Row],[Deaths_Q5]],Mapping!$A$2:$B$8,2,FALSE)</f>
        <v>6</v>
      </c>
      <c r="AF1384" s="8">
        <f>VLOOKUP(Quintile_Data[[#This Row],[Deaths_Overall]],Mapping!$A$2:$B$8,2,FALSE)</f>
        <v>25</v>
      </c>
    </row>
    <row r="1385" spans="1:32" x14ac:dyDescent="0.25">
      <c r="A1385" t="s">
        <v>12</v>
      </c>
      <c r="B1385" t="s">
        <v>15</v>
      </c>
      <c r="C1385" t="s">
        <v>9</v>
      </c>
      <c r="D1385" t="s">
        <v>17</v>
      </c>
      <c r="E1385" t="s">
        <v>58</v>
      </c>
      <c r="F1385" t="s">
        <v>16</v>
      </c>
      <c r="G1385" s="10" t="s">
        <v>54</v>
      </c>
      <c r="H1385" s="5">
        <v>2.17177953024611</v>
      </c>
      <c r="I1385" s="5">
        <v>1.4395145694002001</v>
      </c>
      <c r="J1385" s="5">
        <v>1.0929935031623701</v>
      </c>
      <c r="K1385" s="5">
        <v>0.87984842131743901</v>
      </c>
      <c r="L1385" s="5">
        <v>1.2078800294465599</v>
      </c>
      <c r="M1385" s="10" t="s">
        <v>54</v>
      </c>
      <c r="N1385" s="5">
        <v>2.1507984941058198</v>
      </c>
      <c r="O1385" s="5">
        <v>1.78152389295177</v>
      </c>
      <c r="P1385" s="5">
        <v>1.1320986118922201</v>
      </c>
      <c r="Q1385" s="5">
        <v>0.94573264483746999</v>
      </c>
      <c r="R1385" s="5">
        <v>1.3765593340232301</v>
      </c>
      <c r="S1385" s="11" t="s">
        <v>55</v>
      </c>
      <c r="T1385" t="s">
        <v>51</v>
      </c>
      <c r="U1385" t="s">
        <v>53</v>
      </c>
      <c r="V1385" t="s">
        <v>53</v>
      </c>
      <c r="W1385" t="s">
        <v>51</v>
      </c>
      <c r="X1385" t="s">
        <v>49</v>
      </c>
      <c r="Y1385" s="7">
        <f>ABS(Quintile_Data[[#This Row],[AE_Amt_Overall]]-MAX(Quintile_Data[[#This Row],[AE_Amt_Q1]:[AE_Amt_Q5]]))</f>
        <v>0.96389950079955011</v>
      </c>
      <c r="Z1385" s="6">
        <f>ABS(MIN(Quintile_Data[[#This Row],[AE_Amt_Q1]:[AE_Amt_Q5]])-Quintile_Data[[#This Row],[AE_Amt_Overall]])</f>
        <v>0.32803160812912091</v>
      </c>
      <c r="AA1385" s="19" t="str">
        <f>VLOOKUP(Quintile_Data[[#This Row],[Deaths_Q1]],Mapping!$A$2:$B$8,2,FALSE)</f>
        <v>N/A</v>
      </c>
      <c r="AB1385" s="8">
        <f>VLOOKUP(Quintile_Data[[#This Row],[Deaths_Q2]],Mapping!$A$2:$B$8,2,FALSE)</f>
        <v>6</v>
      </c>
      <c r="AC1385" s="8">
        <f>VLOOKUP(Quintile_Data[[#This Row],[Deaths_Q3]],Mapping!$A$2:$B$8,2,FALSE)</f>
        <v>12</v>
      </c>
      <c r="AD1385" s="8">
        <f>VLOOKUP(Quintile_Data[[#This Row],[Deaths_Q4]],Mapping!$A$2:$B$8,2,FALSE)</f>
        <v>12</v>
      </c>
      <c r="AE1385" s="8">
        <f>VLOOKUP(Quintile_Data[[#This Row],[Deaths_Q5]],Mapping!$A$2:$B$8,2,FALSE)</f>
        <v>6</v>
      </c>
      <c r="AF1385" s="8">
        <f>VLOOKUP(Quintile_Data[[#This Row],[Deaths_Overall]],Mapping!$A$2:$B$8,2,FALSE)</f>
        <v>25</v>
      </c>
    </row>
    <row r="1386" spans="1:32" x14ac:dyDescent="0.25">
      <c r="A1386" t="s">
        <v>12</v>
      </c>
      <c r="B1386" t="s">
        <v>15</v>
      </c>
      <c r="C1386" t="s">
        <v>9</v>
      </c>
      <c r="D1386" t="s">
        <v>17</v>
      </c>
      <c r="E1386" t="s">
        <v>58</v>
      </c>
      <c r="F1386" t="s">
        <v>7</v>
      </c>
      <c r="G1386" s="10" t="s">
        <v>54</v>
      </c>
      <c r="H1386" s="5">
        <v>2.3545262840258698</v>
      </c>
      <c r="I1386" s="5">
        <v>1.4342025621302901</v>
      </c>
      <c r="J1386" s="5">
        <v>1.0781594879449501</v>
      </c>
      <c r="K1386" s="5">
        <v>0.758007887429892</v>
      </c>
      <c r="L1386" s="5">
        <v>1.15010969424467</v>
      </c>
      <c r="M1386" s="10" t="s">
        <v>54</v>
      </c>
      <c r="N1386" s="5">
        <v>1.9180474752766801</v>
      </c>
      <c r="O1386" s="5">
        <v>1.2315747153863099</v>
      </c>
      <c r="P1386" s="5">
        <v>1.1148150034158499</v>
      </c>
      <c r="Q1386" s="5">
        <v>0.78450040756483197</v>
      </c>
      <c r="R1386" s="5">
        <v>1.1222340536706601</v>
      </c>
      <c r="S1386" s="11" t="s">
        <v>55</v>
      </c>
      <c r="T1386" t="s">
        <v>51</v>
      </c>
      <c r="U1386" t="s">
        <v>51</v>
      </c>
      <c r="V1386" t="s">
        <v>53</v>
      </c>
      <c r="W1386" t="s">
        <v>51</v>
      </c>
      <c r="X1386" t="s">
        <v>49</v>
      </c>
      <c r="Y1386" s="7">
        <f>ABS(Quintile_Data[[#This Row],[AE_Amt_Overall]]-MAX(Quintile_Data[[#This Row],[AE_Amt_Q1]:[AE_Amt_Q5]]))</f>
        <v>1.2044165897811998</v>
      </c>
      <c r="Z1386" s="6">
        <f>ABS(MIN(Quintile_Data[[#This Row],[AE_Amt_Q1]:[AE_Amt_Q5]])-Quintile_Data[[#This Row],[AE_Amt_Overall]])</f>
        <v>0.39210180681477802</v>
      </c>
      <c r="AA1386" s="19" t="str">
        <f>VLOOKUP(Quintile_Data[[#This Row],[Deaths_Q1]],Mapping!$A$2:$B$8,2,FALSE)</f>
        <v>N/A</v>
      </c>
      <c r="AB1386" s="8">
        <f>VLOOKUP(Quintile_Data[[#This Row],[Deaths_Q2]],Mapping!$A$2:$B$8,2,FALSE)</f>
        <v>6</v>
      </c>
      <c r="AC1386" s="8">
        <f>VLOOKUP(Quintile_Data[[#This Row],[Deaths_Q3]],Mapping!$A$2:$B$8,2,FALSE)</f>
        <v>6</v>
      </c>
      <c r="AD1386" s="8">
        <f>VLOOKUP(Quintile_Data[[#This Row],[Deaths_Q4]],Mapping!$A$2:$B$8,2,FALSE)</f>
        <v>12</v>
      </c>
      <c r="AE1386" s="8">
        <f>VLOOKUP(Quintile_Data[[#This Row],[Deaths_Q5]],Mapping!$A$2:$B$8,2,FALSE)</f>
        <v>6</v>
      </c>
      <c r="AF1386" s="8">
        <f>VLOOKUP(Quintile_Data[[#This Row],[Deaths_Overall]],Mapping!$A$2:$B$8,2,FALSE)</f>
        <v>25</v>
      </c>
    </row>
    <row r="1387" spans="1:32" x14ac:dyDescent="0.25">
      <c r="A1387" t="s">
        <v>12</v>
      </c>
      <c r="B1387" t="s">
        <v>15</v>
      </c>
      <c r="C1387" t="s">
        <v>9</v>
      </c>
      <c r="D1387" t="s">
        <v>17</v>
      </c>
      <c r="E1387" t="s">
        <v>58</v>
      </c>
      <c r="F1387" t="s">
        <v>57</v>
      </c>
      <c r="G1387" s="10" t="s">
        <v>54</v>
      </c>
      <c r="H1387" s="5">
        <v>2.1384069453571599</v>
      </c>
      <c r="I1387" s="5">
        <v>1.46387851530284</v>
      </c>
      <c r="J1387" s="5">
        <v>1.1128128941883999</v>
      </c>
      <c r="K1387" s="5">
        <v>0.82624543193734001</v>
      </c>
      <c r="L1387" s="5">
        <v>1.1629172085161901</v>
      </c>
      <c r="M1387" s="10" t="s">
        <v>54</v>
      </c>
      <c r="N1387" s="5">
        <v>1.8836265319054599</v>
      </c>
      <c r="O1387" s="5">
        <v>1.76435172027573</v>
      </c>
      <c r="P1387" s="5">
        <v>1.1302615429854601</v>
      </c>
      <c r="Q1387" s="5">
        <v>0.92573519860810705</v>
      </c>
      <c r="R1387" s="5">
        <v>1.2665109376027901</v>
      </c>
      <c r="S1387" s="11" t="s">
        <v>55</v>
      </c>
      <c r="T1387" t="s">
        <v>51</v>
      </c>
      <c r="U1387" t="s">
        <v>49</v>
      </c>
      <c r="V1387" t="s">
        <v>49</v>
      </c>
      <c r="W1387" t="s">
        <v>53</v>
      </c>
      <c r="X1387" t="s">
        <v>48</v>
      </c>
      <c r="Y1387" s="7">
        <f>ABS(Quintile_Data[[#This Row],[AE_Amt_Overall]]-MAX(Quintile_Data[[#This Row],[AE_Amt_Q1]:[AE_Amt_Q5]]))</f>
        <v>0.97548973684096985</v>
      </c>
      <c r="Z1387" s="6">
        <f>ABS(MIN(Quintile_Data[[#This Row],[AE_Amt_Q1]:[AE_Amt_Q5]])-Quintile_Data[[#This Row],[AE_Amt_Overall]])</f>
        <v>0.33667177657885006</v>
      </c>
      <c r="AA1387" s="19" t="str">
        <f>VLOOKUP(Quintile_Data[[#This Row],[Deaths_Q1]],Mapping!$A$2:$B$8,2,FALSE)</f>
        <v>N/A</v>
      </c>
      <c r="AB1387" s="8">
        <f>VLOOKUP(Quintile_Data[[#This Row],[Deaths_Q2]],Mapping!$A$2:$B$8,2,FALSE)</f>
        <v>6</v>
      </c>
      <c r="AC1387" s="8">
        <f>VLOOKUP(Quintile_Data[[#This Row],[Deaths_Q3]],Mapping!$A$2:$B$8,2,FALSE)</f>
        <v>25</v>
      </c>
      <c r="AD1387" s="8">
        <f>VLOOKUP(Quintile_Data[[#This Row],[Deaths_Q4]],Mapping!$A$2:$B$8,2,FALSE)</f>
        <v>25</v>
      </c>
      <c r="AE1387" s="8">
        <f>VLOOKUP(Quintile_Data[[#This Row],[Deaths_Q5]],Mapping!$A$2:$B$8,2,FALSE)</f>
        <v>12</v>
      </c>
      <c r="AF1387" s="8">
        <f>VLOOKUP(Quintile_Data[[#This Row],[Deaths_Overall]],Mapping!$A$2:$B$8,2,FALSE)</f>
        <v>50</v>
      </c>
    </row>
    <row r="1388" spans="1:32" x14ac:dyDescent="0.25">
      <c r="A1388" t="s">
        <v>12</v>
      </c>
      <c r="B1388" t="s">
        <v>15</v>
      </c>
      <c r="C1388" t="s">
        <v>9</v>
      </c>
      <c r="D1388" t="s">
        <v>29</v>
      </c>
      <c r="E1388" t="s">
        <v>61</v>
      </c>
      <c r="F1388" t="s">
        <v>16</v>
      </c>
      <c r="G1388" s="10">
        <v>2.6261008089451101</v>
      </c>
      <c r="H1388" s="5">
        <v>1.74344267559008</v>
      </c>
      <c r="I1388" s="5">
        <v>1.34782087122267</v>
      </c>
      <c r="J1388" s="5">
        <v>1.02929037261888</v>
      </c>
      <c r="K1388" s="5">
        <v>0.70195056789249999</v>
      </c>
      <c r="L1388" s="5">
        <v>1.28073118687966</v>
      </c>
      <c r="M1388" s="10">
        <v>1.62413722870776</v>
      </c>
      <c r="N1388" s="5">
        <v>2.1203174646445899</v>
      </c>
      <c r="O1388" s="5">
        <v>1.456875392952</v>
      </c>
      <c r="P1388" s="5">
        <v>1.0615965926237501</v>
      </c>
      <c r="Q1388" s="5">
        <v>0.87636732372988801</v>
      </c>
      <c r="R1388" s="5">
        <v>1.51580213449627</v>
      </c>
      <c r="S1388" s="11" t="s">
        <v>53</v>
      </c>
      <c r="T1388" t="s">
        <v>49</v>
      </c>
      <c r="U1388" t="s">
        <v>51</v>
      </c>
      <c r="V1388" t="s">
        <v>53</v>
      </c>
      <c r="W1388" t="s">
        <v>51</v>
      </c>
      <c r="X1388" t="s">
        <v>48</v>
      </c>
      <c r="Y1388" s="7">
        <f>ABS(Quintile_Data[[#This Row],[AE_Amt_Overall]]-MAX(Quintile_Data[[#This Row],[AE_Amt_Q1]:[AE_Amt_Q5]]))</f>
        <v>1.3453696220654501</v>
      </c>
      <c r="Z1388" s="6">
        <f>ABS(MIN(Quintile_Data[[#This Row],[AE_Amt_Q1]:[AE_Amt_Q5]])-Quintile_Data[[#This Row],[AE_Amt_Overall]])</f>
        <v>0.57878061898716004</v>
      </c>
      <c r="AA1388" s="19">
        <f>VLOOKUP(Quintile_Data[[#This Row],[Deaths_Q1]],Mapping!$A$2:$B$8,2,FALSE)</f>
        <v>12</v>
      </c>
      <c r="AB1388" s="8">
        <f>VLOOKUP(Quintile_Data[[#This Row],[Deaths_Q2]],Mapping!$A$2:$B$8,2,FALSE)</f>
        <v>25</v>
      </c>
      <c r="AC1388" s="8">
        <f>VLOOKUP(Quintile_Data[[#This Row],[Deaths_Q3]],Mapping!$A$2:$B$8,2,FALSE)</f>
        <v>6</v>
      </c>
      <c r="AD1388" s="8">
        <f>VLOOKUP(Quintile_Data[[#This Row],[Deaths_Q4]],Mapping!$A$2:$B$8,2,FALSE)</f>
        <v>12</v>
      </c>
      <c r="AE1388" s="8">
        <f>VLOOKUP(Quintile_Data[[#This Row],[Deaths_Q5]],Mapping!$A$2:$B$8,2,FALSE)</f>
        <v>6</v>
      </c>
      <c r="AF1388" s="8">
        <f>VLOOKUP(Quintile_Data[[#This Row],[Deaths_Overall]],Mapping!$A$2:$B$8,2,FALSE)</f>
        <v>50</v>
      </c>
    </row>
    <row r="1389" spans="1:32" x14ac:dyDescent="0.25">
      <c r="A1389" t="s">
        <v>12</v>
      </c>
      <c r="B1389" t="s">
        <v>15</v>
      </c>
      <c r="C1389" t="s">
        <v>9</v>
      </c>
      <c r="D1389" t="s">
        <v>29</v>
      </c>
      <c r="E1389" t="s">
        <v>61</v>
      </c>
      <c r="F1389" t="s">
        <v>7</v>
      </c>
      <c r="G1389" s="10">
        <v>2.1455547993262498</v>
      </c>
      <c r="H1389" s="5">
        <v>1.1394022025941599</v>
      </c>
      <c r="I1389" s="5">
        <v>0.95719734915406296</v>
      </c>
      <c r="J1389" s="5">
        <v>0.77075805328011604</v>
      </c>
      <c r="K1389" s="5">
        <v>0.49127401549837801</v>
      </c>
      <c r="L1389" s="5">
        <v>0.90936408420722703</v>
      </c>
      <c r="M1389" s="10">
        <v>1.9055133988562201</v>
      </c>
      <c r="N1389" s="5">
        <v>1.43811757193128</v>
      </c>
      <c r="O1389" s="5">
        <v>0.91086835390315901</v>
      </c>
      <c r="P1389" s="5">
        <v>0.83677820388106605</v>
      </c>
      <c r="Q1389" s="5">
        <v>0.64555213132799805</v>
      </c>
      <c r="R1389" s="5">
        <v>0.98572261392245197</v>
      </c>
      <c r="S1389" s="11" t="s">
        <v>51</v>
      </c>
      <c r="T1389" t="s">
        <v>49</v>
      </c>
      <c r="U1389" t="s">
        <v>49</v>
      </c>
      <c r="V1389" t="s">
        <v>49</v>
      </c>
      <c r="W1389" t="s">
        <v>51</v>
      </c>
      <c r="X1389" t="s">
        <v>49</v>
      </c>
      <c r="Y1389" s="7">
        <f>ABS(Quintile_Data[[#This Row],[AE_Amt_Overall]]-MAX(Quintile_Data[[#This Row],[AE_Amt_Q1]:[AE_Amt_Q5]]))</f>
        <v>1.2361907151190228</v>
      </c>
      <c r="Z1389" s="6">
        <f>ABS(MIN(Quintile_Data[[#This Row],[AE_Amt_Q1]:[AE_Amt_Q5]])-Quintile_Data[[#This Row],[AE_Amt_Overall]])</f>
        <v>0.41809006870884902</v>
      </c>
      <c r="AA1389" s="19">
        <f>VLOOKUP(Quintile_Data[[#This Row],[Deaths_Q1]],Mapping!$A$2:$B$8,2,FALSE)</f>
        <v>6</v>
      </c>
      <c r="AB1389" s="8">
        <f>VLOOKUP(Quintile_Data[[#This Row],[Deaths_Q2]],Mapping!$A$2:$B$8,2,FALSE)</f>
        <v>25</v>
      </c>
      <c r="AC1389" s="8">
        <f>VLOOKUP(Quintile_Data[[#This Row],[Deaths_Q3]],Mapping!$A$2:$B$8,2,FALSE)</f>
        <v>25</v>
      </c>
      <c r="AD1389" s="8">
        <f>VLOOKUP(Quintile_Data[[#This Row],[Deaths_Q4]],Mapping!$A$2:$B$8,2,FALSE)</f>
        <v>25</v>
      </c>
      <c r="AE1389" s="8">
        <f>VLOOKUP(Quintile_Data[[#This Row],[Deaths_Q5]],Mapping!$A$2:$B$8,2,FALSE)</f>
        <v>6</v>
      </c>
      <c r="AF1389" s="8">
        <f>VLOOKUP(Quintile_Data[[#This Row],[Deaths_Overall]],Mapping!$A$2:$B$8,2,FALSE)</f>
        <v>25</v>
      </c>
    </row>
    <row r="1390" spans="1:32" x14ac:dyDescent="0.25">
      <c r="A1390" t="s">
        <v>12</v>
      </c>
      <c r="B1390" t="s">
        <v>15</v>
      </c>
      <c r="C1390" t="s">
        <v>9</v>
      </c>
      <c r="D1390" t="s">
        <v>29</v>
      </c>
      <c r="E1390" t="s">
        <v>61</v>
      </c>
      <c r="F1390" t="s">
        <v>57</v>
      </c>
      <c r="G1390" s="10">
        <v>2.1132661807910398</v>
      </c>
      <c r="H1390" s="5">
        <v>1.3223997702230901</v>
      </c>
      <c r="I1390" s="5">
        <v>0.97628272450065001</v>
      </c>
      <c r="J1390" s="5">
        <v>0.84012073311315505</v>
      </c>
      <c r="K1390" s="5">
        <v>0.58214484605273298</v>
      </c>
      <c r="L1390" s="5">
        <v>0.96878081632013202</v>
      </c>
      <c r="M1390" s="10">
        <v>1.87570614035154</v>
      </c>
      <c r="N1390" s="5">
        <v>1.8753780980797701</v>
      </c>
      <c r="O1390" s="5">
        <v>0.93900272541896002</v>
      </c>
      <c r="P1390" s="5">
        <v>1.04146091982392</v>
      </c>
      <c r="Q1390" s="5">
        <v>0.86078809831401704</v>
      </c>
      <c r="R1390" s="5">
        <v>1.2139122190885601</v>
      </c>
      <c r="S1390" s="11" t="s">
        <v>51</v>
      </c>
      <c r="T1390" t="s">
        <v>49</v>
      </c>
      <c r="U1390" t="s">
        <v>49</v>
      </c>
      <c r="V1390" t="s">
        <v>49</v>
      </c>
      <c r="W1390" t="s">
        <v>53</v>
      </c>
      <c r="X1390" t="s">
        <v>48</v>
      </c>
      <c r="Y1390" s="7">
        <f>ABS(Quintile_Data[[#This Row],[AE_Amt_Overall]]-MAX(Quintile_Data[[#This Row],[AE_Amt_Q1]:[AE_Amt_Q5]]))</f>
        <v>1.1444853644709077</v>
      </c>
      <c r="Z1390" s="6">
        <f>ABS(MIN(Quintile_Data[[#This Row],[AE_Amt_Q1]:[AE_Amt_Q5]])-Quintile_Data[[#This Row],[AE_Amt_Overall]])</f>
        <v>0.38663597026739904</v>
      </c>
      <c r="AA1390" s="19">
        <f>VLOOKUP(Quintile_Data[[#This Row],[Deaths_Q1]],Mapping!$A$2:$B$8,2,FALSE)</f>
        <v>6</v>
      </c>
      <c r="AB1390" s="8">
        <f>VLOOKUP(Quintile_Data[[#This Row],[Deaths_Q2]],Mapping!$A$2:$B$8,2,FALSE)</f>
        <v>25</v>
      </c>
      <c r="AC1390" s="8">
        <f>VLOOKUP(Quintile_Data[[#This Row],[Deaths_Q3]],Mapping!$A$2:$B$8,2,FALSE)</f>
        <v>25</v>
      </c>
      <c r="AD1390" s="8">
        <f>VLOOKUP(Quintile_Data[[#This Row],[Deaths_Q4]],Mapping!$A$2:$B$8,2,FALSE)</f>
        <v>25</v>
      </c>
      <c r="AE1390" s="8">
        <f>VLOOKUP(Quintile_Data[[#This Row],[Deaths_Q5]],Mapping!$A$2:$B$8,2,FALSE)</f>
        <v>12</v>
      </c>
      <c r="AF1390" s="8">
        <f>VLOOKUP(Quintile_Data[[#This Row],[Deaths_Overall]],Mapping!$A$2:$B$8,2,FALSE)</f>
        <v>50</v>
      </c>
    </row>
    <row r="1391" spans="1:32" x14ac:dyDescent="0.25">
      <c r="A1391" t="s">
        <v>12</v>
      </c>
      <c r="B1391" t="s">
        <v>15</v>
      </c>
      <c r="C1391" t="s">
        <v>9</v>
      </c>
      <c r="D1391" t="s">
        <v>29</v>
      </c>
      <c r="E1391" t="s">
        <v>62</v>
      </c>
      <c r="F1391" t="s">
        <v>16</v>
      </c>
      <c r="G1391" s="10">
        <v>2.4102082335825399</v>
      </c>
      <c r="H1391" s="5">
        <v>1.8325842937928101</v>
      </c>
      <c r="I1391" s="5">
        <v>1.5261582806601699</v>
      </c>
      <c r="J1391" s="5">
        <v>1.143551841824</v>
      </c>
      <c r="K1391" s="5">
        <v>0.95217558258499801</v>
      </c>
      <c r="L1391" s="5">
        <v>1.1931339396346301</v>
      </c>
      <c r="M1391" s="10">
        <v>2.2891140387701099</v>
      </c>
      <c r="N1391" s="5">
        <v>1.71289347568923</v>
      </c>
      <c r="O1391" s="5">
        <v>1.8900231747889999</v>
      </c>
      <c r="P1391" s="5">
        <v>1.2312043106981601</v>
      </c>
      <c r="Q1391" s="5">
        <v>0.99738569436732605</v>
      </c>
      <c r="R1391" s="5">
        <v>1.3862690908776001</v>
      </c>
      <c r="S1391" s="11" t="s">
        <v>51</v>
      </c>
      <c r="T1391" t="s">
        <v>51</v>
      </c>
      <c r="U1391" t="s">
        <v>49</v>
      </c>
      <c r="V1391" t="s">
        <v>51</v>
      </c>
      <c r="W1391" t="s">
        <v>49</v>
      </c>
      <c r="X1391" t="s">
        <v>48</v>
      </c>
      <c r="Y1391" s="7">
        <f>ABS(Quintile_Data[[#This Row],[AE_Amt_Overall]]-MAX(Quintile_Data[[#This Row],[AE_Amt_Q1]:[AE_Amt_Q5]]))</f>
        <v>1.2170742939479098</v>
      </c>
      <c r="Z1391" s="6">
        <f>ABS(MIN(Quintile_Data[[#This Row],[AE_Amt_Q1]:[AE_Amt_Q5]])-Quintile_Data[[#This Row],[AE_Amt_Overall]])</f>
        <v>0.24095835704963209</v>
      </c>
      <c r="AA1391" s="19">
        <f>VLOOKUP(Quintile_Data[[#This Row],[Deaths_Q1]],Mapping!$A$2:$B$8,2,FALSE)</f>
        <v>6</v>
      </c>
      <c r="AB1391" s="8">
        <f>VLOOKUP(Quintile_Data[[#This Row],[Deaths_Q2]],Mapping!$A$2:$B$8,2,FALSE)</f>
        <v>6</v>
      </c>
      <c r="AC1391" s="8">
        <f>VLOOKUP(Quintile_Data[[#This Row],[Deaths_Q3]],Mapping!$A$2:$B$8,2,FALSE)</f>
        <v>25</v>
      </c>
      <c r="AD1391" s="8">
        <f>VLOOKUP(Quintile_Data[[#This Row],[Deaths_Q4]],Mapping!$A$2:$B$8,2,FALSE)</f>
        <v>6</v>
      </c>
      <c r="AE1391" s="8">
        <f>VLOOKUP(Quintile_Data[[#This Row],[Deaths_Q5]],Mapping!$A$2:$B$8,2,FALSE)</f>
        <v>25</v>
      </c>
      <c r="AF1391" s="8">
        <f>VLOOKUP(Quintile_Data[[#This Row],[Deaths_Overall]],Mapping!$A$2:$B$8,2,FALSE)</f>
        <v>50</v>
      </c>
    </row>
    <row r="1392" spans="1:32" x14ac:dyDescent="0.25">
      <c r="A1392" t="s">
        <v>12</v>
      </c>
      <c r="B1392" t="s">
        <v>15</v>
      </c>
      <c r="C1392" t="s">
        <v>9</v>
      </c>
      <c r="D1392" t="s">
        <v>29</v>
      </c>
      <c r="E1392" t="s">
        <v>62</v>
      </c>
      <c r="F1392" t="s">
        <v>7</v>
      </c>
      <c r="G1392" s="10">
        <v>1.76932275204597</v>
      </c>
      <c r="H1392" s="5">
        <v>1.0104044584893199</v>
      </c>
      <c r="I1392" s="5">
        <v>0.87988102433586501</v>
      </c>
      <c r="J1392" s="5">
        <v>0.69009026808699403</v>
      </c>
      <c r="K1392" s="5">
        <v>0.42283083250765402</v>
      </c>
      <c r="L1392" s="5">
        <v>0.85283754155525404</v>
      </c>
      <c r="M1392" s="10">
        <v>1.58970446359547</v>
      </c>
      <c r="N1392" s="5">
        <v>1.0494665358808399</v>
      </c>
      <c r="O1392" s="5">
        <v>0.91835031295078295</v>
      </c>
      <c r="P1392" s="5">
        <v>0.80560778366220398</v>
      </c>
      <c r="Q1392" s="5">
        <v>0.54199186454119397</v>
      </c>
      <c r="R1392" s="5">
        <v>0.91755112356348301</v>
      </c>
      <c r="S1392" s="11" t="s">
        <v>51</v>
      </c>
      <c r="T1392" t="s">
        <v>49</v>
      </c>
      <c r="U1392" t="s">
        <v>49</v>
      </c>
      <c r="V1392" t="s">
        <v>49</v>
      </c>
      <c r="W1392" t="s">
        <v>51</v>
      </c>
      <c r="X1392" t="s">
        <v>48</v>
      </c>
      <c r="Y1392" s="7">
        <f>ABS(Quintile_Data[[#This Row],[AE_Amt_Overall]]-MAX(Quintile_Data[[#This Row],[AE_Amt_Q1]:[AE_Amt_Q5]]))</f>
        <v>0.91648521049071596</v>
      </c>
      <c r="Z1392" s="6">
        <f>ABS(MIN(Quintile_Data[[#This Row],[AE_Amt_Q1]:[AE_Amt_Q5]])-Quintile_Data[[#This Row],[AE_Amt_Overall]])</f>
        <v>0.43000670904760002</v>
      </c>
      <c r="AA1392" s="19">
        <f>VLOOKUP(Quintile_Data[[#This Row],[Deaths_Q1]],Mapping!$A$2:$B$8,2,FALSE)</f>
        <v>6</v>
      </c>
      <c r="AB1392" s="8">
        <f>VLOOKUP(Quintile_Data[[#This Row],[Deaths_Q2]],Mapping!$A$2:$B$8,2,FALSE)</f>
        <v>25</v>
      </c>
      <c r="AC1392" s="8">
        <f>VLOOKUP(Quintile_Data[[#This Row],[Deaths_Q3]],Mapping!$A$2:$B$8,2,FALSE)</f>
        <v>25</v>
      </c>
      <c r="AD1392" s="8">
        <f>VLOOKUP(Quintile_Data[[#This Row],[Deaths_Q4]],Mapping!$A$2:$B$8,2,FALSE)</f>
        <v>25</v>
      </c>
      <c r="AE1392" s="8">
        <f>VLOOKUP(Quintile_Data[[#This Row],[Deaths_Q5]],Mapping!$A$2:$B$8,2,FALSE)</f>
        <v>6</v>
      </c>
      <c r="AF1392" s="8">
        <f>VLOOKUP(Quintile_Data[[#This Row],[Deaths_Overall]],Mapping!$A$2:$B$8,2,FALSE)</f>
        <v>50</v>
      </c>
    </row>
    <row r="1393" spans="1:32" x14ac:dyDescent="0.25">
      <c r="A1393" t="s">
        <v>12</v>
      </c>
      <c r="B1393" t="s">
        <v>15</v>
      </c>
      <c r="C1393" t="s">
        <v>9</v>
      </c>
      <c r="D1393" t="s">
        <v>29</v>
      </c>
      <c r="E1393" t="s">
        <v>62</v>
      </c>
      <c r="F1393" t="s">
        <v>57</v>
      </c>
      <c r="G1393" s="10">
        <v>1.52058292529612</v>
      </c>
      <c r="H1393" s="5">
        <v>1.03221284478403</v>
      </c>
      <c r="I1393" s="5">
        <v>0.89962580465027697</v>
      </c>
      <c r="J1393" s="5">
        <v>0.74667209340976304</v>
      </c>
      <c r="K1393" s="5">
        <v>0.53062657766772203</v>
      </c>
      <c r="L1393" s="5">
        <v>0.88332904341584295</v>
      </c>
      <c r="M1393" s="10">
        <v>1.9388428836318199</v>
      </c>
      <c r="N1393" s="5">
        <v>1.04169661311256</v>
      </c>
      <c r="O1393" s="5">
        <v>0.95781465431076995</v>
      </c>
      <c r="P1393" s="5">
        <v>0.91705111417774898</v>
      </c>
      <c r="Q1393" s="5">
        <v>0.68906096780404702</v>
      </c>
      <c r="R1393" s="5">
        <v>1.04729719666943</v>
      </c>
      <c r="S1393" s="11" t="s">
        <v>49</v>
      </c>
      <c r="T1393" t="s">
        <v>49</v>
      </c>
      <c r="U1393" t="s">
        <v>49</v>
      </c>
      <c r="V1393" t="s">
        <v>49</v>
      </c>
      <c r="W1393" t="s">
        <v>53</v>
      </c>
      <c r="X1393" t="s">
        <v>48</v>
      </c>
      <c r="Y1393" s="7">
        <f>ABS(Quintile_Data[[#This Row],[AE_Amt_Overall]]-MAX(Quintile_Data[[#This Row],[AE_Amt_Q1]:[AE_Amt_Q5]]))</f>
        <v>0.6372538818802771</v>
      </c>
      <c r="Z1393" s="6">
        <f>ABS(MIN(Quintile_Data[[#This Row],[AE_Amt_Q1]:[AE_Amt_Q5]])-Quintile_Data[[#This Row],[AE_Amt_Overall]])</f>
        <v>0.35270246574812092</v>
      </c>
      <c r="AA1393" s="19">
        <f>VLOOKUP(Quintile_Data[[#This Row],[Deaths_Q1]],Mapping!$A$2:$B$8,2,FALSE)</f>
        <v>25</v>
      </c>
      <c r="AB1393" s="8">
        <f>VLOOKUP(Quintile_Data[[#This Row],[Deaths_Q2]],Mapping!$A$2:$B$8,2,FALSE)</f>
        <v>25</v>
      </c>
      <c r="AC1393" s="8">
        <f>VLOOKUP(Quintile_Data[[#This Row],[Deaths_Q3]],Mapping!$A$2:$B$8,2,FALSE)</f>
        <v>25</v>
      </c>
      <c r="AD1393" s="8">
        <f>VLOOKUP(Quintile_Data[[#This Row],[Deaths_Q4]],Mapping!$A$2:$B$8,2,FALSE)</f>
        <v>25</v>
      </c>
      <c r="AE1393" s="8">
        <f>VLOOKUP(Quintile_Data[[#This Row],[Deaths_Q5]],Mapping!$A$2:$B$8,2,FALSE)</f>
        <v>12</v>
      </c>
      <c r="AF1393" s="8">
        <f>VLOOKUP(Quintile_Data[[#This Row],[Deaths_Overall]],Mapping!$A$2:$B$8,2,FALSE)</f>
        <v>50</v>
      </c>
    </row>
    <row r="1394" spans="1:32" x14ac:dyDescent="0.25">
      <c r="A1394" t="s">
        <v>12</v>
      </c>
      <c r="B1394" t="s">
        <v>15</v>
      </c>
      <c r="C1394" t="s">
        <v>9</v>
      </c>
      <c r="D1394" t="s">
        <v>29</v>
      </c>
      <c r="E1394" t="s">
        <v>11</v>
      </c>
      <c r="F1394" t="s">
        <v>16</v>
      </c>
      <c r="G1394" s="10" t="s">
        <v>54</v>
      </c>
      <c r="H1394" s="5">
        <v>1.84183937211269</v>
      </c>
      <c r="I1394" s="5">
        <v>1.4956833178537801</v>
      </c>
      <c r="J1394" s="5">
        <v>1.0519897529978399</v>
      </c>
      <c r="K1394" s="5">
        <v>0.90308366532684303</v>
      </c>
      <c r="L1394" s="5">
        <v>1.44834808858498</v>
      </c>
      <c r="M1394" s="10" t="s">
        <v>54</v>
      </c>
      <c r="N1394" s="5">
        <v>1.87432685054435</v>
      </c>
      <c r="O1394" s="5">
        <v>1.76566061327354</v>
      </c>
      <c r="P1394" s="5">
        <v>1.0890267020731501</v>
      </c>
      <c r="Q1394" s="5">
        <v>1.0307398464030699</v>
      </c>
      <c r="R1394" s="5">
        <v>1.6521865789254599</v>
      </c>
      <c r="S1394" s="11" t="s">
        <v>55</v>
      </c>
      <c r="T1394" t="s">
        <v>49</v>
      </c>
      <c r="U1394" t="s">
        <v>49</v>
      </c>
      <c r="V1394" t="s">
        <v>51</v>
      </c>
      <c r="W1394" t="s">
        <v>51</v>
      </c>
      <c r="X1394" t="s">
        <v>48</v>
      </c>
      <c r="Y1394" s="7">
        <f>ABS(Quintile_Data[[#This Row],[AE_Amt_Overall]]-MAX(Quintile_Data[[#This Row],[AE_Amt_Q1]:[AE_Amt_Q5]]))</f>
        <v>0.39349128352771001</v>
      </c>
      <c r="Z1394" s="6">
        <f>ABS(MIN(Quintile_Data[[#This Row],[AE_Amt_Q1]:[AE_Amt_Q5]])-Quintile_Data[[#This Row],[AE_Amt_Overall]])</f>
        <v>0.54526442325813695</v>
      </c>
      <c r="AA1394" s="19" t="str">
        <f>VLOOKUP(Quintile_Data[[#This Row],[Deaths_Q1]],Mapping!$A$2:$B$8,2,FALSE)</f>
        <v>N/A</v>
      </c>
      <c r="AB1394" s="8">
        <f>VLOOKUP(Quintile_Data[[#This Row],[Deaths_Q2]],Mapping!$A$2:$B$8,2,FALSE)</f>
        <v>25</v>
      </c>
      <c r="AC1394" s="8">
        <f>VLOOKUP(Quintile_Data[[#This Row],[Deaths_Q3]],Mapping!$A$2:$B$8,2,FALSE)</f>
        <v>25</v>
      </c>
      <c r="AD1394" s="8">
        <f>VLOOKUP(Quintile_Data[[#This Row],[Deaths_Q4]],Mapping!$A$2:$B$8,2,FALSE)</f>
        <v>6</v>
      </c>
      <c r="AE1394" s="8">
        <f>VLOOKUP(Quintile_Data[[#This Row],[Deaths_Q5]],Mapping!$A$2:$B$8,2,FALSE)</f>
        <v>6</v>
      </c>
      <c r="AF1394" s="8">
        <f>VLOOKUP(Quintile_Data[[#This Row],[Deaths_Overall]],Mapping!$A$2:$B$8,2,FALSE)</f>
        <v>50</v>
      </c>
    </row>
    <row r="1395" spans="1:32" x14ac:dyDescent="0.25">
      <c r="A1395" t="s">
        <v>12</v>
      </c>
      <c r="B1395" t="s">
        <v>15</v>
      </c>
      <c r="C1395" t="s">
        <v>9</v>
      </c>
      <c r="D1395" t="s">
        <v>29</v>
      </c>
      <c r="E1395" t="s">
        <v>11</v>
      </c>
      <c r="F1395" t="s">
        <v>7</v>
      </c>
      <c r="G1395" s="10">
        <v>1.8044081713262301</v>
      </c>
      <c r="H1395" s="5">
        <v>1.2614205339862801</v>
      </c>
      <c r="I1395" s="5">
        <v>0.92721755025906105</v>
      </c>
      <c r="J1395" s="5">
        <v>0.73071819094941404</v>
      </c>
      <c r="K1395" s="5">
        <v>0.542097015856846</v>
      </c>
      <c r="L1395" s="5">
        <v>0.92387021992509599</v>
      </c>
      <c r="M1395" s="10">
        <v>1.49504914208007</v>
      </c>
      <c r="N1395" s="5">
        <v>1.3399500773464199</v>
      </c>
      <c r="O1395" s="5">
        <v>0.94133435954931099</v>
      </c>
      <c r="P1395" s="5">
        <v>0.82893223127556304</v>
      </c>
      <c r="Q1395" s="5">
        <v>0.62342212046479195</v>
      </c>
      <c r="R1395" s="5">
        <v>0.96169548423083795</v>
      </c>
      <c r="S1395" s="11" t="s">
        <v>53</v>
      </c>
      <c r="T1395" t="s">
        <v>49</v>
      </c>
      <c r="U1395" t="s">
        <v>49</v>
      </c>
      <c r="V1395" t="s">
        <v>49</v>
      </c>
      <c r="W1395" t="s">
        <v>53</v>
      </c>
      <c r="X1395" t="s">
        <v>48</v>
      </c>
      <c r="Y1395" s="7">
        <f>ABS(Quintile_Data[[#This Row],[AE_Amt_Overall]]-MAX(Quintile_Data[[#This Row],[AE_Amt_Q1]:[AE_Amt_Q5]]))</f>
        <v>0.88053795140113411</v>
      </c>
      <c r="Z1395" s="6">
        <f>ABS(MIN(Quintile_Data[[#This Row],[AE_Amt_Q1]:[AE_Amt_Q5]])-Quintile_Data[[#This Row],[AE_Amt_Overall]])</f>
        <v>0.38177320406824999</v>
      </c>
      <c r="AA1395" s="19">
        <f>VLOOKUP(Quintile_Data[[#This Row],[Deaths_Q1]],Mapping!$A$2:$B$8,2,FALSE)</f>
        <v>12</v>
      </c>
      <c r="AB1395" s="8">
        <f>VLOOKUP(Quintile_Data[[#This Row],[Deaths_Q2]],Mapping!$A$2:$B$8,2,FALSE)</f>
        <v>25</v>
      </c>
      <c r="AC1395" s="8">
        <f>VLOOKUP(Quintile_Data[[#This Row],[Deaths_Q3]],Mapping!$A$2:$B$8,2,FALSE)</f>
        <v>25</v>
      </c>
      <c r="AD1395" s="8">
        <f>VLOOKUP(Quintile_Data[[#This Row],[Deaths_Q4]],Mapping!$A$2:$B$8,2,FALSE)</f>
        <v>25</v>
      </c>
      <c r="AE1395" s="8">
        <f>VLOOKUP(Quintile_Data[[#This Row],[Deaths_Q5]],Mapping!$A$2:$B$8,2,FALSE)</f>
        <v>12</v>
      </c>
      <c r="AF1395" s="8">
        <f>VLOOKUP(Quintile_Data[[#This Row],[Deaths_Overall]],Mapping!$A$2:$B$8,2,FALSE)</f>
        <v>50</v>
      </c>
    </row>
    <row r="1396" spans="1:32" x14ac:dyDescent="0.25">
      <c r="A1396" t="s">
        <v>12</v>
      </c>
      <c r="B1396" t="s">
        <v>15</v>
      </c>
      <c r="C1396" t="s">
        <v>9</v>
      </c>
      <c r="D1396" t="s">
        <v>29</v>
      </c>
      <c r="E1396" t="s">
        <v>11</v>
      </c>
      <c r="F1396" t="s">
        <v>57</v>
      </c>
      <c r="G1396" s="10">
        <v>1.85034343791486</v>
      </c>
      <c r="H1396" s="5">
        <v>1.3012192639832201</v>
      </c>
      <c r="I1396" s="5">
        <v>0.98522404703322397</v>
      </c>
      <c r="J1396" s="5">
        <v>0.79444118993019097</v>
      </c>
      <c r="K1396" s="5">
        <v>0.56513713147981604</v>
      </c>
      <c r="L1396" s="5">
        <v>0.959409012982542</v>
      </c>
      <c r="M1396" s="10">
        <v>1.6645801513060701</v>
      </c>
      <c r="N1396" s="5">
        <v>1.5942983122052801</v>
      </c>
      <c r="O1396" s="5">
        <v>1.03902235641285</v>
      </c>
      <c r="P1396" s="5">
        <v>0.95350138140531104</v>
      </c>
      <c r="Q1396" s="5">
        <v>0.695635551448054</v>
      </c>
      <c r="R1396" s="5">
        <v>1.15102958566823</v>
      </c>
      <c r="S1396" s="11" t="s">
        <v>53</v>
      </c>
      <c r="T1396" t="s">
        <v>48</v>
      </c>
      <c r="U1396" t="s">
        <v>49</v>
      </c>
      <c r="V1396" t="s">
        <v>49</v>
      </c>
      <c r="W1396" t="s">
        <v>53</v>
      </c>
      <c r="X1396" t="s">
        <v>48</v>
      </c>
      <c r="Y1396" s="7">
        <f>ABS(Quintile_Data[[#This Row],[AE_Amt_Overall]]-MAX(Quintile_Data[[#This Row],[AE_Amt_Q1]:[AE_Amt_Q5]]))</f>
        <v>0.890934424932318</v>
      </c>
      <c r="Z1396" s="6">
        <f>ABS(MIN(Quintile_Data[[#This Row],[AE_Amt_Q1]:[AE_Amt_Q5]])-Quintile_Data[[#This Row],[AE_Amt_Overall]])</f>
        <v>0.39427188150272596</v>
      </c>
      <c r="AA1396" s="19">
        <f>VLOOKUP(Quintile_Data[[#This Row],[Deaths_Q1]],Mapping!$A$2:$B$8,2,FALSE)</f>
        <v>12</v>
      </c>
      <c r="AB1396" s="8">
        <f>VLOOKUP(Quintile_Data[[#This Row],[Deaths_Q2]],Mapping!$A$2:$B$8,2,FALSE)</f>
        <v>50</v>
      </c>
      <c r="AC1396" s="8">
        <f>VLOOKUP(Quintile_Data[[#This Row],[Deaths_Q3]],Mapping!$A$2:$B$8,2,FALSE)</f>
        <v>25</v>
      </c>
      <c r="AD1396" s="8">
        <f>VLOOKUP(Quintile_Data[[#This Row],[Deaths_Q4]],Mapping!$A$2:$B$8,2,FALSE)</f>
        <v>25</v>
      </c>
      <c r="AE1396" s="8">
        <f>VLOOKUP(Quintile_Data[[#This Row],[Deaths_Q5]],Mapping!$A$2:$B$8,2,FALSE)</f>
        <v>12</v>
      </c>
      <c r="AF1396" s="8">
        <f>VLOOKUP(Quintile_Data[[#This Row],[Deaths_Overall]],Mapping!$A$2:$B$8,2,FALSE)</f>
        <v>50</v>
      </c>
    </row>
    <row r="1397" spans="1:32" x14ac:dyDescent="0.25">
      <c r="A1397" t="s">
        <v>12</v>
      </c>
      <c r="B1397" t="s">
        <v>15</v>
      </c>
      <c r="C1397" t="s">
        <v>9</v>
      </c>
      <c r="D1397" t="s">
        <v>29</v>
      </c>
      <c r="E1397" t="s">
        <v>58</v>
      </c>
      <c r="F1397" t="s">
        <v>16</v>
      </c>
      <c r="G1397" s="10">
        <v>2.5543003860845599</v>
      </c>
      <c r="H1397" s="5">
        <v>1.82430947024229</v>
      </c>
      <c r="I1397" s="5">
        <v>1.55947497871304</v>
      </c>
      <c r="J1397" s="5">
        <v>1.1018127754929199</v>
      </c>
      <c r="K1397" s="5">
        <v>0.90721599443426004</v>
      </c>
      <c r="L1397" s="5">
        <v>1.3085618347350501</v>
      </c>
      <c r="M1397" s="10">
        <v>1.68156014694685</v>
      </c>
      <c r="N1397" s="5">
        <v>1.8632784904995301</v>
      </c>
      <c r="O1397" s="5">
        <v>1.8866297225689399</v>
      </c>
      <c r="P1397" s="5">
        <v>1.1512194436479299</v>
      </c>
      <c r="Q1397" s="5">
        <v>0.98725702962272299</v>
      </c>
      <c r="R1397" s="5">
        <v>1.5233468926872</v>
      </c>
      <c r="S1397" s="11" t="s">
        <v>53</v>
      </c>
      <c r="T1397" t="s">
        <v>49</v>
      </c>
      <c r="U1397" t="s">
        <v>48</v>
      </c>
      <c r="V1397" t="s">
        <v>49</v>
      </c>
      <c r="W1397" t="s">
        <v>49</v>
      </c>
      <c r="X1397" t="s">
        <v>48</v>
      </c>
      <c r="Y1397" s="7">
        <f>ABS(Quintile_Data[[#This Row],[AE_Amt_Overall]]-MAX(Quintile_Data[[#This Row],[AE_Amt_Q1]:[AE_Amt_Q5]]))</f>
        <v>1.2457385513495098</v>
      </c>
      <c r="Z1397" s="6">
        <f>ABS(MIN(Quintile_Data[[#This Row],[AE_Amt_Q1]:[AE_Amt_Q5]])-Quintile_Data[[#This Row],[AE_Amt_Overall]])</f>
        <v>0.40134584030079001</v>
      </c>
      <c r="AA1397" s="19">
        <f>VLOOKUP(Quintile_Data[[#This Row],[Deaths_Q1]],Mapping!$A$2:$B$8,2,FALSE)</f>
        <v>12</v>
      </c>
      <c r="AB1397" s="8">
        <f>VLOOKUP(Quintile_Data[[#This Row],[Deaths_Q2]],Mapping!$A$2:$B$8,2,FALSE)</f>
        <v>25</v>
      </c>
      <c r="AC1397" s="8">
        <f>VLOOKUP(Quintile_Data[[#This Row],[Deaths_Q3]],Mapping!$A$2:$B$8,2,FALSE)</f>
        <v>50</v>
      </c>
      <c r="AD1397" s="8">
        <f>VLOOKUP(Quintile_Data[[#This Row],[Deaths_Q4]],Mapping!$A$2:$B$8,2,FALSE)</f>
        <v>25</v>
      </c>
      <c r="AE1397" s="8">
        <f>VLOOKUP(Quintile_Data[[#This Row],[Deaths_Q5]],Mapping!$A$2:$B$8,2,FALSE)</f>
        <v>25</v>
      </c>
      <c r="AF1397" s="8">
        <f>VLOOKUP(Quintile_Data[[#This Row],[Deaths_Overall]],Mapping!$A$2:$B$8,2,FALSE)</f>
        <v>50</v>
      </c>
    </row>
    <row r="1398" spans="1:32" x14ac:dyDescent="0.25">
      <c r="A1398" t="s">
        <v>12</v>
      </c>
      <c r="B1398" t="s">
        <v>15</v>
      </c>
      <c r="C1398" t="s">
        <v>9</v>
      </c>
      <c r="D1398" t="s">
        <v>29</v>
      </c>
      <c r="E1398" t="s">
        <v>58</v>
      </c>
      <c r="F1398" t="s">
        <v>7</v>
      </c>
      <c r="G1398" s="10">
        <v>1.79676191351435</v>
      </c>
      <c r="H1398" s="5">
        <v>1.0932355769909501</v>
      </c>
      <c r="I1398" s="5">
        <v>0.89245561265517903</v>
      </c>
      <c r="J1398" s="5">
        <v>0.76874081022265095</v>
      </c>
      <c r="K1398" s="5">
        <v>0.54013898750557698</v>
      </c>
      <c r="L1398" s="5">
        <v>0.89576335809890095</v>
      </c>
      <c r="M1398" s="10">
        <v>1.5566535242597801</v>
      </c>
      <c r="N1398" s="5">
        <v>1.19317031576338</v>
      </c>
      <c r="O1398" s="5">
        <v>0.925327594848667</v>
      </c>
      <c r="P1398" s="5">
        <v>0.83157793572257499</v>
      </c>
      <c r="Q1398" s="5">
        <v>0.67772551667032899</v>
      </c>
      <c r="R1398" s="5">
        <v>0.94902694823298805</v>
      </c>
      <c r="S1398" s="11" t="s">
        <v>53</v>
      </c>
      <c r="T1398" t="s">
        <v>48</v>
      </c>
      <c r="U1398" t="s">
        <v>48</v>
      </c>
      <c r="V1398" t="s">
        <v>48</v>
      </c>
      <c r="W1398" t="s">
        <v>53</v>
      </c>
      <c r="X1398" t="s">
        <v>48</v>
      </c>
      <c r="Y1398" s="7">
        <f>ABS(Quintile_Data[[#This Row],[AE_Amt_Overall]]-MAX(Quintile_Data[[#This Row],[AE_Amt_Q1]:[AE_Amt_Q5]]))</f>
        <v>0.90099855541544904</v>
      </c>
      <c r="Z1398" s="6">
        <f>ABS(MIN(Quintile_Data[[#This Row],[AE_Amt_Q1]:[AE_Amt_Q5]])-Quintile_Data[[#This Row],[AE_Amt_Overall]])</f>
        <v>0.35562437059332397</v>
      </c>
      <c r="AA1398" s="19">
        <f>VLOOKUP(Quintile_Data[[#This Row],[Deaths_Q1]],Mapping!$A$2:$B$8,2,FALSE)</f>
        <v>12</v>
      </c>
      <c r="AB1398" s="8">
        <f>VLOOKUP(Quintile_Data[[#This Row],[Deaths_Q2]],Mapping!$A$2:$B$8,2,FALSE)</f>
        <v>50</v>
      </c>
      <c r="AC1398" s="8">
        <f>VLOOKUP(Quintile_Data[[#This Row],[Deaths_Q3]],Mapping!$A$2:$B$8,2,FALSE)</f>
        <v>50</v>
      </c>
      <c r="AD1398" s="8">
        <f>VLOOKUP(Quintile_Data[[#This Row],[Deaths_Q4]],Mapping!$A$2:$B$8,2,FALSE)</f>
        <v>50</v>
      </c>
      <c r="AE1398" s="8">
        <f>VLOOKUP(Quintile_Data[[#This Row],[Deaths_Q5]],Mapping!$A$2:$B$8,2,FALSE)</f>
        <v>12</v>
      </c>
      <c r="AF1398" s="8">
        <f>VLOOKUP(Quintile_Data[[#This Row],[Deaths_Overall]],Mapping!$A$2:$B$8,2,FALSE)</f>
        <v>50</v>
      </c>
    </row>
    <row r="1399" spans="1:32" x14ac:dyDescent="0.25">
      <c r="A1399" t="s">
        <v>12</v>
      </c>
      <c r="B1399" t="s">
        <v>15</v>
      </c>
      <c r="C1399" t="s">
        <v>9</v>
      </c>
      <c r="D1399" t="s">
        <v>29</v>
      </c>
      <c r="E1399" t="s">
        <v>58</v>
      </c>
      <c r="F1399" t="s">
        <v>57</v>
      </c>
      <c r="G1399" s="10">
        <v>1.9533711724134399</v>
      </c>
      <c r="H1399" s="5">
        <v>1.2110194700516399</v>
      </c>
      <c r="I1399" s="5">
        <v>0.94044618078817899</v>
      </c>
      <c r="J1399" s="5">
        <v>0.81988806953242499</v>
      </c>
      <c r="K1399" s="5">
        <v>0.57768334178018899</v>
      </c>
      <c r="L1399" s="5">
        <v>0.933151941042348</v>
      </c>
      <c r="M1399" s="10">
        <v>1.62902410740093</v>
      </c>
      <c r="N1399" s="5">
        <v>1.63036188325997</v>
      </c>
      <c r="O1399" s="5">
        <v>1.01600191008913</v>
      </c>
      <c r="P1399" s="5">
        <v>0.94189339541474604</v>
      </c>
      <c r="Q1399" s="5">
        <v>0.76102330736977997</v>
      </c>
      <c r="R1399" s="5">
        <v>1.1266054633345299</v>
      </c>
      <c r="S1399" s="11" t="s">
        <v>49</v>
      </c>
      <c r="T1399" t="s">
        <v>48</v>
      </c>
      <c r="U1399" t="s">
        <v>48</v>
      </c>
      <c r="V1399" t="s">
        <v>48</v>
      </c>
      <c r="W1399" t="s">
        <v>49</v>
      </c>
      <c r="X1399" t="s">
        <v>48</v>
      </c>
      <c r="Y1399" s="7">
        <f>ABS(Quintile_Data[[#This Row],[AE_Amt_Overall]]-MAX(Quintile_Data[[#This Row],[AE_Amt_Q1]:[AE_Amt_Q5]]))</f>
        <v>1.0202192313710921</v>
      </c>
      <c r="Z1399" s="6">
        <f>ABS(MIN(Quintile_Data[[#This Row],[AE_Amt_Q1]:[AE_Amt_Q5]])-Quintile_Data[[#This Row],[AE_Amt_Overall]])</f>
        <v>0.35546859926215901</v>
      </c>
      <c r="AA1399" s="19">
        <f>VLOOKUP(Quintile_Data[[#This Row],[Deaths_Q1]],Mapping!$A$2:$B$8,2,FALSE)</f>
        <v>25</v>
      </c>
      <c r="AB1399" s="8">
        <f>VLOOKUP(Quintile_Data[[#This Row],[Deaths_Q2]],Mapping!$A$2:$B$8,2,FALSE)</f>
        <v>50</v>
      </c>
      <c r="AC1399" s="8">
        <f>VLOOKUP(Quintile_Data[[#This Row],[Deaths_Q3]],Mapping!$A$2:$B$8,2,FALSE)</f>
        <v>50</v>
      </c>
      <c r="AD1399" s="8">
        <f>VLOOKUP(Quintile_Data[[#This Row],[Deaths_Q4]],Mapping!$A$2:$B$8,2,FALSE)</f>
        <v>50</v>
      </c>
      <c r="AE1399" s="8">
        <f>VLOOKUP(Quintile_Data[[#This Row],[Deaths_Q5]],Mapping!$A$2:$B$8,2,FALSE)</f>
        <v>25</v>
      </c>
      <c r="AF1399" s="8">
        <f>VLOOKUP(Quintile_Data[[#This Row],[Deaths_Overall]],Mapping!$A$2:$B$8,2,FALSE)</f>
        <v>50</v>
      </c>
    </row>
    <row r="1400" spans="1:32" x14ac:dyDescent="0.25">
      <c r="A1400" t="s">
        <v>12</v>
      </c>
      <c r="B1400" t="s">
        <v>8</v>
      </c>
      <c r="C1400" t="s">
        <v>28</v>
      </c>
      <c r="D1400" t="s">
        <v>10</v>
      </c>
      <c r="E1400" t="s">
        <v>60</v>
      </c>
      <c r="F1400" t="s">
        <v>16</v>
      </c>
      <c r="G1400" s="10" t="s">
        <v>54</v>
      </c>
      <c r="H1400" s="5">
        <v>2.6140361076282099</v>
      </c>
      <c r="I1400" s="5">
        <v>1.8460204040514701</v>
      </c>
      <c r="J1400" s="5">
        <v>1.24036918593042</v>
      </c>
      <c r="K1400" s="5">
        <v>0.67405444506396694</v>
      </c>
      <c r="L1400" s="5">
        <v>1.60679382727858</v>
      </c>
      <c r="M1400" s="10" t="s">
        <v>54</v>
      </c>
      <c r="N1400" s="5">
        <v>2.7562316026821398</v>
      </c>
      <c r="O1400" s="5">
        <v>1.87869041301908</v>
      </c>
      <c r="P1400" s="5">
        <v>1.2099003816249501</v>
      </c>
      <c r="Q1400" s="5">
        <v>1.04298480721015</v>
      </c>
      <c r="R1400" s="5">
        <v>1.54939499442122</v>
      </c>
      <c r="S1400" s="11" t="s">
        <v>55</v>
      </c>
      <c r="T1400" t="s">
        <v>51</v>
      </c>
      <c r="U1400" t="s">
        <v>51</v>
      </c>
      <c r="V1400" t="s">
        <v>53</v>
      </c>
      <c r="W1400" t="s">
        <v>51</v>
      </c>
      <c r="X1400" t="s">
        <v>49</v>
      </c>
      <c r="Y1400" s="7">
        <f>ABS(Quintile_Data[[#This Row],[AE_Amt_Overall]]-MAX(Quintile_Data[[#This Row],[AE_Amt_Q1]:[AE_Amt_Q5]]))</f>
        <v>1.0072422803496299</v>
      </c>
      <c r="Z1400" s="6">
        <f>ABS(MIN(Quintile_Data[[#This Row],[AE_Amt_Q1]:[AE_Amt_Q5]])-Quintile_Data[[#This Row],[AE_Amt_Overall]])</f>
        <v>0.93273938221461306</v>
      </c>
      <c r="AA1400" s="19" t="str">
        <f>VLOOKUP(Quintile_Data[[#This Row],[Deaths_Q1]],Mapping!$A$2:$B$8,2,FALSE)</f>
        <v>N/A</v>
      </c>
      <c r="AB1400" s="8">
        <f>VLOOKUP(Quintile_Data[[#This Row],[Deaths_Q2]],Mapping!$A$2:$B$8,2,FALSE)</f>
        <v>6</v>
      </c>
      <c r="AC1400" s="8">
        <f>VLOOKUP(Quintile_Data[[#This Row],[Deaths_Q3]],Mapping!$A$2:$B$8,2,FALSE)</f>
        <v>6</v>
      </c>
      <c r="AD1400" s="8">
        <f>VLOOKUP(Quintile_Data[[#This Row],[Deaths_Q4]],Mapping!$A$2:$B$8,2,FALSE)</f>
        <v>12</v>
      </c>
      <c r="AE1400" s="8">
        <f>VLOOKUP(Quintile_Data[[#This Row],[Deaths_Q5]],Mapping!$A$2:$B$8,2,FALSE)</f>
        <v>6</v>
      </c>
      <c r="AF1400" s="8">
        <f>VLOOKUP(Quintile_Data[[#This Row],[Deaths_Overall]],Mapping!$A$2:$B$8,2,FALSE)</f>
        <v>25</v>
      </c>
    </row>
    <row r="1401" spans="1:32" x14ac:dyDescent="0.25">
      <c r="A1401" t="s">
        <v>12</v>
      </c>
      <c r="B1401" t="s">
        <v>8</v>
      </c>
      <c r="C1401" t="s">
        <v>28</v>
      </c>
      <c r="D1401" t="s">
        <v>10</v>
      </c>
      <c r="E1401" t="s">
        <v>60</v>
      </c>
      <c r="F1401" t="s">
        <v>7</v>
      </c>
      <c r="G1401" s="10" t="s">
        <v>54</v>
      </c>
      <c r="H1401" s="5" t="s">
        <v>54</v>
      </c>
      <c r="I1401" s="5" t="s">
        <v>54</v>
      </c>
      <c r="J1401" s="5" t="s">
        <v>54</v>
      </c>
      <c r="K1401" s="5" t="s">
        <v>54</v>
      </c>
      <c r="L1401" s="5" t="s">
        <v>54</v>
      </c>
      <c r="M1401" s="10" t="s">
        <v>54</v>
      </c>
      <c r="N1401" s="5" t="s">
        <v>54</v>
      </c>
      <c r="O1401" s="5" t="s">
        <v>54</v>
      </c>
      <c r="P1401" s="5" t="s">
        <v>54</v>
      </c>
      <c r="Q1401" s="5" t="s">
        <v>54</v>
      </c>
      <c r="R1401" s="5" t="s">
        <v>54</v>
      </c>
      <c r="S1401" s="11" t="s">
        <v>55</v>
      </c>
      <c r="T1401" t="s">
        <v>55</v>
      </c>
      <c r="U1401" t="s">
        <v>55</v>
      </c>
      <c r="V1401" t="s">
        <v>55</v>
      </c>
      <c r="W1401" t="s">
        <v>55</v>
      </c>
      <c r="X1401" t="s">
        <v>55</v>
      </c>
      <c r="Y1401" s="7" t="e">
        <f>ABS(Quintile_Data[[#This Row],[AE_Amt_Overall]]-MAX(Quintile_Data[[#This Row],[AE_Amt_Q1]:[AE_Amt_Q5]]))</f>
        <v>#VALUE!</v>
      </c>
      <c r="Z1401" s="6" t="e">
        <f>ABS(MIN(Quintile_Data[[#This Row],[AE_Amt_Q1]:[AE_Amt_Q5]])-Quintile_Data[[#This Row],[AE_Amt_Overall]])</f>
        <v>#VALUE!</v>
      </c>
      <c r="AA1401" s="19" t="str">
        <f>VLOOKUP(Quintile_Data[[#This Row],[Deaths_Q1]],Mapping!$A$2:$B$8,2,FALSE)</f>
        <v>N/A</v>
      </c>
      <c r="AB1401" s="8" t="str">
        <f>VLOOKUP(Quintile_Data[[#This Row],[Deaths_Q2]],Mapping!$A$2:$B$8,2,FALSE)</f>
        <v>N/A</v>
      </c>
      <c r="AC1401" s="8" t="str">
        <f>VLOOKUP(Quintile_Data[[#This Row],[Deaths_Q3]],Mapping!$A$2:$B$8,2,FALSE)</f>
        <v>N/A</v>
      </c>
      <c r="AD1401" s="8" t="str">
        <f>VLOOKUP(Quintile_Data[[#This Row],[Deaths_Q4]],Mapping!$A$2:$B$8,2,FALSE)</f>
        <v>N/A</v>
      </c>
      <c r="AE1401" s="8" t="str">
        <f>VLOOKUP(Quintile_Data[[#This Row],[Deaths_Q5]],Mapping!$A$2:$B$8,2,FALSE)</f>
        <v>N/A</v>
      </c>
      <c r="AF1401" s="8" t="str">
        <f>VLOOKUP(Quintile_Data[[#This Row],[Deaths_Overall]],Mapping!$A$2:$B$8,2,FALSE)</f>
        <v>N/A</v>
      </c>
    </row>
    <row r="1402" spans="1:32" x14ac:dyDescent="0.25">
      <c r="A1402" t="s">
        <v>12</v>
      </c>
      <c r="B1402" t="s">
        <v>8</v>
      </c>
      <c r="C1402" t="s">
        <v>28</v>
      </c>
      <c r="D1402" t="s">
        <v>10</v>
      </c>
      <c r="E1402" t="s">
        <v>60</v>
      </c>
      <c r="F1402" t="s">
        <v>57</v>
      </c>
      <c r="G1402" s="10" t="s">
        <v>54</v>
      </c>
      <c r="H1402" s="5">
        <v>2.5286520927382701</v>
      </c>
      <c r="I1402" s="5">
        <v>1.79891752616399</v>
      </c>
      <c r="J1402" s="5">
        <v>1.4444872796934001</v>
      </c>
      <c r="K1402" s="5" t="s">
        <v>54</v>
      </c>
      <c r="L1402" s="5">
        <v>1.8133152818460301</v>
      </c>
      <c r="M1402" s="10" t="s">
        <v>54</v>
      </c>
      <c r="N1402" s="5">
        <v>2.65102179788434</v>
      </c>
      <c r="O1402" s="5">
        <v>1.8684768733421999</v>
      </c>
      <c r="P1402" s="5">
        <v>1.2445127644734399</v>
      </c>
      <c r="Q1402" s="5" t="s">
        <v>54</v>
      </c>
      <c r="R1402" s="5">
        <v>1.58877911966042</v>
      </c>
      <c r="S1402" s="11" t="s">
        <v>55</v>
      </c>
      <c r="T1402" t="s">
        <v>51</v>
      </c>
      <c r="U1402" t="s">
        <v>51</v>
      </c>
      <c r="V1402" t="s">
        <v>53</v>
      </c>
      <c r="W1402" t="s">
        <v>55</v>
      </c>
      <c r="X1402" t="s">
        <v>49</v>
      </c>
      <c r="Y1402" s="7">
        <f>ABS(Quintile_Data[[#This Row],[AE_Amt_Overall]]-MAX(Quintile_Data[[#This Row],[AE_Amt_Q1]:[AE_Amt_Q5]]))</f>
        <v>0.71533681089223999</v>
      </c>
      <c r="Z1402" s="6">
        <f>ABS(MIN(Quintile_Data[[#This Row],[AE_Amt_Q1]:[AE_Amt_Q5]])-Quintile_Data[[#This Row],[AE_Amt_Overall]])</f>
        <v>0.36882800215263001</v>
      </c>
      <c r="AA1402" s="19" t="str">
        <f>VLOOKUP(Quintile_Data[[#This Row],[Deaths_Q1]],Mapping!$A$2:$B$8,2,FALSE)</f>
        <v>N/A</v>
      </c>
      <c r="AB1402" s="8">
        <f>VLOOKUP(Quintile_Data[[#This Row],[Deaths_Q2]],Mapping!$A$2:$B$8,2,FALSE)</f>
        <v>6</v>
      </c>
      <c r="AC1402" s="8">
        <f>VLOOKUP(Quintile_Data[[#This Row],[Deaths_Q3]],Mapping!$A$2:$B$8,2,FALSE)</f>
        <v>6</v>
      </c>
      <c r="AD1402" s="8">
        <f>VLOOKUP(Quintile_Data[[#This Row],[Deaths_Q4]],Mapping!$A$2:$B$8,2,FALSE)</f>
        <v>12</v>
      </c>
      <c r="AE1402" s="8" t="str">
        <f>VLOOKUP(Quintile_Data[[#This Row],[Deaths_Q5]],Mapping!$A$2:$B$8,2,FALSE)</f>
        <v>N/A</v>
      </c>
      <c r="AF1402" s="8">
        <f>VLOOKUP(Quintile_Data[[#This Row],[Deaths_Overall]],Mapping!$A$2:$B$8,2,FALSE)</f>
        <v>25</v>
      </c>
    </row>
    <row r="1403" spans="1:32" x14ac:dyDescent="0.25">
      <c r="A1403" t="s">
        <v>12</v>
      </c>
      <c r="B1403" t="s">
        <v>8</v>
      </c>
      <c r="C1403" t="s">
        <v>28</v>
      </c>
      <c r="D1403" t="s">
        <v>10</v>
      </c>
      <c r="E1403" t="s">
        <v>61</v>
      </c>
      <c r="F1403" t="s">
        <v>16</v>
      </c>
      <c r="G1403" s="10">
        <v>4.4484334219889998</v>
      </c>
      <c r="H1403" s="5">
        <v>2.3775615093464699</v>
      </c>
      <c r="I1403" s="5">
        <v>1.6867097535445299</v>
      </c>
      <c r="J1403" s="5">
        <v>1.25133461984104</v>
      </c>
      <c r="K1403" s="5">
        <v>0.55893343832785503</v>
      </c>
      <c r="L1403" s="5">
        <v>1.5741785020861401</v>
      </c>
      <c r="M1403" s="10">
        <v>3.9708086799500899</v>
      </c>
      <c r="N1403" s="5">
        <v>2.6181374384830902</v>
      </c>
      <c r="O1403" s="5">
        <v>1.7643554740709799</v>
      </c>
      <c r="P1403" s="5">
        <v>1.28238429667731</v>
      </c>
      <c r="Q1403" s="5">
        <v>0.74109607817572298</v>
      </c>
      <c r="R1403" s="5">
        <v>1.6055302039092501</v>
      </c>
      <c r="S1403" s="11" t="s">
        <v>51</v>
      </c>
      <c r="T1403" t="s">
        <v>53</v>
      </c>
      <c r="U1403" t="s">
        <v>49</v>
      </c>
      <c r="V1403" t="s">
        <v>49</v>
      </c>
      <c r="W1403" t="s">
        <v>51</v>
      </c>
      <c r="X1403" t="s">
        <v>48</v>
      </c>
      <c r="Y1403" s="7">
        <f>ABS(Quintile_Data[[#This Row],[AE_Amt_Overall]]-MAX(Quintile_Data[[#This Row],[AE_Amt_Q1]:[AE_Amt_Q5]]))</f>
        <v>2.8742549199028598</v>
      </c>
      <c r="Z1403" s="6">
        <f>ABS(MIN(Quintile_Data[[#This Row],[AE_Amt_Q1]:[AE_Amt_Q5]])-Quintile_Data[[#This Row],[AE_Amt_Overall]])</f>
        <v>1.015245063758285</v>
      </c>
      <c r="AA1403" s="19">
        <f>VLOOKUP(Quintile_Data[[#This Row],[Deaths_Q1]],Mapping!$A$2:$B$8,2,FALSE)</f>
        <v>6</v>
      </c>
      <c r="AB1403" s="8">
        <f>VLOOKUP(Quintile_Data[[#This Row],[Deaths_Q2]],Mapping!$A$2:$B$8,2,FALSE)</f>
        <v>12</v>
      </c>
      <c r="AC1403" s="8">
        <f>VLOOKUP(Quintile_Data[[#This Row],[Deaths_Q3]],Mapping!$A$2:$B$8,2,FALSE)</f>
        <v>25</v>
      </c>
      <c r="AD1403" s="8">
        <f>VLOOKUP(Quintile_Data[[#This Row],[Deaths_Q4]],Mapping!$A$2:$B$8,2,FALSE)</f>
        <v>25</v>
      </c>
      <c r="AE1403" s="8">
        <f>VLOOKUP(Quintile_Data[[#This Row],[Deaths_Q5]],Mapping!$A$2:$B$8,2,FALSE)</f>
        <v>6</v>
      </c>
      <c r="AF1403" s="8">
        <f>VLOOKUP(Quintile_Data[[#This Row],[Deaths_Overall]],Mapping!$A$2:$B$8,2,FALSE)</f>
        <v>50</v>
      </c>
    </row>
    <row r="1404" spans="1:32" x14ac:dyDescent="0.25">
      <c r="A1404" t="s">
        <v>12</v>
      </c>
      <c r="B1404" t="s">
        <v>8</v>
      </c>
      <c r="C1404" t="s">
        <v>28</v>
      </c>
      <c r="D1404" t="s">
        <v>10</v>
      </c>
      <c r="E1404" t="s">
        <v>61</v>
      </c>
      <c r="F1404" t="s">
        <v>7</v>
      </c>
      <c r="G1404" s="10" t="s">
        <v>54</v>
      </c>
      <c r="H1404" s="5">
        <v>2.3962002925324701</v>
      </c>
      <c r="I1404" s="5" t="s">
        <v>54</v>
      </c>
      <c r="J1404" s="5">
        <v>1.20217403748928</v>
      </c>
      <c r="K1404" s="5" t="s">
        <v>54</v>
      </c>
      <c r="L1404" s="5">
        <v>1.6511361621092999</v>
      </c>
      <c r="M1404" s="10" t="s">
        <v>54</v>
      </c>
      <c r="N1404" s="5">
        <v>2.2507022728749599</v>
      </c>
      <c r="O1404" s="5" t="s">
        <v>54</v>
      </c>
      <c r="P1404" s="5">
        <v>1.11949545126885</v>
      </c>
      <c r="Q1404" s="5" t="s">
        <v>54</v>
      </c>
      <c r="R1404" s="5">
        <v>1.4626639348118</v>
      </c>
      <c r="S1404" s="11" t="s">
        <v>55</v>
      </c>
      <c r="T1404" t="s">
        <v>51</v>
      </c>
      <c r="U1404" t="s">
        <v>55</v>
      </c>
      <c r="V1404" t="s">
        <v>51</v>
      </c>
      <c r="W1404" t="s">
        <v>55</v>
      </c>
      <c r="X1404" t="s">
        <v>53</v>
      </c>
      <c r="Y1404" s="7">
        <f>ABS(Quintile_Data[[#This Row],[AE_Amt_Overall]]-MAX(Quintile_Data[[#This Row],[AE_Amt_Q1]:[AE_Amt_Q5]]))</f>
        <v>0.74506413042317021</v>
      </c>
      <c r="Z1404" s="6">
        <f>ABS(MIN(Quintile_Data[[#This Row],[AE_Amt_Q1]:[AE_Amt_Q5]])-Quintile_Data[[#This Row],[AE_Amt_Overall]])</f>
        <v>0.44896212462001994</v>
      </c>
      <c r="AA1404" s="19" t="str">
        <f>VLOOKUP(Quintile_Data[[#This Row],[Deaths_Q1]],Mapping!$A$2:$B$8,2,FALSE)</f>
        <v>N/A</v>
      </c>
      <c r="AB1404" s="8">
        <f>VLOOKUP(Quintile_Data[[#This Row],[Deaths_Q2]],Mapping!$A$2:$B$8,2,FALSE)</f>
        <v>6</v>
      </c>
      <c r="AC1404" s="8" t="str">
        <f>VLOOKUP(Quintile_Data[[#This Row],[Deaths_Q3]],Mapping!$A$2:$B$8,2,FALSE)</f>
        <v>N/A</v>
      </c>
      <c r="AD1404" s="8">
        <f>VLOOKUP(Quintile_Data[[#This Row],[Deaths_Q4]],Mapping!$A$2:$B$8,2,FALSE)</f>
        <v>6</v>
      </c>
      <c r="AE1404" s="8" t="str">
        <f>VLOOKUP(Quintile_Data[[#This Row],[Deaths_Q5]],Mapping!$A$2:$B$8,2,FALSE)</f>
        <v>N/A</v>
      </c>
      <c r="AF1404" s="8">
        <f>VLOOKUP(Quintile_Data[[#This Row],[Deaths_Overall]],Mapping!$A$2:$B$8,2,FALSE)</f>
        <v>12</v>
      </c>
    </row>
    <row r="1405" spans="1:32" x14ac:dyDescent="0.25">
      <c r="A1405" t="s">
        <v>12</v>
      </c>
      <c r="B1405" t="s">
        <v>8</v>
      </c>
      <c r="C1405" t="s">
        <v>28</v>
      </c>
      <c r="D1405" t="s">
        <v>10</v>
      </c>
      <c r="E1405" t="s">
        <v>61</v>
      </c>
      <c r="F1405" t="s">
        <v>57</v>
      </c>
      <c r="G1405" s="10">
        <v>5.6026966428959399</v>
      </c>
      <c r="H1405" s="5">
        <v>2.5818941270993498</v>
      </c>
      <c r="I1405" s="5">
        <v>1.7455748746439099</v>
      </c>
      <c r="J1405" s="5">
        <v>1.39638715002032</v>
      </c>
      <c r="K1405" s="5">
        <v>1.0264843163686901</v>
      </c>
      <c r="L1405" s="5">
        <v>1.60618765966776</v>
      </c>
      <c r="M1405" s="10">
        <v>3.55160110408861</v>
      </c>
      <c r="N1405" s="5">
        <v>2.0297176029289798</v>
      </c>
      <c r="O1405" s="5">
        <v>1.83709592499735</v>
      </c>
      <c r="P1405" s="5">
        <v>1.36265387368918</v>
      </c>
      <c r="Q1405" s="5">
        <v>1.2007216559051299</v>
      </c>
      <c r="R1405" s="5">
        <v>1.5896380150541101</v>
      </c>
      <c r="S1405" s="11" t="s">
        <v>51</v>
      </c>
      <c r="T1405" t="s">
        <v>51</v>
      </c>
      <c r="U1405" t="s">
        <v>49</v>
      </c>
      <c r="V1405" t="s">
        <v>49</v>
      </c>
      <c r="W1405" t="s">
        <v>49</v>
      </c>
      <c r="X1405" t="s">
        <v>48</v>
      </c>
      <c r="Y1405" s="7">
        <f>ABS(Quintile_Data[[#This Row],[AE_Amt_Overall]]-MAX(Quintile_Data[[#This Row],[AE_Amt_Q1]:[AE_Amt_Q5]]))</f>
        <v>3.9965089832281802</v>
      </c>
      <c r="Z1405" s="6">
        <f>ABS(MIN(Quintile_Data[[#This Row],[AE_Amt_Q1]:[AE_Amt_Q5]])-Quintile_Data[[#This Row],[AE_Amt_Overall]])</f>
        <v>0.57970334329906992</v>
      </c>
      <c r="AA1405" s="19">
        <f>VLOOKUP(Quintile_Data[[#This Row],[Deaths_Q1]],Mapping!$A$2:$B$8,2,FALSE)</f>
        <v>6</v>
      </c>
      <c r="AB1405" s="8">
        <f>VLOOKUP(Quintile_Data[[#This Row],[Deaths_Q2]],Mapping!$A$2:$B$8,2,FALSE)</f>
        <v>6</v>
      </c>
      <c r="AC1405" s="8">
        <f>VLOOKUP(Quintile_Data[[#This Row],[Deaths_Q3]],Mapping!$A$2:$B$8,2,FALSE)</f>
        <v>25</v>
      </c>
      <c r="AD1405" s="8">
        <f>VLOOKUP(Quintile_Data[[#This Row],[Deaths_Q4]],Mapping!$A$2:$B$8,2,FALSE)</f>
        <v>25</v>
      </c>
      <c r="AE1405" s="8">
        <f>VLOOKUP(Quintile_Data[[#This Row],[Deaths_Q5]],Mapping!$A$2:$B$8,2,FALSE)</f>
        <v>25</v>
      </c>
      <c r="AF1405" s="8">
        <f>VLOOKUP(Quintile_Data[[#This Row],[Deaths_Overall]],Mapping!$A$2:$B$8,2,FALSE)</f>
        <v>50</v>
      </c>
    </row>
    <row r="1406" spans="1:32" x14ac:dyDescent="0.25">
      <c r="A1406" t="s">
        <v>12</v>
      </c>
      <c r="B1406" t="s">
        <v>8</v>
      </c>
      <c r="C1406" t="s">
        <v>28</v>
      </c>
      <c r="D1406" t="s">
        <v>10</v>
      </c>
      <c r="E1406" t="s">
        <v>62</v>
      </c>
      <c r="F1406" t="s">
        <v>16</v>
      </c>
      <c r="G1406" s="10">
        <v>4.8825221143839803</v>
      </c>
      <c r="H1406" s="5">
        <v>3.0706143093819001</v>
      </c>
      <c r="I1406" s="5">
        <v>2.1598885172487901</v>
      </c>
      <c r="J1406" s="5">
        <v>1.55422208953448</v>
      </c>
      <c r="K1406" s="5">
        <v>0.90776159299577797</v>
      </c>
      <c r="L1406" s="5">
        <v>1.84070061882545</v>
      </c>
      <c r="M1406" s="10">
        <v>4.7724106336494403</v>
      </c>
      <c r="N1406" s="5">
        <v>3.31705728350734</v>
      </c>
      <c r="O1406" s="5">
        <v>2.1605331266358698</v>
      </c>
      <c r="P1406" s="5">
        <v>1.59528360799346</v>
      </c>
      <c r="Q1406" s="5">
        <v>1.0067363493674499</v>
      </c>
      <c r="R1406" s="5">
        <v>1.8899574046348</v>
      </c>
      <c r="S1406" s="11" t="s">
        <v>51</v>
      </c>
      <c r="T1406" t="s">
        <v>51</v>
      </c>
      <c r="U1406" t="s">
        <v>53</v>
      </c>
      <c r="V1406" t="s">
        <v>49</v>
      </c>
      <c r="W1406" t="s">
        <v>51</v>
      </c>
      <c r="X1406" t="s">
        <v>49</v>
      </c>
      <c r="Y1406" s="7">
        <f>ABS(Quintile_Data[[#This Row],[AE_Amt_Overall]]-MAX(Quintile_Data[[#This Row],[AE_Amt_Q1]:[AE_Amt_Q5]]))</f>
        <v>3.0418214955585303</v>
      </c>
      <c r="Z1406" s="6">
        <f>ABS(MIN(Quintile_Data[[#This Row],[AE_Amt_Q1]:[AE_Amt_Q5]])-Quintile_Data[[#This Row],[AE_Amt_Overall]])</f>
        <v>0.93293902582967203</v>
      </c>
      <c r="AA1406" s="19">
        <f>VLOOKUP(Quintile_Data[[#This Row],[Deaths_Q1]],Mapping!$A$2:$B$8,2,FALSE)</f>
        <v>6</v>
      </c>
      <c r="AB1406" s="8">
        <f>VLOOKUP(Quintile_Data[[#This Row],[Deaths_Q2]],Mapping!$A$2:$B$8,2,FALSE)</f>
        <v>6</v>
      </c>
      <c r="AC1406" s="8">
        <f>VLOOKUP(Quintile_Data[[#This Row],[Deaths_Q3]],Mapping!$A$2:$B$8,2,FALSE)</f>
        <v>12</v>
      </c>
      <c r="AD1406" s="8">
        <f>VLOOKUP(Quintile_Data[[#This Row],[Deaths_Q4]],Mapping!$A$2:$B$8,2,FALSE)</f>
        <v>25</v>
      </c>
      <c r="AE1406" s="8">
        <f>VLOOKUP(Quintile_Data[[#This Row],[Deaths_Q5]],Mapping!$A$2:$B$8,2,FALSE)</f>
        <v>6</v>
      </c>
      <c r="AF1406" s="8">
        <f>VLOOKUP(Quintile_Data[[#This Row],[Deaths_Overall]],Mapping!$A$2:$B$8,2,FALSE)</f>
        <v>25</v>
      </c>
    </row>
    <row r="1407" spans="1:32" x14ac:dyDescent="0.25">
      <c r="A1407" t="s">
        <v>12</v>
      </c>
      <c r="B1407" t="s">
        <v>8</v>
      </c>
      <c r="C1407" t="s">
        <v>28</v>
      </c>
      <c r="D1407" t="s">
        <v>10</v>
      </c>
      <c r="E1407" t="s">
        <v>62</v>
      </c>
      <c r="F1407" t="s">
        <v>7</v>
      </c>
      <c r="G1407" s="10" t="s">
        <v>54</v>
      </c>
      <c r="H1407" s="5">
        <v>1.82904086452974</v>
      </c>
      <c r="I1407" s="5">
        <v>1.18115758533647</v>
      </c>
      <c r="J1407" s="5">
        <v>0.90721841036826201</v>
      </c>
      <c r="K1407" s="5">
        <v>0.46086816841745598</v>
      </c>
      <c r="L1407" s="5">
        <v>1.1529555355848</v>
      </c>
      <c r="M1407" s="10" t="s">
        <v>54</v>
      </c>
      <c r="N1407" s="5">
        <v>1.6377859294597401</v>
      </c>
      <c r="O1407" s="5">
        <v>1.22258203665583</v>
      </c>
      <c r="P1407" s="5">
        <v>1.0396369433845001</v>
      </c>
      <c r="Q1407" s="5">
        <v>0.766568932940631</v>
      </c>
      <c r="R1407" s="5">
        <v>1.13696775514295</v>
      </c>
      <c r="S1407" s="11" t="s">
        <v>55</v>
      </c>
      <c r="T1407" t="s">
        <v>51</v>
      </c>
      <c r="U1407" t="s">
        <v>53</v>
      </c>
      <c r="V1407" t="s">
        <v>51</v>
      </c>
      <c r="W1407" t="s">
        <v>51</v>
      </c>
      <c r="X1407" t="s">
        <v>49</v>
      </c>
      <c r="Y1407" s="7">
        <f>ABS(Quintile_Data[[#This Row],[AE_Amt_Overall]]-MAX(Quintile_Data[[#This Row],[AE_Amt_Q1]:[AE_Amt_Q5]]))</f>
        <v>0.67608532894494</v>
      </c>
      <c r="Z1407" s="6">
        <f>ABS(MIN(Quintile_Data[[#This Row],[AE_Amt_Q1]:[AE_Amt_Q5]])-Quintile_Data[[#This Row],[AE_Amt_Overall]])</f>
        <v>0.69208736716734398</v>
      </c>
      <c r="AA1407" s="19" t="str">
        <f>VLOOKUP(Quintile_Data[[#This Row],[Deaths_Q1]],Mapping!$A$2:$B$8,2,FALSE)</f>
        <v>N/A</v>
      </c>
      <c r="AB1407" s="8">
        <f>VLOOKUP(Quintile_Data[[#This Row],[Deaths_Q2]],Mapping!$A$2:$B$8,2,FALSE)</f>
        <v>6</v>
      </c>
      <c r="AC1407" s="8">
        <f>VLOOKUP(Quintile_Data[[#This Row],[Deaths_Q3]],Mapping!$A$2:$B$8,2,FALSE)</f>
        <v>12</v>
      </c>
      <c r="AD1407" s="8">
        <f>VLOOKUP(Quintile_Data[[#This Row],[Deaths_Q4]],Mapping!$A$2:$B$8,2,FALSE)</f>
        <v>6</v>
      </c>
      <c r="AE1407" s="8">
        <f>VLOOKUP(Quintile_Data[[#This Row],[Deaths_Q5]],Mapping!$A$2:$B$8,2,FALSE)</f>
        <v>6</v>
      </c>
      <c r="AF1407" s="8">
        <f>VLOOKUP(Quintile_Data[[#This Row],[Deaths_Overall]],Mapping!$A$2:$B$8,2,FALSE)</f>
        <v>25</v>
      </c>
    </row>
    <row r="1408" spans="1:32" x14ac:dyDescent="0.25">
      <c r="A1408" t="s">
        <v>12</v>
      </c>
      <c r="B1408" t="s">
        <v>8</v>
      </c>
      <c r="C1408" t="s">
        <v>28</v>
      </c>
      <c r="D1408" t="s">
        <v>10</v>
      </c>
      <c r="E1408" t="s">
        <v>62</v>
      </c>
      <c r="F1408" t="s">
        <v>57</v>
      </c>
      <c r="G1408" s="10">
        <v>6.0414923597935699</v>
      </c>
      <c r="H1408" s="5">
        <v>2.3548931023798398</v>
      </c>
      <c r="I1408" s="5">
        <v>1.56386906866486</v>
      </c>
      <c r="J1408" s="5">
        <v>1.16442720674762</v>
      </c>
      <c r="K1408" s="5">
        <v>0.57496035578125404</v>
      </c>
      <c r="L1408" s="5">
        <v>1.2919144820741999</v>
      </c>
      <c r="M1408" s="10">
        <v>3.4539005658299402</v>
      </c>
      <c r="N1408" s="5">
        <v>2.0528377122763901</v>
      </c>
      <c r="O1408" s="5">
        <v>1.83928253838911</v>
      </c>
      <c r="P1408" s="5">
        <v>1.5174372157828699</v>
      </c>
      <c r="Q1408" s="5">
        <v>1.03960621926108</v>
      </c>
      <c r="R1408" s="5">
        <v>1.59965142163574</v>
      </c>
      <c r="S1408" s="11" t="s">
        <v>51</v>
      </c>
      <c r="T1408" t="s">
        <v>51</v>
      </c>
      <c r="U1408" t="s">
        <v>49</v>
      </c>
      <c r="V1408" t="s">
        <v>49</v>
      </c>
      <c r="W1408" t="s">
        <v>53</v>
      </c>
      <c r="X1408" t="s">
        <v>48</v>
      </c>
      <c r="Y1408" s="7">
        <f>ABS(Quintile_Data[[#This Row],[AE_Amt_Overall]]-MAX(Quintile_Data[[#This Row],[AE_Amt_Q1]:[AE_Amt_Q5]]))</f>
        <v>4.7495778777193696</v>
      </c>
      <c r="Z1408" s="6">
        <f>ABS(MIN(Quintile_Data[[#This Row],[AE_Amt_Q1]:[AE_Amt_Q5]])-Quintile_Data[[#This Row],[AE_Amt_Overall]])</f>
        <v>0.71695412629294586</v>
      </c>
      <c r="AA1408" s="19">
        <f>VLOOKUP(Quintile_Data[[#This Row],[Deaths_Q1]],Mapping!$A$2:$B$8,2,FALSE)</f>
        <v>6</v>
      </c>
      <c r="AB1408" s="8">
        <f>VLOOKUP(Quintile_Data[[#This Row],[Deaths_Q2]],Mapping!$A$2:$B$8,2,FALSE)</f>
        <v>6</v>
      </c>
      <c r="AC1408" s="8">
        <f>VLOOKUP(Quintile_Data[[#This Row],[Deaths_Q3]],Mapping!$A$2:$B$8,2,FALSE)</f>
        <v>25</v>
      </c>
      <c r="AD1408" s="8">
        <f>VLOOKUP(Quintile_Data[[#This Row],[Deaths_Q4]],Mapping!$A$2:$B$8,2,FALSE)</f>
        <v>25</v>
      </c>
      <c r="AE1408" s="8">
        <f>VLOOKUP(Quintile_Data[[#This Row],[Deaths_Q5]],Mapping!$A$2:$B$8,2,FALSE)</f>
        <v>12</v>
      </c>
      <c r="AF1408" s="8">
        <f>VLOOKUP(Quintile_Data[[#This Row],[Deaths_Overall]],Mapping!$A$2:$B$8,2,FALSE)</f>
        <v>50</v>
      </c>
    </row>
    <row r="1409" spans="1:32" x14ac:dyDescent="0.25">
      <c r="A1409" t="s">
        <v>12</v>
      </c>
      <c r="B1409" t="s">
        <v>8</v>
      </c>
      <c r="C1409" t="s">
        <v>28</v>
      </c>
      <c r="D1409" t="s">
        <v>10</v>
      </c>
      <c r="E1409" t="s">
        <v>11</v>
      </c>
      <c r="F1409" t="s">
        <v>16</v>
      </c>
      <c r="G1409" s="10">
        <v>6.1048113008487599</v>
      </c>
      <c r="H1409" s="5">
        <v>3.7931498682638898</v>
      </c>
      <c r="I1409" s="5">
        <v>2.6956696192124001</v>
      </c>
      <c r="J1409" s="5">
        <v>1.91333895444073</v>
      </c>
      <c r="K1409" s="5">
        <v>1.06144683406921</v>
      </c>
      <c r="L1409" s="5">
        <v>2.1369588514645201</v>
      </c>
      <c r="M1409" s="10">
        <v>5.9244717285982702</v>
      </c>
      <c r="N1409" s="5">
        <v>4.2473966393027203</v>
      </c>
      <c r="O1409" s="5">
        <v>3.1711385057187198</v>
      </c>
      <c r="P1409" s="5">
        <v>1.98809294750724</v>
      </c>
      <c r="Q1409" s="5">
        <v>1.1463771253681001</v>
      </c>
      <c r="R1409" s="5">
        <v>2.2611979740389798</v>
      </c>
      <c r="S1409" s="11" t="s">
        <v>51</v>
      </c>
      <c r="T1409" t="s">
        <v>53</v>
      </c>
      <c r="U1409" t="s">
        <v>53</v>
      </c>
      <c r="V1409" t="s">
        <v>49</v>
      </c>
      <c r="W1409" t="s">
        <v>51</v>
      </c>
      <c r="X1409" t="s">
        <v>48</v>
      </c>
      <c r="Y1409" s="7">
        <f>ABS(Quintile_Data[[#This Row],[AE_Amt_Overall]]-MAX(Quintile_Data[[#This Row],[AE_Amt_Q1]:[AE_Amt_Q5]]))</f>
        <v>3.9678524493842398</v>
      </c>
      <c r="Z1409" s="6">
        <f>ABS(MIN(Quintile_Data[[#This Row],[AE_Amt_Q1]:[AE_Amt_Q5]])-Quintile_Data[[#This Row],[AE_Amt_Overall]])</f>
        <v>1.0755120173953101</v>
      </c>
      <c r="AA1409" s="19">
        <f>VLOOKUP(Quintile_Data[[#This Row],[Deaths_Q1]],Mapping!$A$2:$B$8,2,FALSE)</f>
        <v>6</v>
      </c>
      <c r="AB1409" s="8">
        <f>VLOOKUP(Quintile_Data[[#This Row],[Deaths_Q2]],Mapping!$A$2:$B$8,2,FALSE)</f>
        <v>12</v>
      </c>
      <c r="AC1409" s="8">
        <f>VLOOKUP(Quintile_Data[[#This Row],[Deaths_Q3]],Mapping!$A$2:$B$8,2,FALSE)</f>
        <v>12</v>
      </c>
      <c r="AD1409" s="8">
        <f>VLOOKUP(Quintile_Data[[#This Row],[Deaths_Q4]],Mapping!$A$2:$B$8,2,FALSE)</f>
        <v>25</v>
      </c>
      <c r="AE1409" s="8">
        <f>VLOOKUP(Quintile_Data[[#This Row],[Deaths_Q5]],Mapping!$A$2:$B$8,2,FALSE)</f>
        <v>6</v>
      </c>
      <c r="AF1409" s="8">
        <f>VLOOKUP(Quintile_Data[[#This Row],[Deaths_Overall]],Mapping!$A$2:$B$8,2,FALSE)</f>
        <v>50</v>
      </c>
    </row>
    <row r="1410" spans="1:32" x14ac:dyDescent="0.25">
      <c r="A1410" t="s">
        <v>12</v>
      </c>
      <c r="B1410" t="s">
        <v>8</v>
      </c>
      <c r="C1410" t="s">
        <v>28</v>
      </c>
      <c r="D1410" t="s">
        <v>10</v>
      </c>
      <c r="E1410" t="s">
        <v>11</v>
      </c>
      <c r="F1410" t="s">
        <v>7</v>
      </c>
      <c r="G1410" s="10">
        <v>2.8388952642048202</v>
      </c>
      <c r="H1410" s="5">
        <v>1.4299288083456101</v>
      </c>
      <c r="I1410" s="5">
        <v>1.1727839124163599</v>
      </c>
      <c r="J1410" s="5">
        <v>0.82431930800972497</v>
      </c>
      <c r="K1410" s="5">
        <v>0.45315357117616001</v>
      </c>
      <c r="L1410" s="5">
        <v>1.1554298628290101</v>
      </c>
      <c r="M1410" s="10">
        <v>1.56700153983405</v>
      </c>
      <c r="N1410" s="5">
        <v>1.6416923876332099</v>
      </c>
      <c r="O1410" s="5">
        <v>1.3825602759226701</v>
      </c>
      <c r="P1410" s="5">
        <v>1.1346837277169399</v>
      </c>
      <c r="Q1410" s="5">
        <v>0.83023552839015802</v>
      </c>
      <c r="R1410" s="5">
        <v>1.33574107351906</v>
      </c>
      <c r="S1410" s="11" t="s">
        <v>53</v>
      </c>
      <c r="T1410" t="s">
        <v>49</v>
      </c>
      <c r="U1410" t="s">
        <v>53</v>
      </c>
      <c r="V1410" t="s">
        <v>49</v>
      </c>
      <c r="W1410" t="s">
        <v>51</v>
      </c>
      <c r="X1410" t="s">
        <v>48</v>
      </c>
      <c r="Y1410" s="7">
        <f>ABS(Quintile_Data[[#This Row],[AE_Amt_Overall]]-MAX(Quintile_Data[[#This Row],[AE_Amt_Q1]:[AE_Amt_Q5]]))</f>
        <v>1.6834654013758101</v>
      </c>
      <c r="Z1410" s="6">
        <f>ABS(MIN(Quintile_Data[[#This Row],[AE_Amt_Q1]:[AE_Amt_Q5]])-Quintile_Data[[#This Row],[AE_Amt_Overall]])</f>
        <v>0.70227629165284999</v>
      </c>
      <c r="AA1410" s="19">
        <f>VLOOKUP(Quintile_Data[[#This Row],[Deaths_Q1]],Mapping!$A$2:$B$8,2,FALSE)</f>
        <v>12</v>
      </c>
      <c r="AB1410" s="8">
        <f>VLOOKUP(Quintile_Data[[#This Row],[Deaths_Q2]],Mapping!$A$2:$B$8,2,FALSE)</f>
        <v>25</v>
      </c>
      <c r="AC1410" s="8">
        <f>VLOOKUP(Quintile_Data[[#This Row],[Deaths_Q3]],Mapping!$A$2:$B$8,2,FALSE)</f>
        <v>12</v>
      </c>
      <c r="AD1410" s="8">
        <f>VLOOKUP(Quintile_Data[[#This Row],[Deaths_Q4]],Mapping!$A$2:$B$8,2,FALSE)</f>
        <v>25</v>
      </c>
      <c r="AE1410" s="8">
        <f>VLOOKUP(Quintile_Data[[#This Row],[Deaths_Q5]],Mapping!$A$2:$B$8,2,FALSE)</f>
        <v>6</v>
      </c>
      <c r="AF1410" s="8">
        <f>VLOOKUP(Quintile_Data[[#This Row],[Deaths_Overall]],Mapping!$A$2:$B$8,2,FALSE)</f>
        <v>50</v>
      </c>
    </row>
    <row r="1411" spans="1:32" x14ac:dyDescent="0.25">
      <c r="A1411" t="s">
        <v>12</v>
      </c>
      <c r="B1411" t="s">
        <v>8</v>
      </c>
      <c r="C1411" t="s">
        <v>28</v>
      </c>
      <c r="D1411" t="s">
        <v>10</v>
      </c>
      <c r="E1411" t="s">
        <v>11</v>
      </c>
      <c r="F1411" t="s">
        <v>57</v>
      </c>
      <c r="G1411" s="10">
        <v>3.3039195029729198</v>
      </c>
      <c r="H1411" s="5">
        <v>1.7483363661023701</v>
      </c>
      <c r="I1411" s="5">
        <v>1.3435626579837201</v>
      </c>
      <c r="J1411" s="5">
        <v>0.93663924100843399</v>
      </c>
      <c r="K1411" s="5">
        <v>0.53896420473250894</v>
      </c>
      <c r="L1411" s="5">
        <v>1.22484163147494</v>
      </c>
      <c r="M1411" s="10">
        <v>2.0614803399352901</v>
      </c>
      <c r="N1411" s="5">
        <v>2.3969006305288101</v>
      </c>
      <c r="O1411" s="5">
        <v>1.7322566106567101</v>
      </c>
      <c r="P1411" s="5">
        <v>1.49832102382726</v>
      </c>
      <c r="Q1411" s="5">
        <v>1.01140248436116</v>
      </c>
      <c r="R1411" s="5">
        <v>1.66297085431984</v>
      </c>
      <c r="S1411" s="11" t="s">
        <v>53</v>
      </c>
      <c r="T1411" t="s">
        <v>49</v>
      </c>
      <c r="U1411" t="s">
        <v>48</v>
      </c>
      <c r="V1411" t="s">
        <v>49</v>
      </c>
      <c r="W1411" t="s">
        <v>53</v>
      </c>
      <c r="X1411" t="s">
        <v>48</v>
      </c>
      <c r="Y1411" s="7">
        <f>ABS(Quintile_Data[[#This Row],[AE_Amt_Overall]]-MAX(Quintile_Data[[#This Row],[AE_Amt_Q1]:[AE_Amt_Q5]]))</f>
        <v>2.0790778714979798</v>
      </c>
      <c r="Z1411" s="6">
        <f>ABS(MIN(Quintile_Data[[#This Row],[AE_Amt_Q1]:[AE_Amt_Q5]])-Quintile_Data[[#This Row],[AE_Amt_Overall]])</f>
        <v>0.68587742674243102</v>
      </c>
      <c r="AA1411" s="19">
        <f>VLOOKUP(Quintile_Data[[#This Row],[Deaths_Q1]],Mapping!$A$2:$B$8,2,FALSE)</f>
        <v>12</v>
      </c>
      <c r="AB1411" s="8">
        <f>VLOOKUP(Quintile_Data[[#This Row],[Deaths_Q2]],Mapping!$A$2:$B$8,2,FALSE)</f>
        <v>25</v>
      </c>
      <c r="AC1411" s="8">
        <f>VLOOKUP(Quintile_Data[[#This Row],[Deaths_Q3]],Mapping!$A$2:$B$8,2,FALSE)</f>
        <v>50</v>
      </c>
      <c r="AD1411" s="8">
        <f>VLOOKUP(Quintile_Data[[#This Row],[Deaths_Q4]],Mapping!$A$2:$B$8,2,FALSE)</f>
        <v>25</v>
      </c>
      <c r="AE1411" s="8">
        <f>VLOOKUP(Quintile_Data[[#This Row],[Deaths_Q5]],Mapping!$A$2:$B$8,2,FALSE)</f>
        <v>12</v>
      </c>
      <c r="AF1411" s="8">
        <f>VLOOKUP(Quintile_Data[[#This Row],[Deaths_Overall]],Mapping!$A$2:$B$8,2,FALSE)</f>
        <v>50</v>
      </c>
    </row>
    <row r="1412" spans="1:32" x14ac:dyDescent="0.25">
      <c r="A1412" t="s">
        <v>12</v>
      </c>
      <c r="B1412" t="s">
        <v>8</v>
      </c>
      <c r="C1412" t="s">
        <v>28</v>
      </c>
      <c r="D1412" t="s">
        <v>10</v>
      </c>
      <c r="E1412" t="s">
        <v>58</v>
      </c>
      <c r="F1412" t="s">
        <v>16</v>
      </c>
      <c r="G1412" s="10">
        <v>5.7409116223287597</v>
      </c>
      <c r="H1412" s="5">
        <v>3.6509556745694298</v>
      </c>
      <c r="I1412" s="5">
        <v>2.36985136979377</v>
      </c>
      <c r="J1412" s="5">
        <v>1.77483466239058</v>
      </c>
      <c r="K1412" s="5">
        <v>1.16557333768768</v>
      </c>
      <c r="L1412" s="5">
        <v>1.8113004227757901</v>
      </c>
      <c r="M1412" s="10">
        <v>6.56436386465439</v>
      </c>
      <c r="N1412" s="5">
        <v>3.8285659619027101</v>
      </c>
      <c r="O1412" s="5">
        <v>2.57820210381034</v>
      </c>
      <c r="P1412" s="5">
        <v>1.83307477834035</v>
      </c>
      <c r="Q1412" s="5">
        <v>1.2201541668988301</v>
      </c>
      <c r="R1412" s="5">
        <v>1.82381470585977</v>
      </c>
      <c r="S1412" s="11" t="s">
        <v>51</v>
      </c>
      <c r="T1412" t="s">
        <v>49</v>
      </c>
      <c r="U1412" t="s">
        <v>49</v>
      </c>
      <c r="V1412" t="s">
        <v>48</v>
      </c>
      <c r="W1412" t="s">
        <v>49</v>
      </c>
      <c r="X1412" t="s">
        <v>48</v>
      </c>
      <c r="Y1412" s="7">
        <f>ABS(Quintile_Data[[#This Row],[AE_Amt_Overall]]-MAX(Quintile_Data[[#This Row],[AE_Amt_Q1]:[AE_Amt_Q5]]))</f>
        <v>3.9296111995529697</v>
      </c>
      <c r="Z1412" s="6">
        <f>ABS(MIN(Quintile_Data[[#This Row],[AE_Amt_Q1]:[AE_Amt_Q5]])-Quintile_Data[[#This Row],[AE_Amt_Overall]])</f>
        <v>0.64572708508811005</v>
      </c>
      <c r="AA1412" s="19">
        <f>VLOOKUP(Quintile_Data[[#This Row],[Deaths_Q1]],Mapping!$A$2:$B$8,2,FALSE)</f>
        <v>6</v>
      </c>
      <c r="AB1412" s="8">
        <f>VLOOKUP(Quintile_Data[[#This Row],[Deaths_Q2]],Mapping!$A$2:$B$8,2,FALSE)</f>
        <v>25</v>
      </c>
      <c r="AC1412" s="8">
        <f>VLOOKUP(Quintile_Data[[#This Row],[Deaths_Q3]],Mapping!$A$2:$B$8,2,FALSE)</f>
        <v>25</v>
      </c>
      <c r="AD1412" s="8">
        <f>VLOOKUP(Quintile_Data[[#This Row],[Deaths_Q4]],Mapping!$A$2:$B$8,2,FALSE)</f>
        <v>50</v>
      </c>
      <c r="AE1412" s="8">
        <f>VLOOKUP(Quintile_Data[[#This Row],[Deaths_Q5]],Mapping!$A$2:$B$8,2,FALSE)</f>
        <v>25</v>
      </c>
      <c r="AF1412" s="8">
        <f>VLOOKUP(Quintile_Data[[#This Row],[Deaths_Overall]],Mapping!$A$2:$B$8,2,FALSE)</f>
        <v>50</v>
      </c>
    </row>
    <row r="1413" spans="1:32" x14ac:dyDescent="0.25">
      <c r="A1413" t="s">
        <v>12</v>
      </c>
      <c r="B1413" t="s">
        <v>8</v>
      </c>
      <c r="C1413" t="s">
        <v>28</v>
      </c>
      <c r="D1413" t="s">
        <v>10</v>
      </c>
      <c r="E1413" t="s">
        <v>58</v>
      </c>
      <c r="F1413" t="s">
        <v>7</v>
      </c>
      <c r="G1413" s="10">
        <v>5.1164473797415599</v>
      </c>
      <c r="H1413" s="5">
        <v>1.98736777747505</v>
      </c>
      <c r="I1413" s="5">
        <v>1.3244521319989599</v>
      </c>
      <c r="J1413" s="5">
        <v>1.0253601700094199</v>
      </c>
      <c r="K1413" s="5">
        <v>0.68949257301334899</v>
      </c>
      <c r="L1413" s="5">
        <v>1.18612921019258</v>
      </c>
      <c r="M1413" s="10">
        <v>3.0318233142980802</v>
      </c>
      <c r="N1413" s="5">
        <v>1.65130527567331</v>
      </c>
      <c r="O1413" s="5">
        <v>1.4289906149804099</v>
      </c>
      <c r="P1413" s="5">
        <v>1.2691292253228299</v>
      </c>
      <c r="Q1413" s="5">
        <v>1.0213515544557299</v>
      </c>
      <c r="R1413" s="5">
        <v>1.3161037987047901</v>
      </c>
      <c r="S1413" s="11" t="s">
        <v>51</v>
      </c>
      <c r="T1413" t="s">
        <v>53</v>
      </c>
      <c r="U1413" t="s">
        <v>49</v>
      </c>
      <c r="V1413" t="s">
        <v>49</v>
      </c>
      <c r="W1413" t="s">
        <v>49</v>
      </c>
      <c r="X1413" t="s">
        <v>48</v>
      </c>
      <c r="Y1413" s="7">
        <f>ABS(Quintile_Data[[#This Row],[AE_Amt_Overall]]-MAX(Quintile_Data[[#This Row],[AE_Amt_Q1]:[AE_Amt_Q5]]))</f>
        <v>3.9303181695489799</v>
      </c>
      <c r="Z1413" s="6">
        <f>ABS(MIN(Quintile_Data[[#This Row],[AE_Amt_Q1]:[AE_Amt_Q5]])-Quintile_Data[[#This Row],[AE_Amt_Overall]])</f>
        <v>0.49663663717923101</v>
      </c>
      <c r="AA1413" s="19">
        <f>VLOOKUP(Quintile_Data[[#This Row],[Deaths_Q1]],Mapping!$A$2:$B$8,2,FALSE)</f>
        <v>6</v>
      </c>
      <c r="AB1413" s="8">
        <f>VLOOKUP(Quintile_Data[[#This Row],[Deaths_Q2]],Mapping!$A$2:$B$8,2,FALSE)</f>
        <v>12</v>
      </c>
      <c r="AC1413" s="8">
        <f>VLOOKUP(Quintile_Data[[#This Row],[Deaths_Q3]],Mapping!$A$2:$B$8,2,FALSE)</f>
        <v>25</v>
      </c>
      <c r="AD1413" s="8">
        <f>VLOOKUP(Quintile_Data[[#This Row],[Deaths_Q4]],Mapping!$A$2:$B$8,2,FALSE)</f>
        <v>25</v>
      </c>
      <c r="AE1413" s="8">
        <f>VLOOKUP(Quintile_Data[[#This Row],[Deaths_Q5]],Mapping!$A$2:$B$8,2,FALSE)</f>
        <v>25</v>
      </c>
      <c r="AF1413" s="8">
        <f>VLOOKUP(Quintile_Data[[#This Row],[Deaths_Overall]],Mapping!$A$2:$B$8,2,FALSE)</f>
        <v>50</v>
      </c>
    </row>
    <row r="1414" spans="1:32" x14ac:dyDescent="0.25">
      <c r="A1414" t="s">
        <v>12</v>
      </c>
      <c r="B1414" t="s">
        <v>8</v>
      </c>
      <c r="C1414" t="s">
        <v>28</v>
      </c>
      <c r="D1414" t="s">
        <v>10</v>
      </c>
      <c r="E1414" t="s">
        <v>58</v>
      </c>
      <c r="F1414" t="s">
        <v>57</v>
      </c>
      <c r="G1414" s="10">
        <v>6.2132376301080399</v>
      </c>
      <c r="H1414" s="5">
        <v>2.1907930945926899</v>
      </c>
      <c r="I1414" s="5">
        <v>1.4887946732094</v>
      </c>
      <c r="J1414" s="5">
        <v>1.21757363740686</v>
      </c>
      <c r="K1414" s="5">
        <v>0.76446516144610599</v>
      </c>
      <c r="L1414" s="5">
        <v>1.2850409367159801</v>
      </c>
      <c r="M1414" s="10">
        <v>3.5197468071268001</v>
      </c>
      <c r="N1414" s="5">
        <v>2.0952382285258602</v>
      </c>
      <c r="O1414" s="5">
        <v>1.69611085220788</v>
      </c>
      <c r="P1414" s="5">
        <v>1.62997516513531</v>
      </c>
      <c r="Q1414" s="5">
        <v>1.2132977176101301</v>
      </c>
      <c r="R1414" s="5">
        <v>1.62370440700306</v>
      </c>
      <c r="S1414" s="11" t="s">
        <v>51</v>
      </c>
      <c r="T1414" t="s">
        <v>49</v>
      </c>
      <c r="U1414" t="s">
        <v>48</v>
      </c>
      <c r="V1414" t="s">
        <v>48</v>
      </c>
      <c r="W1414" t="s">
        <v>49</v>
      </c>
      <c r="X1414" t="s">
        <v>48</v>
      </c>
      <c r="Y1414" s="7">
        <f>ABS(Quintile_Data[[#This Row],[AE_Amt_Overall]]-MAX(Quintile_Data[[#This Row],[AE_Amt_Q1]:[AE_Amt_Q5]]))</f>
        <v>4.92819669339206</v>
      </c>
      <c r="Z1414" s="6">
        <f>ABS(MIN(Quintile_Data[[#This Row],[AE_Amt_Q1]:[AE_Amt_Q5]])-Quintile_Data[[#This Row],[AE_Amt_Overall]])</f>
        <v>0.52057577526987409</v>
      </c>
      <c r="AA1414" s="19">
        <f>VLOOKUP(Quintile_Data[[#This Row],[Deaths_Q1]],Mapping!$A$2:$B$8,2,FALSE)</f>
        <v>6</v>
      </c>
      <c r="AB1414" s="8">
        <f>VLOOKUP(Quintile_Data[[#This Row],[Deaths_Q2]],Mapping!$A$2:$B$8,2,FALSE)</f>
        <v>25</v>
      </c>
      <c r="AC1414" s="8">
        <f>VLOOKUP(Quintile_Data[[#This Row],[Deaths_Q3]],Mapping!$A$2:$B$8,2,FALSE)</f>
        <v>50</v>
      </c>
      <c r="AD1414" s="8">
        <f>VLOOKUP(Quintile_Data[[#This Row],[Deaths_Q4]],Mapping!$A$2:$B$8,2,FALSE)</f>
        <v>50</v>
      </c>
      <c r="AE1414" s="8">
        <f>VLOOKUP(Quintile_Data[[#This Row],[Deaths_Q5]],Mapping!$A$2:$B$8,2,FALSE)</f>
        <v>25</v>
      </c>
      <c r="AF1414" s="8">
        <f>VLOOKUP(Quintile_Data[[#This Row],[Deaths_Overall]],Mapping!$A$2:$B$8,2,FALSE)</f>
        <v>50</v>
      </c>
    </row>
    <row r="1415" spans="1:32" x14ac:dyDescent="0.25">
      <c r="A1415" t="s">
        <v>12</v>
      </c>
      <c r="B1415" t="s">
        <v>8</v>
      </c>
      <c r="C1415" t="s">
        <v>28</v>
      </c>
      <c r="D1415" t="s">
        <v>14</v>
      </c>
      <c r="E1415" t="s">
        <v>60</v>
      </c>
      <c r="F1415" t="s">
        <v>16</v>
      </c>
      <c r="G1415" s="10">
        <v>1.8888124309540599</v>
      </c>
      <c r="H1415" s="5">
        <v>1.53485666975345</v>
      </c>
      <c r="I1415" s="5">
        <v>1.3210379950881701</v>
      </c>
      <c r="J1415" s="5">
        <v>1.1543505662093001</v>
      </c>
      <c r="K1415" s="5">
        <v>0.978228108233682</v>
      </c>
      <c r="L1415" s="5">
        <v>1.31724465185397</v>
      </c>
      <c r="M1415" s="10">
        <v>1.83321856091312</v>
      </c>
      <c r="N1415" s="5">
        <v>1.5425541176016799</v>
      </c>
      <c r="O1415" s="5">
        <v>1.4071895409645601</v>
      </c>
      <c r="P1415" s="5">
        <v>1.2241462836981201</v>
      </c>
      <c r="Q1415" s="5">
        <v>1.0231371664067099</v>
      </c>
      <c r="R1415" s="5">
        <v>1.3757986840932599</v>
      </c>
      <c r="S1415" s="11" t="s">
        <v>49</v>
      </c>
      <c r="T1415" t="s">
        <v>48</v>
      </c>
      <c r="U1415" t="s">
        <v>48</v>
      </c>
      <c r="V1415" t="s">
        <v>48</v>
      </c>
      <c r="W1415" t="s">
        <v>49</v>
      </c>
      <c r="X1415" t="s">
        <v>48</v>
      </c>
      <c r="Y1415" s="7">
        <f>ABS(Quintile_Data[[#This Row],[AE_Amt_Overall]]-MAX(Quintile_Data[[#This Row],[AE_Amt_Q1]:[AE_Amt_Q5]]))</f>
        <v>0.57156777910008993</v>
      </c>
      <c r="Z1415" s="6">
        <f>ABS(MIN(Quintile_Data[[#This Row],[AE_Amt_Q1]:[AE_Amt_Q5]])-Quintile_Data[[#This Row],[AE_Amt_Overall]])</f>
        <v>0.33901654362028799</v>
      </c>
      <c r="AA1415" s="19">
        <f>VLOOKUP(Quintile_Data[[#This Row],[Deaths_Q1]],Mapping!$A$2:$B$8,2,FALSE)</f>
        <v>25</v>
      </c>
      <c r="AB1415" s="8">
        <f>VLOOKUP(Quintile_Data[[#This Row],[Deaths_Q2]],Mapping!$A$2:$B$8,2,FALSE)</f>
        <v>50</v>
      </c>
      <c r="AC1415" s="8">
        <f>VLOOKUP(Quintile_Data[[#This Row],[Deaths_Q3]],Mapping!$A$2:$B$8,2,FALSE)</f>
        <v>50</v>
      </c>
      <c r="AD1415" s="8">
        <f>VLOOKUP(Quintile_Data[[#This Row],[Deaths_Q4]],Mapping!$A$2:$B$8,2,FALSE)</f>
        <v>50</v>
      </c>
      <c r="AE1415" s="8">
        <f>VLOOKUP(Quintile_Data[[#This Row],[Deaths_Q5]],Mapping!$A$2:$B$8,2,FALSE)</f>
        <v>25</v>
      </c>
      <c r="AF1415" s="8">
        <f>VLOOKUP(Quintile_Data[[#This Row],[Deaths_Overall]],Mapping!$A$2:$B$8,2,FALSE)</f>
        <v>50</v>
      </c>
    </row>
    <row r="1416" spans="1:32" x14ac:dyDescent="0.25">
      <c r="A1416" t="s">
        <v>12</v>
      </c>
      <c r="B1416" t="s">
        <v>8</v>
      </c>
      <c r="C1416" t="s">
        <v>28</v>
      </c>
      <c r="D1416" t="s">
        <v>14</v>
      </c>
      <c r="E1416" t="s">
        <v>60</v>
      </c>
      <c r="F1416" t="s">
        <v>7</v>
      </c>
      <c r="G1416" s="10">
        <v>1.77276167351976</v>
      </c>
      <c r="H1416" s="5">
        <v>1.3032541105687701</v>
      </c>
      <c r="I1416" s="5">
        <v>1.0619548110888199</v>
      </c>
      <c r="J1416" s="5">
        <v>0.90282112651561697</v>
      </c>
      <c r="K1416" s="5">
        <v>0.53162542252936795</v>
      </c>
      <c r="L1416" s="5">
        <v>1.0889780680365</v>
      </c>
      <c r="M1416" s="10">
        <v>1.41827204476874</v>
      </c>
      <c r="N1416" s="5">
        <v>1.3628172220172901</v>
      </c>
      <c r="O1416" s="5">
        <v>1.08725847526541</v>
      </c>
      <c r="P1416" s="5">
        <v>0.96398424038836705</v>
      </c>
      <c r="Q1416" s="5">
        <v>0.74028090494959098</v>
      </c>
      <c r="R1416" s="5">
        <v>1.1056858362347399</v>
      </c>
      <c r="S1416" s="11" t="s">
        <v>53</v>
      </c>
      <c r="T1416" t="s">
        <v>49</v>
      </c>
      <c r="U1416" t="s">
        <v>49</v>
      </c>
      <c r="V1416" t="s">
        <v>49</v>
      </c>
      <c r="W1416" t="s">
        <v>51</v>
      </c>
      <c r="X1416" t="s">
        <v>48</v>
      </c>
      <c r="Y1416" s="7">
        <f>ABS(Quintile_Data[[#This Row],[AE_Amt_Overall]]-MAX(Quintile_Data[[#This Row],[AE_Amt_Q1]:[AE_Amt_Q5]]))</f>
        <v>0.68378360548326</v>
      </c>
      <c r="Z1416" s="6">
        <f>ABS(MIN(Quintile_Data[[#This Row],[AE_Amt_Q1]:[AE_Amt_Q5]])-Quintile_Data[[#This Row],[AE_Amt_Overall]])</f>
        <v>0.55735264550713204</v>
      </c>
      <c r="AA1416" s="19">
        <f>VLOOKUP(Quintile_Data[[#This Row],[Deaths_Q1]],Mapping!$A$2:$B$8,2,FALSE)</f>
        <v>12</v>
      </c>
      <c r="AB1416" s="8">
        <f>VLOOKUP(Quintile_Data[[#This Row],[Deaths_Q2]],Mapping!$A$2:$B$8,2,FALSE)</f>
        <v>25</v>
      </c>
      <c r="AC1416" s="8">
        <f>VLOOKUP(Quintile_Data[[#This Row],[Deaths_Q3]],Mapping!$A$2:$B$8,2,FALSE)</f>
        <v>25</v>
      </c>
      <c r="AD1416" s="8">
        <f>VLOOKUP(Quintile_Data[[#This Row],[Deaths_Q4]],Mapping!$A$2:$B$8,2,FALSE)</f>
        <v>25</v>
      </c>
      <c r="AE1416" s="8">
        <f>VLOOKUP(Quintile_Data[[#This Row],[Deaths_Q5]],Mapping!$A$2:$B$8,2,FALSE)</f>
        <v>6</v>
      </c>
      <c r="AF1416" s="8">
        <f>VLOOKUP(Quintile_Data[[#This Row],[Deaths_Overall]],Mapping!$A$2:$B$8,2,FALSE)</f>
        <v>50</v>
      </c>
    </row>
    <row r="1417" spans="1:32" x14ac:dyDescent="0.25">
      <c r="A1417" t="s">
        <v>12</v>
      </c>
      <c r="B1417" t="s">
        <v>8</v>
      </c>
      <c r="C1417" t="s">
        <v>28</v>
      </c>
      <c r="D1417" t="s">
        <v>14</v>
      </c>
      <c r="E1417" t="s">
        <v>60</v>
      </c>
      <c r="F1417" t="s">
        <v>57</v>
      </c>
      <c r="G1417" s="10">
        <v>1.7726489446581499</v>
      </c>
      <c r="H1417" s="5">
        <v>1.4072895425279199</v>
      </c>
      <c r="I1417" s="5">
        <v>1.2146218587794699</v>
      </c>
      <c r="J1417" s="5">
        <v>1.00736847783672</v>
      </c>
      <c r="K1417" s="5">
        <v>0.78453433929440797</v>
      </c>
      <c r="L1417" s="5">
        <v>1.1857316499834201</v>
      </c>
      <c r="M1417" s="10">
        <v>1.68440680298072</v>
      </c>
      <c r="N1417" s="5">
        <v>1.41952715748216</v>
      </c>
      <c r="O1417" s="5">
        <v>1.3440736198179399</v>
      </c>
      <c r="P1417" s="5">
        <v>1.14794113312441</v>
      </c>
      <c r="Q1417" s="5">
        <v>1.02359288839624</v>
      </c>
      <c r="R1417" s="5">
        <v>1.3156297805825501</v>
      </c>
      <c r="S1417" s="11" t="s">
        <v>49</v>
      </c>
      <c r="T1417" t="s">
        <v>48</v>
      </c>
      <c r="U1417" t="s">
        <v>48</v>
      </c>
      <c r="V1417" t="s">
        <v>48</v>
      </c>
      <c r="W1417" t="s">
        <v>53</v>
      </c>
      <c r="X1417" t="s">
        <v>48</v>
      </c>
      <c r="Y1417" s="7">
        <f>ABS(Quintile_Data[[#This Row],[AE_Amt_Overall]]-MAX(Quintile_Data[[#This Row],[AE_Amt_Q1]:[AE_Amt_Q5]]))</f>
        <v>0.58691729467472986</v>
      </c>
      <c r="Z1417" s="6">
        <f>ABS(MIN(Quintile_Data[[#This Row],[AE_Amt_Q1]:[AE_Amt_Q5]])-Quintile_Data[[#This Row],[AE_Amt_Overall]])</f>
        <v>0.4011973106890121</v>
      </c>
      <c r="AA1417" s="19">
        <f>VLOOKUP(Quintile_Data[[#This Row],[Deaths_Q1]],Mapping!$A$2:$B$8,2,FALSE)</f>
        <v>25</v>
      </c>
      <c r="AB1417" s="8">
        <f>VLOOKUP(Quintile_Data[[#This Row],[Deaths_Q2]],Mapping!$A$2:$B$8,2,FALSE)</f>
        <v>50</v>
      </c>
      <c r="AC1417" s="8">
        <f>VLOOKUP(Quintile_Data[[#This Row],[Deaths_Q3]],Mapping!$A$2:$B$8,2,FALSE)</f>
        <v>50</v>
      </c>
      <c r="AD1417" s="8">
        <f>VLOOKUP(Quintile_Data[[#This Row],[Deaths_Q4]],Mapping!$A$2:$B$8,2,FALSE)</f>
        <v>50</v>
      </c>
      <c r="AE1417" s="8">
        <f>VLOOKUP(Quintile_Data[[#This Row],[Deaths_Q5]],Mapping!$A$2:$B$8,2,FALSE)</f>
        <v>12</v>
      </c>
      <c r="AF1417" s="8">
        <f>VLOOKUP(Quintile_Data[[#This Row],[Deaths_Overall]],Mapping!$A$2:$B$8,2,FALSE)</f>
        <v>50</v>
      </c>
    </row>
    <row r="1418" spans="1:32" x14ac:dyDescent="0.25">
      <c r="A1418" t="s">
        <v>12</v>
      </c>
      <c r="B1418" t="s">
        <v>8</v>
      </c>
      <c r="C1418" t="s">
        <v>28</v>
      </c>
      <c r="D1418" t="s">
        <v>14</v>
      </c>
      <c r="E1418" t="s">
        <v>61</v>
      </c>
      <c r="F1418" t="s">
        <v>16</v>
      </c>
      <c r="G1418" s="10">
        <v>1.65761767649745</v>
      </c>
      <c r="H1418" s="5">
        <v>1.4949336898397301</v>
      </c>
      <c r="I1418" s="5">
        <v>1.2845524156081101</v>
      </c>
      <c r="J1418" s="5">
        <v>1.1220808438987999</v>
      </c>
      <c r="K1418" s="5">
        <v>0.93900428307003703</v>
      </c>
      <c r="L1418" s="5">
        <v>1.32399374859298</v>
      </c>
      <c r="M1418" s="10">
        <v>1.74139944398444</v>
      </c>
      <c r="N1418" s="5">
        <v>1.5462704963101701</v>
      </c>
      <c r="O1418" s="5">
        <v>1.4100134276973399</v>
      </c>
      <c r="P1418" s="5">
        <v>1.2729526376947999</v>
      </c>
      <c r="Q1418" s="5">
        <v>0.98195374828913595</v>
      </c>
      <c r="R1418" s="5">
        <v>1.4292894153603</v>
      </c>
      <c r="S1418" s="11" t="s">
        <v>48</v>
      </c>
      <c r="T1418" t="s">
        <v>48</v>
      </c>
      <c r="U1418" t="s">
        <v>48</v>
      </c>
      <c r="V1418" t="s">
        <v>48</v>
      </c>
      <c r="W1418" t="s">
        <v>48</v>
      </c>
      <c r="X1418" t="s">
        <v>50</v>
      </c>
      <c r="Y1418" s="7">
        <f>ABS(Quintile_Data[[#This Row],[AE_Amt_Overall]]-MAX(Quintile_Data[[#This Row],[AE_Amt_Q1]:[AE_Amt_Q5]]))</f>
        <v>0.33362392790446993</v>
      </c>
      <c r="Z1418" s="6">
        <f>ABS(MIN(Quintile_Data[[#This Row],[AE_Amt_Q1]:[AE_Amt_Q5]])-Quintile_Data[[#This Row],[AE_Amt_Overall]])</f>
        <v>0.384989465522943</v>
      </c>
      <c r="AA1418" s="19">
        <f>VLOOKUP(Quintile_Data[[#This Row],[Deaths_Q1]],Mapping!$A$2:$B$8,2,FALSE)</f>
        <v>50</v>
      </c>
      <c r="AB1418" s="8">
        <f>VLOOKUP(Quintile_Data[[#This Row],[Deaths_Q2]],Mapping!$A$2:$B$8,2,FALSE)</f>
        <v>50</v>
      </c>
      <c r="AC1418" s="8">
        <f>VLOOKUP(Quintile_Data[[#This Row],[Deaths_Q3]],Mapping!$A$2:$B$8,2,FALSE)</f>
        <v>50</v>
      </c>
      <c r="AD1418" s="8">
        <f>VLOOKUP(Quintile_Data[[#This Row],[Deaths_Q4]],Mapping!$A$2:$B$8,2,FALSE)</f>
        <v>50</v>
      </c>
      <c r="AE1418" s="8">
        <f>VLOOKUP(Quintile_Data[[#This Row],[Deaths_Q5]],Mapping!$A$2:$B$8,2,FALSE)</f>
        <v>50</v>
      </c>
      <c r="AF1418" s="8">
        <f>VLOOKUP(Quintile_Data[[#This Row],[Deaths_Overall]],Mapping!$A$2:$B$8,2,FALSE)</f>
        <v>100</v>
      </c>
    </row>
    <row r="1419" spans="1:32" x14ac:dyDescent="0.25">
      <c r="A1419" t="s">
        <v>12</v>
      </c>
      <c r="B1419" t="s">
        <v>8</v>
      </c>
      <c r="C1419" t="s">
        <v>28</v>
      </c>
      <c r="D1419" t="s">
        <v>14</v>
      </c>
      <c r="E1419" t="s">
        <v>61</v>
      </c>
      <c r="F1419" t="s">
        <v>7</v>
      </c>
      <c r="G1419" s="10">
        <v>1.54949063669899</v>
      </c>
      <c r="H1419" s="5">
        <v>1.12040163902529</v>
      </c>
      <c r="I1419" s="5">
        <v>1.0029177216760401</v>
      </c>
      <c r="J1419" s="5">
        <v>0.83155783939249905</v>
      </c>
      <c r="K1419" s="5">
        <v>0.57940366936162802</v>
      </c>
      <c r="L1419" s="5">
        <v>0.89639761438559995</v>
      </c>
      <c r="M1419" s="10">
        <v>1.3664320252099</v>
      </c>
      <c r="N1419" s="5">
        <v>1.1392145820968</v>
      </c>
      <c r="O1419" s="5">
        <v>1.04550896365295</v>
      </c>
      <c r="P1419" s="5">
        <v>0.91270811919664896</v>
      </c>
      <c r="Q1419" s="5">
        <v>0.78678845976329503</v>
      </c>
      <c r="R1419" s="5">
        <v>0.99206432378878895</v>
      </c>
      <c r="S1419" s="11" t="s">
        <v>49</v>
      </c>
      <c r="T1419" t="s">
        <v>48</v>
      </c>
      <c r="U1419" t="s">
        <v>48</v>
      </c>
      <c r="V1419" t="s">
        <v>48</v>
      </c>
      <c r="W1419" t="s">
        <v>48</v>
      </c>
      <c r="X1419" t="s">
        <v>48</v>
      </c>
      <c r="Y1419" s="7">
        <f>ABS(Quintile_Data[[#This Row],[AE_Amt_Overall]]-MAX(Quintile_Data[[#This Row],[AE_Amt_Q1]:[AE_Amt_Q5]]))</f>
        <v>0.65309302231339006</v>
      </c>
      <c r="Z1419" s="6">
        <f>ABS(MIN(Quintile_Data[[#This Row],[AE_Amt_Q1]:[AE_Amt_Q5]])-Quintile_Data[[#This Row],[AE_Amt_Overall]])</f>
        <v>0.31699394502397193</v>
      </c>
      <c r="AA1419" s="19">
        <f>VLOOKUP(Quintile_Data[[#This Row],[Deaths_Q1]],Mapping!$A$2:$B$8,2,FALSE)</f>
        <v>25</v>
      </c>
      <c r="AB1419" s="8">
        <f>VLOOKUP(Quintile_Data[[#This Row],[Deaths_Q2]],Mapping!$A$2:$B$8,2,FALSE)</f>
        <v>50</v>
      </c>
      <c r="AC1419" s="8">
        <f>VLOOKUP(Quintile_Data[[#This Row],[Deaths_Q3]],Mapping!$A$2:$B$8,2,FALSE)</f>
        <v>50</v>
      </c>
      <c r="AD1419" s="8">
        <f>VLOOKUP(Quintile_Data[[#This Row],[Deaths_Q4]],Mapping!$A$2:$B$8,2,FALSE)</f>
        <v>50</v>
      </c>
      <c r="AE1419" s="8">
        <f>VLOOKUP(Quintile_Data[[#This Row],[Deaths_Q5]],Mapping!$A$2:$B$8,2,FALSE)</f>
        <v>50</v>
      </c>
      <c r="AF1419" s="8">
        <f>VLOOKUP(Quintile_Data[[#This Row],[Deaths_Overall]],Mapping!$A$2:$B$8,2,FALSE)</f>
        <v>50</v>
      </c>
    </row>
    <row r="1420" spans="1:32" x14ac:dyDescent="0.25">
      <c r="A1420" t="s">
        <v>12</v>
      </c>
      <c r="B1420" t="s">
        <v>8</v>
      </c>
      <c r="C1420" t="s">
        <v>28</v>
      </c>
      <c r="D1420" t="s">
        <v>14</v>
      </c>
      <c r="E1420" t="s">
        <v>61</v>
      </c>
      <c r="F1420" t="s">
        <v>57</v>
      </c>
      <c r="G1420" s="10">
        <v>1.5543216337994701</v>
      </c>
      <c r="H1420" s="5">
        <v>1.22208051034621</v>
      </c>
      <c r="I1420" s="5">
        <v>1.09945309677065</v>
      </c>
      <c r="J1420" s="5">
        <v>0.94446158907087296</v>
      </c>
      <c r="K1420" s="5">
        <v>0.74428150741477705</v>
      </c>
      <c r="L1420" s="5">
        <v>0.99475791835448701</v>
      </c>
      <c r="M1420" s="10">
        <v>1.72650782954727</v>
      </c>
      <c r="N1420" s="5">
        <v>1.3933363315197</v>
      </c>
      <c r="O1420" s="5">
        <v>1.28867061654796</v>
      </c>
      <c r="P1420" s="5">
        <v>1.1466408459664199</v>
      </c>
      <c r="Q1420" s="5">
        <v>1.1364867151114899</v>
      </c>
      <c r="R1420" s="5">
        <v>1.2661603432525099</v>
      </c>
      <c r="S1420" s="11" t="s">
        <v>48</v>
      </c>
      <c r="T1420" t="s">
        <v>48</v>
      </c>
      <c r="U1420" t="s">
        <v>48</v>
      </c>
      <c r="V1420" t="s">
        <v>48</v>
      </c>
      <c r="W1420" t="s">
        <v>48</v>
      </c>
      <c r="X1420" t="s">
        <v>50</v>
      </c>
      <c r="Y1420" s="7">
        <f>ABS(Quintile_Data[[#This Row],[AE_Amt_Overall]]-MAX(Quintile_Data[[#This Row],[AE_Amt_Q1]:[AE_Amt_Q5]]))</f>
        <v>0.55956371544498307</v>
      </c>
      <c r="Z1420" s="6">
        <f>ABS(MIN(Quintile_Data[[#This Row],[AE_Amt_Q1]:[AE_Amt_Q5]])-Quintile_Data[[#This Row],[AE_Amt_Overall]])</f>
        <v>0.25047641093970996</v>
      </c>
      <c r="AA1420" s="19">
        <f>VLOOKUP(Quintile_Data[[#This Row],[Deaths_Q1]],Mapping!$A$2:$B$8,2,FALSE)</f>
        <v>50</v>
      </c>
      <c r="AB1420" s="8">
        <f>VLOOKUP(Quintile_Data[[#This Row],[Deaths_Q2]],Mapping!$A$2:$B$8,2,FALSE)</f>
        <v>50</v>
      </c>
      <c r="AC1420" s="8">
        <f>VLOOKUP(Quintile_Data[[#This Row],[Deaths_Q3]],Mapping!$A$2:$B$8,2,FALSE)</f>
        <v>50</v>
      </c>
      <c r="AD1420" s="8">
        <f>VLOOKUP(Quintile_Data[[#This Row],[Deaths_Q4]],Mapping!$A$2:$B$8,2,FALSE)</f>
        <v>50</v>
      </c>
      <c r="AE1420" s="8">
        <f>VLOOKUP(Quintile_Data[[#This Row],[Deaths_Q5]],Mapping!$A$2:$B$8,2,FALSE)</f>
        <v>50</v>
      </c>
      <c r="AF1420" s="8">
        <f>VLOOKUP(Quintile_Data[[#This Row],[Deaths_Overall]],Mapping!$A$2:$B$8,2,FALSE)</f>
        <v>100</v>
      </c>
    </row>
    <row r="1421" spans="1:32" x14ac:dyDescent="0.25">
      <c r="A1421" t="s">
        <v>12</v>
      </c>
      <c r="B1421" t="s">
        <v>8</v>
      </c>
      <c r="C1421" t="s">
        <v>28</v>
      </c>
      <c r="D1421" t="s">
        <v>14</v>
      </c>
      <c r="E1421" t="s">
        <v>62</v>
      </c>
      <c r="F1421" t="s">
        <v>16</v>
      </c>
      <c r="G1421" s="10">
        <v>1.7809767282418001</v>
      </c>
      <c r="H1421" s="5">
        <v>1.5251805032141299</v>
      </c>
      <c r="I1421" s="5">
        <v>1.28506061807381</v>
      </c>
      <c r="J1421" s="5">
        <v>1.0945775437768599</v>
      </c>
      <c r="K1421" s="5">
        <v>0.831016770113851</v>
      </c>
      <c r="L1421" s="5">
        <v>1.2625537062765999</v>
      </c>
      <c r="M1421" s="10">
        <v>1.7517583460647601</v>
      </c>
      <c r="N1421" s="5">
        <v>1.6017784636735499</v>
      </c>
      <c r="O1421" s="5">
        <v>1.38486108510647</v>
      </c>
      <c r="P1421" s="5">
        <v>1.21150451198148</v>
      </c>
      <c r="Q1421" s="5">
        <v>0.79118246681889803</v>
      </c>
      <c r="R1421" s="5">
        <v>1.3220079731068599</v>
      </c>
      <c r="S1421" s="11" t="s">
        <v>49</v>
      </c>
      <c r="T1421" t="s">
        <v>48</v>
      </c>
      <c r="U1421" t="s">
        <v>48</v>
      </c>
      <c r="V1421" t="s">
        <v>48</v>
      </c>
      <c r="W1421" t="s">
        <v>49</v>
      </c>
      <c r="X1421" t="s">
        <v>48</v>
      </c>
      <c r="Y1421" s="7">
        <f>ABS(Quintile_Data[[#This Row],[AE_Amt_Overall]]-MAX(Quintile_Data[[#This Row],[AE_Amt_Q1]:[AE_Amt_Q5]]))</f>
        <v>0.51842302196520018</v>
      </c>
      <c r="Z1421" s="6">
        <f>ABS(MIN(Quintile_Data[[#This Row],[AE_Amt_Q1]:[AE_Amt_Q5]])-Quintile_Data[[#This Row],[AE_Amt_Overall]])</f>
        <v>0.43153693616274891</v>
      </c>
      <c r="AA1421" s="19">
        <f>VLOOKUP(Quintile_Data[[#This Row],[Deaths_Q1]],Mapping!$A$2:$B$8,2,FALSE)</f>
        <v>25</v>
      </c>
      <c r="AB1421" s="8">
        <f>VLOOKUP(Quintile_Data[[#This Row],[Deaths_Q2]],Mapping!$A$2:$B$8,2,FALSE)</f>
        <v>50</v>
      </c>
      <c r="AC1421" s="8">
        <f>VLOOKUP(Quintile_Data[[#This Row],[Deaths_Q3]],Mapping!$A$2:$B$8,2,FALSE)</f>
        <v>50</v>
      </c>
      <c r="AD1421" s="8">
        <f>VLOOKUP(Quintile_Data[[#This Row],[Deaths_Q4]],Mapping!$A$2:$B$8,2,FALSE)</f>
        <v>50</v>
      </c>
      <c r="AE1421" s="8">
        <f>VLOOKUP(Quintile_Data[[#This Row],[Deaths_Q5]],Mapping!$A$2:$B$8,2,FALSE)</f>
        <v>25</v>
      </c>
      <c r="AF1421" s="8">
        <f>VLOOKUP(Quintile_Data[[#This Row],[Deaths_Overall]],Mapping!$A$2:$B$8,2,FALSE)</f>
        <v>50</v>
      </c>
    </row>
    <row r="1422" spans="1:32" x14ac:dyDescent="0.25">
      <c r="A1422" t="s">
        <v>12</v>
      </c>
      <c r="B1422" t="s">
        <v>8</v>
      </c>
      <c r="C1422" t="s">
        <v>28</v>
      </c>
      <c r="D1422" t="s">
        <v>14</v>
      </c>
      <c r="E1422" t="s">
        <v>62</v>
      </c>
      <c r="F1422" t="s">
        <v>7</v>
      </c>
      <c r="G1422" s="10">
        <v>1.2820495001363299</v>
      </c>
      <c r="H1422" s="5">
        <v>1.05952756284643</v>
      </c>
      <c r="I1422" s="5">
        <v>0.89021784980092</v>
      </c>
      <c r="J1422" s="5">
        <v>0.72127761206506502</v>
      </c>
      <c r="K1422" s="5">
        <v>0.54951317834038205</v>
      </c>
      <c r="L1422" s="5">
        <v>0.87302935179610697</v>
      </c>
      <c r="M1422" s="10">
        <v>1.1597343525219299</v>
      </c>
      <c r="N1422" s="5">
        <v>1.06181319837264</v>
      </c>
      <c r="O1422" s="5">
        <v>0.948283663815089</v>
      </c>
      <c r="P1422" s="5">
        <v>0.82226480946303204</v>
      </c>
      <c r="Q1422" s="5">
        <v>0.71534018633789698</v>
      </c>
      <c r="R1422" s="5">
        <v>0.94395358688967401</v>
      </c>
      <c r="S1422" s="11" t="s">
        <v>49</v>
      </c>
      <c r="T1422" t="s">
        <v>48</v>
      </c>
      <c r="U1422" t="s">
        <v>48</v>
      </c>
      <c r="V1422" t="s">
        <v>49</v>
      </c>
      <c r="W1422" t="s">
        <v>49</v>
      </c>
      <c r="X1422" t="s">
        <v>48</v>
      </c>
      <c r="Y1422" s="7">
        <f>ABS(Quintile_Data[[#This Row],[AE_Amt_Overall]]-MAX(Quintile_Data[[#This Row],[AE_Amt_Q1]:[AE_Amt_Q5]]))</f>
        <v>0.40902014834022293</v>
      </c>
      <c r="Z1422" s="6">
        <f>ABS(MIN(Quintile_Data[[#This Row],[AE_Amt_Q1]:[AE_Amt_Q5]])-Quintile_Data[[#This Row],[AE_Amt_Overall]])</f>
        <v>0.32351617345572492</v>
      </c>
      <c r="AA1422" s="19">
        <f>VLOOKUP(Quintile_Data[[#This Row],[Deaths_Q1]],Mapping!$A$2:$B$8,2,FALSE)</f>
        <v>25</v>
      </c>
      <c r="AB1422" s="8">
        <f>VLOOKUP(Quintile_Data[[#This Row],[Deaths_Q2]],Mapping!$A$2:$B$8,2,FALSE)</f>
        <v>50</v>
      </c>
      <c r="AC1422" s="8">
        <f>VLOOKUP(Quintile_Data[[#This Row],[Deaths_Q3]],Mapping!$A$2:$B$8,2,FALSE)</f>
        <v>50</v>
      </c>
      <c r="AD1422" s="8">
        <f>VLOOKUP(Quintile_Data[[#This Row],[Deaths_Q4]],Mapping!$A$2:$B$8,2,FALSE)</f>
        <v>25</v>
      </c>
      <c r="AE1422" s="8">
        <f>VLOOKUP(Quintile_Data[[#This Row],[Deaths_Q5]],Mapping!$A$2:$B$8,2,FALSE)</f>
        <v>25</v>
      </c>
      <c r="AF1422" s="8">
        <f>VLOOKUP(Quintile_Data[[#This Row],[Deaths_Overall]],Mapping!$A$2:$B$8,2,FALSE)</f>
        <v>50</v>
      </c>
    </row>
    <row r="1423" spans="1:32" x14ac:dyDescent="0.25">
      <c r="A1423" t="s">
        <v>12</v>
      </c>
      <c r="B1423" t="s">
        <v>8</v>
      </c>
      <c r="C1423" t="s">
        <v>28</v>
      </c>
      <c r="D1423" t="s">
        <v>14</v>
      </c>
      <c r="E1423" t="s">
        <v>62</v>
      </c>
      <c r="F1423" t="s">
        <v>57</v>
      </c>
      <c r="G1423" s="10">
        <v>1.36817616147367</v>
      </c>
      <c r="H1423" s="5">
        <v>1.10049745282614</v>
      </c>
      <c r="I1423" s="5">
        <v>0.93409624038910799</v>
      </c>
      <c r="J1423" s="5">
        <v>0.76181277849879803</v>
      </c>
      <c r="K1423" s="5">
        <v>0.570727017436511</v>
      </c>
      <c r="L1423" s="5">
        <v>0.90238732777461395</v>
      </c>
      <c r="M1423" s="10">
        <v>1.4422141687207399</v>
      </c>
      <c r="N1423" s="5">
        <v>1.2279811958448801</v>
      </c>
      <c r="O1423" s="5">
        <v>1.0907926696939401</v>
      </c>
      <c r="P1423" s="5">
        <v>0.89502517297552997</v>
      </c>
      <c r="Q1423" s="5">
        <v>0.80371027246961302</v>
      </c>
      <c r="R1423" s="5">
        <v>1.07443667360464</v>
      </c>
      <c r="S1423" s="11" t="s">
        <v>49</v>
      </c>
      <c r="T1423" t="s">
        <v>48</v>
      </c>
      <c r="U1423" t="s">
        <v>48</v>
      </c>
      <c r="V1423" t="s">
        <v>48</v>
      </c>
      <c r="W1423" t="s">
        <v>49</v>
      </c>
      <c r="X1423" t="s">
        <v>50</v>
      </c>
      <c r="Y1423" s="7">
        <f>ABS(Quintile_Data[[#This Row],[AE_Amt_Overall]]-MAX(Quintile_Data[[#This Row],[AE_Amt_Q1]:[AE_Amt_Q5]]))</f>
        <v>0.4657888336990561</v>
      </c>
      <c r="Z1423" s="6">
        <f>ABS(MIN(Quintile_Data[[#This Row],[AE_Amt_Q1]:[AE_Amt_Q5]])-Quintile_Data[[#This Row],[AE_Amt_Overall]])</f>
        <v>0.33166031033810295</v>
      </c>
      <c r="AA1423" s="19">
        <f>VLOOKUP(Quintile_Data[[#This Row],[Deaths_Q1]],Mapping!$A$2:$B$8,2,FALSE)</f>
        <v>25</v>
      </c>
      <c r="AB1423" s="8">
        <f>VLOOKUP(Quintile_Data[[#This Row],[Deaths_Q2]],Mapping!$A$2:$B$8,2,FALSE)</f>
        <v>50</v>
      </c>
      <c r="AC1423" s="8">
        <f>VLOOKUP(Quintile_Data[[#This Row],[Deaths_Q3]],Mapping!$A$2:$B$8,2,FALSE)</f>
        <v>50</v>
      </c>
      <c r="AD1423" s="8">
        <f>VLOOKUP(Quintile_Data[[#This Row],[Deaths_Q4]],Mapping!$A$2:$B$8,2,FALSE)</f>
        <v>50</v>
      </c>
      <c r="AE1423" s="8">
        <f>VLOOKUP(Quintile_Data[[#This Row],[Deaths_Q5]],Mapping!$A$2:$B$8,2,FALSE)</f>
        <v>25</v>
      </c>
      <c r="AF1423" s="8">
        <f>VLOOKUP(Quintile_Data[[#This Row],[Deaths_Overall]],Mapping!$A$2:$B$8,2,FALSE)</f>
        <v>100</v>
      </c>
    </row>
    <row r="1424" spans="1:32" x14ac:dyDescent="0.25">
      <c r="A1424" t="s">
        <v>12</v>
      </c>
      <c r="B1424" t="s">
        <v>8</v>
      </c>
      <c r="C1424" t="s">
        <v>28</v>
      </c>
      <c r="D1424" t="s">
        <v>14</v>
      </c>
      <c r="E1424" t="s">
        <v>11</v>
      </c>
      <c r="F1424" t="s">
        <v>16</v>
      </c>
      <c r="G1424" s="10">
        <v>1.9800784040744399</v>
      </c>
      <c r="H1424" s="5">
        <v>1.52458892241337</v>
      </c>
      <c r="I1424" s="5">
        <v>1.28329904445737</v>
      </c>
      <c r="J1424" s="5">
        <v>1.0503370673595001</v>
      </c>
      <c r="K1424" s="5">
        <v>0.81623476797599004</v>
      </c>
      <c r="L1424" s="5">
        <v>1.3280217829062699</v>
      </c>
      <c r="M1424" s="10">
        <v>2.1750955338095199</v>
      </c>
      <c r="N1424" s="5">
        <v>1.7515027360551401</v>
      </c>
      <c r="O1424" s="5">
        <v>1.3491992470235701</v>
      </c>
      <c r="P1424" s="5">
        <v>1.2564114629074301</v>
      </c>
      <c r="Q1424" s="5">
        <v>0.82192752262047397</v>
      </c>
      <c r="R1424" s="5">
        <v>1.4779334883747199</v>
      </c>
      <c r="S1424" s="11" t="s">
        <v>48</v>
      </c>
      <c r="T1424" t="s">
        <v>48</v>
      </c>
      <c r="U1424" t="s">
        <v>48</v>
      </c>
      <c r="V1424" t="s">
        <v>49</v>
      </c>
      <c r="W1424" t="s">
        <v>49</v>
      </c>
      <c r="X1424" t="s">
        <v>48</v>
      </c>
      <c r="Y1424" s="7">
        <f>ABS(Quintile_Data[[#This Row],[AE_Amt_Overall]]-MAX(Quintile_Data[[#This Row],[AE_Amt_Q1]:[AE_Amt_Q5]]))</f>
        <v>0.65205662116816998</v>
      </c>
      <c r="Z1424" s="6">
        <f>ABS(MIN(Quintile_Data[[#This Row],[AE_Amt_Q1]:[AE_Amt_Q5]])-Quintile_Data[[#This Row],[AE_Amt_Overall]])</f>
        <v>0.51178701493027989</v>
      </c>
      <c r="AA1424" s="19">
        <f>VLOOKUP(Quintile_Data[[#This Row],[Deaths_Q1]],Mapping!$A$2:$B$8,2,FALSE)</f>
        <v>50</v>
      </c>
      <c r="AB1424" s="8">
        <f>VLOOKUP(Quintile_Data[[#This Row],[Deaths_Q2]],Mapping!$A$2:$B$8,2,FALSE)</f>
        <v>50</v>
      </c>
      <c r="AC1424" s="8">
        <f>VLOOKUP(Quintile_Data[[#This Row],[Deaths_Q3]],Mapping!$A$2:$B$8,2,FALSE)</f>
        <v>50</v>
      </c>
      <c r="AD1424" s="8">
        <f>VLOOKUP(Quintile_Data[[#This Row],[Deaths_Q4]],Mapping!$A$2:$B$8,2,FALSE)</f>
        <v>25</v>
      </c>
      <c r="AE1424" s="8">
        <f>VLOOKUP(Quintile_Data[[#This Row],[Deaths_Q5]],Mapping!$A$2:$B$8,2,FALSE)</f>
        <v>25</v>
      </c>
      <c r="AF1424" s="8">
        <f>VLOOKUP(Quintile_Data[[#This Row],[Deaths_Overall]],Mapping!$A$2:$B$8,2,FALSE)</f>
        <v>50</v>
      </c>
    </row>
    <row r="1425" spans="1:32" x14ac:dyDescent="0.25">
      <c r="A1425" t="s">
        <v>12</v>
      </c>
      <c r="B1425" t="s">
        <v>8</v>
      </c>
      <c r="C1425" t="s">
        <v>28</v>
      </c>
      <c r="D1425" t="s">
        <v>14</v>
      </c>
      <c r="E1425" t="s">
        <v>11</v>
      </c>
      <c r="F1425" t="s">
        <v>7</v>
      </c>
      <c r="G1425" s="10">
        <v>1.2744754013623201</v>
      </c>
      <c r="H1425" s="5">
        <v>0.95930071286317198</v>
      </c>
      <c r="I1425" s="5">
        <v>0.83474102894281499</v>
      </c>
      <c r="J1425" s="5">
        <v>0.76622693566482902</v>
      </c>
      <c r="K1425" s="5">
        <v>0.466565905651179</v>
      </c>
      <c r="L1425" s="5">
        <v>0.82918287988017103</v>
      </c>
      <c r="M1425" s="10">
        <v>1.17650796007541</v>
      </c>
      <c r="N1425" s="5">
        <v>0.97205378638942497</v>
      </c>
      <c r="O1425" s="5">
        <v>0.90417392739853897</v>
      </c>
      <c r="P1425" s="5">
        <v>0.85277883812680999</v>
      </c>
      <c r="Q1425" s="5">
        <v>0.65016691144723404</v>
      </c>
      <c r="R1425" s="5">
        <v>0.90503495008040102</v>
      </c>
      <c r="S1425" s="11" t="s">
        <v>49</v>
      </c>
      <c r="T1425" t="s">
        <v>48</v>
      </c>
      <c r="U1425" t="s">
        <v>48</v>
      </c>
      <c r="V1425" t="s">
        <v>48</v>
      </c>
      <c r="W1425" t="s">
        <v>49</v>
      </c>
      <c r="X1425" t="s">
        <v>48</v>
      </c>
      <c r="Y1425" s="7">
        <f>ABS(Quintile_Data[[#This Row],[AE_Amt_Overall]]-MAX(Quintile_Data[[#This Row],[AE_Amt_Q1]:[AE_Amt_Q5]]))</f>
        <v>0.44529252148214904</v>
      </c>
      <c r="Z1425" s="6">
        <f>ABS(MIN(Quintile_Data[[#This Row],[AE_Amt_Q1]:[AE_Amt_Q5]])-Quintile_Data[[#This Row],[AE_Amt_Overall]])</f>
        <v>0.36261697422899203</v>
      </c>
      <c r="AA1425" s="19">
        <f>VLOOKUP(Quintile_Data[[#This Row],[Deaths_Q1]],Mapping!$A$2:$B$8,2,FALSE)</f>
        <v>25</v>
      </c>
      <c r="AB1425" s="8">
        <f>VLOOKUP(Quintile_Data[[#This Row],[Deaths_Q2]],Mapping!$A$2:$B$8,2,FALSE)</f>
        <v>50</v>
      </c>
      <c r="AC1425" s="8">
        <f>VLOOKUP(Quintile_Data[[#This Row],[Deaths_Q3]],Mapping!$A$2:$B$8,2,FALSE)</f>
        <v>50</v>
      </c>
      <c r="AD1425" s="8">
        <f>VLOOKUP(Quintile_Data[[#This Row],[Deaths_Q4]],Mapping!$A$2:$B$8,2,FALSE)</f>
        <v>50</v>
      </c>
      <c r="AE1425" s="8">
        <f>VLOOKUP(Quintile_Data[[#This Row],[Deaths_Q5]],Mapping!$A$2:$B$8,2,FALSE)</f>
        <v>25</v>
      </c>
      <c r="AF1425" s="8">
        <f>VLOOKUP(Quintile_Data[[#This Row],[Deaths_Overall]],Mapping!$A$2:$B$8,2,FALSE)</f>
        <v>50</v>
      </c>
    </row>
    <row r="1426" spans="1:32" x14ac:dyDescent="0.25">
      <c r="A1426" t="s">
        <v>12</v>
      </c>
      <c r="B1426" t="s">
        <v>8</v>
      </c>
      <c r="C1426" t="s">
        <v>28</v>
      </c>
      <c r="D1426" t="s">
        <v>14</v>
      </c>
      <c r="E1426" t="s">
        <v>11</v>
      </c>
      <c r="F1426" t="s">
        <v>57</v>
      </c>
      <c r="G1426" s="10">
        <v>1.35307729265594</v>
      </c>
      <c r="H1426" s="5">
        <v>1.0310415736954199</v>
      </c>
      <c r="I1426" s="5">
        <v>0.87100902365517796</v>
      </c>
      <c r="J1426" s="5">
        <v>0.78409858672069599</v>
      </c>
      <c r="K1426" s="5">
        <v>0.48185516567667402</v>
      </c>
      <c r="L1426" s="5">
        <v>0.85950059165008996</v>
      </c>
      <c r="M1426" s="10">
        <v>1.5341682830204499</v>
      </c>
      <c r="N1426" s="5">
        <v>1.2592199494316401</v>
      </c>
      <c r="O1426" s="5">
        <v>1.05559365484837</v>
      </c>
      <c r="P1426" s="5">
        <v>0.92435991015315</v>
      </c>
      <c r="Q1426" s="5">
        <v>0.741824721273737</v>
      </c>
      <c r="R1426" s="5">
        <v>1.10081998277842</v>
      </c>
      <c r="S1426" s="11" t="s">
        <v>48</v>
      </c>
      <c r="T1426" t="s">
        <v>48</v>
      </c>
      <c r="U1426" t="s">
        <v>48</v>
      </c>
      <c r="V1426" t="s">
        <v>48</v>
      </c>
      <c r="W1426" t="s">
        <v>49</v>
      </c>
      <c r="X1426" t="s">
        <v>50</v>
      </c>
      <c r="Y1426" s="7">
        <f>ABS(Quintile_Data[[#This Row],[AE_Amt_Overall]]-MAX(Quintile_Data[[#This Row],[AE_Amt_Q1]:[AE_Amt_Q5]]))</f>
        <v>0.49357670100585005</v>
      </c>
      <c r="Z1426" s="6">
        <f>ABS(MIN(Quintile_Data[[#This Row],[AE_Amt_Q1]:[AE_Amt_Q5]])-Quintile_Data[[#This Row],[AE_Amt_Overall]])</f>
        <v>0.37764542597341594</v>
      </c>
      <c r="AA1426" s="19">
        <f>VLOOKUP(Quintile_Data[[#This Row],[Deaths_Q1]],Mapping!$A$2:$B$8,2,FALSE)</f>
        <v>50</v>
      </c>
      <c r="AB1426" s="8">
        <f>VLOOKUP(Quintile_Data[[#This Row],[Deaths_Q2]],Mapping!$A$2:$B$8,2,FALSE)</f>
        <v>50</v>
      </c>
      <c r="AC1426" s="8">
        <f>VLOOKUP(Quintile_Data[[#This Row],[Deaths_Q3]],Mapping!$A$2:$B$8,2,FALSE)</f>
        <v>50</v>
      </c>
      <c r="AD1426" s="8">
        <f>VLOOKUP(Quintile_Data[[#This Row],[Deaths_Q4]],Mapping!$A$2:$B$8,2,FALSE)</f>
        <v>50</v>
      </c>
      <c r="AE1426" s="8">
        <f>VLOOKUP(Quintile_Data[[#This Row],[Deaths_Q5]],Mapping!$A$2:$B$8,2,FALSE)</f>
        <v>25</v>
      </c>
      <c r="AF1426" s="8">
        <f>VLOOKUP(Quintile_Data[[#This Row],[Deaths_Overall]],Mapping!$A$2:$B$8,2,FALSE)</f>
        <v>100</v>
      </c>
    </row>
    <row r="1427" spans="1:32" x14ac:dyDescent="0.25">
      <c r="A1427" t="s">
        <v>12</v>
      </c>
      <c r="B1427" t="s">
        <v>8</v>
      </c>
      <c r="C1427" t="s">
        <v>28</v>
      </c>
      <c r="D1427" t="s">
        <v>14</v>
      </c>
      <c r="E1427" t="s">
        <v>58</v>
      </c>
      <c r="F1427" t="s">
        <v>16</v>
      </c>
      <c r="G1427" s="10">
        <v>1.7222652907976701</v>
      </c>
      <c r="H1427" s="5">
        <v>1.52656379218714</v>
      </c>
      <c r="I1427" s="5">
        <v>1.31785455052128</v>
      </c>
      <c r="J1427" s="5">
        <v>1.2008581715975699</v>
      </c>
      <c r="K1427" s="5">
        <v>0.999527497850216</v>
      </c>
      <c r="L1427" s="5">
        <v>1.3152810945672999</v>
      </c>
      <c r="M1427" s="10">
        <v>1.8694936943942</v>
      </c>
      <c r="N1427" s="5">
        <v>1.61193532016268</v>
      </c>
      <c r="O1427" s="5">
        <v>1.4320021520717301</v>
      </c>
      <c r="P1427" s="5">
        <v>1.3143936901078299</v>
      </c>
      <c r="Q1427" s="5">
        <v>1.0101374845098501</v>
      </c>
      <c r="R1427" s="5">
        <v>1.41240641767081</v>
      </c>
      <c r="S1427" s="11" t="s">
        <v>48</v>
      </c>
      <c r="T1427" t="s">
        <v>48</v>
      </c>
      <c r="U1427" t="s">
        <v>50</v>
      </c>
      <c r="V1427" t="s">
        <v>48</v>
      </c>
      <c r="W1427" t="s">
        <v>48</v>
      </c>
      <c r="X1427" t="s">
        <v>50</v>
      </c>
      <c r="Y1427" s="7">
        <f>ABS(Quintile_Data[[#This Row],[AE_Amt_Overall]]-MAX(Quintile_Data[[#This Row],[AE_Amt_Q1]:[AE_Amt_Q5]]))</f>
        <v>0.40698419623037019</v>
      </c>
      <c r="Z1427" s="6">
        <f>ABS(MIN(Quintile_Data[[#This Row],[AE_Amt_Q1]:[AE_Amt_Q5]])-Quintile_Data[[#This Row],[AE_Amt_Overall]])</f>
        <v>0.31575359671708392</v>
      </c>
      <c r="AA1427" s="19">
        <f>VLOOKUP(Quintile_Data[[#This Row],[Deaths_Q1]],Mapping!$A$2:$B$8,2,FALSE)</f>
        <v>50</v>
      </c>
      <c r="AB1427" s="8">
        <f>VLOOKUP(Quintile_Data[[#This Row],[Deaths_Q2]],Mapping!$A$2:$B$8,2,FALSE)</f>
        <v>50</v>
      </c>
      <c r="AC1427" s="8">
        <f>VLOOKUP(Quintile_Data[[#This Row],[Deaths_Q3]],Mapping!$A$2:$B$8,2,FALSE)</f>
        <v>100</v>
      </c>
      <c r="AD1427" s="8">
        <f>VLOOKUP(Quintile_Data[[#This Row],[Deaths_Q4]],Mapping!$A$2:$B$8,2,FALSE)</f>
        <v>50</v>
      </c>
      <c r="AE1427" s="8">
        <f>VLOOKUP(Quintile_Data[[#This Row],[Deaths_Q5]],Mapping!$A$2:$B$8,2,FALSE)</f>
        <v>50</v>
      </c>
      <c r="AF1427" s="8">
        <f>VLOOKUP(Quintile_Data[[#This Row],[Deaths_Overall]],Mapping!$A$2:$B$8,2,FALSE)</f>
        <v>100</v>
      </c>
    </row>
    <row r="1428" spans="1:32" x14ac:dyDescent="0.25">
      <c r="A1428" t="s">
        <v>12</v>
      </c>
      <c r="B1428" t="s">
        <v>8</v>
      </c>
      <c r="C1428" t="s">
        <v>28</v>
      </c>
      <c r="D1428" t="s">
        <v>14</v>
      </c>
      <c r="E1428" t="s">
        <v>58</v>
      </c>
      <c r="F1428" t="s">
        <v>7</v>
      </c>
      <c r="G1428" s="10">
        <v>1.2245414711195099</v>
      </c>
      <c r="H1428" s="5">
        <v>1.0038566273677101</v>
      </c>
      <c r="I1428" s="5">
        <v>0.89640754318275895</v>
      </c>
      <c r="J1428" s="5">
        <v>0.82189766141794196</v>
      </c>
      <c r="K1428" s="5">
        <v>0.60834697221173994</v>
      </c>
      <c r="L1428" s="5">
        <v>0.87324936621935501</v>
      </c>
      <c r="M1428" s="10">
        <v>1.2115340406494099</v>
      </c>
      <c r="N1428" s="5">
        <v>1.0435751987617901</v>
      </c>
      <c r="O1428" s="5">
        <v>0.95495726725315999</v>
      </c>
      <c r="P1428" s="5">
        <v>0.89072228838572698</v>
      </c>
      <c r="Q1428" s="5">
        <v>0.79835245741642102</v>
      </c>
      <c r="R1428" s="5">
        <v>0.95861907762628396</v>
      </c>
      <c r="S1428" s="11" t="s">
        <v>48</v>
      </c>
      <c r="T1428" t="s">
        <v>48</v>
      </c>
      <c r="U1428" t="s">
        <v>48</v>
      </c>
      <c r="V1428" t="s">
        <v>48</v>
      </c>
      <c r="W1428" t="s">
        <v>48</v>
      </c>
      <c r="X1428" t="s">
        <v>50</v>
      </c>
      <c r="Y1428" s="7">
        <f>ABS(Quintile_Data[[#This Row],[AE_Amt_Overall]]-MAX(Quintile_Data[[#This Row],[AE_Amt_Q1]:[AE_Amt_Q5]]))</f>
        <v>0.35129210490015494</v>
      </c>
      <c r="Z1428" s="6">
        <f>ABS(MIN(Quintile_Data[[#This Row],[AE_Amt_Q1]:[AE_Amt_Q5]])-Quintile_Data[[#This Row],[AE_Amt_Overall]])</f>
        <v>0.26490239400761506</v>
      </c>
      <c r="AA1428" s="19">
        <f>VLOOKUP(Quintile_Data[[#This Row],[Deaths_Q1]],Mapping!$A$2:$B$8,2,FALSE)</f>
        <v>50</v>
      </c>
      <c r="AB1428" s="8">
        <f>VLOOKUP(Quintile_Data[[#This Row],[Deaths_Q2]],Mapping!$A$2:$B$8,2,FALSE)</f>
        <v>50</v>
      </c>
      <c r="AC1428" s="8">
        <f>VLOOKUP(Quintile_Data[[#This Row],[Deaths_Q3]],Mapping!$A$2:$B$8,2,FALSE)</f>
        <v>50</v>
      </c>
      <c r="AD1428" s="8">
        <f>VLOOKUP(Quintile_Data[[#This Row],[Deaths_Q4]],Mapping!$A$2:$B$8,2,FALSE)</f>
        <v>50</v>
      </c>
      <c r="AE1428" s="8">
        <f>VLOOKUP(Quintile_Data[[#This Row],[Deaths_Q5]],Mapping!$A$2:$B$8,2,FALSE)</f>
        <v>50</v>
      </c>
      <c r="AF1428" s="8">
        <f>VLOOKUP(Quintile_Data[[#This Row],[Deaths_Overall]],Mapping!$A$2:$B$8,2,FALSE)</f>
        <v>100</v>
      </c>
    </row>
    <row r="1429" spans="1:32" x14ac:dyDescent="0.25">
      <c r="A1429" t="s">
        <v>12</v>
      </c>
      <c r="B1429" t="s">
        <v>8</v>
      </c>
      <c r="C1429" t="s">
        <v>28</v>
      </c>
      <c r="D1429" t="s">
        <v>14</v>
      </c>
      <c r="E1429" t="s">
        <v>58</v>
      </c>
      <c r="F1429" t="s">
        <v>57</v>
      </c>
      <c r="G1429" s="10">
        <v>1.31878804752357</v>
      </c>
      <c r="H1429" s="5">
        <v>1.07947479628548</v>
      </c>
      <c r="I1429" s="5">
        <v>0.950645289519781</v>
      </c>
      <c r="J1429" s="5">
        <v>0.85932980282281901</v>
      </c>
      <c r="K1429" s="5">
        <v>0.68120423941300701</v>
      </c>
      <c r="L1429" s="5">
        <v>0.93775758549250199</v>
      </c>
      <c r="M1429" s="10">
        <v>1.53856410451008</v>
      </c>
      <c r="N1429" s="5">
        <v>1.27569905268011</v>
      </c>
      <c r="O1429" s="5">
        <v>1.1457355089427299</v>
      </c>
      <c r="P1429" s="5">
        <v>1.1335584057361301</v>
      </c>
      <c r="Q1429" s="5">
        <v>0.92655710974805505</v>
      </c>
      <c r="R1429" s="5">
        <v>1.19759263092478</v>
      </c>
      <c r="S1429" s="11" t="s">
        <v>48</v>
      </c>
      <c r="T1429" t="s">
        <v>50</v>
      </c>
      <c r="U1429" t="s">
        <v>50</v>
      </c>
      <c r="V1429" t="s">
        <v>50</v>
      </c>
      <c r="W1429" t="s">
        <v>48</v>
      </c>
      <c r="X1429" t="s">
        <v>50</v>
      </c>
      <c r="Y1429" s="7">
        <f>ABS(Quintile_Data[[#This Row],[AE_Amt_Overall]]-MAX(Quintile_Data[[#This Row],[AE_Amt_Q1]:[AE_Amt_Q5]]))</f>
        <v>0.38103046203106805</v>
      </c>
      <c r="Z1429" s="6">
        <f>ABS(MIN(Quintile_Data[[#This Row],[AE_Amt_Q1]:[AE_Amt_Q5]])-Quintile_Data[[#This Row],[AE_Amt_Overall]])</f>
        <v>0.25655334607949498</v>
      </c>
      <c r="AA1429" s="19">
        <f>VLOOKUP(Quintile_Data[[#This Row],[Deaths_Q1]],Mapping!$A$2:$B$8,2,FALSE)</f>
        <v>50</v>
      </c>
      <c r="AB1429" s="8">
        <f>VLOOKUP(Quintile_Data[[#This Row],[Deaths_Q2]],Mapping!$A$2:$B$8,2,FALSE)</f>
        <v>100</v>
      </c>
      <c r="AC1429" s="8">
        <f>VLOOKUP(Quintile_Data[[#This Row],[Deaths_Q3]],Mapping!$A$2:$B$8,2,FALSE)</f>
        <v>100</v>
      </c>
      <c r="AD1429" s="8">
        <f>VLOOKUP(Quintile_Data[[#This Row],[Deaths_Q4]],Mapping!$A$2:$B$8,2,FALSE)</f>
        <v>100</v>
      </c>
      <c r="AE1429" s="8">
        <f>VLOOKUP(Quintile_Data[[#This Row],[Deaths_Q5]],Mapping!$A$2:$B$8,2,FALSE)</f>
        <v>50</v>
      </c>
      <c r="AF1429" s="8">
        <f>VLOOKUP(Quintile_Data[[#This Row],[Deaths_Overall]],Mapping!$A$2:$B$8,2,FALSE)</f>
        <v>100</v>
      </c>
    </row>
    <row r="1430" spans="1:32" x14ac:dyDescent="0.25">
      <c r="A1430" t="s">
        <v>12</v>
      </c>
      <c r="B1430" t="s">
        <v>8</v>
      </c>
      <c r="C1430" t="s">
        <v>28</v>
      </c>
      <c r="D1430" t="s">
        <v>17</v>
      </c>
      <c r="E1430" t="s">
        <v>60</v>
      </c>
      <c r="F1430" t="s">
        <v>16</v>
      </c>
      <c r="G1430" s="10">
        <v>1.9600144952181</v>
      </c>
      <c r="H1430" s="5">
        <v>1.5869418362976699</v>
      </c>
      <c r="I1430" s="5">
        <v>1.26554667432379</v>
      </c>
      <c r="J1430" s="5">
        <v>1.1281224841086299</v>
      </c>
      <c r="K1430" s="5">
        <v>0.88806507595466899</v>
      </c>
      <c r="L1430" s="5">
        <v>1.24868326404451</v>
      </c>
      <c r="M1430" s="10">
        <v>1.84024928078971</v>
      </c>
      <c r="N1430" s="5">
        <v>1.52216988696161</v>
      </c>
      <c r="O1430" s="5">
        <v>1.3171305158705899</v>
      </c>
      <c r="P1430" s="5">
        <v>1.18908836491542</v>
      </c>
      <c r="Q1430" s="5">
        <v>0.92099774152921299</v>
      </c>
      <c r="R1430" s="5">
        <v>1.2866990177534501</v>
      </c>
      <c r="S1430" s="11" t="s">
        <v>49</v>
      </c>
      <c r="T1430" t="s">
        <v>49</v>
      </c>
      <c r="U1430" t="s">
        <v>48</v>
      </c>
      <c r="V1430" t="s">
        <v>48</v>
      </c>
      <c r="W1430" t="s">
        <v>49</v>
      </c>
      <c r="X1430" t="s">
        <v>48</v>
      </c>
      <c r="Y1430" s="7">
        <f>ABS(Quintile_Data[[#This Row],[AE_Amt_Overall]]-MAX(Quintile_Data[[#This Row],[AE_Amt_Q1]:[AE_Amt_Q5]]))</f>
        <v>0.71133123117358998</v>
      </c>
      <c r="Z1430" s="6">
        <f>ABS(MIN(Quintile_Data[[#This Row],[AE_Amt_Q1]:[AE_Amt_Q5]])-Quintile_Data[[#This Row],[AE_Amt_Overall]])</f>
        <v>0.36061818808984103</v>
      </c>
      <c r="AA1430" s="19">
        <f>VLOOKUP(Quintile_Data[[#This Row],[Deaths_Q1]],Mapping!$A$2:$B$8,2,FALSE)</f>
        <v>25</v>
      </c>
      <c r="AB1430" s="8">
        <f>VLOOKUP(Quintile_Data[[#This Row],[Deaths_Q2]],Mapping!$A$2:$B$8,2,FALSE)</f>
        <v>25</v>
      </c>
      <c r="AC1430" s="8">
        <f>VLOOKUP(Quintile_Data[[#This Row],[Deaths_Q3]],Mapping!$A$2:$B$8,2,FALSE)</f>
        <v>50</v>
      </c>
      <c r="AD1430" s="8">
        <f>VLOOKUP(Quintile_Data[[#This Row],[Deaths_Q4]],Mapping!$A$2:$B$8,2,FALSE)</f>
        <v>50</v>
      </c>
      <c r="AE1430" s="8">
        <f>VLOOKUP(Quintile_Data[[#This Row],[Deaths_Q5]],Mapping!$A$2:$B$8,2,FALSE)</f>
        <v>25</v>
      </c>
      <c r="AF1430" s="8">
        <f>VLOOKUP(Quintile_Data[[#This Row],[Deaths_Overall]],Mapping!$A$2:$B$8,2,FALSE)</f>
        <v>50</v>
      </c>
    </row>
    <row r="1431" spans="1:32" x14ac:dyDescent="0.25">
      <c r="A1431" t="s">
        <v>12</v>
      </c>
      <c r="B1431" t="s">
        <v>8</v>
      </c>
      <c r="C1431" t="s">
        <v>28</v>
      </c>
      <c r="D1431" t="s">
        <v>17</v>
      </c>
      <c r="E1431" t="s">
        <v>60</v>
      </c>
      <c r="F1431" t="s">
        <v>7</v>
      </c>
      <c r="G1431" s="10">
        <v>2.6328595979952398</v>
      </c>
      <c r="H1431" s="5">
        <v>1.72497014375302</v>
      </c>
      <c r="I1431" s="5">
        <v>1.18354028837326</v>
      </c>
      <c r="J1431" s="5">
        <v>0.78905762876191998</v>
      </c>
      <c r="K1431" s="5">
        <v>0.61606070505147104</v>
      </c>
      <c r="L1431" s="5">
        <v>1.0205472085031699</v>
      </c>
      <c r="M1431" s="10">
        <v>1.9893326888617799</v>
      </c>
      <c r="N1431" s="5">
        <v>1.6272556763792101</v>
      </c>
      <c r="O1431" s="5">
        <v>1.3183908214301201</v>
      </c>
      <c r="P1431" s="5">
        <v>0.84598050115760404</v>
      </c>
      <c r="Q1431" s="5">
        <v>0.84075196039080902</v>
      </c>
      <c r="R1431" s="5">
        <v>1.0815792263371</v>
      </c>
      <c r="S1431" s="11" t="s">
        <v>51</v>
      </c>
      <c r="T1431" t="s">
        <v>51</v>
      </c>
      <c r="U1431" t="s">
        <v>53</v>
      </c>
      <c r="V1431" t="s">
        <v>49</v>
      </c>
      <c r="W1431" t="s">
        <v>51</v>
      </c>
      <c r="X1431" t="s">
        <v>49</v>
      </c>
      <c r="Y1431" s="7">
        <f>ABS(Quintile_Data[[#This Row],[AE_Amt_Overall]]-MAX(Quintile_Data[[#This Row],[AE_Amt_Q1]:[AE_Amt_Q5]]))</f>
        <v>1.6123123894920699</v>
      </c>
      <c r="Z1431" s="6">
        <f>ABS(MIN(Quintile_Data[[#This Row],[AE_Amt_Q1]:[AE_Amt_Q5]])-Quintile_Data[[#This Row],[AE_Amt_Overall]])</f>
        <v>0.4044865034516989</v>
      </c>
      <c r="AA1431" s="19">
        <f>VLOOKUP(Quintile_Data[[#This Row],[Deaths_Q1]],Mapping!$A$2:$B$8,2,FALSE)</f>
        <v>6</v>
      </c>
      <c r="AB1431" s="8">
        <f>VLOOKUP(Quintile_Data[[#This Row],[Deaths_Q2]],Mapping!$A$2:$B$8,2,FALSE)</f>
        <v>6</v>
      </c>
      <c r="AC1431" s="8">
        <f>VLOOKUP(Quintile_Data[[#This Row],[Deaths_Q3]],Mapping!$A$2:$B$8,2,FALSE)</f>
        <v>12</v>
      </c>
      <c r="AD1431" s="8">
        <f>VLOOKUP(Quintile_Data[[#This Row],[Deaths_Q4]],Mapping!$A$2:$B$8,2,FALSE)</f>
        <v>25</v>
      </c>
      <c r="AE1431" s="8">
        <f>VLOOKUP(Quintile_Data[[#This Row],[Deaths_Q5]],Mapping!$A$2:$B$8,2,FALSE)</f>
        <v>6</v>
      </c>
      <c r="AF1431" s="8">
        <f>VLOOKUP(Quintile_Data[[#This Row],[Deaths_Overall]],Mapping!$A$2:$B$8,2,FALSE)</f>
        <v>25</v>
      </c>
    </row>
    <row r="1432" spans="1:32" x14ac:dyDescent="0.25">
      <c r="A1432" t="s">
        <v>12</v>
      </c>
      <c r="B1432" t="s">
        <v>8</v>
      </c>
      <c r="C1432" t="s">
        <v>28</v>
      </c>
      <c r="D1432" t="s">
        <v>17</v>
      </c>
      <c r="E1432" t="s">
        <v>60</v>
      </c>
      <c r="F1432" t="s">
        <v>57</v>
      </c>
      <c r="G1432" s="10">
        <v>2.0697613352839701</v>
      </c>
      <c r="H1432" s="5">
        <v>1.6665049709861199</v>
      </c>
      <c r="I1432" s="5">
        <v>1.35396799454063</v>
      </c>
      <c r="J1432" s="5">
        <v>1.1254765216919</v>
      </c>
      <c r="K1432" s="5">
        <v>0.84887040641579403</v>
      </c>
      <c r="L1432" s="5">
        <v>1.13280292976973</v>
      </c>
      <c r="M1432" s="10">
        <v>1.67531485593219</v>
      </c>
      <c r="N1432" s="5">
        <v>1.56941078499866</v>
      </c>
      <c r="O1432" s="5">
        <v>1.3789813517912901</v>
      </c>
      <c r="P1432" s="5">
        <v>1.2676119150587299</v>
      </c>
      <c r="Q1432" s="5">
        <v>1.02746307843865</v>
      </c>
      <c r="R1432" s="5">
        <v>1.26084187494262</v>
      </c>
      <c r="S1432" s="11" t="s">
        <v>49</v>
      </c>
      <c r="T1432" t="s">
        <v>49</v>
      </c>
      <c r="U1432" t="s">
        <v>49</v>
      </c>
      <c r="V1432" t="s">
        <v>48</v>
      </c>
      <c r="W1432" t="s">
        <v>48</v>
      </c>
      <c r="X1432" t="s">
        <v>48</v>
      </c>
      <c r="Y1432" s="7">
        <f>ABS(Quintile_Data[[#This Row],[AE_Amt_Overall]]-MAX(Quintile_Data[[#This Row],[AE_Amt_Q1]:[AE_Amt_Q5]]))</f>
        <v>0.93695840551424014</v>
      </c>
      <c r="Z1432" s="6">
        <f>ABS(MIN(Quintile_Data[[#This Row],[AE_Amt_Q1]:[AE_Amt_Q5]])-Quintile_Data[[#This Row],[AE_Amt_Overall]])</f>
        <v>0.28393252335393593</v>
      </c>
      <c r="AA1432" s="19">
        <f>VLOOKUP(Quintile_Data[[#This Row],[Deaths_Q1]],Mapping!$A$2:$B$8,2,FALSE)</f>
        <v>25</v>
      </c>
      <c r="AB1432" s="8">
        <f>VLOOKUP(Quintile_Data[[#This Row],[Deaths_Q2]],Mapping!$A$2:$B$8,2,FALSE)</f>
        <v>25</v>
      </c>
      <c r="AC1432" s="8">
        <f>VLOOKUP(Quintile_Data[[#This Row],[Deaths_Q3]],Mapping!$A$2:$B$8,2,FALSE)</f>
        <v>25</v>
      </c>
      <c r="AD1432" s="8">
        <f>VLOOKUP(Quintile_Data[[#This Row],[Deaths_Q4]],Mapping!$A$2:$B$8,2,FALSE)</f>
        <v>50</v>
      </c>
      <c r="AE1432" s="8">
        <f>VLOOKUP(Quintile_Data[[#This Row],[Deaths_Q5]],Mapping!$A$2:$B$8,2,FALSE)</f>
        <v>50</v>
      </c>
      <c r="AF1432" s="8">
        <f>VLOOKUP(Quintile_Data[[#This Row],[Deaths_Overall]],Mapping!$A$2:$B$8,2,FALSE)</f>
        <v>50</v>
      </c>
    </row>
    <row r="1433" spans="1:32" x14ac:dyDescent="0.25">
      <c r="A1433" t="s">
        <v>12</v>
      </c>
      <c r="B1433" t="s">
        <v>8</v>
      </c>
      <c r="C1433" t="s">
        <v>28</v>
      </c>
      <c r="D1433" t="s">
        <v>17</v>
      </c>
      <c r="E1433" t="s">
        <v>61</v>
      </c>
      <c r="F1433" t="s">
        <v>16</v>
      </c>
      <c r="G1433" s="10">
        <v>1.6775006169750399</v>
      </c>
      <c r="H1433" s="5">
        <v>1.4589219685610499</v>
      </c>
      <c r="I1433" s="5">
        <v>1.3163639303555601</v>
      </c>
      <c r="J1433" s="5">
        <v>1.1334124230218701</v>
      </c>
      <c r="K1433" s="5">
        <v>0.922873138055464</v>
      </c>
      <c r="L1433" s="5">
        <v>1.2490260345978501</v>
      </c>
      <c r="M1433" s="10">
        <v>1.6248275539633199</v>
      </c>
      <c r="N1433" s="5">
        <v>1.48692710735932</v>
      </c>
      <c r="O1433" s="5">
        <v>1.3459075223242001</v>
      </c>
      <c r="P1433" s="5">
        <v>1.1267803901253199</v>
      </c>
      <c r="Q1433" s="5">
        <v>0.94992667033247802</v>
      </c>
      <c r="R1433" s="5">
        <v>1.27279123856337</v>
      </c>
      <c r="S1433" s="11" t="s">
        <v>48</v>
      </c>
      <c r="T1433" t="s">
        <v>48</v>
      </c>
      <c r="U1433" t="s">
        <v>48</v>
      </c>
      <c r="V1433" t="s">
        <v>48</v>
      </c>
      <c r="W1433" t="s">
        <v>48</v>
      </c>
      <c r="X1433" t="s">
        <v>50</v>
      </c>
      <c r="Y1433" s="7">
        <f>ABS(Quintile_Data[[#This Row],[AE_Amt_Overall]]-MAX(Quintile_Data[[#This Row],[AE_Amt_Q1]:[AE_Amt_Q5]]))</f>
        <v>0.42847458237718983</v>
      </c>
      <c r="Z1433" s="6">
        <f>ABS(MIN(Quintile_Data[[#This Row],[AE_Amt_Q1]:[AE_Amt_Q5]])-Quintile_Data[[#This Row],[AE_Amt_Overall]])</f>
        <v>0.32615289654238611</v>
      </c>
      <c r="AA1433" s="19">
        <f>VLOOKUP(Quintile_Data[[#This Row],[Deaths_Q1]],Mapping!$A$2:$B$8,2,FALSE)</f>
        <v>50</v>
      </c>
      <c r="AB1433" s="8">
        <f>VLOOKUP(Quintile_Data[[#This Row],[Deaths_Q2]],Mapping!$A$2:$B$8,2,FALSE)</f>
        <v>50</v>
      </c>
      <c r="AC1433" s="8">
        <f>VLOOKUP(Quintile_Data[[#This Row],[Deaths_Q3]],Mapping!$A$2:$B$8,2,FALSE)</f>
        <v>50</v>
      </c>
      <c r="AD1433" s="8">
        <f>VLOOKUP(Quintile_Data[[#This Row],[Deaths_Q4]],Mapping!$A$2:$B$8,2,FALSE)</f>
        <v>50</v>
      </c>
      <c r="AE1433" s="8">
        <f>VLOOKUP(Quintile_Data[[#This Row],[Deaths_Q5]],Mapping!$A$2:$B$8,2,FALSE)</f>
        <v>50</v>
      </c>
      <c r="AF1433" s="8">
        <f>VLOOKUP(Quintile_Data[[#This Row],[Deaths_Overall]],Mapping!$A$2:$B$8,2,FALSE)</f>
        <v>100</v>
      </c>
    </row>
    <row r="1434" spans="1:32" x14ac:dyDescent="0.25">
      <c r="A1434" t="s">
        <v>12</v>
      </c>
      <c r="B1434" t="s">
        <v>8</v>
      </c>
      <c r="C1434" t="s">
        <v>28</v>
      </c>
      <c r="D1434" t="s">
        <v>17</v>
      </c>
      <c r="E1434" t="s">
        <v>61</v>
      </c>
      <c r="F1434" t="s">
        <v>7</v>
      </c>
      <c r="G1434" s="10">
        <v>1.67543882110521</v>
      </c>
      <c r="H1434" s="5">
        <v>1.2361807876387401</v>
      </c>
      <c r="I1434" s="5">
        <v>0.97815709365807002</v>
      </c>
      <c r="J1434" s="5">
        <v>0.81132893345531099</v>
      </c>
      <c r="K1434" s="5">
        <v>0.43974698716921201</v>
      </c>
      <c r="L1434" s="5">
        <v>0.99909609035299596</v>
      </c>
      <c r="M1434" s="10">
        <v>1.5495561775026501</v>
      </c>
      <c r="N1434" s="5">
        <v>1.13346256973806</v>
      </c>
      <c r="O1434" s="5">
        <v>1.0706061846502599</v>
      </c>
      <c r="P1434" s="5">
        <v>0.94808180462246605</v>
      </c>
      <c r="Q1434" s="5">
        <v>0.83669594011503201</v>
      </c>
      <c r="R1434" s="5">
        <v>1.0703403431107501</v>
      </c>
      <c r="S1434" s="11" t="s">
        <v>49</v>
      </c>
      <c r="T1434" t="s">
        <v>49</v>
      </c>
      <c r="U1434" t="s">
        <v>49</v>
      </c>
      <c r="V1434" t="s">
        <v>49</v>
      </c>
      <c r="W1434" t="s">
        <v>53</v>
      </c>
      <c r="X1434" t="s">
        <v>48</v>
      </c>
      <c r="Y1434" s="7">
        <f>ABS(Quintile_Data[[#This Row],[AE_Amt_Overall]]-MAX(Quintile_Data[[#This Row],[AE_Amt_Q1]:[AE_Amt_Q5]]))</f>
        <v>0.67634273075221407</v>
      </c>
      <c r="Z1434" s="6">
        <f>ABS(MIN(Quintile_Data[[#This Row],[AE_Amt_Q1]:[AE_Amt_Q5]])-Quintile_Data[[#This Row],[AE_Amt_Overall]])</f>
        <v>0.55934910318378395</v>
      </c>
      <c r="AA1434" s="19">
        <f>VLOOKUP(Quintile_Data[[#This Row],[Deaths_Q1]],Mapping!$A$2:$B$8,2,FALSE)</f>
        <v>25</v>
      </c>
      <c r="AB1434" s="8">
        <f>VLOOKUP(Quintile_Data[[#This Row],[Deaths_Q2]],Mapping!$A$2:$B$8,2,FALSE)</f>
        <v>25</v>
      </c>
      <c r="AC1434" s="8">
        <f>VLOOKUP(Quintile_Data[[#This Row],[Deaths_Q3]],Mapping!$A$2:$B$8,2,FALSE)</f>
        <v>25</v>
      </c>
      <c r="AD1434" s="8">
        <f>VLOOKUP(Quintile_Data[[#This Row],[Deaths_Q4]],Mapping!$A$2:$B$8,2,FALSE)</f>
        <v>25</v>
      </c>
      <c r="AE1434" s="8">
        <f>VLOOKUP(Quintile_Data[[#This Row],[Deaths_Q5]],Mapping!$A$2:$B$8,2,FALSE)</f>
        <v>12</v>
      </c>
      <c r="AF1434" s="8">
        <f>VLOOKUP(Quintile_Data[[#This Row],[Deaths_Overall]],Mapping!$A$2:$B$8,2,FALSE)</f>
        <v>50</v>
      </c>
    </row>
    <row r="1435" spans="1:32" x14ac:dyDescent="0.25">
      <c r="A1435" t="s">
        <v>12</v>
      </c>
      <c r="B1435" t="s">
        <v>8</v>
      </c>
      <c r="C1435" t="s">
        <v>28</v>
      </c>
      <c r="D1435" t="s">
        <v>17</v>
      </c>
      <c r="E1435" t="s">
        <v>61</v>
      </c>
      <c r="F1435" t="s">
        <v>57</v>
      </c>
      <c r="G1435" s="10">
        <v>1.6997625883960601</v>
      </c>
      <c r="H1435" s="5">
        <v>1.38522359610571</v>
      </c>
      <c r="I1435" s="5">
        <v>1.11265374798145</v>
      </c>
      <c r="J1435" s="5">
        <v>0.97158753983386204</v>
      </c>
      <c r="K1435" s="5">
        <v>0.70566084116044103</v>
      </c>
      <c r="L1435" s="5">
        <v>1.0860173341203001</v>
      </c>
      <c r="M1435" s="10">
        <v>1.5941352435790701</v>
      </c>
      <c r="N1435" s="5">
        <v>1.39426693401813</v>
      </c>
      <c r="O1435" s="5">
        <v>1.2003157249542999</v>
      </c>
      <c r="P1435" s="5">
        <v>1.2293192498366701</v>
      </c>
      <c r="Q1435" s="5">
        <v>0.87022360905267804</v>
      </c>
      <c r="R1435" s="5">
        <v>1.2400392338266</v>
      </c>
      <c r="S1435" s="11" t="s">
        <v>48</v>
      </c>
      <c r="T1435" t="s">
        <v>48</v>
      </c>
      <c r="U1435" t="s">
        <v>48</v>
      </c>
      <c r="V1435" t="s">
        <v>48</v>
      </c>
      <c r="W1435" t="s">
        <v>48</v>
      </c>
      <c r="X1435" t="s">
        <v>50</v>
      </c>
      <c r="Y1435" s="7">
        <f>ABS(Quintile_Data[[#This Row],[AE_Amt_Overall]]-MAX(Quintile_Data[[#This Row],[AE_Amt_Q1]:[AE_Amt_Q5]]))</f>
        <v>0.61374525427575999</v>
      </c>
      <c r="Z1435" s="6">
        <f>ABS(MIN(Quintile_Data[[#This Row],[AE_Amt_Q1]:[AE_Amt_Q5]])-Quintile_Data[[#This Row],[AE_Amt_Overall]])</f>
        <v>0.38035649295985907</v>
      </c>
      <c r="AA1435" s="19">
        <f>VLOOKUP(Quintile_Data[[#This Row],[Deaths_Q1]],Mapping!$A$2:$B$8,2,FALSE)</f>
        <v>50</v>
      </c>
      <c r="AB1435" s="8">
        <f>VLOOKUP(Quintile_Data[[#This Row],[Deaths_Q2]],Mapping!$A$2:$B$8,2,FALSE)</f>
        <v>50</v>
      </c>
      <c r="AC1435" s="8">
        <f>VLOOKUP(Quintile_Data[[#This Row],[Deaths_Q3]],Mapping!$A$2:$B$8,2,FALSE)</f>
        <v>50</v>
      </c>
      <c r="AD1435" s="8">
        <f>VLOOKUP(Quintile_Data[[#This Row],[Deaths_Q4]],Mapping!$A$2:$B$8,2,FALSE)</f>
        <v>50</v>
      </c>
      <c r="AE1435" s="8">
        <f>VLOOKUP(Quintile_Data[[#This Row],[Deaths_Q5]],Mapping!$A$2:$B$8,2,FALSE)</f>
        <v>50</v>
      </c>
      <c r="AF1435" s="8">
        <f>VLOOKUP(Quintile_Data[[#This Row],[Deaths_Overall]],Mapping!$A$2:$B$8,2,FALSE)</f>
        <v>100</v>
      </c>
    </row>
    <row r="1436" spans="1:32" x14ac:dyDescent="0.25">
      <c r="A1436" t="s">
        <v>12</v>
      </c>
      <c r="B1436" t="s">
        <v>8</v>
      </c>
      <c r="C1436" t="s">
        <v>28</v>
      </c>
      <c r="D1436" t="s">
        <v>17</v>
      </c>
      <c r="E1436" t="s">
        <v>62</v>
      </c>
      <c r="F1436" t="s">
        <v>16</v>
      </c>
      <c r="G1436" s="10">
        <v>1.7735145780785799</v>
      </c>
      <c r="H1436" s="5">
        <v>1.40539279687245</v>
      </c>
      <c r="I1436" s="5">
        <v>1.1796955214617899</v>
      </c>
      <c r="J1436" s="5">
        <v>1.01251249706966</v>
      </c>
      <c r="K1436" s="5">
        <v>0.76311548443947597</v>
      </c>
      <c r="L1436" s="5">
        <v>1.1770834228871201</v>
      </c>
      <c r="M1436" s="10">
        <v>1.63747868889911</v>
      </c>
      <c r="N1436" s="5">
        <v>1.40566625973116</v>
      </c>
      <c r="O1436" s="5">
        <v>1.22661124573529</v>
      </c>
      <c r="P1436" s="5">
        <v>1.0306427040538799</v>
      </c>
      <c r="Q1436" s="5">
        <v>0.68561664759874796</v>
      </c>
      <c r="R1436" s="5">
        <v>1.1591852945816199</v>
      </c>
      <c r="S1436" s="11" t="s">
        <v>49</v>
      </c>
      <c r="T1436" t="s">
        <v>49</v>
      </c>
      <c r="U1436" t="s">
        <v>49</v>
      </c>
      <c r="V1436" t="s">
        <v>49</v>
      </c>
      <c r="W1436" t="s">
        <v>49</v>
      </c>
      <c r="X1436" t="s">
        <v>48</v>
      </c>
      <c r="Y1436" s="7">
        <f>ABS(Quintile_Data[[#This Row],[AE_Amt_Overall]]-MAX(Quintile_Data[[#This Row],[AE_Amt_Q1]:[AE_Amt_Q5]]))</f>
        <v>0.59643115519145984</v>
      </c>
      <c r="Z1436" s="6">
        <f>ABS(MIN(Quintile_Data[[#This Row],[AE_Amt_Q1]:[AE_Amt_Q5]])-Quintile_Data[[#This Row],[AE_Amt_Overall]])</f>
        <v>0.41396793844764412</v>
      </c>
      <c r="AA1436" s="19">
        <f>VLOOKUP(Quintile_Data[[#This Row],[Deaths_Q1]],Mapping!$A$2:$B$8,2,FALSE)</f>
        <v>25</v>
      </c>
      <c r="AB1436" s="8">
        <f>VLOOKUP(Quintile_Data[[#This Row],[Deaths_Q2]],Mapping!$A$2:$B$8,2,FALSE)</f>
        <v>25</v>
      </c>
      <c r="AC1436" s="8">
        <f>VLOOKUP(Quintile_Data[[#This Row],[Deaths_Q3]],Mapping!$A$2:$B$8,2,FALSE)</f>
        <v>25</v>
      </c>
      <c r="AD1436" s="8">
        <f>VLOOKUP(Quintile_Data[[#This Row],[Deaths_Q4]],Mapping!$A$2:$B$8,2,FALSE)</f>
        <v>25</v>
      </c>
      <c r="AE1436" s="8">
        <f>VLOOKUP(Quintile_Data[[#This Row],[Deaths_Q5]],Mapping!$A$2:$B$8,2,FALSE)</f>
        <v>25</v>
      </c>
      <c r="AF1436" s="8">
        <f>VLOOKUP(Quintile_Data[[#This Row],[Deaths_Overall]],Mapping!$A$2:$B$8,2,FALSE)</f>
        <v>50</v>
      </c>
    </row>
    <row r="1437" spans="1:32" x14ac:dyDescent="0.25">
      <c r="A1437" t="s">
        <v>12</v>
      </c>
      <c r="B1437" t="s">
        <v>8</v>
      </c>
      <c r="C1437" t="s">
        <v>28</v>
      </c>
      <c r="D1437" t="s">
        <v>17</v>
      </c>
      <c r="E1437" t="s">
        <v>62</v>
      </c>
      <c r="F1437" t="s">
        <v>7</v>
      </c>
      <c r="G1437" s="10">
        <v>2.5221832410414402</v>
      </c>
      <c r="H1437" s="5">
        <v>1.3785963520229301</v>
      </c>
      <c r="I1437" s="5">
        <v>1.04631857369721</v>
      </c>
      <c r="J1437" s="5">
        <v>0.77479229977394903</v>
      </c>
      <c r="K1437" s="5">
        <v>0.42550332674195002</v>
      </c>
      <c r="L1437" s="5">
        <v>0.949699505468097</v>
      </c>
      <c r="M1437" s="10">
        <v>1.65263375471373</v>
      </c>
      <c r="N1437" s="5">
        <v>1.1756621614208</v>
      </c>
      <c r="O1437" s="5">
        <v>1.1544017532269299</v>
      </c>
      <c r="P1437" s="5">
        <v>0.90847658694904798</v>
      </c>
      <c r="Q1437" s="5">
        <v>0.89901103918957004</v>
      </c>
      <c r="R1437" s="5">
        <v>1.0508515904401201</v>
      </c>
      <c r="S1437" s="11" t="s">
        <v>51</v>
      </c>
      <c r="T1437" t="s">
        <v>53</v>
      </c>
      <c r="U1437" t="s">
        <v>49</v>
      </c>
      <c r="V1437" t="s">
        <v>49</v>
      </c>
      <c r="W1437" t="s">
        <v>53</v>
      </c>
      <c r="X1437" t="s">
        <v>48</v>
      </c>
      <c r="Y1437" s="7">
        <f>ABS(Quintile_Data[[#This Row],[AE_Amt_Overall]]-MAX(Quintile_Data[[#This Row],[AE_Amt_Q1]:[AE_Amt_Q5]]))</f>
        <v>1.5724837355733432</v>
      </c>
      <c r="Z1437" s="6">
        <f>ABS(MIN(Quintile_Data[[#This Row],[AE_Amt_Q1]:[AE_Amt_Q5]])-Quintile_Data[[#This Row],[AE_Amt_Overall]])</f>
        <v>0.52419617872614699</v>
      </c>
      <c r="AA1437" s="19">
        <f>VLOOKUP(Quintile_Data[[#This Row],[Deaths_Q1]],Mapping!$A$2:$B$8,2,FALSE)</f>
        <v>6</v>
      </c>
      <c r="AB1437" s="8">
        <f>VLOOKUP(Quintile_Data[[#This Row],[Deaths_Q2]],Mapping!$A$2:$B$8,2,FALSE)</f>
        <v>12</v>
      </c>
      <c r="AC1437" s="8">
        <f>VLOOKUP(Quintile_Data[[#This Row],[Deaths_Q3]],Mapping!$A$2:$B$8,2,FALSE)</f>
        <v>25</v>
      </c>
      <c r="AD1437" s="8">
        <f>VLOOKUP(Quintile_Data[[#This Row],[Deaths_Q4]],Mapping!$A$2:$B$8,2,FALSE)</f>
        <v>25</v>
      </c>
      <c r="AE1437" s="8">
        <f>VLOOKUP(Quintile_Data[[#This Row],[Deaths_Q5]],Mapping!$A$2:$B$8,2,FALSE)</f>
        <v>12</v>
      </c>
      <c r="AF1437" s="8">
        <f>VLOOKUP(Quintile_Data[[#This Row],[Deaths_Overall]],Mapping!$A$2:$B$8,2,FALSE)</f>
        <v>50</v>
      </c>
    </row>
    <row r="1438" spans="1:32" x14ac:dyDescent="0.25">
      <c r="A1438" t="s">
        <v>12</v>
      </c>
      <c r="B1438" t="s">
        <v>8</v>
      </c>
      <c r="C1438" t="s">
        <v>28</v>
      </c>
      <c r="D1438" t="s">
        <v>17</v>
      </c>
      <c r="E1438" t="s">
        <v>62</v>
      </c>
      <c r="F1438" t="s">
        <v>57</v>
      </c>
      <c r="G1438" s="10">
        <v>1.9627131083489699</v>
      </c>
      <c r="H1438" s="5">
        <v>1.26515774173968</v>
      </c>
      <c r="I1438" s="5">
        <v>1.0770861803090299</v>
      </c>
      <c r="J1438" s="5">
        <v>0.87755836841294999</v>
      </c>
      <c r="K1438" s="5">
        <v>0.62843910213356402</v>
      </c>
      <c r="L1438" s="5">
        <v>0.99758607632779905</v>
      </c>
      <c r="M1438" s="10">
        <v>1.43116200884016</v>
      </c>
      <c r="N1438" s="5">
        <v>1.1275296639953301</v>
      </c>
      <c r="O1438" s="5">
        <v>1.2041368387649101</v>
      </c>
      <c r="P1438" s="5">
        <v>0.95935583180112505</v>
      </c>
      <c r="Q1438" s="5">
        <v>1.11402422035133</v>
      </c>
      <c r="R1438" s="5">
        <v>1.1291215486863799</v>
      </c>
      <c r="S1438" s="11" t="s">
        <v>49</v>
      </c>
      <c r="T1438" t="s">
        <v>49</v>
      </c>
      <c r="U1438" t="s">
        <v>48</v>
      </c>
      <c r="V1438" t="s">
        <v>48</v>
      </c>
      <c r="W1438" t="s">
        <v>49</v>
      </c>
      <c r="X1438" t="s">
        <v>48</v>
      </c>
      <c r="Y1438" s="7">
        <f>ABS(Quintile_Data[[#This Row],[AE_Amt_Overall]]-MAX(Quintile_Data[[#This Row],[AE_Amt_Q1]:[AE_Amt_Q5]]))</f>
        <v>0.96512703202117089</v>
      </c>
      <c r="Z1438" s="6">
        <f>ABS(MIN(Quintile_Data[[#This Row],[AE_Amt_Q1]:[AE_Amt_Q5]])-Quintile_Data[[#This Row],[AE_Amt_Overall]])</f>
        <v>0.36914697419423503</v>
      </c>
      <c r="AA1438" s="19">
        <f>VLOOKUP(Quintile_Data[[#This Row],[Deaths_Q1]],Mapping!$A$2:$B$8,2,FALSE)</f>
        <v>25</v>
      </c>
      <c r="AB1438" s="8">
        <f>VLOOKUP(Quintile_Data[[#This Row],[Deaths_Q2]],Mapping!$A$2:$B$8,2,FALSE)</f>
        <v>25</v>
      </c>
      <c r="AC1438" s="8">
        <f>VLOOKUP(Quintile_Data[[#This Row],[Deaths_Q3]],Mapping!$A$2:$B$8,2,FALSE)</f>
        <v>50</v>
      </c>
      <c r="AD1438" s="8">
        <f>VLOOKUP(Quintile_Data[[#This Row],[Deaths_Q4]],Mapping!$A$2:$B$8,2,FALSE)</f>
        <v>50</v>
      </c>
      <c r="AE1438" s="8">
        <f>VLOOKUP(Quintile_Data[[#This Row],[Deaths_Q5]],Mapping!$A$2:$B$8,2,FALSE)</f>
        <v>25</v>
      </c>
      <c r="AF1438" s="8">
        <f>VLOOKUP(Quintile_Data[[#This Row],[Deaths_Overall]],Mapping!$A$2:$B$8,2,FALSE)</f>
        <v>50</v>
      </c>
    </row>
    <row r="1439" spans="1:32" x14ac:dyDescent="0.25">
      <c r="A1439" t="s">
        <v>12</v>
      </c>
      <c r="B1439" t="s">
        <v>8</v>
      </c>
      <c r="C1439" t="s">
        <v>28</v>
      </c>
      <c r="D1439" t="s">
        <v>17</v>
      </c>
      <c r="E1439" t="s">
        <v>11</v>
      </c>
      <c r="F1439" t="s">
        <v>16</v>
      </c>
      <c r="G1439" s="10">
        <v>2.06707760233241</v>
      </c>
      <c r="H1439" s="5">
        <v>1.5411104587142399</v>
      </c>
      <c r="I1439" s="5">
        <v>1.2877502969530901</v>
      </c>
      <c r="J1439" s="5">
        <v>0.94527722788049795</v>
      </c>
      <c r="K1439" s="5">
        <v>0.57329782675005803</v>
      </c>
      <c r="L1439" s="5">
        <v>1.19617247995496</v>
      </c>
      <c r="M1439" s="10">
        <v>2.0408785519453998</v>
      </c>
      <c r="N1439" s="5">
        <v>1.53546007159074</v>
      </c>
      <c r="O1439" s="5">
        <v>1.35395833979403</v>
      </c>
      <c r="P1439" s="5">
        <v>1.0606199200621</v>
      </c>
      <c r="Q1439" s="5">
        <v>0.73418675745845896</v>
      </c>
      <c r="R1439" s="5">
        <v>1.2948083387130001</v>
      </c>
      <c r="S1439" s="11" t="s">
        <v>49</v>
      </c>
      <c r="T1439" t="s">
        <v>49</v>
      </c>
      <c r="U1439" t="s">
        <v>49</v>
      </c>
      <c r="V1439" t="s">
        <v>49</v>
      </c>
      <c r="W1439" t="s">
        <v>53</v>
      </c>
      <c r="X1439" t="s">
        <v>48</v>
      </c>
      <c r="Y1439" s="7">
        <f>ABS(Quintile_Data[[#This Row],[AE_Amt_Overall]]-MAX(Quintile_Data[[#This Row],[AE_Amt_Q1]:[AE_Amt_Q5]]))</f>
        <v>0.87090512237744999</v>
      </c>
      <c r="Z1439" s="6">
        <f>ABS(MIN(Quintile_Data[[#This Row],[AE_Amt_Q1]:[AE_Amt_Q5]])-Quintile_Data[[#This Row],[AE_Amt_Overall]])</f>
        <v>0.62287465320490198</v>
      </c>
      <c r="AA1439" s="19">
        <f>VLOOKUP(Quintile_Data[[#This Row],[Deaths_Q1]],Mapping!$A$2:$B$8,2,FALSE)</f>
        <v>25</v>
      </c>
      <c r="AB1439" s="8">
        <f>VLOOKUP(Quintile_Data[[#This Row],[Deaths_Q2]],Mapping!$A$2:$B$8,2,FALSE)</f>
        <v>25</v>
      </c>
      <c r="AC1439" s="8">
        <f>VLOOKUP(Quintile_Data[[#This Row],[Deaths_Q3]],Mapping!$A$2:$B$8,2,FALSE)</f>
        <v>25</v>
      </c>
      <c r="AD1439" s="8">
        <f>VLOOKUP(Quintile_Data[[#This Row],[Deaths_Q4]],Mapping!$A$2:$B$8,2,FALSE)</f>
        <v>25</v>
      </c>
      <c r="AE1439" s="8">
        <f>VLOOKUP(Quintile_Data[[#This Row],[Deaths_Q5]],Mapping!$A$2:$B$8,2,FALSE)</f>
        <v>12</v>
      </c>
      <c r="AF1439" s="8">
        <f>VLOOKUP(Quintile_Data[[#This Row],[Deaths_Overall]],Mapping!$A$2:$B$8,2,FALSE)</f>
        <v>50</v>
      </c>
    </row>
    <row r="1440" spans="1:32" x14ac:dyDescent="0.25">
      <c r="A1440" t="s">
        <v>12</v>
      </c>
      <c r="B1440" t="s">
        <v>8</v>
      </c>
      <c r="C1440" t="s">
        <v>28</v>
      </c>
      <c r="D1440" t="s">
        <v>17</v>
      </c>
      <c r="E1440" t="s">
        <v>11</v>
      </c>
      <c r="F1440" t="s">
        <v>7</v>
      </c>
      <c r="G1440" s="10">
        <v>2.88506521083242</v>
      </c>
      <c r="H1440" s="5">
        <v>1.6619493844762501</v>
      </c>
      <c r="I1440" s="5">
        <v>1.04303455083477</v>
      </c>
      <c r="J1440" s="5">
        <v>0.84978632980912605</v>
      </c>
      <c r="K1440" s="5">
        <v>0.49300388289775099</v>
      </c>
      <c r="L1440" s="5">
        <v>0.98403873619255999</v>
      </c>
      <c r="M1440" s="10">
        <v>1.5364550928518701</v>
      </c>
      <c r="N1440" s="5">
        <v>1.5522365607269299</v>
      </c>
      <c r="O1440" s="5">
        <v>1.2141731552549699</v>
      </c>
      <c r="P1440" s="5">
        <v>0.79761543088935605</v>
      </c>
      <c r="Q1440" s="5">
        <v>0.73694554168095405</v>
      </c>
      <c r="R1440" s="5">
        <v>0.98974224155738399</v>
      </c>
      <c r="S1440" s="11" t="s">
        <v>51</v>
      </c>
      <c r="T1440" t="s">
        <v>51</v>
      </c>
      <c r="U1440" t="s">
        <v>49</v>
      </c>
      <c r="V1440" t="s">
        <v>53</v>
      </c>
      <c r="W1440" t="s">
        <v>53</v>
      </c>
      <c r="X1440" t="s">
        <v>49</v>
      </c>
      <c r="Y1440" s="7">
        <f>ABS(Quintile_Data[[#This Row],[AE_Amt_Overall]]-MAX(Quintile_Data[[#This Row],[AE_Amt_Q1]:[AE_Amt_Q5]]))</f>
        <v>1.90102647463986</v>
      </c>
      <c r="Z1440" s="6">
        <f>ABS(MIN(Quintile_Data[[#This Row],[AE_Amt_Q1]:[AE_Amt_Q5]])-Quintile_Data[[#This Row],[AE_Amt_Overall]])</f>
        <v>0.491034853294809</v>
      </c>
      <c r="AA1440" s="19">
        <f>VLOOKUP(Quintile_Data[[#This Row],[Deaths_Q1]],Mapping!$A$2:$B$8,2,FALSE)</f>
        <v>6</v>
      </c>
      <c r="AB1440" s="8">
        <f>VLOOKUP(Quintile_Data[[#This Row],[Deaths_Q2]],Mapping!$A$2:$B$8,2,FALSE)</f>
        <v>6</v>
      </c>
      <c r="AC1440" s="8">
        <f>VLOOKUP(Quintile_Data[[#This Row],[Deaths_Q3]],Mapping!$A$2:$B$8,2,FALSE)</f>
        <v>25</v>
      </c>
      <c r="AD1440" s="8">
        <f>VLOOKUP(Quintile_Data[[#This Row],[Deaths_Q4]],Mapping!$A$2:$B$8,2,FALSE)</f>
        <v>12</v>
      </c>
      <c r="AE1440" s="8">
        <f>VLOOKUP(Quintile_Data[[#This Row],[Deaths_Q5]],Mapping!$A$2:$B$8,2,FALSE)</f>
        <v>12</v>
      </c>
      <c r="AF1440" s="8">
        <f>VLOOKUP(Quintile_Data[[#This Row],[Deaths_Overall]],Mapping!$A$2:$B$8,2,FALSE)</f>
        <v>25</v>
      </c>
    </row>
    <row r="1441" spans="1:32" x14ac:dyDescent="0.25">
      <c r="A1441" t="s">
        <v>12</v>
      </c>
      <c r="B1441" t="s">
        <v>8</v>
      </c>
      <c r="C1441" t="s">
        <v>28</v>
      </c>
      <c r="D1441" t="s">
        <v>17</v>
      </c>
      <c r="E1441" t="s">
        <v>11</v>
      </c>
      <c r="F1441" t="s">
        <v>57</v>
      </c>
      <c r="G1441" s="10">
        <v>2.6192616847213599</v>
      </c>
      <c r="H1441" s="5">
        <v>1.64369614956498</v>
      </c>
      <c r="I1441" s="5">
        <v>1.1110415395728599</v>
      </c>
      <c r="J1441" s="5">
        <v>0.86665540166674404</v>
      </c>
      <c r="K1441" s="5">
        <v>0.49399156550335899</v>
      </c>
      <c r="L1441" s="5">
        <v>1.02064013301433</v>
      </c>
      <c r="M1441" s="10">
        <v>1.4140058901861401</v>
      </c>
      <c r="N1441" s="5">
        <v>1.5483264945301201</v>
      </c>
      <c r="O1441" s="5">
        <v>1.30782218686274</v>
      </c>
      <c r="P1441" s="5">
        <v>0.99787571849128598</v>
      </c>
      <c r="Q1441" s="5">
        <v>0.78911735038445097</v>
      </c>
      <c r="R1441" s="5">
        <v>1.2026358999309399</v>
      </c>
      <c r="S1441" s="11" t="s">
        <v>49</v>
      </c>
      <c r="T1441" t="s">
        <v>49</v>
      </c>
      <c r="U1441" t="s">
        <v>48</v>
      </c>
      <c r="V1441" t="s">
        <v>49</v>
      </c>
      <c r="W1441" t="s">
        <v>49</v>
      </c>
      <c r="X1441" t="s">
        <v>48</v>
      </c>
      <c r="Y1441" s="7">
        <f>ABS(Quintile_Data[[#This Row],[AE_Amt_Overall]]-MAX(Quintile_Data[[#This Row],[AE_Amt_Q1]:[AE_Amt_Q5]]))</f>
        <v>1.5986215517070299</v>
      </c>
      <c r="Z1441" s="6">
        <f>ABS(MIN(Quintile_Data[[#This Row],[AE_Amt_Q1]:[AE_Amt_Q5]])-Quintile_Data[[#This Row],[AE_Amt_Overall]])</f>
        <v>0.526648567510971</v>
      </c>
      <c r="AA1441" s="19">
        <f>VLOOKUP(Quintile_Data[[#This Row],[Deaths_Q1]],Mapping!$A$2:$B$8,2,FALSE)</f>
        <v>25</v>
      </c>
      <c r="AB1441" s="8">
        <f>VLOOKUP(Quintile_Data[[#This Row],[Deaths_Q2]],Mapping!$A$2:$B$8,2,FALSE)</f>
        <v>25</v>
      </c>
      <c r="AC1441" s="8">
        <f>VLOOKUP(Quintile_Data[[#This Row],[Deaths_Q3]],Mapping!$A$2:$B$8,2,FALSE)</f>
        <v>50</v>
      </c>
      <c r="AD1441" s="8">
        <f>VLOOKUP(Quintile_Data[[#This Row],[Deaths_Q4]],Mapping!$A$2:$B$8,2,FALSE)</f>
        <v>25</v>
      </c>
      <c r="AE1441" s="8">
        <f>VLOOKUP(Quintile_Data[[#This Row],[Deaths_Q5]],Mapping!$A$2:$B$8,2,FALSE)</f>
        <v>25</v>
      </c>
      <c r="AF1441" s="8">
        <f>VLOOKUP(Quintile_Data[[#This Row],[Deaths_Overall]],Mapping!$A$2:$B$8,2,FALSE)</f>
        <v>50</v>
      </c>
    </row>
    <row r="1442" spans="1:32" x14ac:dyDescent="0.25">
      <c r="A1442" t="s">
        <v>12</v>
      </c>
      <c r="B1442" t="s">
        <v>8</v>
      </c>
      <c r="C1442" t="s">
        <v>28</v>
      </c>
      <c r="D1442" t="s">
        <v>17</v>
      </c>
      <c r="E1442" t="s">
        <v>58</v>
      </c>
      <c r="F1442" t="s">
        <v>16</v>
      </c>
      <c r="G1442" s="10">
        <v>1.61641736950236</v>
      </c>
      <c r="H1442" s="5">
        <v>1.4324900988831</v>
      </c>
      <c r="I1442" s="5">
        <v>1.2988914343612901</v>
      </c>
      <c r="J1442" s="5">
        <v>1.14900573062213</v>
      </c>
      <c r="K1442" s="5">
        <v>0.97385883758979297</v>
      </c>
      <c r="L1442" s="5">
        <v>1.23565955577844</v>
      </c>
      <c r="M1442" s="10">
        <v>1.5607870930551999</v>
      </c>
      <c r="N1442" s="5">
        <v>1.4703150906784599</v>
      </c>
      <c r="O1442" s="5">
        <v>1.3367047289877401</v>
      </c>
      <c r="P1442" s="5">
        <v>1.15801919011289</v>
      </c>
      <c r="Q1442" s="5">
        <v>0.99655912351511</v>
      </c>
      <c r="R1442" s="5">
        <v>1.26339106527249</v>
      </c>
      <c r="S1442" s="11" t="s">
        <v>48</v>
      </c>
      <c r="T1442" t="s">
        <v>48</v>
      </c>
      <c r="U1442" t="s">
        <v>50</v>
      </c>
      <c r="V1442" t="s">
        <v>48</v>
      </c>
      <c r="W1442" t="s">
        <v>48</v>
      </c>
      <c r="X1442" t="s">
        <v>50</v>
      </c>
      <c r="Y1442" s="7">
        <f>ABS(Quintile_Data[[#This Row],[AE_Amt_Overall]]-MAX(Quintile_Data[[#This Row],[AE_Amt_Q1]:[AE_Amt_Q5]]))</f>
        <v>0.38075781372392004</v>
      </c>
      <c r="Z1442" s="6">
        <f>ABS(MIN(Quintile_Data[[#This Row],[AE_Amt_Q1]:[AE_Amt_Q5]])-Quintile_Data[[#This Row],[AE_Amt_Overall]])</f>
        <v>0.26180071818864703</v>
      </c>
      <c r="AA1442" s="19">
        <f>VLOOKUP(Quintile_Data[[#This Row],[Deaths_Q1]],Mapping!$A$2:$B$8,2,FALSE)</f>
        <v>50</v>
      </c>
      <c r="AB1442" s="8">
        <f>VLOOKUP(Quintile_Data[[#This Row],[Deaths_Q2]],Mapping!$A$2:$B$8,2,FALSE)</f>
        <v>50</v>
      </c>
      <c r="AC1442" s="8">
        <f>VLOOKUP(Quintile_Data[[#This Row],[Deaths_Q3]],Mapping!$A$2:$B$8,2,FALSE)</f>
        <v>100</v>
      </c>
      <c r="AD1442" s="8">
        <f>VLOOKUP(Quintile_Data[[#This Row],[Deaths_Q4]],Mapping!$A$2:$B$8,2,FALSE)</f>
        <v>50</v>
      </c>
      <c r="AE1442" s="8">
        <f>VLOOKUP(Quintile_Data[[#This Row],[Deaths_Q5]],Mapping!$A$2:$B$8,2,FALSE)</f>
        <v>50</v>
      </c>
      <c r="AF1442" s="8">
        <f>VLOOKUP(Quintile_Data[[#This Row],[Deaths_Overall]],Mapping!$A$2:$B$8,2,FALSE)</f>
        <v>100</v>
      </c>
    </row>
    <row r="1443" spans="1:32" x14ac:dyDescent="0.25">
      <c r="A1443" t="s">
        <v>12</v>
      </c>
      <c r="B1443" t="s">
        <v>8</v>
      </c>
      <c r="C1443" t="s">
        <v>28</v>
      </c>
      <c r="D1443" t="s">
        <v>17</v>
      </c>
      <c r="E1443" t="s">
        <v>58</v>
      </c>
      <c r="F1443" t="s">
        <v>7</v>
      </c>
      <c r="G1443" s="10">
        <v>1.75292996464645</v>
      </c>
      <c r="H1443" s="5">
        <v>1.3213491269883799</v>
      </c>
      <c r="I1443" s="5">
        <v>1.07389197628155</v>
      </c>
      <c r="J1443" s="5">
        <v>0.88875820522821403</v>
      </c>
      <c r="K1443" s="5">
        <v>0.69021706044259001</v>
      </c>
      <c r="L1443" s="5">
        <v>0.98795726935073802</v>
      </c>
      <c r="M1443" s="10">
        <v>1.5596018753419501</v>
      </c>
      <c r="N1443" s="5">
        <v>1.2198616688851001</v>
      </c>
      <c r="O1443" s="5">
        <v>1.1027592317127599</v>
      </c>
      <c r="P1443" s="5">
        <v>0.99019108743584705</v>
      </c>
      <c r="Q1443" s="5">
        <v>0.91474125687852004</v>
      </c>
      <c r="R1443" s="5">
        <v>1.05557678624342</v>
      </c>
      <c r="S1443" s="11" t="s">
        <v>49</v>
      </c>
      <c r="T1443" t="s">
        <v>49</v>
      </c>
      <c r="U1443" t="s">
        <v>48</v>
      </c>
      <c r="V1443" t="s">
        <v>48</v>
      </c>
      <c r="W1443" t="s">
        <v>49</v>
      </c>
      <c r="X1443" t="s">
        <v>48</v>
      </c>
      <c r="Y1443" s="7">
        <f>ABS(Quintile_Data[[#This Row],[AE_Amt_Overall]]-MAX(Quintile_Data[[#This Row],[AE_Amt_Q1]:[AE_Amt_Q5]]))</f>
        <v>0.76497269529571199</v>
      </c>
      <c r="Z1443" s="6">
        <f>ABS(MIN(Quintile_Data[[#This Row],[AE_Amt_Q1]:[AE_Amt_Q5]])-Quintile_Data[[#This Row],[AE_Amt_Overall]])</f>
        <v>0.29774020890814801</v>
      </c>
      <c r="AA1443" s="19">
        <f>VLOOKUP(Quintile_Data[[#This Row],[Deaths_Q1]],Mapping!$A$2:$B$8,2,FALSE)</f>
        <v>25</v>
      </c>
      <c r="AB1443" s="8">
        <f>VLOOKUP(Quintile_Data[[#This Row],[Deaths_Q2]],Mapping!$A$2:$B$8,2,FALSE)</f>
        <v>25</v>
      </c>
      <c r="AC1443" s="8">
        <f>VLOOKUP(Quintile_Data[[#This Row],[Deaths_Q3]],Mapping!$A$2:$B$8,2,FALSE)</f>
        <v>50</v>
      </c>
      <c r="AD1443" s="8">
        <f>VLOOKUP(Quintile_Data[[#This Row],[Deaths_Q4]],Mapping!$A$2:$B$8,2,FALSE)</f>
        <v>50</v>
      </c>
      <c r="AE1443" s="8">
        <f>VLOOKUP(Quintile_Data[[#This Row],[Deaths_Q5]],Mapping!$A$2:$B$8,2,FALSE)</f>
        <v>25</v>
      </c>
      <c r="AF1443" s="8">
        <f>VLOOKUP(Quintile_Data[[#This Row],[Deaths_Overall]],Mapping!$A$2:$B$8,2,FALSE)</f>
        <v>50</v>
      </c>
    </row>
    <row r="1444" spans="1:32" x14ac:dyDescent="0.25">
      <c r="A1444" t="s">
        <v>12</v>
      </c>
      <c r="B1444" t="s">
        <v>8</v>
      </c>
      <c r="C1444" t="s">
        <v>28</v>
      </c>
      <c r="D1444" t="s">
        <v>17</v>
      </c>
      <c r="E1444" t="s">
        <v>58</v>
      </c>
      <c r="F1444" t="s">
        <v>57</v>
      </c>
      <c r="G1444" s="10">
        <v>1.61504759792009</v>
      </c>
      <c r="H1444" s="5">
        <v>1.3371063597979</v>
      </c>
      <c r="I1444" s="5">
        <v>1.14139529971683</v>
      </c>
      <c r="J1444" s="5">
        <v>0.99206030841901705</v>
      </c>
      <c r="K1444" s="5">
        <v>0.80837601213766996</v>
      </c>
      <c r="L1444" s="5">
        <v>1.06601395719562</v>
      </c>
      <c r="M1444" s="10">
        <v>1.4969874513080299</v>
      </c>
      <c r="N1444" s="5">
        <v>1.3832978963776701</v>
      </c>
      <c r="O1444" s="5">
        <v>1.2335090871930301</v>
      </c>
      <c r="P1444" s="5">
        <v>1.20999937545727</v>
      </c>
      <c r="Q1444" s="5">
        <v>0.98625875874883895</v>
      </c>
      <c r="R1444" s="5">
        <v>1.22515910462679</v>
      </c>
      <c r="S1444" s="11" t="s">
        <v>48</v>
      </c>
      <c r="T1444" t="s">
        <v>48</v>
      </c>
      <c r="U1444" t="s">
        <v>50</v>
      </c>
      <c r="V1444" t="s">
        <v>50</v>
      </c>
      <c r="W1444" t="s">
        <v>48</v>
      </c>
      <c r="X1444" t="s">
        <v>50</v>
      </c>
      <c r="Y1444" s="7">
        <f>ABS(Quintile_Data[[#This Row],[AE_Amt_Overall]]-MAX(Quintile_Data[[#This Row],[AE_Amt_Q1]:[AE_Amt_Q5]]))</f>
        <v>0.54903364072447003</v>
      </c>
      <c r="Z1444" s="6">
        <f>ABS(MIN(Quintile_Data[[#This Row],[AE_Amt_Q1]:[AE_Amt_Q5]])-Quintile_Data[[#This Row],[AE_Amt_Overall]])</f>
        <v>0.25763794505795001</v>
      </c>
      <c r="AA1444" s="19">
        <f>VLOOKUP(Quintile_Data[[#This Row],[Deaths_Q1]],Mapping!$A$2:$B$8,2,FALSE)</f>
        <v>50</v>
      </c>
      <c r="AB1444" s="8">
        <f>VLOOKUP(Quintile_Data[[#This Row],[Deaths_Q2]],Mapping!$A$2:$B$8,2,FALSE)</f>
        <v>50</v>
      </c>
      <c r="AC1444" s="8">
        <f>VLOOKUP(Quintile_Data[[#This Row],[Deaths_Q3]],Mapping!$A$2:$B$8,2,FALSE)</f>
        <v>100</v>
      </c>
      <c r="AD1444" s="8">
        <f>VLOOKUP(Quintile_Data[[#This Row],[Deaths_Q4]],Mapping!$A$2:$B$8,2,FALSE)</f>
        <v>100</v>
      </c>
      <c r="AE1444" s="8">
        <f>VLOOKUP(Quintile_Data[[#This Row],[Deaths_Q5]],Mapping!$A$2:$B$8,2,FALSE)</f>
        <v>50</v>
      </c>
      <c r="AF1444" s="8">
        <f>VLOOKUP(Quintile_Data[[#This Row],[Deaths_Overall]],Mapping!$A$2:$B$8,2,FALSE)</f>
        <v>100</v>
      </c>
    </row>
    <row r="1445" spans="1:32" x14ac:dyDescent="0.25">
      <c r="A1445" t="s">
        <v>12</v>
      </c>
      <c r="B1445" t="s">
        <v>8</v>
      </c>
      <c r="C1445" t="s">
        <v>28</v>
      </c>
      <c r="D1445" t="s">
        <v>29</v>
      </c>
      <c r="E1445" t="s">
        <v>60</v>
      </c>
      <c r="F1445" t="s">
        <v>16</v>
      </c>
      <c r="G1445" s="10">
        <v>1.8875242019382701</v>
      </c>
      <c r="H1445" s="5">
        <v>1.54469053220158</v>
      </c>
      <c r="I1445" s="5">
        <v>1.31502991801445</v>
      </c>
      <c r="J1445" s="5">
        <v>1.1497845339597601</v>
      </c>
      <c r="K1445" s="5">
        <v>0.98601201455909304</v>
      </c>
      <c r="L1445" s="5">
        <v>1.29283912358598</v>
      </c>
      <c r="M1445" s="10">
        <v>1.8446991552427701</v>
      </c>
      <c r="N1445" s="5">
        <v>1.5170993886200601</v>
      </c>
      <c r="O1445" s="5">
        <v>1.3665746166752399</v>
      </c>
      <c r="P1445" s="5">
        <v>1.23167791338106</v>
      </c>
      <c r="Q1445" s="5">
        <v>1.01029861877455</v>
      </c>
      <c r="R1445" s="5">
        <v>1.3370593573196601</v>
      </c>
      <c r="S1445" s="11" t="s">
        <v>48</v>
      </c>
      <c r="T1445" t="s">
        <v>48</v>
      </c>
      <c r="U1445" t="s">
        <v>48</v>
      </c>
      <c r="V1445" t="s">
        <v>48</v>
      </c>
      <c r="W1445" t="s">
        <v>48</v>
      </c>
      <c r="X1445" t="s">
        <v>50</v>
      </c>
      <c r="Y1445" s="7">
        <f>ABS(Quintile_Data[[#This Row],[AE_Amt_Overall]]-MAX(Quintile_Data[[#This Row],[AE_Amt_Q1]:[AE_Amt_Q5]]))</f>
        <v>0.59468507835229012</v>
      </c>
      <c r="Z1445" s="6">
        <f>ABS(MIN(Quintile_Data[[#This Row],[AE_Amt_Q1]:[AE_Amt_Q5]])-Quintile_Data[[#This Row],[AE_Amt_Overall]])</f>
        <v>0.30682710902688692</v>
      </c>
      <c r="AA1445" s="19">
        <f>VLOOKUP(Quintile_Data[[#This Row],[Deaths_Q1]],Mapping!$A$2:$B$8,2,FALSE)</f>
        <v>50</v>
      </c>
      <c r="AB1445" s="8">
        <f>VLOOKUP(Quintile_Data[[#This Row],[Deaths_Q2]],Mapping!$A$2:$B$8,2,FALSE)</f>
        <v>50</v>
      </c>
      <c r="AC1445" s="8">
        <f>VLOOKUP(Quintile_Data[[#This Row],[Deaths_Q3]],Mapping!$A$2:$B$8,2,FALSE)</f>
        <v>50</v>
      </c>
      <c r="AD1445" s="8">
        <f>VLOOKUP(Quintile_Data[[#This Row],[Deaths_Q4]],Mapping!$A$2:$B$8,2,FALSE)</f>
        <v>50</v>
      </c>
      <c r="AE1445" s="8">
        <f>VLOOKUP(Quintile_Data[[#This Row],[Deaths_Q5]],Mapping!$A$2:$B$8,2,FALSE)</f>
        <v>50</v>
      </c>
      <c r="AF1445" s="8">
        <f>VLOOKUP(Quintile_Data[[#This Row],[Deaths_Overall]],Mapping!$A$2:$B$8,2,FALSE)</f>
        <v>100</v>
      </c>
    </row>
    <row r="1446" spans="1:32" x14ac:dyDescent="0.25">
      <c r="A1446" t="s">
        <v>12</v>
      </c>
      <c r="B1446" t="s">
        <v>8</v>
      </c>
      <c r="C1446" t="s">
        <v>28</v>
      </c>
      <c r="D1446" t="s">
        <v>29</v>
      </c>
      <c r="E1446" t="s">
        <v>60</v>
      </c>
      <c r="F1446" t="s">
        <v>7</v>
      </c>
      <c r="G1446" s="10">
        <v>1.8172618063169701</v>
      </c>
      <c r="H1446" s="5">
        <v>1.35884324900826</v>
      </c>
      <c r="I1446" s="5">
        <v>1.15279272327933</v>
      </c>
      <c r="J1446" s="5">
        <v>0.894835480748984</v>
      </c>
      <c r="K1446" s="5">
        <v>0.62104821546287203</v>
      </c>
      <c r="L1446" s="5">
        <v>1.06847435740085</v>
      </c>
      <c r="M1446" s="10">
        <v>1.5547692401516</v>
      </c>
      <c r="N1446" s="5">
        <v>1.3093036579917301</v>
      </c>
      <c r="O1446" s="5">
        <v>1.1736472755385501</v>
      </c>
      <c r="P1446" s="5">
        <v>0.96129249823794904</v>
      </c>
      <c r="Q1446" s="5">
        <v>0.81154435010182302</v>
      </c>
      <c r="R1446" s="5">
        <v>1.10274021852379</v>
      </c>
      <c r="S1446" s="11" t="s">
        <v>49</v>
      </c>
      <c r="T1446" t="s">
        <v>49</v>
      </c>
      <c r="U1446" t="s">
        <v>49</v>
      </c>
      <c r="V1446" t="s">
        <v>48</v>
      </c>
      <c r="W1446" t="s">
        <v>51</v>
      </c>
      <c r="X1446" t="s">
        <v>48</v>
      </c>
      <c r="Y1446" s="7">
        <f>ABS(Quintile_Data[[#This Row],[AE_Amt_Overall]]-MAX(Quintile_Data[[#This Row],[AE_Amt_Q1]:[AE_Amt_Q5]]))</f>
        <v>0.74878744891612015</v>
      </c>
      <c r="Z1446" s="6">
        <f>ABS(MIN(Quintile_Data[[#This Row],[AE_Amt_Q1]:[AE_Amt_Q5]])-Quintile_Data[[#This Row],[AE_Amt_Overall]])</f>
        <v>0.44742614193797792</v>
      </c>
      <c r="AA1446" s="19">
        <f>VLOOKUP(Quintile_Data[[#This Row],[Deaths_Q1]],Mapping!$A$2:$B$8,2,FALSE)</f>
        <v>25</v>
      </c>
      <c r="AB1446" s="8">
        <f>VLOOKUP(Quintile_Data[[#This Row],[Deaths_Q2]],Mapping!$A$2:$B$8,2,FALSE)</f>
        <v>25</v>
      </c>
      <c r="AC1446" s="8">
        <f>VLOOKUP(Quintile_Data[[#This Row],[Deaths_Q3]],Mapping!$A$2:$B$8,2,FALSE)</f>
        <v>25</v>
      </c>
      <c r="AD1446" s="8">
        <f>VLOOKUP(Quintile_Data[[#This Row],[Deaths_Q4]],Mapping!$A$2:$B$8,2,FALSE)</f>
        <v>50</v>
      </c>
      <c r="AE1446" s="8">
        <f>VLOOKUP(Quintile_Data[[#This Row],[Deaths_Q5]],Mapping!$A$2:$B$8,2,FALSE)</f>
        <v>6</v>
      </c>
      <c r="AF1446" s="8">
        <f>VLOOKUP(Quintile_Data[[#This Row],[Deaths_Overall]],Mapping!$A$2:$B$8,2,FALSE)</f>
        <v>50</v>
      </c>
    </row>
    <row r="1447" spans="1:32" x14ac:dyDescent="0.25">
      <c r="A1447" t="s">
        <v>12</v>
      </c>
      <c r="B1447" t="s">
        <v>8</v>
      </c>
      <c r="C1447" t="s">
        <v>28</v>
      </c>
      <c r="D1447" t="s">
        <v>29</v>
      </c>
      <c r="E1447" t="s">
        <v>60</v>
      </c>
      <c r="F1447" t="s">
        <v>57</v>
      </c>
      <c r="G1447" s="10">
        <v>1.8993252354007799</v>
      </c>
      <c r="H1447" s="5">
        <v>1.5133378708015399</v>
      </c>
      <c r="I1447" s="5">
        <v>1.29268708521172</v>
      </c>
      <c r="J1447" s="5">
        <v>1.15703055755938</v>
      </c>
      <c r="K1447" s="5">
        <v>0.90938768678104698</v>
      </c>
      <c r="L1447" s="5">
        <v>1.17018615175452</v>
      </c>
      <c r="M1447" s="10">
        <v>1.7931334979360001</v>
      </c>
      <c r="N1447" s="5">
        <v>1.50418017951203</v>
      </c>
      <c r="O1447" s="5">
        <v>1.3978586554642001</v>
      </c>
      <c r="P1447" s="5">
        <v>1.2845338025331501</v>
      </c>
      <c r="Q1447" s="5">
        <v>1.03564231652294</v>
      </c>
      <c r="R1447" s="5">
        <v>1.29566122449959</v>
      </c>
      <c r="S1447" s="11" t="s">
        <v>49</v>
      </c>
      <c r="T1447" t="s">
        <v>48</v>
      </c>
      <c r="U1447" t="s">
        <v>48</v>
      </c>
      <c r="V1447" t="s">
        <v>48</v>
      </c>
      <c r="W1447" t="s">
        <v>48</v>
      </c>
      <c r="X1447" t="s">
        <v>50</v>
      </c>
      <c r="Y1447" s="7">
        <f>ABS(Quintile_Data[[#This Row],[AE_Amt_Overall]]-MAX(Quintile_Data[[#This Row],[AE_Amt_Q1]:[AE_Amt_Q5]]))</f>
        <v>0.7291390836462599</v>
      </c>
      <c r="Z1447" s="6">
        <f>ABS(MIN(Quintile_Data[[#This Row],[AE_Amt_Q1]:[AE_Amt_Q5]])-Quintile_Data[[#This Row],[AE_Amt_Overall]])</f>
        <v>0.26079846497347303</v>
      </c>
      <c r="AA1447" s="19">
        <f>VLOOKUP(Quintile_Data[[#This Row],[Deaths_Q1]],Mapping!$A$2:$B$8,2,FALSE)</f>
        <v>25</v>
      </c>
      <c r="AB1447" s="8">
        <f>VLOOKUP(Quintile_Data[[#This Row],[Deaths_Q2]],Mapping!$A$2:$B$8,2,FALSE)</f>
        <v>50</v>
      </c>
      <c r="AC1447" s="8">
        <f>VLOOKUP(Quintile_Data[[#This Row],[Deaths_Q3]],Mapping!$A$2:$B$8,2,FALSE)</f>
        <v>50</v>
      </c>
      <c r="AD1447" s="8">
        <f>VLOOKUP(Quintile_Data[[#This Row],[Deaths_Q4]],Mapping!$A$2:$B$8,2,FALSE)</f>
        <v>50</v>
      </c>
      <c r="AE1447" s="8">
        <f>VLOOKUP(Quintile_Data[[#This Row],[Deaths_Q5]],Mapping!$A$2:$B$8,2,FALSE)</f>
        <v>50</v>
      </c>
      <c r="AF1447" s="8">
        <f>VLOOKUP(Quintile_Data[[#This Row],[Deaths_Overall]],Mapping!$A$2:$B$8,2,FALSE)</f>
        <v>100</v>
      </c>
    </row>
    <row r="1448" spans="1:32" x14ac:dyDescent="0.25">
      <c r="A1448" t="s">
        <v>12</v>
      </c>
      <c r="B1448" t="s">
        <v>8</v>
      </c>
      <c r="C1448" t="s">
        <v>28</v>
      </c>
      <c r="D1448" t="s">
        <v>29</v>
      </c>
      <c r="E1448" t="s">
        <v>61</v>
      </c>
      <c r="F1448" t="s">
        <v>16</v>
      </c>
      <c r="G1448" s="10">
        <v>1.7357306250303799</v>
      </c>
      <c r="H1448" s="5">
        <v>1.5115215991212501</v>
      </c>
      <c r="I1448" s="5">
        <v>1.31396771879591</v>
      </c>
      <c r="J1448" s="5">
        <v>1.20477646012771</v>
      </c>
      <c r="K1448" s="5">
        <v>0.98770805963528696</v>
      </c>
      <c r="L1448" s="5">
        <v>1.3013358853357699</v>
      </c>
      <c r="M1448" s="10">
        <v>1.7660097666714001</v>
      </c>
      <c r="N1448" s="5">
        <v>1.5369884314796101</v>
      </c>
      <c r="O1448" s="5">
        <v>1.39307524370257</v>
      </c>
      <c r="P1448" s="5">
        <v>1.3332401781710499</v>
      </c>
      <c r="Q1448" s="5">
        <v>1.0023807670179501</v>
      </c>
      <c r="R1448" s="5">
        <v>1.3601945428792199</v>
      </c>
      <c r="S1448" s="11" t="s">
        <v>48</v>
      </c>
      <c r="T1448" t="s">
        <v>48</v>
      </c>
      <c r="U1448" t="s">
        <v>50</v>
      </c>
      <c r="V1448" t="s">
        <v>48</v>
      </c>
      <c r="W1448" t="s">
        <v>48</v>
      </c>
      <c r="X1448" t="s">
        <v>50</v>
      </c>
      <c r="Y1448" s="7">
        <f>ABS(Quintile_Data[[#This Row],[AE_Amt_Overall]]-MAX(Quintile_Data[[#This Row],[AE_Amt_Q1]:[AE_Amt_Q5]]))</f>
        <v>0.43439473969460995</v>
      </c>
      <c r="Z1448" s="6">
        <f>ABS(MIN(Quintile_Data[[#This Row],[AE_Amt_Q1]:[AE_Amt_Q5]])-Quintile_Data[[#This Row],[AE_Amt_Overall]])</f>
        <v>0.31362782570048298</v>
      </c>
      <c r="AA1448" s="19">
        <f>VLOOKUP(Quintile_Data[[#This Row],[Deaths_Q1]],Mapping!$A$2:$B$8,2,FALSE)</f>
        <v>50</v>
      </c>
      <c r="AB1448" s="8">
        <f>VLOOKUP(Quintile_Data[[#This Row],[Deaths_Q2]],Mapping!$A$2:$B$8,2,FALSE)</f>
        <v>50</v>
      </c>
      <c r="AC1448" s="8">
        <f>VLOOKUP(Quintile_Data[[#This Row],[Deaths_Q3]],Mapping!$A$2:$B$8,2,FALSE)</f>
        <v>100</v>
      </c>
      <c r="AD1448" s="8">
        <f>VLOOKUP(Quintile_Data[[#This Row],[Deaths_Q4]],Mapping!$A$2:$B$8,2,FALSE)</f>
        <v>50</v>
      </c>
      <c r="AE1448" s="8">
        <f>VLOOKUP(Quintile_Data[[#This Row],[Deaths_Q5]],Mapping!$A$2:$B$8,2,FALSE)</f>
        <v>50</v>
      </c>
      <c r="AF1448" s="8">
        <f>VLOOKUP(Quintile_Data[[#This Row],[Deaths_Overall]],Mapping!$A$2:$B$8,2,FALSE)</f>
        <v>100</v>
      </c>
    </row>
    <row r="1449" spans="1:32" x14ac:dyDescent="0.25">
      <c r="A1449" t="s">
        <v>12</v>
      </c>
      <c r="B1449" t="s">
        <v>8</v>
      </c>
      <c r="C1449" t="s">
        <v>28</v>
      </c>
      <c r="D1449" t="s">
        <v>29</v>
      </c>
      <c r="E1449" t="s">
        <v>61</v>
      </c>
      <c r="F1449" t="s">
        <v>7</v>
      </c>
      <c r="G1449" s="10">
        <v>1.5060273795666099</v>
      </c>
      <c r="H1449" s="5">
        <v>1.1404860467520801</v>
      </c>
      <c r="I1449" s="5">
        <v>1.00386197669734</v>
      </c>
      <c r="J1449" s="5">
        <v>0.85806238085919295</v>
      </c>
      <c r="K1449" s="5">
        <v>0.58906639467014199</v>
      </c>
      <c r="L1449" s="5">
        <v>0.93052394084978796</v>
      </c>
      <c r="M1449" s="10">
        <v>1.37195258880857</v>
      </c>
      <c r="N1449" s="5">
        <v>1.1807356899711201</v>
      </c>
      <c r="O1449" s="5">
        <v>1.0373826695077</v>
      </c>
      <c r="P1449" s="5">
        <v>0.92660862627930096</v>
      </c>
      <c r="Q1449" s="5">
        <v>0.82675905551839102</v>
      </c>
      <c r="R1449" s="5">
        <v>1.0156388562229299</v>
      </c>
      <c r="S1449" s="11" t="s">
        <v>49</v>
      </c>
      <c r="T1449" t="s">
        <v>48</v>
      </c>
      <c r="U1449" t="s">
        <v>48</v>
      </c>
      <c r="V1449" t="s">
        <v>48</v>
      </c>
      <c r="W1449" t="s">
        <v>48</v>
      </c>
      <c r="X1449" t="s">
        <v>50</v>
      </c>
      <c r="Y1449" s="7">
        <f>ABS(Quintile_Data[[#This Row],[AE_Amt_Overall]]-MAX(Quintile_Data[[#This Row],[AE_Amt_Q1]:[AE_Amt_Q5]]))</f>
        <v>0.57550343871682197</v>
      </c>
      <c r="Z1449" s="6">
        <f>ABS(MIN(Quintile_Data[[#This Row],[AE_Amt_Q1]:[AE_Amt_Q5]])-Quintile_Data[[#This Row],[AE_Amt_Overall]])</f>
        <v>0.34145754617964597</v>
      </c>
      <c r="AA1449" s="19">
        <f>VLOOKUP(Quintile_Data[[#This Row],[Deaths_Q1]],Mapping!$A$2:$B$8,2,FALSE)</f>
        <v>25</v>
      </c>
      <c r="AB1449" s="8">
        <f>VLOOKUP(Quintile_Data[[#This Row],[Deaths_Q2]],Mapping!$A$2:$B$8,2,FALSE)</f>
        <v>50</v>
      </c>
      <c r="AC1449" s="8">
        <f>VLOOKUP(Quintile_Data[[#This Row],[Deaths_Q3]],Mapping!$A$2:$B$8,2,FALSE)</f>
        <v>50</v>
      </c>
      <c r="AD1449" s="8">
        <f>VLOOKUP(Quintile_Data[[#This Row],[Deaths_Q4]],Mapping!$A$2:$B$8,2,FALSE)</f>
        <v>50</v>
      </c>
      <c r="AE1449" s="8">
        <f>VLOOKUP(Quintile_Data[[#This Row],[Deaths_Q5]],Mapping!$A$2:$B$8,2,FALSE)</f>
        <v>50</v>
      </c>
      <c r="AF1449" s="8">
        <f>VLOOKUP(Quintile_Data[[#This Row],[Deaths_Overall]],Mapping!$A$2:$B$8,2,FALSE)</f>
        <v>100</v>
      </c>
    </row>
    <row r="1450" spans="1:32" x14ac:dyDescent="0.25">
      <c r="A1450" t="s">
        <v>12</v>
      </c>
      <c r="B1450" t="s">
        <v>8</v>
      </c>
      <c r="C1450" t="s">
        <v>28</v>
      </c>
      <c r="D1450" t="s">
        <v>29</v>
      </c>
      <c r="E1450" t="s">
        <v>61</v>
      </c>
      <c r="F1450" t="s">
        <v>57</v>
      </c>
      <c r="G1450" s="10">
        <v>1.5629401899212001</v>
      </c>
      <c r="H1450" s="5">
        <v>1.25645738961024</v>
      </c>
      <c r="I1450" s="5">
        <v>1.10340314780995</v>
      </c>
      <c r="J1450" s="5">
        <v>0.97493887978739802</v>
      </c>
      <c r="K1450" s="5">
        <v>0.82208274308426399</v>
      </c>
      <c r="L1450" s="5">
        <v>1.0310689391652099</v>
      </c>
      <c r="M1450" s="10">
        <v>1.7003335876480601</v>
      </c>
      <c r="N1450" s="5">
        <v>1.41007773951295</v>
      </c>
      <c r="O1450" s="5">
        <v>1.2772850510009</v>
      </c>
      <c r="P1450" s="5">
        <v>1.1081319864216199</v>
      </c>
      <c r="Q1450" s="5">
        <v>1.1631165070793901</v>
      </c>
      <c r="R1450" s="5">
        <v>1.26394895863902</v>
      </c>
      <c r="S1450" s="11" t="s">
        <v>48</v>
      </c>
      <c r="T1450" t="s">
        <v>50</v>
      </c>
      <c r="U1450" t="s">
        <v>50</v>
      </c>
      <c r="V1450" t="s">
        <v>48</v>
      </c>
      <c r="W1450" t="s">
        <v>50</v>
      </c>
      <c r="X1450" t="s">
        <v>50</v>
      </c>
      <c r="Y1450" s="7">
        <f>ABS(Quintile_Data[[#This Row],[AE_Amt_Overall]]-MAX(Quintile_Data[[#This Row],[AE_Amt_Q1]:[AE_Amt_Q5]]))</f>
        <v>0.53187125075599018</v>
      </c>
      <c r="Z1450" s="6">
        <f>ABS(MIN(Quintile_Data[[#This Row],[AE_Amt_Q1]:[AE_Amt_Q5]])-Quintile_Data[[#This Row],[AE_Amt_Overall]])</f>
        <v>0.20898619608094593</v>
      </c>
      <c r="AA1450" s="19">
        <f>VLOOKUP(Quintile_Data[[#This Row],[Deaths_Q1]],Mapping!$A$2:$B$8,2,FALSE)</f>
        <v>50</v>
      </c>
      <c r="AB1450" s="8">
        <f>VLOOKUP(Quintile_Data[[#This Row],[Deaths_Q2]],Mapping!$A$2:$B$8,2,FALSE)</f>
        <v>100</v>
      </c>
      <c r="AC1450" s="8">
        <f>VLOOKUP(Quintile_Data[[#This Row],[Deaths_Q3]],Mapping!$A$2:$B$8,2,FALSE)</f>
        <v>100</v>
      </c>
      <c r="AD1450" s="8">
        <f>VLOOKUP(Quintile_Data[[#This Row],[Deaths_Q4]],Mapping!$A$2:$B$8,2,FALSE)</f>
        <v>50</v>
      </c>
      <c r="AE1450" s="8">
        <f>VLOOKUP(Quintile_Data[[#This Row],[Deaths_Q5]],Mapping!$A$2:$B$8,2,FALSE)</f>
        <v>100</v>
      </c>
      <c r="AF1450" s="8">
        <f>VLOOKUP(Quintile_Data[[#This Row],[Deaths_Overall]],Mapping!$A$2:$B$8,2,FALSE)</f>
        <v>100</v>
      </c>
    </row>
    <row r="1451" spans="1:32" x14ac:dyDescent="0.25">
      <c r="A1451" t="s">
        <v>12</v>
      </c>
      <c r="B1451" t="s">
        <v>8</v>
      </c>
      <c r="C1451" t="s">
        <v>28</v>
      </c>
      <c r="D1451" t="s">
        <v>29</v>
      </c>
      <c r="E1451" t="s">
        <v>62</v>
      </c>
      <c r="F1451" t="s">
        <v>16</v>
      </c>
      <c r="G1451" s="10">
        <v>1.89068044722563</v>
      </c>
      <c r="H1451" s="5">
        <v>1.5591952242631699</v>
      </c>
      <c r="I1451" s="5">
        <v>1.2844692927533701</v>
      </c>
      <c r="J1451" s="5">
        <v>1.0952917034137299</v>
      </c>
      <c r="K1451" s="5">
        <v>0.83889163002942702</v>
      </c>
      <c r="L1451" s="5">
        <v>1.26707186756464</v>
      </c>
      <c r="M1451" s="10">
        <v>1.8176919125659301</v>
      </c>
      <c r="N1451" s="5">
        <v>1.5707454642229099</v>
      </c>
      <c r="O1451" s="5">
        <v>1.37753327981774</v>
      </c>
      <c r="P1451" s="5">
        <v>1.16350191306159</v>
      </c>
      <c r="Q1451" s="5">
        <v>0.78701876648218505</v>
      </c>
      <c r="R1451" s="5">
        <v>1.28675879449065</v>
      </c>
      <c r="S1451" s="11" t="s">
        <v>49</v>
      </c>
      <c r="T1451" t="s">
        <v>48</v>
      </c>
      <c r="U1451" t="s">
        <v>48</v>
      </c>
      <c r="V1451" t="s">
        <v>48</v>
      </c>
      <c r="W1451" t="s">
        <v>49</v>
      </c>
      <c r="X1451" t="s">
        <v>48</v>
      </c>
      <c r="Y1451" s="7">
        <f>ABS(Quintile_Data[[#This Row],[AE_Amt_Overall]]-MAX(Quintile_Data[[#This Row],[AE_Amt_Q1]:[AE_Amt_Q5]]))</f>
        <v>0.62360857966099004</v>
      </c>
      <c r="Z1451" s="6">
        <f>ABS(MIN(Quintile_Data[[#This Row],[AE_Amt_Q1]:[AE_Amt_Q5]])-Quintile_Data[[#This Row],[AE_Amt_Overall]])</f>
        <v>0.42818023753521295</v>
      </c>
      <c r="AA1451" s="19">
        <f>VLOOKUP(Quintile_Data[[#This Row],[Deaths_Q1]],Mapping!$A$2:$B$8,2,FALSE)</f>
        <v>25</v>
      </c>
      <c r="AB1451" s="8">
        <f>VLOOKUP(Quintile_Data[[#This Row],[Deaths_Q2]],Mapping!$A$2:$B$8,2,FALSE)</f>
        <v>50</v>
      </c>
      <c r="AC1451" s="8">
        <f>VLOOKUP(Quintile_Data[[#This Row],[Deaths_Q3]],Mapping!$A$2:$B$8,2,FALSE)</f>
        <v>50</v>
      </c>
      <c r="AD1451" s="8">
        <f>VLOOKUP(Quintile_Data[[#This Row],[Deaths_Q4]],Mapping!$A$2:$B$8,2,FALSE)</f>
        <v>50</v>
      </c>
      <c r="AE1451" s="8">
        <f>VLOOKUP(Quintile_Data[[#This Row],[Deaths_Q5]],Mapping!$A$2:$B$8,2,FALSE)</f>
        <v>25</v>
      </c>
      <c r="AF1451" s="8">
        <f>VLOOKUP(Quintile_Data[[#This Row],[Deaths_Overall]],Mapping!$A$2:$B$8,2,FALSE)</f>
        <v>50</v>
      </c>
    </row>
    <row r="1452" spans="1:32" x14ac:dyDescent="0.25">
      <c r="A1452" t="s">
        <v>12</v>
      </c>
      <c r="B1452" t="s">
        <v>8</v>
      </c>
      <c r="C1452" t="s">
        <v>28</v>
      </c>
      <c r="D1452" t="s">
        <v>29</v>
      </c>
      <c r="E1452" t="s">
        <v>62</v>
      </c>
      <c r="F1452" t="s">
        <v>7</v>
      </c>
      <c r="G1452" s="10">
        <v>1.26375396122524</v>
      </c>
      <c r="H1452" s="5">
        <v>1.0359286400365699</v>
      </c>
      <c r="I1452" s="5">
        <v>0.91105441322786396</v>
      </c>
      <c r="J1452" s="5">
        <v>0.76326256805055004</v>
      </c>
      <c r="K1452" s="5">
        <v>0.62619760036248595</v>
      </c>
      <c r="L1452" s="5">
        <v>0.89233422663658801</v>
      </c>
      <c r="M1452" s="10">
        <v>1.19096019977288</v>
      </c>
      <c r="N1452" s="5">
        <v>1.1012183067986201</v>
      </c>
      <c r="O1452" s="5">
        <v>0.93986856205520797</v>
      </c>
      <c r="P1452" s="5">
        <v>0.897871437234945</v>
      </c>
      <c r="Q1452" s="5">
        <v>0.76049187425853304</v>
      </c>
      <c r="R1452" s="5">
        <v>0.96503073368737602</v>
      </c>
      <c r="S1452" s="11" t="s">
        <v>49</v>
      </c>
      <c r="T1452" t="s">
        <v>48</v>
      </c>
      <c r="U1452" t="s">
        <v>48</v>
      </c>
      <c r="V1452" t="s">
        <v>48</v>
      </c>
      <c r="W1452" t="s">
        <v>49</v>
      </c>
      <c r="X1452" t="s">
        <v>48</v>
      </c>
      <c r="Y1452" s="7">
        <f>ABS(Quintile_Data[[#This Row],[AE_Amt_Overall]]-MAX(Quintile_Data[[#This Row],[AE_Amt_Q1]:[AE_Amt_Q5]]))</f>
        <v>0.37141973458865196</v>
      </c>
      <c r="Z1452" s="6">
        <f>ABS(MIN(Quintile_Data[[#This Row],[AE_Amt_Q1]:[AE_Amt_Q5]])-Quintile_Data[[#This Row],[AE_Amt_Overall]])</f>
        <v>0.26613662627410206</v>
      </c>
      <c r="AA1452" s="19">
        <f>VLOOKUP(Quintile_Data[[#This Row],[Deaths_Q1]],Mapping!$A$2:$B$8,2,FALSE)</f>
        <v>25</v>
      </c>
      <c r="AB1452" s="8">
        <f>VLOOKUP(Quintile_Data[[#This Row],[Deaths_Q2]],Mapping!$A$2:$B$8,2,FALSE)</f>
        <v>50</v>
      </c>
      <c r="AC1452" s="8">
        <f>VLOOKUP(Quintile_Data[[#This Row],[Deaths_Q3]],Mapping!$A$2:$B$8,2,FALSE)</f>
        <v>50</v>
      </c>
      <c r="AD1452" s="8">
        <f>VLOOKUP(Quintile_Data[[#This Row],[Deaths_Q4]],Mapping!$A$2:$B$8,2,FALSE)</f>
        <v>50</v>
      </c>
      <c r="AE1452" s="8">
        <f>VLOOKUP(Quintile_Data[[#This Row],[Deaths_Q5]],Mapping!$A$2:$B$8,2,FALSE)</f>
        <v>25</v>
      </c>
      <c r="AF1452" s="8">
        <f>VLOOKUP(Quintile_Data[[#This Row],[Deaths_Overall]],Mapping!$A$2:$B$8,2,FALSE)</f>
        <v>50</v>
      </c>
    </row>
    <row r="1453" spans="1:32" x14ac:dyDescent="0.25">
      <c r="A1453" t="s">
        <v>12</v>
      </c>
      <c r="B1453" t="s">
        <v>8</v>
      </c>
      <c r="C1453" t="s">
        <v>28</v>
      </c>
      <c r="D1453" t="s">
        <v>29</v>
      </c>
      <c r="E1453" t="s">
        <v>62</v>
      </c>
      <c r="F1453" t="s">
        <v>57</v>
      </c>
      <c r="G1453" s="10">
        <v>1.4254961676890701</v>
      </c>
      <c r="H1453" s="5">
        <v>1.11164344190183</v>
      </c>
      <c r="I1453" s="5">
        <v>0.95227988110517403</v>
      </c>
      <c r="J1453" s="5">
        <v>0.80539429161939602</v>
      </c>
      <c r="K1453" s="5">
        <v>0.64906471066936999</v>
      </c>
      <c r="L1453" s="5">
        <v>0.93080536622533105</v>
      </c>
      <c r="M1453" s="10">
        <v>1.4186226440351599</v>
      </c>
      <c r="N1453" s="5">
        <v>1.29557944136012</v>
      </c>
      <c r="O1453" s="5">
        <v>1.09886546262177</v>
      </c>
      <c r="P1453" s="5">
        <v>0.97451545744220902</v>
      </c>
      <c r="Q1453" s="5">
        <v>0.86677229908592901</v>
      </c>
      <c r="R1453" s="5">
        <v>1.11288803626977</v>
      </c>
      <c r="S1453" s="11" t="s">
        <v>49</v>
      </c>
      <c r="T1453" t="s">
        <v>48</v>
      </c>
      <c r="U1453" t="s">
        <v>48</v>
      </c>
      <c r="V1453" t="s">
        <v>48</v>
      </c>
      <c r="W1453" t="s">
        <v>48</v>
      </c>
      <c r="X1453" t="s">
        <v>50</v>
      </c>
      <c r="Y1453" s="7">
        <f>ABS(Quintile_Data[[#This Row],[AE_Amt_Overall]]-MAX(Quintile_Data[[#This Row],[AE_Amt_Q1]:[AE_Amt_Q5]]))</f>
        <v>0.494690801463739</v>
      </c>
      <c r="Z1453" s="6">
        <f>ABS(MIN(Quintile_Data[[#This Row],[AE_Amt_Q1]:[AE_Amt_Q5]])-Quintile_Data[[#This Row],[AE_Amt_Overall]])</f>
        <v>0.28174065555596106</v>
      </c>
      <c r="AA1453" s="19">
        <f>VLOOKUP(Quintile_Data[[#This Row],[Deaths_Q1]],Mapping!$A$2:$B$8,2,FALSE)</f>
        <v>25</v>
      </c>
      <c r="AB1453" s="8">
        <f>VLOOKUP(Quintile_Data[[#This Row],[Deaths_Q2]],Mapping!$A$2:$B$8,2,FALSE)</f>
        <v>50</v>
      </c>
      <c r="AC1453" s="8">
        <f>VLOOKUP(Quintile_Data[[#This Row],[Deaths_Q3]],Mapping!$A$2:$B$8,2,FALSE)</f>
        <v>50</v>
      </c>
      <c r="AD1453" s="8">
        <f>VLOOKUP(Quintile_Data[[#This Row],[Deaths_Q4]],Mapping!$A$2:$B$8,2,FALSE)</f>
        <v>50</v>
      </c>
      <c r="AE1453" s="8">
        <f>VLOOKUP(Quintile_Data[[#This Row],[Deaths_Q5]],Mapping!$A$2:$B$8,2,FALSE)</f>
        <v>50</v>
      </c>
      <c r="AF1453" s="8">
        <f>VLOOKUP(Quintile_Data[[#This Row],[Deaths_Overall]],Mapping!$A$2:$B$8,2,FALSE)</f>
        <v>100</v>
      </c>
    </row>
    <row r="1454" spans="1:32" x14ac:dyDescent="0.25">
      <c r="A1454" t="s">
        <v>12</v>
      </c>
      <c r="B1454" t="s">
        <v>8</v>
      </c>
      <c r="C1454" t="s">
        <v>28</v>
      </c>
      <c r="D1454" t="s">
        <v>29</v>
      </c>
      <c r="E1454" t="s">
        <v>11</v>
      </c>
      <c r="F1454" t="s">
        <v>16</v>
      </c>
      <c r="G1454" s="10">
        <v>2.1530877928307399</v>
      </c>
      <c r="H1454" s="5">
        <v>1.6087460484487699</v>
      </c>
      <c r="I1454" s="5">
        <v>1.39070876841484</v>
      </c>
      <c r="J1454" s="5">
        <v>1.1409371570998501</v>
      </c>
      <c r="K1454" s="5">
        <v>0.85446267425356504</v>
      </c>
      <c r="L1454" s="5">
        <v>1.37468094633175</v>
      </c>
      <c r="M1454" s="10">
        <v>2.2873674244332598</v>
      </c>
      <c r="N1454" s="5">
        <v>1.7260248774832001</v>
      </c>
      <c r="O1454" s="5">
        <v>1.49006518584564</v>
      </c>
      <c r="P1454" s="5">
        <v>1.2786877291546299</v>
      </c>
      <c r="Q1454" s="5">
        <v>0.88128600752874098</v>
      </c>
      <c r="R1454" s="5">
        <v>1.49079944026391</v>
      </c>
      <c r="S1454" s="11" t="s">
        <v>48</v>
      </c>
      <c r="T1454" t="s">
        <v>48</v>
      </c>
      <c r="U1454" t="s">
        <v>48</v>
      </c>
      <c r="V1454" t="s">
        <v>48</v>
      </c>
      <c r="W1454" t="s">
        <v>48</v>
      </c>
      <c r="X1454" t="s">
        <v>48</v>
      </c>
      <c r="Y1454" s="7">
        <f>ABS(Quintile_Data[[#This Row],[AE_Amt_Overall]]-MAX(Quintile_Data[[#This Row],[AE_Amt_Q1]:[AE_Amt_Q5]]))</f>
        <v>0.77840684649898995</v>
      </c>
      <c r="Z1454" s="6">
        <f>ABS(MIN(Quintile_Data[[#This Row],[AE_Amt_Q1]:[AE_Amt_Q5]])-Quintile_Data[[#This Row],[AE_Amt_Overall]])</f>
        <v>0.52021827207818494</v>
      </c>
      <c r="AA1454" s="19">
        <f>VLOOKUP(Quintile_Data[[#This Row],[Deaths_Q1]],Mapping!$A$2:$B$8,2,FALSE)</f>
        <v>50</v>
      </c>
      <c r="AB1454" s="8">
        <f>VLOOKUP(Quintile_Data[[#This Row],[Deaths_Q2]],Mapping!$A$2:$B$8,2,FALSE)</f>
        <v>50</v>
      </c>
      <c r="AC1454" s="8">
        <f>VLOOKUP(Quintile_Data[[#This Row],[Deaths_Q3]],Mapping!$A$2:$B$8,2,FALSE)</f>
        <v>50</v>
      </c>
      <c r="AD1454" s="8">
        <f>VLOOKUP(Quintile_Data[[#This Row],[Deaths_Q4]],Mapping!$A$2:$B$8,2,FALSE)</f>
        <v>50</v>
      </c>
      <c r="AE1454" s="8">
        <f>VLOOKUP(Quintile_Data[[#This Row],[Deaths_Q5]],Mapping!$A$2:$B$8,2,FALSE)</f>
        <v>50</v>
      </c>
      <c r="AF1454" s="8">
        <f>VLOOKUP(Quintile_Data[[#This Row],[Deaths_Overall]],Mapping!$A$2:$B$8,2,FALSE)</f>
        <v>50</v>
      </c>
    </row>
    <row r="1455" spans="1:32" x14ac:dyDescent="0.25">
      <c r="A1455" t="s">
        <v>12</v>
      </c>
      <c r="B1455" t="s">
        <v>8</v>
      </c>
      <c r="C1455" t="s">
        <v>28</v>
      </c>
      <c r="D1455" t="s">
        <v>29</v>
      </c>
      <c r="E1455" t="s">
        <v>11</v>
      </c>
      <c r="F1455" t="s">
        <v>7</v>
      </c>
      <c r="G1455" s="10">
        <v>1.32756155132236</v>
      </c>
      <c r="H1455" s="5">
        <v>1.0432514387638101</v>
      </c>
      <c r="I1455" s="5">
        <v>0.90314308234293506</v>
      </c>
      <c r="J1455" s="5">
        <v>0.812534190045898</v>
      </c>
      <c r="K1455" s="5">
        <v>0.595777136825974</v>
      </c>
      <c r="L1455" s="5">
        <v>0.87748333674642398</v>
      </c>
      <c r="M1455" s="10">
        <v>1.2230531015952499</v>
      </c>
      <c r="N1455" s="5">
        <v>1.0790869600116999</v>
      </c>
      <c r="O1455" s="5">
        <v>0.93876498139054798</v>
      </c>
      <c r="P1455" s="5">
        <v>0.90787377619325005</v>
      </c>
      <c r="Q1455" s="5">
        <v>0.74911149734251803</v>
      </c>
      <c r="R1455" s="5">
        <v>0.95739146566855804</v>
      </c>
      <c r="S1455" s="11" t="s">
        <v>49</v>
      </c>
      <c r="T1455" t="s">
        <v>48</v>
      </c>
      <c r="U1455" t="s">
        <v>48</v>
      </c>
      <c r="V1455" t="s">
        <v>48</v>
      </c>
      <c r="W1455" t="s">
        <v>48</v>
      </c>
      <c r="X1455" t="s">
        <v>48</v>
      </c>
      <c r="Y1455" s="7">
        <f>ABS(Quintile_Data[[#This Row],[AE_Amt_Overall]]-MAX(Quintile_Data[[#This Row],[AE_Amt_Q1]:[AE_Amt_Q5]]))</f>
        <v>0.450078214575936</v>
      </c>
      <c r="Z1455" s="6">
        <f>ABS(MIN(Quintile_Data[[#This Row],[AE_Amt_Q1]:[AE_Amt_Q5]])-Quintile_Data[[#This Row],[AE_Amt_Overall]])</f>
        <v>0.28170619992044998</v>
      </c>
      <c r="AA1455" s="19">
        <f>VLOOKUP(Quintile_Data[[#This Row],[Deaths_Q1]],Mapping!$A$2:$B$8,2,FALSE)</f>
        <v>25</v>
      </c>
      <c r="AB1455" s="8">
        <f>VLOOKUP(Quintile_Data[[#This Row],[Deaths_Q2]],Mapping!$A$2:$B$8,2,FALSE)</f>
        <v>50</v>
      </c>
      <c r="AC1455" s="8">
        <f>VLOOKUP(Quintile_Data[[#This Row],[Deaths_Q3]],Mapping!$A$2:$B$8,2,FALSE)</f>
        <v>50</v>
      </c>
      <c r="AD1455" s="8">
        <f>VLOOKUP(Quintile_Data[[#This Row],[Deaths_Q4]],Mapping!$A$2:$B$8,2,FALSE)</f>
        <v>50</v>
      </c>
      <c r="AE1455" s="8">
        <f>VLOOKUP(Quintile_Data[[#This Row],[Deaths_Q5]],Mapping!$A$2:$B$8,2,FALSE)</f>
        <v>50</v>
      </c>
      <c r="AF1455" s="8">
        <f>VLOOKUP(Quintile_Data[[#This Row],[Deaths_Overall]],Mapping!$A$2:$B$8,2,FALSE)</f>
        <v>50</v>
      </c>
    </row>
    <row r="1456" spans="1:32" x14ac:dyDescent="0.25">
      <c r="A1456" t="s">
        <v>12</v>
      </c>
      <c r="B1456" t="s">
        <v>8</v>
      </c>
      <c r="C1456" t="s">
        <v>28</v>
      </c>
      <c r="D1456" t="s">
        <v>29</v>
      </c>
      <c r="E1456" t="s">
        <v>11</v>
      </c>
      <c r="F1456" t="s">
        <v>57</v>
      </c>
      <c r="G1456" s="10">
        <v>1.39011119606958</v>
      </c>
      <c r="H1456" s="5">
        <v>1.11013174659145</v>
      </c>
      <c r="I1456" s="5">
        <v>0.96381890503748202</v>
      </c>
      <c r="J1456" s="5">
        <v>0.84070581987813198</v>
      </c>
      <c r="K1456" s="5">
        <v>0.61485413119003696</v>
      </c>
      <c r="L1456" s="5">
        <v>0.91413196761632098</v>
      </c>
      <c r="M1456" s="10">
        <v>1.57174644392935</v>
      </c>
      <c r="N1456" s="5">
        <v>1.34122455907563</v>
      </c>
      <c r="O1456" s="5">
        <v>1.2669790331355799</v>
      </c>
      <c r="P1456" s="5">
        <v>0.98756132630994597</v>
      </c>
      <c r="Q1456" s="5">
        <v>0.85171930377725602</v>
      </c>
      <c r="R1456" s="5">
        <v>1.17239731076957</v>
      </c>
      <c r="S1456" s="11" t="s">
        <v>48</v>
      </c>
      <c r="T1456" t="s">
        <v>48</v>
      </c>
      <c r="U1456" t="s">
        <v>48</v>
      </c>
      <c r="V1456" t="s">
        <v>48</v>
      </c>
      <c r="W1456" t="s">
        <v>48</v>
      </c>
      <c r="X1456" t="s">
        <v>50</v>
      </c>
      <c r="Y1456" s="7">
        <f>ABS(Quintile_Data[[#This Row],[AE_Amt_Overall]]-MAX(Quintile_Data[[#This Row],[AE_Amt_Q1]:[AE_Amt_Q5]]))</f>
        <v>0.47597922845325902</v>
      </c>
      <c r="Z1456" s="6">
        <f>ABS(MIN(Quintile_Data[[#This Row],[AE_Amt_Q1]:[AE_Amt_Q5]])-Quintile_Data[[#This Row],[AE_Amt_Overall]])</f>
        <v>0.29927783642628403</v>
      </c>
      <c r="AA1456" s="19">
        <f>VLOOKUP(Quintile_Data[[#This Row],[Deaths_Q1]],Mapping!$A$2:$B$8,2,FALSE)</f>
        <v>50</v>
      </c>
      <c r="AB1456" s="8">
        <f>VLOOKUP(Quintile_Data[[#This Row],[Deaths_Q2]],Mapping!$A$2:$B$8,2,FALSE)</f>
        <v>50</v>
      </c>
      <c r="AC1456" s="8">
        <f>VLOOKUP(Quintile_Data[[#This Row],[Deaths_Q3]],Mapping!$A$2:$B$8,2,FALSE)</f>
        <v>50</v>
      </c>
      <c r="AD1456" s="8">
        <f>VLOOKUP(Quintile_Data[[#This Row],[Deaths_Q4]],Mapping!$A$2:$B$8,2,FALSE)</f>
        <v>50</v>
      </c>
      <c r="AE1456" s="8">
        <f>VLOOKUP(Quintile_Data[[#This Row],[Deaths_Q5]],Mapping!$A$2:$B$8,2,FALSE)</f>
        <v>50</v>
      </c>
      <c r="AF1456" s="8">
        <f>VLOOKUP(Quintile_Data[[#This Row],[Deaths_Overall]],Mapping!$A$2:$B$8,2,FALSE)</f>
        <v>100</v>
      </c>
    </row>
    <row r="1457" spans="1:32" x14ac:dyDescent="0.25">
      <c r="A1457" t="s">
        <v>12</v>
      </c>
      <c r="B1457" t="s">
        <v>8</v>
      </c>
      <c r="C1457" t="s">
        <v>28</v>
      </c>
      <c r="D1457" t="s">
        <v>29</v>
      </c>
      <c r="E1457" t="s">
        <v>58</v>
      </c>
      <c r="F1457" t="s">
        <v>16</v>
      </c>
      <c r="G1457" s="10">
        <v>1.69809959587926</v>
      </c>
      <c r="H1457" s="5">
        <v>1.5333463876673901</v>
      </c>
      <c r="I1457" s="5">
        <v>1.3328434015467201</v>
      </c>
      <c r="J1457" s="5">
        <v>1.23052935247283</v>
      </c>
      <c r="K1457" s="5">
        <v>1.0437399862657799</v>
      </c>
      <c r="L1457" s="5">
        <v>1.30451237832763</v>
      </c>
      <c r="M1457" s="10">
        <v>1.7799234695922801</v>
      </c>
      <c r="N1457" s="5">
        <v>1.55703017545133</v>
      </c>
      <c r="O1457" s="5">
        <v>1.4081799506345201</v>
      </c>
      <c r="P1457" s="5">
        <v>1.3201488213685399</v>
      </c>
      <c r="Q1457" s="5">
        <v>1.06956511227338</v>
      </c>
      <c r="R1457" s="5">
        <v>1.3620126268180699</v>
      </c>
      <c r="S1457" s="11" t="s">
        <v>48</v>
      </c>
      <c r="T1457" t="s">
        <v>50</v>
      </c>
      <c r="U1457" t="s">
        <v>50</v>
      </c>
      <c r="V1457" t="s">
        <v>50</v>
      </c>
      <c r="W1457" t="s">
        <v>50</v>
      </c>
      <c r="X1457" t="s">
        <v>50</v>
      </c>
      <c r="Y1457" s="7">
        <f>ABS(Quintile_Data[[#This Row],[AE_Amt_Overall]]-MAX(Quintile_Data[[#This Row],[AE_Amt_Q1]:[AE_Amt_Q5]]))</f>
        <v>0.39358721755162995</v>
      </c>
      <c r="Z1457" s="6">
        <f>ABS(MIN(Quintile_Data[[#This Row],[AE_Amt_Q1]:[AE_Amt_Q5]])-Quintile_Data[[#This Row],[AE_Amt_Overall]])</f>
        <v>0.2607723920618501</v>
      </c>
      <c r="AA1457" s="19">
        <f>VLOOKUP(Quintile_Data[[#This Row],[Deaths_Q1]],Mapping!$A$2:$B$8,2,FALSE)</f>
        <v>50</v>
      </c>
      <c r="AB1457" s="8">
        <f>VLOOKUP(Quintile_Data[[#This Row],[Deaths_Q2]],Mapping!$A$2:$B$8,2,FALSE)</f>
        <v>100</v>
      </c>
      <c r="AC1457" s="8">
        <f>VLOOKUP(Quintile_Data[[#This Row],[Deaths_Q3]],Mapping!$A$2:$B$8,2,FALSE)</f>
        <v>100</v>
      </c>
      <c r="AD1457" s="8">
        <f>VLOOKUP(Quintile_Data[[#This Row],[Deaths_Q4]],Mapping!$A$2:$B$8,2,FALSE)</f>
        <v>100</v>
      </c>
      <c r="AE1457" s="8">
        <f>VLOOKUP(Quintile_Data[[#This Row],[Deaths_Q5]],Mapping!$A$2:$B$8,2,FALSE)</f>
        <v>100</v>
      </c>
      <c r="AF1457" s="8">
        <f>VLOOKUP(Quintile_Data[[#This Row],[Deaths_Overall]],Mapping!$A$2:$B$8,2,FALSE)</f>
        <v>100</v>
      </c>
    </row>
    <row r="1458" spans="1:32" x14ac:dyDescent="0.25">
      <c r="A1458" t="s">
        <v>12</v>
      </c>
      <c r="B1458" t="s">
        <v>8</v>
      </c>
      <c r="C1458" t="s">
        <v>28</v>
      </c>
      <c r="D1458" t="s">
        <v>29</v>
      </c>
      <c r="E1458" t="s">
        <v>58</v>
      </c>
      <c r="F1458" t="s">
        <v>7</v>
      </c>
      <c r="G1458" s="10">
        <v>1.23917220961029</v>
      </c>
      <c r="H1458" s="5">
        <v>1.0506369589829201</v>
      </c>
      <c r="I1458" s="5">
        <v>0.96265568524689904</v>
      </c>
      <c r="J1458" s="5">
        <v>0.86248265772950705</v>
      </c>
      <c r="K1458" s="5">
        <v>0.68118152702687196</v>
      </c>
      <c r="L1458" s="5">
        <v>0.90887654909196602</v>
      </c>
      <c r="M1458" s="10">
        <v>1.28247662424013</v>
      </c>
      <c r="N1458" s="5">
        <v>1.08067867310136</v>
      </c>
      <c r="O1458" s="5">
        <v>1.0329379953480899</v>
      </c>
      <c r="P1458" s="5">
        <v>0.92433248937240198</v>
      </c>
      <c r="Q1458" s="5">
        <v>0.84306120040223198</v>
      </c>
      <c r="R1458" s="5">
        <v>0.99102900250105197</v>
      </c>
      <c r="S1458" s="11" t="s">
        <v>48</v>
      </c>
      <c r="T1458" t="s">
        <v>48</v>
      </c>
      <c r="U1458" t="s">
        <v>48</v>
      </c>
      <c r="V1458" t="s">
        <v>48</v>
      </c>
      <c r="W1458" t="s">
        <v>48</v>
      </c>
      <c r="X1458" t="s">
        <v>50</v>
      </c>
      <c r="Y1458" s="7">
        <f>ABS(Quintile_Data[[#This Row],[AE_Amt_Overall]]-MAX(Quintile_Data[[#This Row],[AE_Amt_Q1]:[AE_Amt_Q5]]))</f>
        <v>0.33029566051832393</v>
      </c>
      <c r="Z1458" s="6">
        <f>ABS(MIN(Quintile_Data[[#This Row],[AE_Amt_Q1]:[AE_Amt_Q5]])-Quintile_Data[[#This Row],[AE_Amt_Overall]])</f>
        <v>0.22769502206509407</v>
      </c>
      <c r="AA1458" s="19">
        <f>VLOOKUP(Quintile_Data[[#This Row],[Deaths_Q1]],Mapping!$A$2:$B$8,2,FALSE)</f>
        <v>50</v>
      </c>
      <c r="AB1458" s="8">
        <f>VLOOKUP(Quintile_Data[[#This Row],[Deaths_Q2]],Mapping!$A$2:$B$8,2,FALSE)</f>
        <v>50</v>
      </c>
      <c r="AC1458" s="8">
        <f>VLOOKUP(Quintile_Data[[#This Row],[Deaths_Q3]],Mapping!$A$2:$B$8,2,FALSE)</f>
        <v>50</v>
      </c>
      <c r="AD1458" s="8">
        <f>VLOOKUP(Quintile_Data[[#This Row],[Deaths_Q4]],Mapping!$A$2:$B$8,2,FALSE)</f>
        <v>50</v>
      </c>
      <c r="AE1458" s="8">
        <f>VLOOKUP(Quintile_Data[[#This Row],[Deaths_Q5]],Mapping!$A$2:$B$8,2,FALSE)</f>
        <v>50</v>
      </c>
      <c r="AF1458" s="8">
        <f>VLOOKUP(Quintile_Data[[#This Row],[Deaths_Overall]],Mapping!$A$2:$B$8,2,FALSE)</f>
        <v>100</v>
      </c>
    </row>
    <row r="1459" spans="1:32" x14ac:dyDescent="0.25">
      <c r="A1459" t="s">
        <v>12</v>
      </c>
      <c r="B1459" t="s">
        <v>8</v>
      </c>
      <c r="C1459" t="s">
        <v>28</v>
      </c>
      <c r="D1459" t="s">
        <v>29</v>
      </c>
      <c r="E1459" t="s">
        <v>58</v>
      </c>
      <c r="F1459" t="s">
        <v>57</v>
      </c>
      <c r="G1459" s="10">
        <v>1.35337765266953</v>
      </c>
      <c r="H1459" s="5">
        <v>1.13128369793204</v>
      </c>
      <c r="I1459" s="5">
        <v>1.0320761600132899</v>
      </c>
      <c r="J1459" s="5">
        <v>0.91369945082634396</v>
      </c>
      <c r="K1459" s="5">
        <v>0.767273468573063</v>
      </c>
      <c r="L1459" s="5">
        <v>0.98152260987197304</v>
      </c>
      <c r="M1459" s="10">
        <v>1.5717129299605399</v>
      </c>
      <c r="N1459" s="5">
        <v>1.34261122058035</v>
      </c>
      <c r="O1459" s="5">
        <v>1.26279446841653</v>
      </c>
      <c r="P1459" s="5">
        <v>1.1473660241014401</v>
      </c>
      <c r="Q1459" s="5">
        <v>0.90020204971458395</v>
      </c>
      <c r="R1459" s="5">
        <v>1.2247390178519699</v>
      </c>
      <c r="S1459" s="11" t="s">
        <v>50</v>
      </c>
      <c r="T1459" t="s">
        <v>50</v>
      </c>
      <c r="U1459" t="s">
        <v>50</v>
      </c>
      <c r="V1459" t="s">
        <v>50</v>
      </c>
      <c r="W1459" t="s">
        <v>48</v>
      </c>
      <c r="X1459" t="s">
        <v>52</v>
      </c>
      <c r="Y1459" s="7">
        <f>ABS(Quintile_Data[[#This Row],[AE_Amt_Overall]]-MAX(Quintile_Data[[#This Row],[AE_Amt_Q1]:[AE_Amt_Q5]]))</f>
        <v>0.37185504279755699</v>
      </c>
      <c r="Z1459" s="6">
        <f>ABS(MIN(Quintile_Data[[#This Row],[AE_Amt_Q1]:[AE_Amt_Q5]])-Quintile_Data[[#This Row],[AE_Amt_Overall]])</f>
        <v>0.21424914129891004</v>
      </c>
      <c r="AA1459" s="19">
        <f>VLOOKUP(Quintile_Data[[#This Row],[Deaths_Q1]],Mapping!$A$2:$B$8,2,FALSE)</f>
        <v>100</v>
      </c>
      <c r="AB1459" s="8">
        <f>VLOOKUP(Quintile_Data[[#This Row],[Deaths_Q2]],Mapping!$A$2:$B$8,2,FALSE)</f>
        <v>100</v>
      </c>
      <c r="AC1459" s="8">
        <f>VLOOKUP(Quintile_Data[[#This Row],[Deaths_Q3]],Mapping!$A$2:$B$8,2,FALSE)</f>
        <v>100</v>
      </c>
      <c r="AD1459" s="8">
        <f>VLOOKUP(Quintile_Data[[#This Row],[Deaths_Q4]],Mapping!$A$2:$B$8,2,FALSE)</f>
        <v>100</v>
      </c>
      <c r="AE1459" s="8">
        <f>VLOOKUP(Quintile_Data[[#This Row],[Deaths_Q5]],Mapping!$A$2:$B$8,2,FALSE)</f>
        <v>50</v>
      </c>
      <c r="AF1459" s="8">
        <f>VLOOKUP(Quintile_Data[[#This Row],[Deaths_Overall]],Mapping!$A$2:$B$8,2,FALSE)</f>
        <v>200</v>
      </c>
    </row>
    <row r="1460" spans="1:32" x14ac:dyDescent="0.25">
      <c r="A1460" t="s">
        <v>12</v>
      </c>
      <c r="B1460" t="s">
        <v>8</v>
      </c>
      <c r="C1460" t="s">
        <v>6</v>
      </c>
      <c r="D1460" t="s">
        <v>10</v>
      </c>
      <c r="E1460" t="s">
        <v>60</v>
      </c>
      <c r="F1460" t="s">
        <v>16</v>
      </c>
      <c r="G1460" s="10" t="s">
        <v>54</v>
      </c>
      <c r="H1460" s="5">
        <v>2.6140361076282099</v>
      </c>
      <c r="I1460" s="5">
        <v>1.8460204040514701</v>
      </c>
      <c r="J1460" s="5">
        <v>1.24036918593042</v>
      </c>
      <c r="K1460" s="5">
        <v>0.67405444506396694</v>
      </c>
      <c r="L1460" s="5">
        <v>1.60679382727858</v>
      </c>
      <c r="M1460" s="10" t="s">
        <v>54</v>
      </c>
      <c r="N1460" s="5">
        <v>2.7562316026821398</v>
      </c>
      <c r="O1460" s="5">
        <v>1.87869041301908</v>
      </c>
      <c r="P1460" s="5">
        <v>1.2099003816249501</v>
      </c>
      <c r="Q1460" s="5">
        <v>1.04298480721015</v>
      </c>
      <c r="R1460" s="5">
        <v>1.54939499442122</v>
      </c>
      <c r="S1460" s="11" t="s">
        <v>55</v>
      </c>
      <c r="T1460" t="s">
        <v>51</v>
      </c>
      <c r="U1460" t="s">
        <v>51</v>
      </c>
      <c r="V1460" t="s">
        <v>53</v>
      </c>
      <c r="W1460" t="s">
        <v>51</v>
      </c>
      <c r="X1460" t="s">
        <v>49</v>
      </c>
      <c r="Y1460" s="7">
        <f>ABS(Quintile_Data[[#This Row],[AE_Amt_Overall]]-MAX(Quintile_Data[[#This Row],[AE_Amt_Q1]:[AE_Amt_Q5]]))</f>
        <v>1.0072422803496299</v>
      </c>
      <c r="Z1460" s="6">
        <f>ABS(MIN(Quintile_Data[[#This Row],[AE_Amt_Q1]:[AE_Amt_Q5]])-Quintile_Data[[#This Row],[AE_Amt_Overall]])</f>
        <v>0.93273938221461306</v>
      </c>
      <c r="AA1460" s="19" t="str">
        <f>VLOOKUP(Quintile_Data[[#This Row],[Deaths_Q1]],Mapping!$A$2:$B$8,2,FALSE)</f>
        <v>N/A</v>
      </c>
      <c r="AB1460" s="8">
        <f>VLOOKUP(Quintile_Data[[#This Row],[Deaths_Q2]],Mapping!$A$2:$B$8,2,FALSE)</f>
        <v>6</v>
      </c>
      <c r="AC1460" s="8">
        <f>VLOOKUP(Quintile_Data[[#This Row],[Deaths_Q3]],Mapping!$A$2:$B$8,2,FALSE)</f>
        <v>6</v>
      </c>
      <c r="AD1460" s="8">
        <f>VLOOKUP(Quintile_Data[[#This Row],[Deaths_Q4]],Mapping!$A$2:$B$8,2,FALSE)</f>
        <v>12</v>
      </c>
      <c r="AE1460" s="8">
        <f>VLOOKUP(Quintile_Data[[#This Row],[Deaths_Q5]],Mapping!$A$2:$B$8,2,FALSE)</f>
        <v>6</v>
      </c>
      <c r="AF1460" s="8">
        <f>VLOOKUP(Quintile_Data[[#This Row],[Deaths_Overall]],Mapping!$A$2:$B$8,2,FALSE)</f>
        <v>25</v>
      </c>
    </row>
    <row r="1461" spans="1:32" x14ac:dyDescent="0.25">
      <c r="A1461" t="s">
        <v>12</v>
      </c>
      <c r="B1461" t="s">
        <v>8</v>
      </c>
      <c r="C1461" t="s">
        <v>6</v>
      </c>
      <c r="D1461" t="s">
        <v>10</v>
      </c>
      <c r="E1461" t="s">
        <v>60</v>
      </c>
      <c r="F1461" t="s">
        <v>7</v>
      </c>
      <c r="G1461" s="10" t="s">
        <v>54</v>
      </c>
      <c r="H1461" s="5" t="s">
        <v>54</v>
      </c>
      <c r="I1461" s="5" t="s">
        <v>54</v>
      </c>
      <c r="J1461" s="5" t="s">
        <v>54</v>
      </c>
      <c r="K1461" s="5" t="s">
        <v>54</v>
      </c>
      <c r="L1461" s="5" t="s">
        <v>54</v>
      </c>
      <c r="M1461" s="10" t="s">
        <v>54</v>
      </c>
      <c r="N1461" s="5" t="s">
        <v>54</v>
      </c>
      <c r="O1461" s="5" t="s">
        <v>54</v>
      </c>
      <c r="P1461" s="5" t="s">
        <v>54</v>
      </c>
      <c r="Q1461" s="5" t="s">
        <v>54</v>
      </c>
      <c r="R1461" s="5" t="s">
        <v>54</v>
      </c>
      <c r="S1461" s="11" t="s">
        <v>55</v>
      </c>
      <c r="T1461" t="s">
        <v>55</v>
      </c>
      <c r="U1461" t="s">
        <v>55</v>
      </c>
      <c r="V1461" t="s">
        <v>55</v>
      </c>
      <c r="W1461" t="s">
        <v>55</v>
      </c>
      <c r="X1461" t="s">
        <v>55</v>
      </c>
      <c r="Y1461" s="7" t="e">
        <f>ABS(Quintile_Data[[#This Row],[AE_Amt_Overall]]-MAX(Quintile_Data[[#This Row],[AE_Amt_Q1]:[AE_Amt_Q5]]))</f>
        <v>#VALUE!</v>
      </c>
      <c r="Z1461" s="6" t="e">
        <f>ABS(MIN(Quintile_Data[[#This Row],[AE_Amt_Q1]:[AE_Amt_Q5]])-Quintile_Data[[#This Row],[AE_Amt_Overall]])</f>
        <v>#VALUE!</v>
      </c>
      <c r="AA1461" s="19" t="str">
        <f>VLOOKUP(Quintile_Data[[#This Row],[Deaths_Q1]],Mapping!$A$2:$B$8,2,FALSE)</f>
        <v>N/A</v>
      </c>
      <c r="AB1461" s="8" t="str">
        <f>VLOOKUP(Quintile_Data[[#This Row],[Deaths_Q2]],Mapping!$A$2:$B$8,2,FALSE)</f>
        <v>N/A</v>
      </c>
      <c r="AC1461" s="8" t="str">
        <f>VLOOKUP(Quintile_Data[[#This Row],[Deaths_Q3]],Mapping!$A$2:$B$8,2,FALSE)</f>
        <v>N/A</v>
      </c>
      <c r="AD1461" s="8" t="str">
        <f>VLOOKUP(Quintile_Data[[#This Row],[Deaths_Q4]],Mapping!$A$2:$B$8,2,FALSE)</f>
        <v>N/A</v>
      </c>
      <c r="AE1461" s="8" t="str">
        <f>VLOOKUP(Quintile_Data[[#This Row],[Deaths_Q5]],Mapping!$A$2:$B$8,2,FALSE)</f>
        <v>N/A</v>
      </c>
      <c r="AF1461" s="8" t="str">
        <f>VLOOKUP(Quintile_Data[[#This Row],[Deaths_Overall]],Mapping!$A$2:$B$8,2,FALSE)</f>
        <v>N/A</v>
      </c>
    </row>
    <row r="1462" spans="1:32" x14ac:dyDescent="0.25">
      <c r="A1462" t="s">
        <v>12</v>
      </c>
      <c r="B1462" t="s">
        <v>8</v>
      </c>
      <c r="C1462" t="s">
        <v>6</v>
      </c>
      <c r="D1462" t="s">
        <v>10</v>
      </c>
      <c r="E1462" t="s">
        <v>60</v>
      </c>
      <c r="F1462" t="s">
        <v>57</v>
      </c>
      <c r="G1462" s="10" t="s">
        <v>54</v>
      </c>
      <c r="H1462" s="5">
        <v>2.5286520927382701</v>
      </c>
      <c r="I1462" s="5">
        <v>1.79891752616399</v>
      </c>
      <c r="J1462" s="5">
        <v>1.4444872796934001</v>
      </c>
      <c r="K1462" s="5" t="s">
        <v>54</v>
      </c>
      <c r="L1462" s="5">
        <v>1.8133152818460301</v>
      </c>
      <c r="M1462" s="10" t="s">
        <v>54</v>
      </c>
      <c r="N1462" s="5">
        <v>2.65102179788434</v>
      </c>
      <c r="O1462" s="5">
        <v>1.8684768733421999</v>
      </c>
      <c r="P1462" s="5">
        <v>1.2445127644734399</v>
      </c>
      <c r="Q1462" s="5" t="s">
        <v>54</v>
      </c>
      <c r="R1462" s="5">
        <v>1.58877911966042</v>
      </c>
      <c r="S1462" s="11" t="s">
        <v>55</v>
      </c>
      <c r="T1462" t="s">
        <v>51</v>
      </c>
      <c r="U1462" t="s">
        <v>51</v>
      </c>
      <c r="V1462" t="s">
        <v>53</v>
      </c>
      <c r="W1462" t="s">
        <v>55</v>
      </c>
      <c r="X1462" t="s">
        <v>49</v>
      </c>
      <c r="Y1462" s="7">
        <f>ABS(Quintile_Data[[#This Row],[AE_Amt_Overall]]-MAX(Quintile_Data[[#This Row],[AE_Amt_Q1]:[AE_Amt_Q5]]))</f>
        <v>0.71533681089223999</v>
      </c>
      <c r="Z1462" s="6">
        <f>ABS(MIN(Quintile_Data[[#This Row],[AE_Amt_Q1]:[AE_Amt_Q5]])-Quintile_Data[[#This Row],[AE_Amt_Overall]])</f>
        <v>0.36882800215263001</v>
      </c>
      <c r="AA1462" s="19" t="str">
        <f>VLOOKUP(Quintile_Data[[#This Row],[Deaths_Q1]],Mapping!$A$2:$B$8,2,FALSE)</f>
        <v>N/A</v>
      </c>
      <c r="AB1462" s="8">
        <f>VLOOKUP(Quintile_Data[[#This Row],[Deaths_Q2]],Mapping!$A$2:$B$8,2,FALSE)</f>
        <v>6</v>
      </c>
      <c r="AC1462" s="8">
        <f>VLOOKUP(Quintile_Data[[#This Row],[Deaths_Q3]],Mapping!$A$2:$B$8,2,FALSE)</f>
        <v>6</v>
      </c>
      <c r="AD1462" s="8">
        <f>VLOOKUP(Quintile_Data[[#This Row],[Deaths_Q4]],Mapping!$A$2:$B$8,2,FALSE)</f>
        <v>12</v>
      </c>
      <c r="AE1462" s="8" t="str">
        <f>VLOOKUP(Quintile_Data[[#This Row],[Deaths_Q5]],Mapping!$A$2:$B$8,2,FALSE)</f>
        <v>N/A</v>
      </c>
      <c r="AF1462" s="8">
        <f>VLOOKUP(Quintile_Data[[#This Row],[Deaths_Overall]],Mapping!$A$2:$B$8,2,FALSE)</f>
        <v>25</v>
      </c>
    </row>
    <row r="1463" spans="1:32" x14ac:dyDescent="0.25">
      <c r="A1463" t="s">
        <v>12</v>
      </c>
      <c r="B1463" t="s">
        <v>8</v>
      </c>
      <c r="C1463" t="s">
        <v>6</v>
      </c>
      <c r="D1463" t="s">
        <v>10</v>
      </c>
      <c r="E1463" t="s">
        <v>61</v>
      </c>
      <c r="F1463" t="s">
        <v>16</v>
      </c>
      <c r="G1463" s="10">
        <v>3.87989897597978</v>
      </c>
      <c r="H1463" s="5">
        <v>1.9448517261040099</v>
      </c>
      <c r="I1463" s="5">
        <v>1.61187869609331</v>
      </c>
      <c r="J1463" s="5">
        <v>1.24162119902655</v>
      </c>
      <c r="K1463" s="5">
        <v>0.52614246012940702</v>
      </c>
      <c r="L1463" s="5">
        <v>1.55936517595249</v>
      </c>
      <c r="M1463" s="10">
        <v>3.5411162097553701</v>
      </c>
      <c r="N1463" s="5">
        <v>2.0517205215765801</v>
      </c>
      <c r="O1463" s="5">
        <v>1.6459678430069999</v>
      </c>
      <c r="P1463" s="5">
        <v>1.28086794301476</v>
      </c>
      <c r="Q1463" s="5">
        <v>0.71412131714174598</v>
      </c>
      <c r="R1463" s="5">
        <v>1.59598043937235</v>
      </c>
      <c r="S1463" s="11" t="s">
        <v>51</v>
      </c>
      <c r="T1463" t="s">
        <v>49</v>
      </c>
      <c r="U1463" t="s">
        <v>49</v>
      </c>
      <c r="V1463" t="s">
        <v>49</v>
      </c>
      <c r="W1463" t="s">
        <v>51</v>
      </c>
      <c r="X1463" t="s">
        <v>48</v>
      </c>
      <c r="Y1463" s="7">
        <f>ABS(Quintile_Data[[#This Row],[AE_Amt_Overall]]-MAX(Quintile_Data[[#This Row],[AE_Amt_Q1]:[AE_Amt_Q5]]))</f>
        <v>2.3205338000272899</v>
      </c>
      <c r="Z1463" s="6">
        <f>ABS(MIN(Quintile_Data[[#This Row],[AE_Amt_Q1]:[AE_Amt_Q5]])-Quintile_Data[[#This Row],[AE_Amt_Overall]])</f>
        <v>1.0332227158230829</v>
      </c>
      <c r="AA1463" s="19">
        <f>VLOOKUP(Quintile_Data[[#This Row],[Deaths_Q1]],Mapping!$A$2:$B$8,2,FALSE)</f>
        <v>6</v>
      </c>
      <c r="AB1463" s="8">
        <f>VLOOKUP(Quintile_Data[[#This Row],[Deaths_Q2]],Mapping!$A$2:$B$8,2,FALSE)</f>
        <v>25</v>
      </c>
      <c r="AC1463" s="8">
        <f>VLOOKUP(Quintile_Data[[#This Row],[Deaths_Q3]],Mapping!$A$2:$B$8,2,FALSE)</f>
        <v>25</v>
      </c>
      <c r="AD1463" s="8">
        <f>VLOOKUP(Quintile_Data[[#This Row],[Deaths_Q4]],Mapping!$A$2:$B$8,2,FALSE)</f>
        <v>25</v>
      </c>
      <c r="AE1463" s="8">
        <f>VLOOKUP(Quintile_Data[[#This Row],[Deaths_Q5]],Mapping!$A$2:$B$8,2,FALSE)</f>
        <v>6</v>
      </c>
      <c r="AF1463" s="8">
        <f>VLOOKUP(Quintile_Data[[#This Row],[Deaths_Overall]],Mapping!$A$2:$B$8,2,FALSE)</f>
        <v>50</v>
      </c>
    </row>
    <row r="1464" spans="1:32" x14ac:dyDescent="0.25">
      <c r="A1464" t="s">
        <v>12</v>
      </c>
      <c r="B1464" t="s">
        <v>8</v>
      </c>
      <c r="C1464" t="s">
        <v>6</v>
      </c>
      <c r="D1464" t="s">
        <v>10</v>
      </c>
      <c r="E1464" t="s">
        <v>61</v>
      </c>
      <c r="F1464" t="s">
        <v>7</v>
      </c>
      <c r="G1464" s="10" t="s">
        <v>54</v>
      </c>
      <c r="H1464" s="5">
        <v>2.5449212169266699</v>
      </c>
      <c r="I1464" s="5">
        <v>1.76467472183865</v>
      </c>
      <c r="J1464" s="5">
        <v>1.1779738876764101</v>
      </c>
      <c r="K1464" s="5" t="s">
        <v>54</v>
      </c>
      <c r="L1464" s="5">
        <v>1.6670427184663801</v>
      </c>
      <c r="M1464" s="10" t="s">
        <v>54</v>
      </c>
      <c r="N1464" s="5">
        <v>2.2726867449311299</v>
      </c>
      <c r="O1464" s="5">
        <v>1.69675664002365</v>
      </c>
      <c r="P1464" s="5">
        <v>1.1156516585982399</v>
      </c>
      <c r="Q1464" s="5" t="s">
        <v>54</v>
      </c>
      <c r="R1464" s="5">
        <v>1.45765560042432</v>
      </c>
      <c r="S1464" s="11" t="s">
        <v>55</v>
      </c>
      <c r="T1464" t="s">
        <v>51</v>
      </c>
      <c r="U1464" t="s">
        <v>51</v>
      </c>
      <c r="V1464" t="s">
        <v>51</v>
      </c>
      <c r="W1464" t="s">
        <v>55</v>
      </c>
      <c r="X1464" t="s">
        <v>53</v>
      </c>
      <c r="Y1464" s="7">
        <f>ABS(Quintile_Data[[#This Row],[AE_Amt_Overall]]-MAX(Quintile_Data[[#This Row],[AE_Amt_Q1]:[AE_Amt_Q5]]))</f>
        <v>0.87787849846028987</v>
      </c>
      <c r="Z1464" s="6">
        <f>ABS(MIN(Quintile_Data[[#This Row],[AE_Amt_Q1]:[AE_Amt_Q5]])-Quintile_Data[[#This Row],[AE_Amt_Overall]])</f>
        <v>0.48906883078996999</v>
      </c>
      <c r="AA1464" s="19" t="str">
        <f>VLOOKUP(Quintile_Data[[#This Row],[Deaths_Q1]],Mapping!$A$2:$B$8,2,FALSE)</f>
        <v>N/A</v>
      </c>
      <c r="AB1464" s="8">
        <f>VLOOKUP(Quintile_Data[[#This Row],[Deaths_Q2]],Mapping!$A$2:$B$8,2,FALSE)</f>
        <v>6</v>
      </c>
      <c r="AC1464" s="8">
        <f>VLOOKUP(Quintile_Data[[#This Row],[Deaths_Q3]],Mapping!$A$2:$B$8,2,FALSE)</f>
        <v>6</v>
      </c>
      <c r="AD1464" s="8">
        <f>VLOOKUP(Quintile_Data[[#This Row],[Deaths_Q4]],Mapping!$A$2:$B$8,2,FALSE)</f>
        <v>6</v>
      </c>
      <c r="AE1464" s="8" t="str">
        <f>VLOOKUP(Quintile_Data[[#This Row],[Deaths_Q5]],Mapping!$A$2:$B$8,2,FALSE)</f>
        <v>N/A</v>
      </c>
      <c r="AF1464" s="8">
        <f>VLOOKUP(Quintile_Data[[#This Row],[Deaths_Overall]],Mapping!$A$2:$B$8,2,FALSE)</f>
        <v>12</v>
      </c>
    </row>
    <row r="1465" spans="1:32" x14ac:dyDescent="0.25">
      <c r="A1465" t="s">
        <v>12</v>
      </c>
      <c r="B1465" t="s">
        <v>8</v>
      </c>
      <c r="C1465" t="s">
        <v>6</v>
      </c>
      <c r="D1465" t="s">
        <v>10</v>
      </c>
      <c r="E1465" t="s">
        <v>61</v>
      </c>
      <c r="F1465" t="s">
        <v>57</v>
      </c>
      <c r="G1465" s="10">
        <v>5.7366995804796801</v>
      </c>
      <c r="H1465" s="5">
        <v>2.4213669481464799</v>
      </c>
      <c r="I1465" s="5">
        <v>1.6575215621100601</v>
      </c>
      <c r="J1465" s="5">
        <v>1.29721754855357</v>
      </c>
      <c r="K1465" s="5">
        <v>0.68298326961823197</v>
      </c>
      <c r="L1465" s="5">
        <v>1.6021880704361999</v>
      </c>
      <c r="M1465" s="10">
        <v>3.4042449250001701</v>
      </c>
      <c r="N1465" s="5">
        <v>1.85341057237451</v>
      </c>
      <c r="O1465" s="5">
        <v>1.7876706728124101</v>
      </c>
      <c r="P1465" s="5">
        <v>1.3167549303019199</v>
      </c>
      <c r="Q1465" s="5">
        <v>0.79990286676075495</v>
      </c>
      <c r="R1465" s="5">
        <v>1.58170276164012</v>
      </c>
      <c r="S1465" s="11" t="s">
        <v>51</v>
      </c>
      <c r="T1465" t="s">
        <v>53</v>
      </c>
      <c r="U1465" t="s">
        <v>49</v>
      </c>
      <c r="V1465" t="s">
        <v>49</v>
      </c>
      <c r="W1465" t="s">
        <v>51</v>
      </c>
      <c r="X1465" t="s">
        <v>48</v>
      </c>
      <c r="Y1465" s="7">
        <f>ABS(Quintile_Data[[#This Row],[AE_Amt_Overall]]-MAX(Quintile_Data[[#This Row],[AE_Amt_Q1]:[AE_Amt_Q5]]))</f>
        <v>4.1345115100434802</v>
      </c>
      <c r="Z1465" s="6">
        <f>ABS(MIN(Quintile_Data[[#This Row],[AE_Amt_Q1]:[AE_Amt_Q5]])-Quintile_Data[[#This Row],[AE_Amt_Overall]])</f>
        <v>0.91920480081796796</v>
      </c>
      <c r="AA1465" s="19">
        <f>VLOOKUP(Quintile_Data[[#This Row],[Deaths_Q1]],Mapping!$A$2:$B$8,2,FALSE)</f>
        <v>6</v>
      </c>
      <c r="AB1465" s="8">
        <f>VLOOKUP(Quintile_Data[[#This Row],[Deaths_Q2]],Mapping!$A$2:$B$8,2,FALSE)</f>
        <v>12</v>
      </c>
      <c r="AC1465" s="8">
        <f>VLOOKUP(Quintile_Data[[#This Row],[Deaths_Q3]],Mapping!$A$2:$B$8,2,FALSE)</f>
        <v>25</v>
      </c>
      <c r="AD1465" s="8">
        <f>VLOOKUP(Quintile_Data[[#This Row],[Deaths_Q4]],Mapping!$A$2:$B$8,2,FALSE)</f>
        <v>25</v>
      </c>
      <c r="AE1465" s="8">
        <f>VLOOKUP(Quintile_Data[[#This Row],[Deaths_Q5]],Mapping!$A$2:$B$8,2,FALSE)</f>
        <v>6</v>
      </c>
      <c r="AF1465" s="8">
        <f>VLOOKUP(Quintile_Data[[#This Row],[Deaths_Overall]],Mapping!$A$2:$B$8,2,FALSE)</f>
        <v>50</v>
      </c>
    </row>
    <row r="1466" spans="1:32" x14ac:dyDescent="0.25">
      <c r="A1466" t="s">
        <v>12</v>
      </c>
      <c r="B1466" t="s">
        <v>8</v>
      </c>
      <c r="C1466" t="s">
        <v>6</v>
      </c>
      <c r="D1466" t="s">
        <v>10</v>
      </c>
      <c r="E1466" t="s">
        <v>62</v>
      </c>
      <c r="F1466" t="s">
        <v>16</v>
      </c>
      <c r="G1466" s="10">
        <v>4.8282998826938002</v>
      </c>
      <c r="H1466" s="5">
        <v>2.9721200770015099</v>
      </c>
      <c r="I1466" s="5">
        <v>2.15255438064594</v>
      </c>
      <c r="J1466" s="5">
        <v>1.5852787915491</v>
      </c>
      <c r="K1466" s="5">
        <v>0.95802083438632302</v>
      </c>
      <c r="L1466" s="5">
        <v>1.77796380121648</v>
      </c>
      <c r="M1466" s="10">
        <v>4.7282773759129899</v>
      </c>
      <c r="N1466" s="5">
        <v>3.1885143019841702</v>
      </c>
      <c r="O1466" s="5">
        <v>2.1590260635896898</v>
      </c>
      <c r="P1466" s="5">
        <v>1.61068932640294</v>
      </c>
      <c r="Q1466" s="5">
        <v>1.12047684752943</v>
      </c>
      <c r="R1466" s="5">
        <v>1.83527212966981</v>
      </c>
      <c r="S1466" s="11" t="s">
        <v>51</v>
      </c>
      <c r="T1466" t="s">
        <v>51</v>
      </c>
      <c r="U1466" t="s">
        <v>53</v>
      </c>
      <c r="V1466" t="s">
        <v>49</v>
      </c>
      <c r="W1466" t="s">
        <v>51</v>
      </c>
      <c r="X1466" t="s">
        <v>49</v>
      </c>
      <c r="Y1466" s="7">
        <f>ABS(Quintile_Data[[#This Row],[AE_Amt_Overall]]-MAX(Quintile_Data[[#This Row],[AE_Amt_Q1]:[AE_Amt_Q5]]))</f>
        <v>3.0503360814773202</v>
      </c>
      <c r="Z1466" s="6">
        <f>ABS(MIN(Quintile_Data[[#This Row],[AE_Amt_Q1]:[AE_Amt_Q5]])-Quintile_Data[[#This Row],[AE_Amt_Overall]])</f>
        <v>0.81994296683015699</v>
      </c>
      <c r="AA1466" s="19">
        <f>VLOOKUP(Quintile_Data[[#This Row],[Deaths_Q1]],Mapping!$A$2:$B$8,2,FALSE)</f>
        <v>6</v>
      </c>
      <c r="AB1466" s="8">
        <f>VLOOKUP(Quintile_Data[[#This Row],[Deaths_Q2]],Mapping!$A$2:$B$8,2,FALSE)</f>
        <v>6</v>
      </c>
      <c r="AC1466" s="8">
        <f>VLOOKUP(Quintile_Data[[#This Row],[Deaths_Q3]],Mapping!$A$2:$B$8,2,FALSE)</f>
        <v>12</v>
      </c>
      <c r="AD1466" s="8">
        <f>VLOOKUP(Quintile_Data[[#This Row],[Deaths_Q4]],Mapping!$A$2:$B$8,2,FALSE)</f>
        <v>25</v>
      </c>
      <c r="AE1466" s="8">
        <f>VLOOKUP(Quintile_Data[[#This Row],[Deaths_Q5]],Mapping!$A$2:$B$8,2,FALSE)</f>
        <v>6</v>
      </c>
      <c r="AF1466" s="8">
        <f>VLOOKUP(Quintile_Data[[#This Row],[Deaths_Overall]],Mapping!$A$2:$B$8,2,FALSE)</f>
        <v>25</v>
      </c>
    </row>
    <row r="1467" spans="1:32" x14ac:dyDescent="0.25">
      <c r="A1467" t="s">
        <v>12</v>
      </c>
      <c r="B1467" t="s">
        <v>8</v>
      </c>
      <c r="C1467" t="s">
        <v>6</v>
      </c>
      <c r="D1467" t="s">
        <v>10</v>
      </c>
      <c r="E1467" t="s">
        <v>62</v>
      </c>
      <c r="F1467" t="s">
        <v>7</v>
      </c>
      <c r="G1467" s="10" t="s">
        <v>54</v>
      </c>
      <c r="H1467" s="5" t="s">
        <v>54</v>
      </c>
      <c r="I1467" s="5">
        <v>0.99777894492994901</v>
      </c>
      <c r="J1467" s="5">
        <v>0.74502215098228297</v>
      </c>
      <c r="K1467" s="5" t="s">
        <v>54</v>
      </c>
      <c r="L1467" s="5">
        <v>1.10423878790332</v>
      </c>
      <c r="M1467" s="10" t="s">
        <v>54</v>
      </c>
      <c r="N1467" s="5" t="s">
        <v>54</v>
      </c>
      <c r="O1467" s="5">
        <v>1.14625134264458</v>
      </c>
      <c r="P1467" s="5">
        <v>1.0916094390801201</v>
      </c>
      <c r="Q1467" s="5" t="s">
        <v>54</v>
      </c>
      <c r="R1467" s="5">
        <v>1.1698166133841801</v>
      </c>
      <c r="S1467" s="11" t="s">
        <v>55</v>
      </c>
      <c r="T1467" t="s">
        <v>55</v>
      </c>
      <c r="U1467" t="s">
        <v>51</v>
      </c>
      <c r="V1467" t="s">
        <v>51</v>
      </c>
      <c r="W1467" t="s">
        <v>55</v>
      </c>
      <c r="X1467" t="s">
        <v>53</v>
      </c>
      <c r="Y1467" s="7">
        <f>ABS(Quintile_Data[[#This Row],[AE_Amt_Overall]]-MAX(Quintile_Data[[#This Row],[AE_Amt_Q1]:[AE_Amt_Q5]]))</f>
        <v>0.10645984297337097</v>
      </c>
      <c r="Z1467" s="6">
        <f>ABS(MIN(Quintile_Data[[#This Row],[AE_Amt_Q1]:[AE_Amt_Q5]])-Quintile_Data[[#This Row],[AE_Amt_Overall]])</f>
        <v>0.359216636921037</v>
      </c>
      <c r="AA1467" s="19" t="str">
        <f>VLOOKUP(Quintile_Data[[#This Row],[Deaths_Q1]],Mapping!$A$2:$B$8,2,FALSE)</f>
        <v>N/A</v>
      </c>
      <c r="AB1467" s="8" t="str">
        <f>VLOOKUP(Quintile_Data[[#This Row],[Deaths_Q2]],Mapping!$A$2:$B$8,2,FALSE)</f>
        <v>N/A</v>
      </c>
      <c r="AC1467" s="8">
        <f>VLOOKUP(Quintile_Data[[#This Row],[Deaths_Q3]],Mapping!$A$2:$B$8,2,FALSE)</f>
        <v>6</v>
      </c>
      <c r="AD1467" s="8">
        <f>VLOOKUP(Quintile_Data[[#This Row],[Deaths_Q4]],Mapping!$A$2:$B$8,2,FALSE)</f>
        <v>6</v>
      </c>
      <c r="AE1467" s="8" t="str">
        <f>VLOOKUP(Quintile_Data[[#This Row],[Deaths_Q5]],Mapping!$A$2:$B$8,2,FALSE)</f>
        <v>N/A</v>
      </c>
      <c r="AF1467" s="8">
        <f>VLOOKUP(Quintile_Data[[#This Row],[Deaths_Overall]],Mapping!$A$2:$B$8,2,FALSE)</f>
        <v>12</v>
      </c>
    </row>
    <row r="1468" spans="1:32" x14ac:dyDescent="0.25">
      <c r="A1468" t="s">
        <v>12</v>
      </c>
      <c r="B1468" t="s">
        <v>8</v>
      </c>
      <c r="C1468" t="s">
        <v>6</v>
      </c>
      <c r="D1468" t="s">
        <v>10</v>
      </c>
      <c r="E1468" t="s">
        <v>62</v>
      </c>
      <c r="F1468" t="s">
        <v>57</v>
      </c>
      <c r="G1468" s="10">
        <v>4.9600705466469499</v>
      </c>
      <c r="H1468" s="5">
        <v>2.3746930211368</v>
      </c>
      <c r="I1468" s="5">
        <v>1.74279717985071</v>
      </c>
      <c r="J1468" s="5">
        <v>1.1601347434423801</v>
      </c>
      <c r="K1468" s="5">
        <v>0.58826168277190605</v>
      </c>
      <c r="L1468" s="5">
        <v>1.3334458886154099</v>
      </c>
      <c r="M1468" s="10">
        <v>3.33422539609048</v>
      </c>
      <c r="N1468" s="5">
        <v>3.0275069159888801</v>
      </c>
      <c r="O1468" s="5">
        <v>1.94379295485932</v>
      </c>
      <c r="P1468" s="5">
        <v>1.44422702282367</v>
      </c>
      <c r="Q1468" s="5">
        <v>1.0837396586036401</v>
      </c>
      <c r="R1468" s="5">
        <v>1.67476911301048</v>
      </c>
      <c r="S1468" s="11" t="s">
        <v>51</v>
      </c>
      <c r="T1468" t="s">
        <v>51</v>
      </c>
      <c r="U1468" t="s">
        <v>49</v>
      </c>
      <c r="V1468" t="s">
        <v>49</v>
      </c>
      <c r="W1468" t="s">
        <v>51</v>
      </c>
      <c r="X1468" t="s">
        <v>49</v>
      </c>
      <c r="Y1468" s="7">
        <f>ABS(Quintile_Data[[#This Row],[AE_Amt_Overall]]-MAX(Quintile_Data[[#This Row],[AE_Amt_Q1]:[AE_Amt_Q5]]))</f>
        <v>3.62662465803154</v>
      </c>
      <c r="Z1468" s="6">
        <f>ABS(MIN(Quintile_Data[[#This Row],[AE_Amt_Q1]:[AE_Amt_Q5]])-Quintile_Data[[#This Row],[AE_Amt_Overall]])</f>
        <v>0.74518420584350387</v>
      </c>
      <c r="AA1468" s="19">
        <f>VLOOKUP(Quintile_Data[[#This Row],[Deaths_Q1]],Mapping!$A$2:$B$8,2,FALSE)</f>
        <v>6</v>
      </c>
      <c r="AB1468" s="8">
        <f>VLOOKUP(Quintile_Data[[#This Row],[Deaths_Q2]],Mapping!$A$2:$B$8,2,FALSE)</f>
        <v>6</v>
      </c>
      <c r="AC1468" s="8">
        <f>VLOOKUP(Quintile_Data[[#This Row],[Deaths_Q3]],Mapping!$A$2:$B$8,2,FALSE)</f>
        <v>25</v>
      </c>
      <c r="AD1468" s="8">
        <f>VLOOKUP(Quintile_Data[[#This Row],[Deaths_Q4]],Mapping!$A$2:$B$8,2,FALSE)</f>
        <v>25</v>
      </c>
      <c r="AE1468" s="8">
        <f>VLOOKUP(Quintile_Data[[#This Row],[Deaths_Q5]],Mapping!$A$2:$B$8,2,FALSE)</f>
        <v>6</v>
      </c>
      <c r="AF1468" s="8">
        <f>VLOOKUP(Quintile_Data[[#This Row],[Deaths_Overall]],Mapping!$A$2:$B$8,2,FALSE)</f>
        <v>25</v>
      </c>
    </row>
    <row r="1469" spans="1:32" x14ac:dyDescent="0.25">
      <c r="A1469" t="s">
        <v>12</v>
      </c>
      <c r="B1469" t="s">
        <v>8</v>
      </c>
      <c r="C1469" t="s">
        <v>6</v>
      </c>
      <c r="D1469" t="s">
        <v>10</v>
      </c>
      <c r="E1469" t="s">
        <v>11</v>
      </c>
      <c r="F1469" t="s">
        <v>16</v>
      </c>
      <c r="G1469" s="10">
        <v>5.5861950307827399</v>
      </c>
      <c r="H1469" s="5">
        <v>3.4338374969745198</v>
      </c>
      <c r="I1469" s="5">
        <v>2.3713070645666301</v>
      </c>
      <c r="J1469" s="5">
        <v>1.66311381961434</v>
      </c>
      <c r="K1469" s="5">
        <v>0.98238691173929604</v>
      </c>
      <c r="L1469" s="5">
        <v>1.9289357726073899</v>
      </c>
      <c r="M1469" s="10">
        <v>5.28253624826585</v>
      </c>
      <c r="N1469" s="5">
        <v>3.63359900598459</v>
      </c>
      <c r="O1469" s="5">
        <v>2.62133574203901</v>
      </c>
      <c r="P1469" s="5">
        <v>1.7407668637121101</v>
      </c>
      <c r="Q1469" s="5">
        <v>1.0444911798865</v>
      </c>
      <c r="R1469" s="5">
        <v>2.0450520195459898</v>
      </c>
      <c r="S1469" s="11" t="s">
        <v>51</v>
      </c>
      <c r="T1469" t="s">
        <v>51</v>
      </c>
      <c r="U1469" t="s">
        <v>53</v>
      </c>
      <c r="V1469" t="s">
        <v>49</v>
      </c>
      <c r="W1469" t="s">
        <v>51</v>
      </c>
      <c r="X1469" t="s">
        <v>49</v>
      </c>
      <c r="Y1469" s="7">
        <f>ABS(Quintile_Data[[#This Row],[AE_Amt_Overall]]-MAX(Quintile_Data[[#This Row],[AE_Amt_Q1]:[AE_Amt_Q5]]))</f>
        <v>3.6572592581753502</v>
      </c>
      <c r="Z1469" s="6">
        <f>ABS(MIN(Quintile_Data[[#This Row],[AE_Amt_Q1]:[AE_Amt_Q5]])-Quintile_Data[[#This Row],[AE_Amt_Overall]])</f>
        <v>0.94654886086809387</v>
      </c>
      <c r="AA1469" s="19">
        <f>VLOOKUP(Quintile_Data[[#This Row],[Deaths_Q1]],Mapping!$A$2:$B$8,2,FALSE)</f>
        <v>6</v>
      </c>
      <c r="AB1469" s="8">
        <f>VLOOKUP(Quintile_Data[[#This Row],[Deaths_Q2]],Mapping!$A$2:$B$8,2,FALSE)</f>
        <v>6</v>
      </c>
      <c r="AC1469" s="8">
        <f>VLOOKUP(Quintile_Data[[#This Row],[Deaths_Q3]],Mapping!$A$2:$B$8,2,FALSE)</f>
        <v>12</v>
      </c>
      <c r="AD1469" s="8">
        <f>VLOOKUP(Quintile_Data[[#This Row],[Deaths_Q4]],Mapping!$A$2:$B$8,2,FALSE)</f>
        <v>25</v>
      </c>
      <c r="AE1469" s="8">
        <f>VLOOKUP(Quintile_Data[[#This Row],[Deaths_Q5]],Mapping!$A$2:$B$8,2,FALSE)</f>
        <v>6</v>
      </c>
      <c r="AF1469" s="8">
        <f>VLOOKUP(Quintile_Data[[#This Row],[Deaths_Overall]],Mapping!$A$2:$B$8,2,FALSE)</f>
        <v>25</v>
      </c>
    </row>
    <row r="1470" spans="1:32" x14ac:dyDescent="0.25">
      <c r="A1470" t="s">
        <v>12</v>
      </c>
      <c r="B1470" t="s">
        <v>8</v>
      </c>
      <c r="C1470" t="s">
        <v>6</v>
      </c>
      <c r="D1470" t="s">
        <v>10</v>
      </c>
      <c r="E1470" t="s">
        <v>11</v>
      </c>
      <c r="F1470" t="s">
        <v>7</v>
      </c>
      <c r="G1470" s="10">
        <v>4.713571191922</v>
      </c>
      <c r="H1470" s="5">
        <v>1.81152023010851</v>
      </c>
      <c r="I1470" s="5">
        <v>1.2549237741583601</v>
      </c>
      <c r="J1470" s="5">
        <v>0.72720303185324997</v>
      </c>
      <c r="K1470" s="5" t="s">
        <v>54</v>
      </c>
      <c r="L1470" s="5">
        <v>1.3263506606401201</v>
      </c>
      <c r="M1470" s="10">
        <v>2.3349149787754699</v>
      </c>
      <c r="N1470" s="5">
        <v>1.79449150050326</v>
      </c>
      <c r="O1470" s="5">
        <v>1.3915746983510699</v>
      </c>
      <c r="P1470" s="5">
        <v>1.0304028451407199</v>
      </c>
      <c r="Q1470" s="5" t="s">
        <v>54</v>
      </c>
      <c r="R1470" s="5">
        <v>1.2910599555069699</v>
      </c>
      <c r="S1470" s="11" t="s">
        <v>51</v>
      </c>
      <c r="T1470" t="s">
        <v>51</v>
      </c>
      <c r="U1470" t="s">
        <v>51</v>
      </c>
      <c r="V1470" t="s">
        <v>53</v>
      </c>
      <c r="W1470" t="s">
        <v>55</v>
      </c>
      <c r="X1470" t="s">
        <v>49</v>
      </c>
      <c r="Y1470" s="7">
        <f>ABS(Quintile_Data[[#This Row],[AE_Amt_Overall]]-MAX(Quintile_Data[[#This Row],[AE_Amt_Q1]:[AE_Amt_Q5]]))</f>
        <v>3.3872205312818799</v>
      </c>
      <c r="Z1470" s="6">
        <f>ABS(MIN(Quintile_Data[[#This Row],[AE_Amt_Q1]:[AE_Amt_Q5]])-Quintile_Data[[#This Row],[AE_Amt_Overall]])</f>
        <v>0.59914762878687011</v>
      </c>
      <c r="AA1470" s="19">
        <f>VLOOKUP(Quintile_Data[[#This Row],[Deaths_Q1]],Mapping!$A$2:$B$8,2,FALSE)</f>
        <v>6</v>
      </c>
      <c r="AB1470" s="8">
        <f>VLOOKUP(Quintile_Data[[#This Row],[Deaths_Q2]],Mapping!$A$2:$B$8,2,FALSE)</f>
        <v>6</v>
      </c>
      <c r="AC1470" s="8">
        <f>VLOOKUP(Quintile_Data[[#This Row],[Deaths_Q3]],Mapping!$A$2:$B$8,2,FALSE)</f>
        <v>6</v>
      </c>
      <c r="AD1470" s="8">
        <f>VLOOKUP(Quintile_Data[[#This Row],[Deaths_Q4]],Mapping!$A$2:$B$8,2,FALSE)</f>
        <v>12</v>
      </c>
      <c r="AE1470" s="8" t="str">
        <f>VLOOKUP(Quintile_Data[[#This Row],[Deaths_Q5]],Mapping!$A$2:$B$8,2,FALSE)</f>
        <v>N/A</v>
      </c>
      <c r="AF1470" s="8">
        <f>VLOOKUP(Quintile_Data[[#This Row],[Deaths_Overall]],Mapping!$A$2:$B$8,2,FALSE)</f>
        <v>25</v>
      </c>
    </row>
    <row r="1471" spans="1:32" x14ac:dyDescent="0.25">
      <c r="A1471" t="s">
        <v>12</v>
      </c>
      <c r="B1471" t="s">
        <v>8</v>
      </c>
      <c r="C1471" t="s">
        <v>6</v>
      </c>
      <c r="D1471" t="s">
        <v>10</v>
      </c>
      <c r="E1471" t="s">
        <v>11</v>
      </c>
      <c r="F1471" t="s">
        <v>57</v>
      </c>
      <c r="G1471" s="10">
        <v>4.7660888128026704</v>
      </c>
      <c r="H1471" s="5">
        <v>2.2588978468012</v>
      </c>
      <c r="I1471" s="5">
        <v>1.49398979761733</v>
      </c>
      <c r="J1471" s="5">
        <v>0.95592593839282303</v>
      </c>
      <c r="K1471" s="5">
        <v>0.51613708042484796</v>
      </c>
      <c r="L1471" s="5">
        <v>1.42674575766748</v>
      </c>
      <c r="M1471" s="10">
        <v>3.2313366078085299</v>
      </c>
      <c r="N1471" s="5">
        <v>2.1893127136113799</v>
      </c>
      <c r="O1471" s="5">
        <v>1.70592879984877</v>
      </c>
      <c r="P1471" s="5">
        <v>1.39508477738708</v>
      </c>
      <c r="Q1471" s="5">
        <v>1.2287983979399699</v>
      </c>
      <c r="R1471" s="5">
        <v>1.7334381943249699</v>
      </c>
      <c r="S1471" s="11" t="s">
        <v>53</v>
      </c>
      <c r="T1471" t="s">
        <v>49</v>
      </c>
      <c r="U1471" t="s">
        <v>49</v>
      </c>
      <c r="V1471" t="s">
        <v>53</v>
      </c>
      <c r="W1471" t="s">
        <v>53</v>
      </c>
      <c r="X1471" t="s">
        <v>48</v>
      </c>
      <c r="Y1471" s="7">
        <f>ABS(Quintile_Data[[#This Row],[AE_Amt_Overall]]-MAX(Quintile_Data[[#This Row],[AE_Amt_Q1]:[AE_Amt_Q5]]))</f>
        <v>3.3393430551351901</v>
      </c>
      <c r="Z1471" s="6">
        <f>ABS(MIN(Quintile_Data[[#This Row],[AE_Amt_Q1]:[AE_Amt_Q5]])-Quintile_Data[[#This Row],[AE_Amt_Overall]])</f>
        <v>0.91060867724263206</v>
      </c>
      <c r="AA1471" s="19">
        <f>VLOOKUP(Quintile_Data[[#This Row],[Deaths_Q1]],Mapping!$A$2:$B$8,2,FALSE)</f>
        <v>12</v>
      </c>
      <c r="AB1471" s="8">
        <f>VLOOKUP(Quintile_Data[[#This Row],[Deaths_Q2]],Mapping!$A$2:$B$8,2,FALSE)</f>
        <v>25</v>
      </c>
      <c r="AC1471" s="8">
        <f>VLOOKUP(Quintile_Data[[#This Row],[Deaths_Q3]],Mapping!$A$2:$B$8,2,FALSE)</f>
        <v>25</v>
      </c>
      <c r="AD1471" s="8">
        <f>VLOOKUP(Quintile_Data[[#This Row],[Deaths_Q4]],Mapping!$A$2:$B$8,2,FALSE)</f>
        <v>12</v>
      </c>
      <c r="AE1471" s="8">
        <f>VLOOKUP(Quintile_Data[[#This Row],[Deaths_Q5]],Mapping!$A$2:$B$8,2,FALSE)</f>
        <v>12</v>
      </c>
      <c r="AF1471" s="8">
        <f>VLOOKUP(Quintile_Data[[#This Row],[Deaths_Overall]],Mapping!$A$2:$B$8,2,FALSE)</f>
        <v>50</v>
      </c>
    </row>
    <row r="1472" spans="1:32" x14ac:dyDescent="0.25">
      <c r="A1472" t="s">
        <v>12</v>
      </c>
      <c r="B1472" t="s">
        <v>8</v>
      </c>
      <c r="C1472" t="s">
        <v>6</v>
      </c>
      <c r="D1472" t="s">
        <v>10</v>
      </c>
      <c r="E1472" t="s">
        <v>58</v>
      </c>
      <c r="F1472" t="s">
        <v>16</v>
      </c>
      <c r="G1472" s="10">
        <v>4.5320626668767101</v>
      </c>
      <c r="H1472" s="5">
        <v>3.1149303866776399</v>
      </c>
      <c r="I1472" s="5">
        <v>2.0466869684147202</v>
      </c>
      <c r="J1472" s="5">
        <v>1.6746737774499401</v>
      </c>
      <c r="K1472" s="5">
        <v>1.07375744252918</v>
      </c>
      <c r="L1472" s="5">
        <v>1.7088796829070401</v>
      </c>
      <c r="M1472" s="10">
        <v>4.3462514545394404</v>
      </c>
      <c r="N1472" s="5">
        <v>3.2672651889489202</v>
      </c>
      <c r="O1472" s="5">
        <v>2.1888591229604502</v>
      </c>
      <c r="P1472" s="5">
        <v>1.7259840018116701</v>
      </c>
      <c r="Q1472" s="5">
        <v>1.1003593394525899</v>
      </c>
      <c r="R1472" s="5">
        <v>1.73755122999526</v>
      </c>
      <c r="S1472" s="11" t="s">
        <v>53</v>
      </c>
      <c r="T1472" t="s">
        <v>53</v>
      </c>
      <c r="U1472" t="s">
        <v>49</v>
      </c>
      <c r="V1472" t="s">
        <v>48</v>
      </c>
      <c r="W1472" t="s">
        <v>49</v>
      </c>
      <c r="X1472" t="s">
        <v>48</v>
      </c>
      <c r="Y1472" s="7">
        <f>ABS(Quintile_Data[[#This Row],[AE_Amt_Overall]]-MAX(Quintile_Data[[#This Row],[AE_Amt_Q1]:[AE_Amt_Q5]]))</f>
        <v>2.8231829839696703</v>
      </c>
      <c r="Z1472" s="6">
        <f>ABS(MIN(Quintile_Data[[#This Row],[AE_Amt_Q1]:[AE_Amt_Q5]])-Quintile_Data[[#This Row],[AE_Amt_Overall]])</f>
        <v>0.63512224037786003</v>
      </c>
      <c r="AA1472" s="19">
        <f>VLOOKUP(Quintile_Data[[#This Row],[Deaths_Q1]],Mapping!$A$2:$B$8,2,FALSE)</f>
        <v>12</v>
      </c>
      <c r="AB1472" s="8">
        <f>VLOOKUP(Quintile_Data[[#This Row],[Deaths_Q2]],Mapping!$A$2:$B$8,2,FALSE)</f>
        <v>12</v>
      </c>
      <c r="AC1472" s="8">
        <f>VLOOKUP(Quintile_Data[[#This Row],[Deaths_Q3]],Mapping!$A$2:$B$8,2,FALSE)</f>
        <v>25</v>
      </c>
      <c r="AD1472" s="8">
        <f>VLOOKUP(Quintile_Data[[#This Row],[Deaths_Q4]],Mapping!$A$2:$B$8,2,FALSE)</f>
        <v>50</v>
      </c>
      <c r="AE1472" s="8">
        <f>VLOOKUP(Quintile_Data[[#This Row],[Deaths_Q5]],Mapping!$A$2:$B$8,2,FALSE)</f>
        <v>25</v>
      </c>
      <c r="AF1472" s="8">
        <f>VLOOKUP(Quintile_Data[[#This Row],[Deaths_Overall]],Mapping!$A$2:$B$8,2,FALSE)</f>
        <v>50</v>
      </c>
    </row>
    <row r="1473" spans="1:32" x14ac:dyDescent="0.25">
      <c r="A1473" t="s">
        <v>12</v>
      </c>
      <c r="B1473" t="s">
        <v>8</v>
      </c>
      <c r="C1473" t="s">
        <v>6</v>
      </c>
      <c r="D1473" t="s">
        <v>10</v>
      </c>
      <c r="E1473" t="s">
        <v>58</v>
      </c>
      <c r="F1473" t="s">
        <v>7</v>
      </c>
      <c r="G1473" s="10">
        <v>5.5467025538766803</v>
      </c>
      <c r="H1473" s="5">
        <v>2.8569661419303198</v>
      </c>
      <c r="I1473" s="5">
        <v>1.4080689616769499</v>
      </c>
      <c r="J1473" s="5">
        <v>0.95746019148592898</v>
      </c>
      <c r="K1473" s="5">
        <v>0.56997257044248895</v>
      </c>
      <c r="L1473" s="5">
        <v>1.3428013848834499</v>
      </c>
      <c r="M1473" s="10">
        <v>3.2321296235423902</v>
      </c>
      <c r="N1473" s="5">
        <v>1.97514182638086</v>
      </c>
      <c r="O1473" s="5">
        <v>1.3789640950394699</v>
      </c>
      <c r="P1473" s="5">
        <v>1.2181730662706101</v>
      </c>
      <c r="Q1473" s="5">
        <v>0.85463500908038204</v>
      </c>
      <c r="R1473" s="5">
        <v>1.3145060960158801</v>
      </c>
      <c r="S1473" s="11" t="s">
        <v>51</v>
      </c>
      <c r="T1473" t="s">
        <v>53</v>
      </c>
      <c r="U1473" t="s">
        <v>53</v>
      </c>
      <c r="V1473" t="s">
        <v>53</v>
      </c>
      <c r="W1473" t="s">
        <v>53</v>
      </c>
      <c r="X1473" t="s">
        <v>49</v>
      </c>
      <c r="Y1473" s="7">
        <f>ABS(Quintile_Data[[#This Row],[AE_Amt_Overall]]-MAX(Quintile_Data[[#This Row],[AE_Amt_Q1]:[AE_Amt_Q5]]))</f>
        <v>4.2039011689932302</v>
      </c>
      <c r="Z1473" s="6">
        <f>ABS(MIN(Quintile_Data[[#This Row],[AE_Amt_Q1]:[AE_Amt_Q5]])-Quintile_Data[[#This Row],[AE_Amt_Overall]])</f>
        <v>0.77282881444096097</v>
      </c>
      <c r="AA1473" s="19">
        <f>VLOOKUP(Quintile_Data[[#This Row],[Deaths_Q1]],Mapping!$A$2:$B$8,2,FALSE)</f>
        <v>6</v>
      </c>
      <c r="AB1473" s="8">
        <f>VLOOKUP(Quintile_Data[[#This Row],[Deaths_Q2]],Mapping!$A$2:$B$8,2,FALSE)</f>
        <v>12</v>
      </c>
      <c r="AC1473" s="8">
        <f>VLOOKUP(Quintile_Data[[#This Row],[Deaths_Q3]],Mapping!$A$2:$B$8,2,FALSE)</f>
        <v>12</v>
      </c>
      <c r="AD1473" s="8">
        <f>VLOOKUP(Quintile_Data[[#This Row],[Deaths_Q4]],Mapping!$A$2:$B$8,2,FALSE)</f>
        <v>12</v>
      </c>
      <c r="AE1473" s="8">
        <f>VLOOKUP(Quintile_Data[[#This Row],[Deaths_Q5]],Mapping!$A$2:$B$8,2,FALSE)</f>
        <v>12</v>
      </c>
      <c r="AF1473" s="8">
        <f>VLOOKUP(Quintile_Data[[#This Row],[Deaths_Overall]],Mapping!$A$2:$B$8,2,FALSE)</f>
        <v>25</v>
      </c>
    </row>
    <row r="1474" spans="1:32" x14ac:dyDescent="0.25">
      <c r="A1474" t="s">
        <v>12</v>
      </c>
      <c r="B1474" t="s">
        <v>8</v>
      </c>
      <c r="C1474" t="s">
        <v>6</v>
      </c>
      <c r="D1474" t="s">
        <v>10</v>
      </c>
      <c r="E1474" t="s">
        <v>58</v>
      </c>
      <c r="F1474" t="s">
        <v>57</v>
      </c>
      <c r="G1474" s="10">
        <v>5.9377279527017599</v>
      </c>
      <c r="H1474" s="5">
        <v>3.2582898794957398</v>
      </c>
      <c r="I1474" s="5">
        <v>1.709357630185</v>
      </c>
      <c r="J1474" s="5">
        <v>1.22370529866182</v>
      </c>
      <c r="K1474" s="5">
        <v>0.68726431101608498</v>
      </c>
      <c r="L1474" s="5">
        <v>1.4620296631612</v>
      </c>
      <c r="M1474" s="10">
        <v>4.2696244269486696</v>
      </c>
      <c r="N1474" s="5">
        <v>2.4385074614256799</v>
      </c>
      <c r="O1474" s="5">
        <v>1.7467747103998901</v>
      </c>
      <c r="P1474" s="5">
        <v>1.4854595671953299</v>
      </c>
      <c r="Q1474" s="5">
        <v>1.2122090376654999</v>
      </c>
      <c r="R1474" s="5">
        <v>1.6458411042696</v>
      </c>
      <c r="S1474" s="11" t="s">
        <v>51</v>
      </c>
      <c r="T1474" t="s">
        <v>49</v>
      </c>
      <c r="U1474" t="s">
        <v>48</v>
      </c>
      <c r="V1474" t="s">
        <v>48</v>
      </c>
      <c r="W1474" t="s">
        <v>49</v>
      </c>
      <c r="X1474" t="s">
        <v>48</v>
      </c>
      <c r="Y1474" s="7">
        <f>ABS(Quintile_Data[[#This Row],[AE_Amt_Overall]]-MAX(Quintile_Data[[#This Row],[AE_Amt_Q1]:[AE_Amt_Q5]]))</f>
        <v>4.4756982895405599</v>
      </c>
      <c r="Z1474" s="6">
        <f>ABS(MIN(Quintile_Data[[#This Row],[AE_Amt_Q1]:[AE_Amt_Q5]])-Quintile_Data[[#This Row],[AE_Amt_Overall]])</f>
        <v>0.77476535214511499</v>
      </c>
      <c r="AA1474" s="19">
        <f>VLOOKUP(Quintile_Data[[#This Row],[Deaths_Q1]],Mapping!$A$2:$B$8,2,FALSE)</f>
        <v>6</v>
      </c>
      <c r="AB1474" s="8">
        <f>VLOOKUP(Quintile_Data[[#This Row],[Deaths_Q2]],Mapping!$A$2:$B$8,2,FALSE)</f>
        <v>25</v>
      </c>
      <c r="AC1474" s="8">
        <f>VLOOKUP(Quintile_Data[[#This Row],[Deaths_Q3]],Mapping!$A$2:$B$8,2,FALSE)</f>
        <v>50</v>
      </c>
      <c r="AD1474" s="8">
        <f>VLOOKUP(Quintile_Data[[#This Row],[Deaths_Q4]],Mapping!$A$2:$B$8,2,FALSE)</f>
        <v>50</v>
      </c>
      <c r="AE1474" s="8">
        <f>VLOOKUP(Quintile_Data[[#This Row],[Deaths_Q5]],Mapping!$A$2:$B$8,2,FALSE)</f>
        <v>25</v>
      </c>
      <c r="AF1474" s="8">
        <f>VLOOKUP(Quintile_Data[[#This Row],[Deaths_Overall]],Mapping!$A$2:$B$8,2,FALSE)</f>
        <v>50</v>
      </c>
    </row>
    <row r="1475" spans="1:32" x14ac:dyDescent="0.25">
      <c r="A1475" t="s">
        <v>12</v>
      </c>
      <c r="B1475" t="s">
        <v>8</v>
      </c>
      <c r="C1475" t="s">
        <v>6</v>
      </c>
      <c r="D1475" t="s">
        <v>14</v>
      </c>
      <c r="E1475" t="s">
        <v>60</v>
      </c>
      <c r="F1475" t="s">
        <v>16</v>
      </c>
      <c r="G1475" s="10">
        <v>1.89452623010064</v>
      </c>
      <c r="H1475" s="5">
        <v>1.53508839800728</v>
      </c>
      <c r="I1475" s="5">
        <v>1.30718015334529</v>
      </c>
      <c r="J1475" s="5">
        <v>1.1161105328310901</v>
      </c>
      <c r="K1475" s="5">
        <v>0.93299600817778805</v>
      </c>
      <c r="L1475" s="5">
        <v>1.32031921144746</v>
      </c>
      <c r="M1475" s="10">
        <v>1.8394755505795499</v>
      </c>
      <c r="N1475" s="5">
        <v>1.5439017759745901</v>
      </c>
      <c r="O1475" s="5">
        <v>1.3965842767317</v>
      </c>
      <c r="P1475" s="5">
        <v>1.1821325518697801</v>
      </c>
      <c r="Q1475" s="5">
        <v>0.968031400091381</v>
      </c>
      <c r="R1475" s="5">
        <v>1.3786451366185699</v>
      </c>
      <c r="S1475" s="11" t="s">
        <v>49</v>
      </c>
      <c r="T1475" t="s">
        <v>48</v>
      </c>
      <c r="U1475" t="s">
        <v>48</v>
      </c>
      <c r="V1475" t="s">
        <v>48</v>
      </c>
      <c r="W1475" t="s">
        <v>49</v>
      </c>
      <c r="X1475" t="s">
        <v>48</v>
      </c>
      <c r="Y1475" s="7">
        <f>ABS(Quintile_Data[[#This Row],[AE_Amt_Overall]]-MAX(Quintile_Data[[#This Row],[AE_Amt_Q1]:[AE_Amt_Q5]]))</f>
        <v>0.57420701865318002</v>
      </c>
      <c r="Z1475" s="6">
        <f>ABS(MIN(Quintile_Data[[#This Row],[AE_Amt_Q1]:[AE_Amt_Q5]])-Quintile_Data[[#This Row],[AE_Amt_Overall]])</f>
        <v>0.38732320326967196</v>
      </c>
      <c r="AA1475" s="19">
        <f>VLOOKUP(Quintile_Data[[#This Row],[Deaths_Q1]],Mapping!$A$2:$B$8,2,FALSE)</f>
        <v>25</v>
      </c>
      <c r="AB1475" s="8">
        <f>VLOOKUP(Quintile_Data[[#This Row],[Deaths_Q2]],Mapping!$A$2:$B$8,2,FALSE)</f>
        <v>50</v>
      </c>
      <c r="AC1475" s="8">
        <f>VLOOKUP(Quintile_Data[[#This Row],[Deaths_Q3]],Mapping!$A$2:$B$8,2,FALSE)</f>
        <v>50</v>
      </c>
      <c r="AD1475" s="8">
        <f>VLOOKUP(Quintile_Data[[#This Row],[Deaths_Q4]],Mapping!$A$2:$B$8,2,FALSE)</f>
        <v>50</v>
      </c>
      <c r="AE1475" s="8">
        <f>VLOOKUP(Quintile_Data[[#This Row],[Deaths_Q5]],Mapping!$A$2:$B$8,2,FALSE)</f>
        <v>25</v>
      </c>
      <c r="AF1475" s="8">
        <f>VLOOKUP(Quintile_Data[[#This Row],[Deaths_Overall]],Mapping!$A$2:$B$8,2,FALSE)</f>
        <v>50</v>
      </c>
    </row>
    <row r="1476" spans="1:32" x14ac:dyDescent="0.25">
      <c r="A1476" t="s">
        <v>12</v>
      </c>
      <c r="B1476" t="s">
        <v>8</v>
      </c>
      <c r="C1476" t="s">
        <v>6</v>
      </c>
      <c r="D1476" t="s">
        <v>14</v>
      </c>
      <c r="E1476" t="s">
        <v>60</v>
      </c>
      <c r="F1476" t="s">
        <v>7</v>
      </c>
      <c r="G1476" s="10">
        <v>1.77276167351976</v>
      </c>
      <c r="H1476" s="5">
        <v>1.29753017313129</v>
      </c>
      <c r="I1476" s="5">
        <v>1.06040571184101</v>
      </c>
      <c r="J1476" s="5">
        <v>0.902443417595717</v>
      </c>
      <c r="K1476" s="5">
        <v>0.53162542252936795</v>
      </c>
      <c r="L1476" s="5">
        <v>1.08856797416702</v>
      </c>
      <c r="M1476" s="10">
        <v>1.41827204476874</v>
      </c>
      <c r="N1476" s="5">
        <v>1.369845348543</v>
      </c>
      <c r="O1476" s="5">
        <v>1.0771939013854599</v>
      </c>
      <c r="P1476" s="5">
        <v>0.96390139420313603</v>
      </c>
      <c r="Q1476" s="5">
        <v>0.74028090494959098</v>
      </c>
      <c r="R1476" s="5">
        <v>1.10508752139641</v>
      </c>
      <c r="S1476" s="11" t="s">
        <v>53</v>
      </c>
      <c r="T1476" t="s">
        <v>49</v>
      </c>
      <c r="U1476" t="s">
        <v>49</v>
      </c>
      <c r="V1476" t="s">
        <v>49</v>
      </c>
      <c r="W1476" t="s">
        <v>51</v>
      </c>
      <c r="X1476" t="s">
        <v>48</v>
      </c>
      <c r="Y1476" s="7">
        <f>ABS(Quintile_Data[[#This Row],[AE_Amt_Overall]]-MAX(Quintile_Data[[#This Row],[AE_Amt_Q1]:[AE_Amt_Q5]]))</f>
        <v>0.68419369935273999</v>
      </c>
      <c r="Z1476" s="6">
        <f>ABS(MIN(Quintile_Data[[#This Row],[AE_Amt_Q1]:[AE_Amt_Q5]])-Quintile_Data[[#This Row],[AE_Amt_Overall]])</f>
        <v>0.55694255163765205</v>
      </c>
      <c r="AA1476" s="19">
        <f>VLOOKUP(Quintile_Data[[#This Row],[Deaths_Q1]],Mapping!$A$2:$B$8,2,FALSE)</f>
        <v>12</v>
      </c>
      <c r="AB1476" s="8">
        <f>VLOOKUP(Quintile_Data[[#This Row],[Deaths_Q2]],Mapping!$A$2:$B$8,2,FALSE)</f>
        <v>25</v>
      </c>
      <c r="AC1476" s="8">
        <f>VLOOKUP(Quintile_Data[[#This Row],[Deaths_Q3]],Mapping!$A$2:$B$8,2,FALSE)</f>
        <v>25</v>
      </c>
      <c r="AD1476" s="8">
        <f>VLOOKUP(Quintile_Data[[#This Row],[Deaths_Q4]],Mapping!$A$2:$B$8,2,FALSE)</f>
        <v>25</v>
      </c>
      <c r="AE1476" s="8">
        <f>VLOOKUP(Quintile_Data[[#This Row],[Deaths_Q5]],Mapping!$A$2:$B$8,2,FALSE)</f>
        <v>6</v>
      </c>
      <c r="AF1476" s="8">
        <f>VLOOKUP(Quintile_Data[[#This Row],[Deaths_Overall]],Mapping!$A$2:$B$8,2,FALSE)</f>
        <v>50</v>
      </c>
    </row>
    <row r="1477" spans="1:32" x14ac:dyDescent="0.25">
      <c r="A1477" t="s">
        <v>12</v>
      </c>
      <c r="B1477" t="s">
        <v>8</v>
      </c>
      <c r="C1477" t="s">
        <v>6</v>
      </c>
      <c r="D1477" t="s">
        <v>14</v>
      </c>
      <c r="E1477" t="s">
        <v>60</v>
      </c>
      <c r="F1477" t="s">
        <v>57</v>
      </c>
      <c r="G1477" s="10">
        <v>1.77184561685814</v>
      </c>
      <c r="H1477" s="5">
        <v>1.4053629912755901</v>
      </c>
      <c r="I1477" s="5">
        <v>1.2194391392106401</v>
      </c>
      <c r="J1477" s="5">
        <v>1.00700637372066</v>
      </c>
      <c r="K1477" s="5">
        <v>0.77824153018452602</v>
      </c>
      <c r="L1477" s="5">
        <v>1.1862104468793599</v>
      </c>
      <c r="M1477" s="10">
        <v>1.6770759139146101</v>
      </c>
      <c r="N1477" s="5">
        <v>1.4174218395654901</v>
      </c>
      <c r="O1477" s="5">
        <v>1.3519549774967401</v>
      </c>
      <c r="P1477" s="5">
        <v>1.1468227613442801</v>
      </c>
      <c r="Q1477" s="5">
        <v>1.0143368390719101</v>
      </c>
      <c r="R1477" s="5">
        <v>1.3170395563550199</v>
      </c>
      <c r="S1477" s="11" t="s">
        <v>49</v>
      </c>
      <c r="T1477" t="s">
        <v>48</v>
      </c>
      <c r="U1477" t="s">
        <v>48</v>
      </c>
      <c r="V1477" t="s">
        <v>48</v>
      </c>
      <c r="W1477" t="s">
        <v>53</v>
      </c>
      <c r="X1477" t="s">
        <v>48</v>
      </c>
      <c r="Y1477" s="7">
        <f>ABS(Quintile_Data[[#This Row],[AE_Amt_Overall]]-MAX(Quintile_Data[[#This Row],[AE_Amt_Q1]:[AE_Amt_Q5]]))</f>
        <v>0.58563516997878007</v>
      </c>
      <c r="Z1477" s="6">
        <f>ABS(MIN(Quintile_Data[[#This Row],[AE_Amt_Q1]:[AE_Amt_Q5]])-Quintile_Data[[#This Row],[AE_Amt_Overall]])</f>
        <v>0.40796891669483393</v>
      </c>
      <c r="AA1477" s="19">
        <f>VLOOKUP(Quintile_Data[[#This Row],[Deaths_Q1]],Mapping!$A$2:$B$8,2,FALSE)</f>
        <v>25</v>
      </c>
      <c r="AB1477" s="8">
        <f>VLOOKUP(Quintile_Data[[#This Row],[Deaths_Q2]],Mapping!$A$2:$B$8,2,FALSE)</f>
        <v>50</v>
      </c>
      <c r="AC1477" s="8">
        <f>VLOOKUP(Quintile_Data[[#This Row],[Deaths_Q3]],Mapping!$A$2:$B$8,2,FALSE)</f>
        <v>50</v>
      </c>
      <c r="AD1477" s="8">
        <f>VLOOKUP(Quintile_Data[[#This Row],[Deaths_Q4]],Mapping!$A$2:$B$8,2,FALSE)</f>
        <v>50</v>
      </c>
      <c r="AE1477" s="8">
        <f>VLOOKUP(Quintile_Data[[#This Row],[Deaths_Q5]],Mapping!$A$2:$B$8,2,FALSE)</f>
        <v>12</v>
      </c>
      <c r="AF1477" s="8">
        <f>VLOOKUP(Quintile_Data[[#This Row],[Deaths_Overall]],Mapping!$A$2:$B$8,2,FALSE)</f>
        <v>50</v>
      </c>
    </row>
    <row r="1478" spans="1:32" x14ac:dyDescent="0.25">
      <c r="A1478" t="s">
        <v>12</v>
      </c>
      <c r="B1478" t="s">
        <v>8</v>
      </c>
      <c r="C1478" t="s">
        <v>6</v>
      </c>
      <c r="D1478" t="s">
        <v>14</v>
      </c>
      <c r="E1478" t="s">
        <v>61</v>
      </c>
      <c r="F1478" t="s">
        <v>16</v>
      </c>
      <c r="G1478" s="10">
        <v>1.6498191856117801</v>
      </c>
      <c r="H1478" s="5">
        <v>1.5118197145569501</v>
      </c>
      <c r="I1478" s="5">
        <v>1.2926885194909401</v>
      </c>
      <c r="J1478" s="5">
        <v>1.1367487327577801</v>
      </c>
      <c r="K1478" s="5">
        <v>0.97316133919980496</v>
      </c>
      <c r="L1478" s="5">
        <v>1.31764427893284</v>
      </c>
      <c r="M1478" s="10">
        <v>1.74128645291533</v>
      </c>
      <c r="N1478" s="5">
        <v>1.57848713194063</v>
      </c>
      <c r="O1478" s="5">
        <v>1.4239305195076299</v>
      </c>
      <c r="P1478" s="5">
        <v>1.26469354530036</v>
      </c>
      <c r="Q1478" s="5">
        <v>0.99411476887468198</v>
      </c>
      <c r="R1478" s="5">
        <v>1.4234919537417401</v>
      </c>
      <c r="S1478" s="11" t="s">
        <v>48</v>
      </c>
      <c r="T1478" t="s">
        <v>48</v>
      </c>
      <c r="U1478" t="s">
        <v>48</v>
      </c>
      <c r="V1478" t="s">
        <v>48</v>
      </c>
      <c r="W1478" t="s">
        <v>48</v>
      </c>
      <c r="X1478" t="s">
        <v>50</v>
      </c>
      <c r="Y1478" s="7">
        <f>ABS(Quintile_Data[[#This Row],[AE_Amt_Overall]]-MAX(Quintile_Data[[#This Row],[AE_Amt_Q1]:[AE_Amt_Q5]]))</f>
        <v>0.33217490667894012</v>
      </c>
      <c r="Z1478" s="6">
        <f>ABS(MIN(Quintile_Data[[#This Row],[AE_Amt_Q1]:[AE_Amt_Q5]])-Quintile_Data[[#This Row],[AE_Amt_Overall]])</f>
        <v>0.34448293973303501</v>
      </c>
      <c r="AA1478" s="19">
        <f>VLOOKUP(Quintile_Data[[#This Row],[Deaths_Q1]],Mapping!$A$2:$B$8,2,FALSE)</f>
        <v>50</v>
      </c>
      <c r="AB1478" s="8">
        <f>VLOOKUP(Quintile_Data[[#This Row],[Deaths_Q2]],Mapping!$A$2:$B$8,2,FALSE)</f>
        <v>50</v>
      </c>
      <c r="AC1478" s="8">
        <f>VLOOKUP(Quintile_Data[[#This Row],[Deaths_Q3]],Mapping!$A$2:$B$8,2,FALSE)</f>
        <v>50</v>
      </c>
      <c r="AD1478" s="8">
        <f>VLOOKUP(Quintile_Data[[#This Row],[Deaths_Q4]],Mapping!$A$2:$B$8,2,FALSE)</f>
        <v>50</v>
      </c>
      <c r="AE1478" s="8">
        <f>VLOOKUP(Quintile_Data[[#This Row],[Deaths_Q5]],Mapping!$A$2:$B$8,2,FALSE)</f>
        <v>50</v>
      </c>
      <c r="AF1478" s="8">
        <f>VLOOKUP(Quintile_Data[[#This Row],[Deaths_Overall]],Mapping!$A$2:$B$8,2,FALSE)</f>
        <v>100</v>
      </c>
    </row>
    <row r="1479" spans="1:32" x14ac:dyDescent="0.25">
      <c r="A1479" t="s">
        <v>12</v>
      </c>
      <c r="B1479" t="s">
        <v>8</v>
      </c>
      <c r="C1479" t="s">
        <v>6</v>
      </c>
      <c r="D1479" t="s">
        <v>14</v>
      </c>
      <c r="E1479" t="s">
        <v>61</v>
      </c>
      <c r="F1479" t="s">
        <v>7</v>
      </c>
      <c r="G1479" s="10">
        <v>1.4188631369484701</v>
      </c>
      <c r="H1479" s="5">
        <v>1.06246338217915</v>
      </c>
      <c r="I1479" s="5">
        <v>0.97394887077363301</v>
      </c>
      <c r="J1479" s="5">
        <v>0.767277278441994</v>
      </c>
      <c r="K1479" s="5">
        <v>0.55365296306687894</v>
      </c>
      <c r="L1479" s="5">
        <v>0.86462381314135095</v>
      </c>
      <c r="M1479" s="10">
        <v>1.2642621563190799</v>
      </c>
      <c r="N1479" s="5">
        <v>1.1095445926074099</v>
      </c>
      <c r="O1479" s="5">
        <v>1.0125661728341</v>
      </c>
      <c r="P1479" s="5">
        <v>0.88207605197564998</v>
      </c>
      <c r="Q1479" s="5">
        <v>0.76673681544058603</v>
      </c>
      <c r="R1479" s="5">
        <v>0.979760327278002</v>
      </c>
      <c r="S1479" s="11" t="s">
        <v>49</v>
      </c>
      <c r="T1479" t="s">
        <v>48</v>
      </c>
      <c r="U1479" t="s">
        <v>48</v>
      </c>
      <c r="V1479" t="s">
        <v>48</v>
      </c>
      <c r="W1479" t="s">
        <v>49</v>
      </c>
      <c r="X1479" t="s">
        <v>48</v>
      </c>
      <c r="Y1479" s="7">
        <f>ABS(Quintile_Data[[#This Row],[AE_Amt_Overall]]-MAX(Quintile_Data[[#This Row],[AE_Amt_Q1]:[AE_Amt_Q5]]))</f>
        <v>0.55423932380711916</v>
      </c>
      <c r="Z1479" s="6">
        <f>ABS(MIN(Quintile_Data[[#This Row],[AE_Amt_Q1]:[AE_Amt_Q5]])-Quintile_Data[[#This Row],[AE_Amt_Overall]])</f>
        <v>0.310970850074472</v>
      </c>
      <c r="AA1479" s="19">
        <f>VLOOKUP(Quintile_Data[[#This Row],[Deaths_Q1]],Mapping!$A$2:$B$8,2,FALSE)</f>
        <v>25</v>
      </c>
      <c r="AB1479" s="8">
        <f>VLOOKUP(Quintile_Data[[#This Row],[Deaths_Q2]],Mapping!$A$2:$B$8,2,FALSE)</f>
        <v>50</v>
      </c>
      <c r="AC1479" s="8">
        <f>VLOOKUP(Quintile_Data[[#This Row],[Deaths_Q3]],Mapping!$A$2:$B$8,2,FALSE)</f>
        <v>50</v>
      </c>
      <c r="AD1479" s="8">
        <f>VLOOKUP(Quintile_Data[[#This Row],[Deaths_Q4]],Mapping!$A$2:$B$8,2,FALSE)</f>
        <v>50</v>
      </c>
      <c r="AE1479" s="8">
        <f>VLOOKUP(Quintile_Data[[#This Row],[Deaths_Q5]],Mapping!$A$2:$B$8,2,FALSE)</f>
        <v>25</v>
      </c>
      <c r="AF1479" s="8">
        <f>VLOOKUP(Quintile_Data[[#This Row],[Deaths_Overall]],Mapping!$A$2:$B$8,2,FALSE)</f>
        <v>50</v>
      </c>
    </row>
    <row r="1480" spans="1:32" x14ac:dyDescent="0.25">
      <c r="A1480" t="s">
        <v>12</v>
      </c>
      <c r="B1480" t="s">
        <v>8</v>
      </c>
      <c r="C1480" t="s">
        <v>6</v>
      </c>
      <c r="D1480" t="s">
        <v>14</v>
      </c>
      <c r="E1480" t="s">
        <v>61</v>
      </c>
      <c r="F1480" t="s">
        <v>57</v>
      </c>
      <c r="G1480" s="10">
        <v>1.56807475705309</v>
      </c>
      <c r="H1480" s="5">
        <v>1.20025073215855</v>
      </c>
      <c r="I1480" s="5">
        <v>1.07603657576176</v>
      </c>
      <c r="J1480" s="5">
        <v>0.87817278284807598</v>
      </c>
      <c r="K1480" s="5">
        <v>0.709196878319729</v>
      </c>
      <c r="L1480" s="5">
        <v>0.98426701068993605</v>
      </c>
      <c r="M1480" s="10">
        <v>1.64254759014746</v>
      </c>
      <c r="N1480" s="5">
        <v>1.4141955662374099</v>
      </c>
      <c r="O1480" s="5">
        <v>1.2488984661396201</v>
      </c>
      <c r="P1480" s="5">
        <v>1.1338655521049401</v>
      </c>
      <c r="Q1480" s="5">
        <v>1.1710183615141601</v>
      </c>
      <c r="R1480" s="5">
        <v>1.2784861769068501</v>
      </c>
      <c r="S1480" s="11" t="s">
        <v>48</v>
      </c>
      <c r="T1480" t="s">
        <v>48</v>
      </c>
      <c r="U1480" t="s">
        <v>48</v>
      </c>
      <c r="V1480" t="s">
        <v>48</v>
      </c>
      <c r="W1480" t="s">
        <v>48</v>
      </c>
      <c r="X1480" t="s">
        <v>50</v>
      </c>
      <c r="Y1480" s="7">
        <f>ABS(Quintile_Data[[#This Row],[AE_Amt_Overall]]-MAX(Quintile_Data[[#This Row],[AE_Amt_Q1]:[AE_Amt_Q5]]))</f>
        <v>0.58380774636315391</v>
      </c>
      <c r="Z1480" s="6">
        <f>ABS(MIN(Quintile_Data[[#This Row],[AE_Amt_Q1]:[AE_Amt_Q5]])-Quintile_Data[[#This Row],[AE_Amt_Overall]])</f>
        <v>0.27507013237020705</v>
      </c>
      <c r="AA1480" s="19">
        <f>VLOOKUP(Quintile_Data[[#This Row],[Deaths_Q1]],Mapping!$A$2:$B$8,2,FALSE)</f>
        <v>50</v>
      </c>
      <c r="AB1480" s="8">
        <f>VLOOKUP(Quintile_Data[[#This Row],[Deaths_Q2]],Mapping!$A$2:$B$8,2,FALSE)</f>
        <v>50</v>
      </c>
      <c r="AC1480" s="8">
        <f>VLOOKUP(Quintile_Data[[#This Row],[Deaths_Q3]],Mapping!$A$2:$B$8,2,FALSE)</f>
        <v>50</v>
      </c>
      <c r="AD1480" s="8">
        <f>VLOOKUP(Quintile_Data[[#This Row],[Deaths_Q4]],Mapping!$A$2:$B$8,2,FALSE)</f>
        <v>50</v>
      </c>
      <c r="AE1480" s="8">
        <f>VLOOKUP(Quintile_Data[[#This Row],[Deaths_Q5]],Mapping!$A$2:$B$8,2,FALSE)</f>
        <v>50</v>
      </c>
      <c r="AF1480" s="8">
        <f>VLOOKUP(Quintile_Data[[#This Row],[Deaths_Overall]],Mapping!$A$2:$B$8,2,FALSE)</f>
        <v>100</v>
      </c>
    </row>
    <row r="1481" spans="1:32" x14ac:dyDescent="0.25">
      <c r="A1481" t="s">
        <v>12</v>
      </c>
      <c r="B1481" t="s">
        <v>8</v>
      </c>
      <c r="C1481" t="s">
        <v>6</v>
      </c>
      <c r="D1481" t="s">
        <v>14</v>
      </c>
      <c r="E1481" t="s">
        <v>62</v>
      </c>
      <c r="F1481" t="s">
        <v>16</v>
      </c>
      <c r="G1481" s="10">
        <v>1.8210225132343001</v>
      </c>
      <c r="H1481" s="5">
        <v>1.4603587821458399</v>
      </c>
      <c r="I1481" s="5">
        <v>1.18796744783223</v>
      </c>
      <c r="J1481" s="5">
        <v>1.00278603629562</v>
      </c>
      <c r="K1481" s="5">
        <v>0.76041367113977598</v>
      </c>
      <c r="L1481" s="5">
        <v>1.25359934772646</v>
      </c>
      <c r="M1481" s="10">
        <v>1.8285277943509799</v>
      </c>
      <c r="N1481" s="5">
        <v>1.5681100933338801</v>
      </c>
      <c r="O1481" s="5">
        <v>1.3182466864935001</v>
      </c>
      <c r="P1481" s="5">
        <v>1.1024521410902901</v>
      </c>
      <c r="Q1481" s="5">
        <v>0.73638896629310302</v>
      </c>
      <c r="R1481" s="5">
        <v>1.3221463505953299</v>
      </c>
      <c r="S1481" s="11" t="s">
        <v>49</v>
      </c>
      <c r="T1481" t="s">
        <v>48</v>
      </c>
      <c r="U1481" t="s">
        <v>48</v>
      </c>
      <c r="V1481" t="s">
        <v>49</v>
      </c>
      <c r="W1481" t="s">
        <v>49</v>
      </c>
      <c r="X1481" t="s">
        <v>48</v>
      </c>
      <c r="Y1481" s="7">
        <f>ABS(Quintile_Data[[#This Row],[AE_Amt_Overall]]-MAX(Quintile_Data[[#This Row],[AE_Amt_Q1]:[AE_Amt_Q5]]))</f>
        <v>0.56742316550784011</v>
      </c>
      <c r="Z1481" s="6">
        <f>ABS(MIN(Quintile_Data[[#This Row],[AE_Amt_Q1]:[AE_Amt_Q5]])-Quintile_Data[[#This Row],[AE_Amt_Overall]])</f>
        <v>0.493185676586684</v>
      </c>
      <c r="AA1481" s="19">
        <f>VLOOKUP(Quintile_Data[[#This Row],[Deaths_Q1]],Mapping!$A$2:$B$8,2,FALSE)</f>
        <v>25</v>
      </c>
      <c r="AB1481" s="8">
        <f>VLOOKUP(Quintile_Data[[#This Row],[Deaths_Q2]],Mapping!$A$2:$B$8,2,FALSE)</f>
        <v>50</v>
      </c>
      <c r="AC1481" s="8">
        <f>VLOOKUP(Quintile_Data[[#This Row],[Deaths_Q3]],Mapping!$A$2:$B$8,2,FALSE)</f>
        <v>50</v>
      </c>
      <c r="AD1481" s="8">
        <f>VLOOKUP(Quintile_Data[[#This Row],[Deaths_Q4]],Mapping!$A$2:$B$8,2,FALSE)</f>
        <v>25</v>
      </c>
      <c r="AE1481" s="8">
        <f>VLOOKUP(Quintile_Data[[#This Row],[Deaths_Q5]],Mapping!$A$2:$B$8,2,FALSE)</f>
        <v>25</v>
      </c>
      <c r="AF1481" s="8">
        <f>VLOOKUP(Quintile_Data[[#This Row],[Deaths_Overall]],Mapping!$A$2:$B$8,2,FALSE)</f>
        <v>50</v>
      </c>
    </row>
    <row r="1482" spans="1:32" x14ac:dyDescent="0.25">
      <c r="A1482" t="s">
        <v>12</v>
      </c>
      <c r="B1482" t="s">
        <v>8</v>
      </c>
      <c r="C1482" t="s">
        <v>6</v>
      </c>
      <c r="D1482" t="s">
        <v>14</v>
      </c>
      <c r="E1482" t="s">
        <v>62</v>
      </c>
      <c r="F1482" t="s">
        <v>7</v>
      </c>
      <c r="G1482" s="10">
        <v>1.3838290266912501</v>
      </c>
      <c r="H1482" s="5">
        <v>1.0399574923297701</v>
      </c>
      <c r="I1482" s="5">
        <v>0.88091059372671598</v>
      </c>
      <c r="J1482" s="5">
        <v>0.63717849928455095</v>
      </c>
      <c r="K1482" s="5">
        <v>0.44511947682815101</v>
      </c>
      <c r="L1482" s="5">
        <v>0.80848745997451998</v>
      </c>
      <c r="M1482" s="10">
        <v>1.06206763615509</v>
      </c>
      <c r="N1482" s="5">
        <v>1.0289630853496601</v>
      </c>
      <c r="O1482" s="5">
        <v>0.956881390764585</v>
      </c>
      <c r="P1482" s="5">
        <v>0.82926552718970403</v>
      </c>
      <c r="Q1482" s="5">
        <v>0.67936882515119301</v>
      </c>
      <c r="R1482" s="5">
        <v>0.90915535242738998</v>
      </c>
      <c r="S1482" s="11" t="s">
        <v>53</v>
      </c>
      <c r="T1482" t="s">
        <v>49</v>
      </c>
      <c r="U1482" t="s">
        <v>49</v>
      </c>
      <c r="V1482" t="s">
        <v>49</v>
      </c>
      <c r="W1482" t="s">
        <v>53</v>
      </c>
      <c r="X1482" t="s">
        <v>48</v>
      </c>
      <c r="Y1482" s="7">
        <f>ABS(Quintile_Data[[#This Row],[AE_Amt_Overall]]-MAX(Quintile_Data[[#This Row],[AE_Amt_Q1]:[AE_Amt_Q5]]))</f>
        <v>0.57534156671673009</v>
      </c>
      <c r="Z1482" s="6">
        <f>ABS(MIN(Quintile_Data[[#This Row],[AE_Amt_Q1]:[AE_Amt_Q5]])-Quintile_Data[[#This Row],[AE_Amt_Overall]])</f>
        <v>0.36336798314636898</v>
      </c>
      <c r="AA1482" s="19">
        <f>VLOOKUP(Quintile_Data[[#This Row],[Deaths_Q1]],Mapping!$A$2:$B$8,2,FALSE)</f>
        <v>12</v>
      </c>
      <c r="AB1482" s="8">
        <f>VLOOKUP(Quintile_Data[[#This Row],[Deaths_Q2]],Mapping!$A$2:$B$8,2,FALSE)</f>
        <v>25</v>
      </c>
      <c r="AC1482" s="8">
        <f>VLOOKUP(Quintile_Data[[#This Row],[Deaths_Q3]],Mapping!$A$2:$B$8,2,FALSE)</f>
        <v>25</v>
      </c>
      <c r="AD1482" s="8">
        <f>VLOOKUP(Quintile_Data[[#This Row],[Deaths_Q4]],Mapping!$A$2:$B$8,2,FALSE)</f>
        <v>25</v>
      </c>
      <c r="AE1482" s="8">
        <f>VLOOKUP(Quintile_Data[[#This Row],[Deaths_Q5]],Mapping!$A$2:$B$8,2,FALSE)</f>
        <v>12</v>
      </c>
      <c r="AF1482" s="8">
        <f>VLOOKUP(Quintile_Data[[#This Row],[Deaths_Overall]],Mapping!$A$2:$B$8,2,FALSE)</f>
        <v>50</v>
      </c>
    </row>
    <row r="1483" spans="1:32" x14ac:dyDescent="0.25">
      <c r="A1483" t="s">
        <v>12</v>
      </c>
      <c r="B1483" t="s">
        <v>8</v>
      </c>
      <c r="C1483" t="s">
        <v>6</v>
      </c>
      <c r="D1483" t="s">
        <v>14</v>
      </c>
      <c r="E1483" t="s">
        <v>62</v>
      </c>
      <c r="F1483" t="s">
        <v>57</v>
      </c>
      <c r="G1483" s="10">
        <v>1.6128761630994799</v>
      </c>
      <c r="H1483" s="5">
        <v>1.1465457601557001</v>
      </c>
      <c r="I1483" s="5">
        <v>0.96115787052162005</v>
      </c>
      <c r="J1483" s="5">
        <v>0.712093954556134</v>
      </c>
      <c r="K1483" s="5">
        <v>0.52035530680089404</v>
      </c>
      <c r="L1483" s="5">
        <v>0.87045876570318703</v>
      </c>
      <c r="M1483" s="10">
        <v>1.5278666320428</v>
      </c>
      <c r="N1483" s="5">
        <v>1.33029312339015</v>
      </c>
      <c r="O1483" s="5">
        <v>1.2172298885544499</v>
      </c>
      <c r="P1483" s="5">
        <v>0.88845096278366398</v>
      </c>
      <c r="Q1483" s="5">
        <v>0.85498315256434498</v>
      </c>
      <c r="R1483" s="5">
        <v>1.1352215327391399</v>
      </c>
      <c r="S1483" s="11" t="s">
        <v>49</v>
      </c>
      <c r="T1483" t="s">
        <v>48</v>
      </c>
      <c r="U1483" t="s">
        <v>48</v>
      </c>
      <c r="V1483" t="s">
        <v>48</v>
      </c>
      <c r="W1483" t="s">
        <v>49</v>
      </c>
      <c r="X1483" t="s">
        <v>48</v>
      </c>
      <c r="Y1483" s="7">
        <f>ABS(Quintile_Data[[#This Row],[AE_Amt_Overall]]-MAX(Quintile_Data[[#This Row],[AE_Amt_Q1]:[AE_Amt_Q5]]))</f>
        <v>0.74241739739629287</v>
      </c>
      <c r="Z1483" s="6">
        <f>ABS(MIN(Quintile_Data[[#This Row],[AE_Amt_Q1]:[AE_Amt_Q5]])-Quintile_Data[[#This Row],[AE_Amt_Overall]])</f>
        <v>0.350103458902293</v>
      </c>
      <c r="AA1483" s="19">
        <f>VLOOKUP(Quintile_Data[[#This Row],[Deaths_Q1]],Mapping!$A$2:$B$8,2,FALSE)</f>
        <v>25</v>
      </c>
      <c r="AB1483" s="8">
        <f>VLOOKUP(Quintile_Data[[#This Row],[Deaths_Q2]],Mapping!$A$2:$B$8,2,FALSE)</f>
        <v>50</v>
      </c>
      <c r="AC1483" s="8">
        <f>VLOOKUP(Quintile_Data[[#This Row],[Deaths_Q3]],Mapping!$A$2:$B$8,2,FALSE)</f>
        <v>50</v>
      </c>
      <c r="AD1483" s="8">
        <f>VLOOKUP(Quintile_Data[[#This Row],[Deaths_Q4]],Mapping!$A$2:$B$8,2,FALSE)</f>
        <v>50</v>
      </c>
      <c r="AE1483" s="8">
        <f>VLOOKUP(Quintile_Data[[#This Row],[Deaths_Q5]],Mapping!$A$2:$B$8,2,FALSE)</f>
        <v>25</v>
      </c>
      <c r="AF1483" s="8">
        <f>VLOOKUP(Quintile_Data[[#This Row],[Deaths_Overall]],Mapping!$A$2:$B$8,2,FALSE)</f>
        <v>50</v>
      </c>
    </row>
    <row r="1484" spans="1:32" x14ac:dyDescent="0.25">
      <c r="A1484" t="s">
        <v>12</v>
      </c>
      <c r="B1484" t="s">
        <v>8</v>
      </c>
      <c r="C1484" t="s">
        <v>6</v>
      </c>
      <c r="D1484" t="s">
        <v>14</v>
      </c>
      <c r="E1484" t="s">
        <v>11</v>
      </c>
      <c r="F1484" t="s">
        <v>16</v>
      </c>
      <c r="G1484" s="10">
        <v>2.25018787204908</v>
      </c>
      <c r="H1484" s="5">
        <v>1.54851841305397</v>
      </c>
      <c r="I1484" s="5">
        <v>1.2154117957577899</v>
      </c>
      <c r="J1484" s="5">
        <v>1.0091542598370999</v>
      </c>
      <c r="K1484" s="5">
        <v>0.78732478053905897</v>
      </c>
      <c r="L1484" s="5">
        <v>1.24794643350326</v>
      </c>
      <c r="M1484" s="10">
        <v>2.5516252170666198</v>
      </c>
      <c r="N1484" s="5">
        <v>1.71786520092744</v>
      </c>
      <c r="O1484" s="5">
        <v>1.33278674533212</v>
      </c>
      <c r="P1484" s="5">
        <v>1.1866578993212</v>
      </c>
      <c r="Q1484" s="5">
        <v>0.789886940642754</v>
      </c>
      <c r="R1484" s="5">
        <v>1.3976827579490301</v>
      </c>
      <c r="S1484" s="11" t="s">
        <v>49</v>
      </c>
      <c r="T1484" t="s">
        <v>48</v>
      </c>
      <c r="U1484" t="s">
        <v>48</v>
      </c>
      <c r="V1484" t="s">
        <v>49</v>
      </c>
      <c r="W1484" t="s">
        <v>49</v>
      </c>
      <c r="X1484" t="s">
        <v>48</v>
      </c>
      <c r="Y1484" s="7">
        <f>ABS(Quintile_Data[[#This Row],[AE_Amt_Overall]]-MAX(Quintile_Data[[#This Row],[AE_Amt_Q1]:[AE_Amt_Q5]]))</f>
        <v>1.00224143854582</v>
      </c>
      <c r="Z1484" s="6">
        <f>ABS(MIN(Quintile_Data[[#This Row],[AE_Amt_Q1]:[AE_Amt_Q5]])-Quintile_Data[[#This Row],[AE_Amt_Overall]])</f>
        <v>0.46062165296420099</v>
      </c>
      <c r="AA1484" s="19">
        <f>VLOOKUP(Quintile_Data[[#This Row],[Deaths_Q1]],Mapping!$A$2:$B$8,2,FALSE)</f>
        <v>25</v>
      </c>
      <c r="AB1484" s="8">
        <f>VLOOKUP(Quintile_Data[[#This Row],[Deaths_Q2]],Mapping!$A$2:$B$8,2,FALSE)</f>
        <v>50</v>
      </c>
      <c r="AC1484" s="8">
        <f>VLOOKUP(Quintile_Data[[#This Row],[Deaths_Q3]],Mapping!$A$2:$B$8,2,FALSE)</f>
        <v>50</v>
      </c>
      <c r="AD1484" s="8">
        <f>VLOOKUP(Quintile_Data[[#This Row],[Deaths_Q4]],Mapping!$A$2:$B$8,2,FALSE)</f>
        <v>25</v>
      </c>
      <c r="AE1484" s="8">
        <f>VLOOKUP(Quintile_Data[[#This Row],[Deaths_Q5]],Mapping!$A$2:$B$8,2,FALSE)</f>
        <v>25</v>
      </c>
      <c r="AF1484" s="8">
        <f>VLOOKUP(Quintile_Data[[#This Row],[Deaths_Overall]],Mapping!$A$2:$B$8,2,FALSE)</f>
        <v>50</v>
      </c>
    </row>
    <row r="1485" spans="1:32" x14ac:dyDescent="0.25">
      <c r="A1485" t="s">
        <v>12</v>
      </c>
      <c r="B1485" t="s">
        <v>8</v>
      </c>
      <c r="C1485" t="s">
        <v>6</v>
      </c>
      <c r="D1485" t="s">
        <v>14</v>
      </c>
      <c r="E1485" t="s">
        <v>11</v>
      </c>
      <c r="F1485" t="s">
        <v>7</v>
      </c>
      <c r="G1485" s="10">
        <v>2.4834438913244101</v>
      </c>
      <c r="H1485" s="5">
        <v>1.2230090421651101</v>
      </c>
      <c r="I1485" s="5">
        <v>0.88122281985573503</v>
      </c>
      <c r="J1485" s="5">
        <v>0.67377167166073304</v>
      </c>
      <c r="K1485" s="5">
        <v>0.36943401022741401</v>
      </c>
      <c r="L1485" s="5">
        <v>0.80103932310023995</v>
      </c>
      <c r="M1485" s="10">
        <v>1.5274069804658099</v>
      </c>
      <c r="N1485" s="5">
        <v>1.1846257647808101</v>
      </c>
      <c r="O1485" s="5">
        <v>0.853979726645966</v>
      </c>
      <c r="P1485" s="5">
        <v>0.81502315290495697</v>
      </c>
      <c r="Q1485" s="5">
        <v>0.655672230365834</v>
      </c>
      <c r="R1485" s="5">
        <v>0.87981140674793501</v>
      </c>
      <c r="S1485" s="11" t="s">
        <v>53</v>
      </c>
      <c r="T1485" t="s">
        <v>49</v>
      </c>
      <c r="U1485" t="s">
        <v>49</v>
      </c>
      <c r="V1485" t="s">
        <v>49</v>
      </c>
      <c r="W1485" t="s">
        <v>53</v>
      </c>
      <c r="X1485" t="s">
        <v>48</v>
      </c>
      <c r="Y1485" s="7">
        <f>ABS(Quintile_Data[[#This Row],[AE_Amt_Overall]]-MAX(Quintile_Data[[#This Row],[AE_Amt_Q1]:[AE_Amt_Q5]]))</f>
        <v>1.6824045682241702</v>
      </c>
      <c r="Z1485" s="6">
        <f>ABS(MIN(Quintile_Data[[#This Row],[AE_Amt_Q1]:[AE_Amt_Q5]])-Quintile_Data[[#This Row],[AE_Amt_Overall]])</f>
        <v>0.43160531287282594</v>
      </c>
      <c r="AA1485" s="19">
        <f>VLOOKUP(Quintile_Data[[#This Row],[Deaths_Q1]],Mapping!$A$2:$B$8,2,FALSE)</f>
        <v>12</v>
      </c>
      <c r="AB1485" s="8">
        <f>VLOOKUP(Quintile_Data[[#This Row],[Deaths_Q2]],Mapping!$A$2:$B$8,2,FALSE)</f>
        <v>25</v>
      </c>
      <c r="AC1485" s="8">
        <f>VLOOKUP(Quintile_Data[[#This Row],[Deaths_Q3]],Mapping!$A$2:$B$8,2,FALSE)</f>
        <v>25</v>
      </c>
      <c r="AD1485" s="8">
        <f>VLOOKUP(Quintile_Data[[#This Row],[Deaths_Q4]],Mapping!$A$2:$B$8,2,FALSE)</f>
        <v>25</v>
      </c>
      <c r="AE1485" s="8">
        <f>VLOOKUP(Quintile_Data[[#This Row],[Deaths_Q5]],Mapping!$A$2:$B$8,2,FALSE)</f>
        <v>12</v>
      </c>
      <c r="AF1485" s="8">
        <f>VLOOKUP(Quintile_Data[[#This Row],[Deaths_Overall]],Mapping!$A$2:$B$8,2,FALSE)</f>
        <v>50</v>
      </c>
    </row>
    <row r="1486" spans="1:32" x14ac:dyDescent="0.25">
      <c r="A1486" t="s">
        <v>12</v>
      </c>
      <c r="B1486" t="s">
        <v>8</v>
      </c>
      <c r="C1486" t="s">
        <v>6</v>
      </c>
      <c r="D1486" t="s">
        <v>14</v>
      </c>
      <c r="E1486" t="s">
        <v>11</v>
      </c>
      <c r="F1486" t="s">
        <v>57</v>
      </c>
      <c r="G1486" s="10">
        <v>2.4699744304925502</v>
      </c>
      <c r="H1486" s="5">
        <v>1.3488532814647001</v>
      </c>
      <c r="I1486" s="5">
        <v>0.94762824400479395</v>
      </c>
      <c r="J1486" s="5">
        <v>0.75614656081218701</v>
      </c>
      <c r="K1486" s="5">
        <v>0.45794721342144101</v>
      </c>
      <c r="L1486" s="5">
        <v>0.85744629132110906</v>
      </c>
      <c r="M1486" s="10">
        <v>1.5697973660378199</v>
      </c>
      <c r="N1486" s="5">
        <v>1.7145690879552899</v>
      </c>
      <c r="O1486" s="5">
        <v>1.23153389791714</v>
      </c>
      <c r="P1486" s="5">
        <v>0.93620057134220802</v>
      </c>
      <c r="Q1486" s="5">
        <v>0.89718293609953204</v>
      </c>
      <c r="R1486" s="5">
        <v>1.17343842646128</v>
      </c>
      <c r="S1486" s="11" t="s">
        <v>53</v>
      </c>
      <c r="T1486" t="s">
        <v>48</v>
      </c>
      <c r="U1486" t="s">
        <v>48</v>
      </c>
      <c r="V1486" t="s">
        <v>48</v>
      </c>
      <c r="W1486" t="s">
        <v>49</v>
      </c>
      <c r="X1486" t="s">
        <v>48</v>
      </c>
      <c r="Y1486" s="7">
        <f>ABS(Quintile_Data[[#This Row],[AE_Amt_Overall]]-MAX(Quintile_Data[[#This Row],[AE_Amt_Q1]:[AE_Amt_Q5]]))</f>
        <v>1.6125281391714412</v>
      </c>
      <c r="Z1486" s="6">
        <f>ABS(MIN(Quintile_Data[[#This Row],[AE_Amt_Q1]:[AE_Amt_Q5]])-Quintile_Data[[#This Row],[AE_Amt_Overall]])</f>
        <v>0.39949907789966804</v>
      </c>
      <c r="AA1486" s="19">
        <f>VLOOKUP(Quintile_Data[[#This Row],[Deaths_Q1]],Mapping!$A$2:$B$8,2,FALSE)</f>
        <v>12</v>
      </c>
      <c r="AB1486" s="8">
        <f>VLOOKUP(Quintile_Data[[#This Row],[Deaths_Q2]],Mapping!$A$2:$B$8,2,FALSE)</f>
        <v>50</v>
      </c>
      <c r="AC1486" s="8">
        <f>VLOOKUP(Quintile_Data[[#This Row],[Deaths_Q3]],Mapping!$A$2:$B$8,2,FALSE)</f>
        <v>50</v>
      </c>
      <c r="AD1486" s="8">
        <f>VLOOKUP(Quintile_Data[[#This Row],[Deaths_Q4]],Mapping!$A$2:$B$8,2,FALSE)</f>
        <v>50</v>
      </c>
      <c r="AE1486" s="8">
        <f>VLOOKUP(Quintile_Data[[#This Row],[Deaths_Q5]],Mapping!$A$2:$B$8,2,FALSE)</f>
        <v>25</v>
      </c>
      <c r="AF1486" s="8">
        <f>VLOOKUP(Quintile_Data[[#This Row],[Deaths_Overall]],Mapping!$A$2:$B$8,2,FALSE)</f>
        <v>50</v>
      </c>
    </row>
    <row r="1487" spans="1:32" x14ac:dyDescent="0.25">
      <c r="A1487" t="s">
        <v>12</v>
      </c>
      <c r="B1487" t="s">
        <v>8</v>
      </c>
      <c r="C1487" t="s">
        <v>6</v>
      </c>
      <c r="D1487" t="s">
        <v>14</v>
      </c>
      <c r="E1487" t="s">
        <v>58</v>
      </c>
      <c r="F1487" t="s">
        <v>16</v>
      </c>
      <c r="G1487" s="10">
        <v>1.64069960097351</v>
      </c>
      <c r="H1487" s="5">
        <v>1.4830981670985399</v>
      </c>
      <c r="I1487" s="5">
        <v>1.3133267088331999</v>
      </c>
      <c r="J1487" s="5">
        <v>1.1945815350474001</v>
      </c>
      <c r="K1487" s="5">
        <v>0.97436457097111195</v>
      </c>
      <c r="L1487" s="5">
        <v>1.30356825863659</v>
      </c>
      <c r="M1487" s="10">
        <v>1.75036237378142</v>
      </c>
      <c r="N1487" s="5">
        <v>1.5875482486843799</v>
      </c>
      <c r="O1487" s="5">
        <v>1.42851038610909</v>
      </c>
      <c r="P1487" s="5">
        <v>1.3107343133821701</v>
      </c>
      <c r="Q1487" s="5">
        <v>0.96225877973052498</v>
      </c>
      <c r="R1487" s="5">
        <v>1.39969778887356</v>
      </c>
      <c r="S1487" s="11" t="s">
        <v>48</v>
      </c>
      <c r="T1487" t="s">
        <v>48</v>
      </c>
      <c r="U1487" t="s">
        <v>50</v>
      </c>
      <c r="V1487" t="s">
        <v>48</v>
      </c>
      <c r="W1487" t="s">
        <v>48</v>
      </c>
      <c r="X1487" t="s">
        <v>50</v>
      </c>
      <c r="Y1487" s="7">
        <f>ABS(Quintile_Data[[#This Row],[AE_Amt_Overall]]-MAX(Quintile_Data[[#This Row],[AE_Amt_Q1]:[AE_Amt_Q5]]))</f>
        <v>0.33713134233691999</v>
      </c>
      <c r="Z1487" s="6">
        <f>ABS(MIN(Quintile_Data[[#This Row],[AE_Amt_Q1]:[AE_Amt_Q5]])-Quintile_Data[[#This Row],[AE_Amt_Overall]])</f>
        <v>0.32920368766547803</v>
      </c>
      <c r="AA1487" s="19">
        <f>VLOOKUP(Quintile_Data[[#This Row],[Deaths_Q1]],Mapping!$A$2:$B$8,2,FALSE)</f>
        <v>50</v>
      </c>
      <c r="AB1487" s="8">
        <f>VLOOKUP(Quintile_Data[[#This Row],[Deaths_Q2]],Mapping!$A$2:$B$8,2,FALSE)</f>
        <v>50</v>
      </c>
      <c r="AC1487" s="8">
        <f>VLOOKUP(Quintile_Data[[#This Row],[Deaths_Q3]],Mapping!$A$2:$B$8,2,FALSE)</f>
        <v>100</v>
      </c>
      <c r="AD1487" s="8">
        <f>VLOOKUP(Quintile_Data[[#This Row],[Deaths_Q4]],Mapping!$A$2:$B$8,2,FALSE)</f>
        <v>50</v>
      </c>
      <c r="AE1487" s="8">
        <f>VLOOKUP(Quintile_Data[[#This Row],[Deaths_Q5]],Mapping!$A$2:$B$8,2,FALSE)</f>
        <v>50</v>
      </c>
      <c r="AF1487" s="8">
        <f>VLOOKUP(Quintile_Data[[#This Row],[Deaths_Overall]],Mapping!$A$2:$B$8,2,FALSE)</f>
        <v>100</v>
      </c>
    </row>
    <row r="1488" spans="1:32" x14ac:dyDescent="0.25">
      <c r="A1488" t="s">
        <v>12</v>
      </c>
      <c r="B1488" t="s">
        <v>8</v>
      </c>
      <c r="C1488" t="s">
        <v>6</v>
      </c>
      <c r="D1488" t="s">
        <v>14</v>
      </c>
      <c r="E1488" t="s">
        <v>58</v>
      </c>
      <c r="F1488" t="s">
        <v>7</v>
      </c>
      <c r="G1488" s="10">
        <v>1.5317582059496599</v>
      </c>
      <c r="H1488" s="5">
        <v>1.0959193887110099</v>
      </c>
      <c r="I1488" s="5">
        <v>0.94073317226139297</v>
      </c>
      <c r="J1488" s="5">
        <v>0.80461139353437905</v>
      </c>
      <c r="K1488" s="5">
        <v>0.59603427642580598</v>
      </c>
      <c r="L1488" s="5">
        <v>0.85784545412618296</v>
      </c>
      <c r="M1488" s="10">
        <v>1.26959019714119</v>
      </c>
      <c r="N1488" s="5">
        <v>1.0790434623274601</v>
      </c>
      <c r="O1488" s="5">
        <v>1.0098518654813</v>
      </c>
      <c r="P1488" s="5">
        <v>0.90496973071921305</v>
      </c>
      <c r="Q1488" s="5">
        <v>0.82243799353902503</v>
      </c>
      <c r="R1488" s="5">
        <v>0.96401234580163997</v>
      </c>
      <c r="S1488" s="11" t="s">
        <v>49</v>
      </c>
      <c r="T1488" t="s">
        <v>48</v>
      </c>
      <c r="U1488" t="s">
        <v>48</v>
      </c>
      <c r="V1488" t="s">
        <v>48</v>
      </c>
      <c r="W1488" t="s">
        <v>48</v>
      </c>
      <c r="X1488" t="s">
        <v>50</v>
      </c>
      <c r="Y1488" s="7">
        <f>ABS(Quintile_Data[[#This Row],[AE_Amt_Overall]]-MAX(Quintile_Data[[#This Row],[AE_Amt_Q1]:[AE_Amt_Q5]]))</f>
        <v>0.67391275182347699</v>
      </c>
      <c r="Z1488" s="6">
        <f>ABS(MIN(Quintile_Data[[#This Row],[AE_Amt_Q1]:[AE_Amt_Q5]])-Quintile_Data[[#This Row],[AE_Amt_Overall]])</f>
        <v>0.26181117770037698</v>
      </c>
      <c r="AA1488" s="19">
        <f>VLOOKUP(Quintile_Data[[#This Row],[Deaths_Q1]],Mapping!$A$2:$B$8,2,FALSE)</f>
        <v>25</v>
      </c>
      <c r="AB1488" s="8">
        <f>VLOOKUP(Quintile_Data[[#This Row],[Deaths_Q2]],Mapping!$A$2:$B$8,2,FALSE)</f>
        <v>50</v>
      </c>
      <c r="AC1488" s="8">
        <f>VLOOKUP(Quintile_Data[[#This Row],[Deaths_Q3]],Mapping!$A$2:$B$8,2,FALSE)</f>
        <v>50</v>
      </c>
      <c r="AD1488" s="8">
        <f>VLOOKUP(Quintile_Data[[#This Row],[Deaths_Q4]],Mapping!$A$2:$B$8,2,FALSE)</f>
        <v>50</v>
      </c>
      <c r="AE1488" s="8">
        <f>VLOOKUP(Quintile_Data[[#This Row],[Deaths_Q5]],Mapping!$A$2:$B$8,2,FALSE)</f>
        <v>50</v>
      </c>
      <c r="AF1488" s="8">
        <f>VLOOKUP(Quintile_Data[[#This Row],[Deaths_Overall]],Mapping!$A$2:$B$8,2,FALSE)</f>
        <v>100</v>
      </c>
    </row>
    <row r="1489" spans="1:32" x14ac:dyDescent="0.25">
      <c r="A1489" t="s">
        <v>12</v>
      </c>
      <c r="B1489" t="s">
        <v>8</v>
      </c>
      <c r="C1489" t="s">
        <v>6</v>
      </c>
      <c r="D1489" t="s">
        <v>14</v>
      </c>
      <c r="E1489" t="s">
        <v>58</v>
      </c>
      <c r="F1489" t="s">
        <v>57</v>
      </c>
      <c r="G1489" s="10">
        <v>1.5309972097723199</v>
      </c>
      <c r="H1489" s="5">
        <v>1.23882547799016</v>
      </c>
      <c r="I1489" s="5">
        <v>1.06404353047966</v>
      </c>
      <c r="J1489" s="5">
        <v>0.89111517859693501</v>
      </c>
      <c r="K1489" s="5">
        <v>0.734659553401947</v>
      </c>
      <c r="L1489" s="5">
        <v>0.96105947474598896</v>
      </c>
      <c r="M1489" s="10">
        <v>1.58744777026365</v>
      </c>
      <c r="N1489" s="5">
        <v>1.48208163610632</v>
      </c>
      <c r="O1489" s="5">
        <v>1.28063560124836</v>
      </c>
      <c r="P1489" s="5">
        <v>1.0936644903201</v>
      </c>
      <c r="Q1489" s="5">
        <v>1.16319882084603</v>
      </c>
      <c r="R1489" s="5">
        <v>1.2512857846608501</v>
      </c>
      <c r="S1489" s="11" t="s">
        <v>48</v>
      </c>
      <c r="T1489" t="s">
        <v>48</v>
      </c>
      <c r="U1489" t="s">
        <v>50</v>
      </c>
      <c r="V1489" t="s">
        <v>50</v>
      </c>
      <c r="W1489" t="s">
        <v>48</v>
      </c>
      <c r="X1489" t="s">
        <v>50</v>
      </c>
      <c r="Y1489" s="7">
        <f>ABS(Quintile_Data[[#This Row],[AE_Amt_Overall]]-MAX(Quintile_Data[[#This Row],[AE_Amt_Q1]:[AE_Amt_Q5]]))</f>
        <v>0.56993773502633094</v>
      </c>
      <c r="Z1489" s="6">
        <f>ABS(MIN(Quintile_Data[[#This Row],[AE_Amt_Q1]:[AE_Amt_Q5]])-Quintile_Data[[#This Row],[AE_Amt_Overall]])</f>
        <v>0.22639992134404197</v>
      </c>
      <c r="AA1489" s="19">
        <f>VLOOKUP(Quintile_Data[[#This Row],[Deaths_Q1]],Mapping!$A$2:$B$8,2,FALSE)</f>
        <v>50</v>
      </c>
      <c r="AB1489" s="8">
        <f>VLOOKUP(Quintile_Data[[#This Row],[Deaths_Q2]],Mapping!$A$2:$B$8,2,FALSE)</f>
        <v>50</v>
      </c>
      <c r="AC1489" s="8">
        <f>VLOOKUP(Quintile_Data[[#This Row],[Deaths_Q3]],Mapping!$A$2:$B$8,2,FALSE)</f>
        <v>100</v>
      </c>
      <c r="AD1489" s="8">
        <f>VLOOKUP(Quintile_Data[[#This Row],[Deaths_Q4]],Mapping!$A$2:$B$8,2,FALSE)</f>
        <v>100</v>
      </c>
      <c r="AE1489" s="8">
        <f>VLOOKUP(Quintile_Data[[#This Row],[Deaths_Q5]],Mapping!$A$2:$B$8,2,FALSE)</f>
        <v>50</v>
      </c>
      <c r="AF1489" s="8">
        <f>VLOOKUP(Quintile_Data[[#This Row],[Deaths_Overall]],Mapping!$A$2:$B$8,2,FALSE)</f>
        <v>100</v>
      </c>
    </row>
    <row r="1490" spans="1:32" x14ac:dyDescent="0.25">
      <c r="A1490" t="s">
        <v>12</v>
      </c>
      <c r="B1490" t="s">
        <v>8</v>
      </c>
      <c r="C1490" t="s">
        <v>6</v>
      </c>
      <c r="D1490" t="s">
        <v>17</v>
      </c>
      <c r="E1490" t="s">
        <v>60</v>
      </c>
      <c r="F1490" t="s">
        <v>16</v>
      </c>
      <c r="G1490" s="10">
        <v>1.9600144952181</v>
      </c>
      <c r="H1490" s="5">
        <v>1.5869418362976699</v>
      </c>
      <c r="I1490" s="5">
        <v>1.26552841513179</v>
      </c>
      <c r="J1490" s="5">
        <v>1.1281224841086299</v>
      </c>
      <c r="K1490" s="5">
        <v>0.88881722057517298</v>
      </c>
      <c r="L1490" s="5">
        <v>1.24880093437212</v>
      </c>
      <c r="M1490" s="10">
        <v>1.84024928078971</v>
      </c>
      <c r="N1490" s="5">
        <v>1.52216988696161</v>
      </c>
      <c r="O1490" s="5">
        <v>1.3163520307324601</v>
      </c>
      <c r="P1490" s="5">
        <v>1.18908836491542</v>
      </c>
      <c r="Q1490" s="5">
        <v>0.92083017588777605</v>
      </c>
      <c r="R1490" s="5">
        <v>1.28633583578905</v>
      </c>
      <c r="S1490" s="11" t="s">
        <v>49</v>
      </c>
      <c r="T1490" t="s">
        <v>49</v>
      </c>
      <c r="U1490" t="s">
        <v>48</v>
      </c>
      <c r="V1490" t="s">
        <v>48</v>
      </c>
      <c r="W1490" t="s">
        <v>49</v>
      </c>
      <c r="X1490" t="s">
        <v>48</v>
      </c>
      <c r="Y1490" s="7">
        <f>ABS(Quintile_Data[[#This Row],[AE_Amt_Overall]]-MAX(Quintile_Data[[#This Row],[AE_Amt_Q1]:[AE_Amt_Q5]]))</f>
        <v>0.71121356084597998</v>
      </c>
      <c r="Z1490" s="6">
        <f>ABS(MIN(Quintile_Data[[#This Row],[AE_Amt_Q1]:[AE_Amt_Q5]])-Quintile_Data[[#This Row],[AE_Amt_Overall]])</f>
        <v>0.35998371379694705</v>
      </c>
      <c r="AA1490" s="19">
        <f>VLOOKUP(Quintile_Data[[#This Row],[Deaths_Q1]],Mapping!$A$2:$B$8,2,FALSE)</f>
        <v>25</v>
      </c>
      <c r="AB1490" s="8">
        <f>VLOOKUP(Quintile_Data[[#This Row],[Deaths_Q2]],Mapping!$A$2:$B$8,2,FALSE)</f>
        <v>25</v>
      </c>
      <c r="AC1490" s="8">
        <f>VLOOKUP(Quintile_Data[[#This Row],[Deaths_Q3]],Mapping!$A$2:$B$8,2,FALSE)</f>
        <v>50</v>
      </c>
      <c r="AD1490" s="8">
        <f>VLOOKUP(Quintile_Data[[#This Row],[Deaths_Q4]],Mapping!$A$2:$B$8,2,FALSE)</f>
        <v>50</v>
      </c>
      <c r="AE1490" s="8">
        <f>VLOOKUP(Quintile_Data[[#This Row],[Deaths_Q5]],Mapping!$A$2:$B$8,2,FALSE)</f>
        <v>25</v>
      </c>
      <c r="AF1490" s="8">
        <f>VLOOKUP(Quintile_Data[[#This Row],[Deaths_Overall]],Mapping!$A$2:$B$8,2,FALSE)</f>
        <v>50</v>
      </c>
    </row>
    <row r="1491" spans="1:32" x14ac:dyDescent="0.25">
      <c r="A1491" t="s">
        <v>12</v>
      </c>
      <c r="B1491" t="s">
        <v>8</v>
      </c>
      <c r="C1491" t="s">
        <v>6</v>
      </c>
      <c r="D1491" t="s">
        <v>17</v>
      </c>
      <c r="E1491" t="s">
        <v>60</v>
      </c>
      <c r="F1491" t="s">
        <v>7</v>
      </c>
      <c r="G1491" s="10">
        <v>2.6328595979952398</v>
      </c>
      <c r="H1491" s="5">
        <v>1.72497014375302</v>
      </c>
      <c r="I1491" s="5">
        <v>1.18354028837326</v>
      </c>
      <c r="J1491" s="5">
        <v>0.78905762876191998</v>
      </c>
      <c r="K1491" s="5">
        <v>0.61606070505147104</v>
      </c>
      <c r="L1491" s="5">
        <v>1.0205472085031699</v>
      </c>
      <c r="M1491" s="10">
        <v>1.9893326888617799</v>
      </c>
      <c r="N1491" s="5">
        <v>1.6272556763792101</v>
      </c>
      <c r="O1491" s="5">
        <v>1.3183908214301201</v>
      </c>
      <c r="P1491" s="5">
        <v>0.84598050115760404</v>
      </c>
      <c r="Q1491" s="5">
        <v>0.84075196039080902</v>
      </c>
      <c r="R1491" s="5">
        <v>1.0815792263371</v>
      </c>
      <c r="S1491" s="11" t="s">
        <v>51</v>
      </c>
      <c r="T1491" t="s">
        <v>51</v>
      </c>
      <c r="U1491" t="s">
        <v>53</v>
      </c>
      <c r="V1491" t="s">
        <v>49</v>
      </c>
      <c r="W1491" t="s">
        <v>51</v>
      </c>
      <c r="X1491" t="s">
        <v>49</v>
      </c>
      <c r="Y1491" s="7">
        <f>ABS(Quintile_Data[[#This Row],[AE_Amt_Overall]]-MAX(Quintile_Data[[#This Row],[AE_Amt_Q1]:[AE_Amt_Q5]]))</f>
        <v>1.6123123894920699</v>
      </c>
      <c r="Z1491" s="6">
        <f>ABS(MIN(Quintile_Data[[#This Row],[AE_Amt_Q1]:[AE_Amt_Q5]])-Quintile_Data[[#This Row],[AE_Amt_Overall]])</f>
        <v>0.4044865034516989</v>
      </c>
      <c r="AA1491" s="19">
        <f>VLOOKUP(Quintile_Data[[#This Row],[Deaths_Q1]],Mapping!$A$2:$B$8,2,FALSE)</f>
        <v>6</v>
      </c>
      <c r="AB1491" s="8">
        <f>VLOOKUP(Quintile_Data[[#This Row],[Deaths_Q2]],Mapping!$A$2:$B$8,2,FALSE)</f>
        <v>6</v>
      </c>
      <c r="AC1491" s="8">
        <f>VLOOKUP(Quintile_Data[[#This Row],[Deaths_Q3]],Mapping!$A$2:$B$8,2,FALSE)</f>
        <v>12</v>
      </c>
      <c r="AD1491" s="8">
        <f>VLOOKUP(Quintile_Data[[#This Row],[Deaths_Q4]],Mapping!$A$2:$B$8,2,FALSE)</f>
        <v>25</v>
      </c>
      <c r="AE1491" s="8">
        <f>VLOOKUP(Quintile_Data[[#This Row],[Deaths_Q5]],Mapping!$A$2:$B$8,2,FALSE)</f>
        <v>6</v>
      </c>
      <c r="AF1491" s="8">
        <f>VLOOKUP(Quintile_Data[[#This Row],[Deaths_Overall]],Mapping!$A$2:$B$8,2,FALSE)</f>
        <v>25</v>
      </c>
    </row>
    <row r="1492" spans="1:32" x14ac:dyDescent="0.25">
      <c r="A1492" t="s">
        <v>12</v>
      </c>
      <c r="B1492" t="s">
        <v>8</v>
      </c>
      <c r="C1492" t="s">
        <v>6</v>
      </c>
      <c r="D1492" t="s">
        <v>17</v>
      </c>
      <c r="E1492" t="s">
        <v>60</v>
      </c>
      <c r="F1492" t="s">
        <v>57</v>
      </c>
      <c r="G1492" s="10">
        <v>2.0697613352839701</v>
      </c>
      <c r="H1492" s="5">
        <v>1.6665049709861199</v>
      </c>
      <c r="I1492" s="5">
        <v>1.35396799454063</v>
      </c>
      <c r="J1492" s="5">
        <v>1.12534625679649</v>
      </c>
      <c r="K1492" s="5">
        <v>0.848970588865543</v>
      </c>
      <c r="L1492" s="5">
        <v>1.13281933429047</v>
      </c>
      <c r="M1492" s="10">
        <v>1.67531485593219</v>
      </c>
      <c r="N1492" s="5">
        <v>1.56941078499866</v>
      </c>
      <c r="O1492" s="5">
        <v>1.3789813517912901</v>
      </c>
      <c r="P1492" s="5">
        <v>1.2667723076800801</v>
      </c>
      <c r="Q1492" s="5">
        <v>1.02747568251359</v>
      </c>
      <c r="R1492" s="5">
        <v>1.2604971320133</v>
      </c>
      <c r="S1492" s="11" t="s">
        <v>49</v>
      </c>
      <c r="T1492" t="s">
        <v>49</v>
      </c>
      <c r="U1492" t="s">
        <v>49</v>
      </c>
      <c r="V1492" t="s">
        <v>48</v>
      </c>
      <c r="W1492" t="s">
        <v>48</v>
      </c>
      <c r="X1492" t="s">
        <v>48</v>
      </c>
      <c r="Y1492" s="7">
        <f>ABS(Quintile_Data[[#This Row],[AE_Amt_Overall]]-MAX(Quintile_Data[[#This Row],[AE_Amt_Q1]:[AE_Amt_Q5]]))</f>
        <v>0.93694200099350011</v>
      </c>
      <c r="Z1492" s="6">
        <f>ABS(MIN(Quintile_Data[[#This Row],[AE_Amt_Q1]:[AE_Amt_Q5]])-Quintile_Data[[#This Row],[AE_Amt_Overall]])</f>
        <v>0.283848745424927</v>
      </c>
      <c r="AA1492" s="19">
        <f>VLOOKUP(Quintile_Data[[#This Row],[Deaths_Q1]],Mapping!$A$2:$B$8,2,FALSE)</f>
        <v>25</v>
      </c>
      <c r="AB1492" s="8">
        <f>VLOOKUP(Quintile_Data[[#This Row],[Deaths_Q2]],Mapping!$A$2:$B$8,2,FALSE)</f>
        <v>25</v>
      </c>
      <c r="AC1492" s="8">
        <f>VLOOKUP(Quintile_Data[[#This Row],[Deaths_Q3]],Mapping!$A$2:$B$8,2,FALSE)</f>
        <v>25</v>
      </c>
      <c r="AD1492" s="8">
        <f>VLOOKUP(Quintile_Data[[#This Row],[Deaths_Q4]],Mapping!$A$2:$B$8,2,FALSE)</f>
        <v>50</v>
      </c>
      <c r="AE1492" s="8">
        <f>VLOOKUP(Quintile_Data[[#This Row],[Deaths_Q5]],Mapping!$A$2:$B$8,2,FALSE)</f>
        <v>50</v>
      </c>
      <c r="AF1492" s="8">
        <f>VLOOKUP(Quintile_Data[[#This Row],[Deaths_Overall]],Mapping!$A$2:$B$8,2,FALSE)</f>
        <v>50</v>
      </c>
    </row>
    <row r="1493" spans="1:32" x14ac:dyDescent="0.25">
      <c r="A1493" t="s">
        <v>12</v>
      </c>
      <c r="B1493" t="s">
        <v>8</v>
      </c>
      <c r="C1493" t="s">
        <v>6</v>
      </c>
      <c r="D1493" t="s">
        <v>17</v>
      </c>
      <c r="E1493" t="s">
        <v>61</v>
      </c>
      <c r="F1493" t="s">
        <v>16</v>
      </c>
      <c r="G1493" s="10">
        <v>1.6276087038434599</v>
      </c>
      <c r="H1493" s="5">
        <v>1.4524965895381601</v>
      </c>
      <c r="I1493" s="5">
        <v>1.32015596782344</v>
      </c>
      <c r="J1493" s="5">
        <v>1.13547285861869</v>
      </c>
      <c r="K1493" s="5">
        <v>0.91879582612400301</v>
      </c>
      <c r="L1493" s="5">
        <v>1.2467945621713901</v>
      </c>
      <c r="M1493" s="10">
        <v>1.6036579037980101</v>
      </c>
      <c r="N1493" s="5">
        <v>1.4725664602648001</v>
      </c>
      <c r="O1493" s="5">
        <v>1.3467425598770899</v>
      </c>
      <c r="P1493" s="5">
        <v>1.1225705335485601</v>
      </c>
      <c r="Q1493" s="5">
        <v>0.94668942977021397</v>
      </c>
      <c r="R1493" s="5">
        <v>1.2686169571341701</v>
      </c>
      <c r="S1493" s="11" t="s">
        <v>48</v>
      </c>
      <c r="T1493" t="s">
        <v>48</v>
      </c>
      <c r="U1493" t="s">
        <v>48</v>
      </c>
      <c r="V1493" t="s">
        <v>48</v>
      </c>
      <c r="W1493" t="s">
        <v>48</v>
      </c>
      <c r="X1493" t="s">
        <v>50</v>
      </c>
      <c r="Y1493" s="7">
        <f>ABS(Quintile_Data[[#This Row],[AE_Amt_Overall]]-MAX(Quintile_Data[[#This Row],[AE_Amt_Q1]:[AE_Amt_Q5]]))</f>
        <v>0.38081414167206984</v>
      </c>
      <c r="Z1493" s="6">
        <f>ABS(MIN(Quintile_Data[[#This Row],[AE_Amt_Q1]:[AE_Amt_Q5]])-Quintile_Data[[#This Row],[AE_Amt_Overall]])</f>
        <v>0.32799873604738705</v>
      </c>
      <c r="AA1493" s="19">
        <f>VLOOKUP(Quintile_Data[[#This Row],[Deaths_Q1]],Mapping!$A$2:$B$8,2,FALSE)</f>
        <v>50</v>
      </c>
      <c r="AB1493" s="8">
        <f>VLOOKUP(Quintile_Data[[#This Row],[Deaths_Q2]],Mapping!$A$2:$B$8,2,FALSE)</f>
        <v>50</v>
      </c>
      <c r="AC1493" s="8">
        <f>VLOOKUP(Quintile_Data[[#This Row],[Deaths_Q3]],Mapping!$A$2:$B$8,2,FALSE)</f>
        <v>50</v>
      </c>
      <c r="AD1493" s="8">
        <f>VLOOKUP(Quintile_Data[[#This Row],[Deaths_Q4]],Mapping!$A$2:$B$8,2,FALSE)</f>
        <v>50</v>
      </c>
      <c r="AE1493" s="8">
        <f>VLOOKUP(Quintile_Data[[#This Row],[Deaths_Q5]],Mapping!$A$2:$B$8,2,FALSE)</f>
        <v>50</v>
      </c>
      <c r="AF1493" s="8">
        <f>VLOOKUP(Quintile_Data[[#This Row],[Deaths_Overall]],Mapping!$A$2:$B$8,2,FALSE)</f>
        <v>100</v>
      </c>
    </row>
    <row r="1494" spans="1:32" x14ac:dyDescent="0.25">
      <c r="A1494" t="s">
        <v>12</v>
      </c>
      <c r="B1494" t="s">
        <v>8</v>
      </c>
      <c r="C1494" t="s">
        <v>6</v>
      </c>
      <c r="D1494" t="s">
        <v>17</v>
      </c>
      <c r="E1494" t="s">
        <v>61</v>
      </c>
      <c r="F1494" t="s">
        <v>7</v>
      </c>
      <c r="G1494" s="10">
        <v>1.6379998827451701</v>
      </c>
      <c r="H1494" s="5">
        <v>1.24318663578046</v>
      </c>
      <c r="I1494" s="5">
        <v>0.94392436501467603</v>
      </c>
      <c r="J1494" s="5">
        <v>0.747961578133714</v>
      </c>
      <c r="K1494" s="5">
        <v>0.36933717069808603</v>
      </c>
      <c r="L1494" s="5">
        <v>1.0106875724367601</v>
      </c>
      <c r="M1494" s="10">
        <v>1.4817443305759099</v>
      </c>
      <c r="N1494" s="5">
        <v>1.11927366671814</v>
      </c>
      <c r="O1494" s="5">
        <v>0.994136851619285</v>
      </c>
      <c r="P1494" s="5">
        <v>0.95464403346390603</v>
      </c>
      <c r="Q1494" s="5">
        <v>0.74913543963757201</v>
      </c>
      <c r="R1494" s="5">
        <v>1.0669629816425901</v>
      </c>
      <c r="S1494" s="11" t="s">
        <v>49</v>
      </c>
      <c r="T1494" t="s">
        <v>49</v>
      </c>
      <c r="U1494" t="s">
        <v>49</v>
      </c>
      <c r="V1494" t="s">
        <v>49</v>
      </c>
      <c r="W1494" t="s">
        <v>51</v>
      </c>
      <c r="X1494" t="s">
        <v>48</v>
      </c>
      <c r="Y1494" s="7">
        <f>ABS(Quintile_Data[[#This Row],[AE_Amt_Overall]]-MAX(Quintile_Data[[#This Row],[AE_Amt_Q1]:[AE_Amt_Q5]]))</f>
        <v>0.62731231030840995</v>
      </c>
      <c r="Z1494" s="6">
        <f>ABS(MIN(Quintile_Data[[#This Row],[AE_Amt_Q1]:[AE_Amt_Q5]])-Quintile_Data[[#This Row],[AE_Amt_Overall]])</f>
        <v>0.64135040173867408</v>
      </c>
      <c r="AA1494" s="19">
        <f>VLOOKUP(Quintile_Data[[#This Row],[Deaths_Q1]],Mapping!$A$2:$B$8,2,FALSE)</f>
        <v>25</v>
      </c>
      <c r="AB1494" s="8">
        <f>VLOOKUP(Quintile_Data[[#This Row],[Deaths_Q2]],Mapping!$A$2:$B$8,2,FALSE)</f>
        <v>25</v>
      </c>
      <c r="AC1494" s="8">
        <f>VLOOKUP(Quintile_Data[[#This Row],[Deaths_Q3]],Mapping!$A$2:$B$8,2,FALSE)</f>
        <v>25</v>
      </c>
      <c r="AD1494" s="8">
        <f>VLOOKUP(Quintile_Data[[#This Row],[Deaths_Q4]],Mapping!$A$2:$B$8,2,FALSE)</f>
        <v>25</v>
      </c>
      <c r="AE1494" s="8">
        <f>VLOOKUP(Quintile_Data[[#This Row],[Deaths_Q5]],Mapping!$A$2:$B$8,2,FALSE)</f>
        <v>6</v>
      </c>
      <c r="AF1494" s="8">
        <f>VLOOKUP(Quintile_Data[[#This Row],[Deaths_Overall]],Mapping!$A$2:$B$8,2,FALSE)</f>
        <v>50</v>
      </c>
    </row>
    <row r="1495" spans="1:32" x14ac:dyDescent="0.25">
      <c r="A1495" t="s">
        <v>12</v>
      </c>
      <c r="B1495" t="s">
        <v>8</v>
      </c>
      <c r="C1495" t="s">
        <v>6</v>
      </c>
      <c r="D1495" t="s">
        <v>17</v>
      </c>
      <c r="E1495" t="s">
        <v>61</v>
      </c>
      <c r="F1495" t="s">
        <v>57</v>
      </c>
      <c r="G1495" s="10">
        <v>1.5995632214381701</v>
      </c>
      <c r="H1495" s="5">
        <v>1.36856019034802</v>
      </c>
      <c r="I1495" s="5">
        <v>1.1394622397202201</v>
      </c>
      <c r="J1495" s="5">
        <v>0.97254591161564796</v>
      </c>
      <c r="K1495" s="5">
        <v>0.69027584166204903</v>
      </c>
      <c r="L1495" s="5">
        <v>1.0960996258009901</v>
      </c>
      <c r="M1495" s="10">
        <v>1.53884157286778</v>
      </c>
      <c r="N1495" s="5">
        <v>1.35576471641577</v>
      </c>
      <c r="O1495" s="5">
        <v>1.1921653773788501</v>
      </c>
      <c r="P1495" s="5">
        <v>1.2341052948670399</v>
      </c>
      <c r="Q1495" s="5">
        <v>0.85020052544092894</v>
      </c>
      <c r="R1495" s="5">
        <v>1.23865986311398</v>
      </c>
      <c r="S1495" s="11" t="s">
        <v>48</v>
      </c>
      <c r="T1495" t="s">
        <v>48</v>
      </c>
      <c r="U1495" t="s">
        <v>48</v>
      </c>
      <c r="V1495" t="s">
        <v>48</v>
      </c>
      <c r="W1495" t="s">
        <v>48</v>
      </c>
      <c r="X1495" t="s">
        <v>50</v>
      </c>
      <c r="Y1495" s="7">
        <f>ABS(Quintile_Data[[#This Row],[AE_Amt_Overall]]-MAX(Quintile_Data[[#This Row],[AE_Amt_Q1]:[AE_Amt_Q5]]))</f>
        <v>0.50346359563718002</v>
      </c>
      <c r="Z1495" s="6">
        <f>ABS(MIN(Quintile_Data[[#This Row],[AE_Amt_Q1]:[AE_Amt_Q5]])-Quintile_Data[[#This Row],[AE_Amt_Overall]])</f>
        <v>0.40582378413894105</v>
      </c>
      <c r="AA1495" s="19">
        <f>VLOOKUP(Quintile_Data[[#This Row],[Deaths_Q1]],Mapping!$A$2:$B$8,2,FALSE)</f>
        <v>50</v>
      </c>
      <c r="AB1495" s="8">
        <f>VLOOKUP(Quintile_Data[[#This Row],[Deaths_Q2]],Mapping!$A$2:$B$8,2,FALSE)</f>
        <v>50</v>
      </c>
      <c r="AC1495" s="8">
        <f>VLOOKUP(Quintile_Data[[#This Row],[Deaths_Q3]],Mapping!$A$2:$B$8,2,FALSE)</f>
        <v>50</v>
      </c>
      <c r="AD1495" s="8">
        <f>VLOOKUP(Quintile_Data[[#This Row],[Deaths_Q4]],Mapping!$A$2:$B$8,2,FALSE)</f>
        <v>50</v>
      </c>
      <c r="AE1495" s="8">
        <f>VLOOKUP(Quintile_Data[[#This Row],[Deaths_Q5]],Mapping!$A$2:$B$8,2,FALSE)</f>
        <v>50</v>
      </c>
      <c r="AF1495" s="8">
        <f>VLOOKUP(Quintile_Data[[#This Row],[Deaths_Overall]],Mapping!$A$2:$B$8,2,FALSE)</f>
        <v>100</v>
      </c>
    </row>
    <row r="1496" spans="1:32" x14ac:dyDescent="0.25">
      <c r="A1496" t="s">
        <v>12</v>
      </c>
      <c r="B1496" t="s">
        <v>8</v>
      </c>
      <c r="C1496" t="s">
        <v>6</v>
      </c>
      <c r="D1496" t="s">
        <v>17</v>
      </c>
      <c r="E1496" t="s">
        <v>62</v>
      </c>
      <c r="F1496" t="s">
        <v>16</v>
      </c>
      <c r="G1496" s="10">
        <v>1.7364207265115601</v>
      </c>
      <c r="H1496" s="5">
        <v>1.3879550903978</v>
      </c>
      <c r="I1496" s="5">
        <v>1.1863583787566501</v>
      </c>
      <c r="J1496" s="5">
        <v>0.98543570217766496</v>
      </c>
      <c r="K1496" s="5">
        <v>0.75186453122122598</v>
      </c>
      <c r="L1496" s="5">
        <v>1.1592558007645399</v>
      </c>
      <c r="M1496" s="10">
        <v>1.61742939638856</v>
      </c>
      <c r="N1496" s="5">
        <v>1.38713660339735</v>
      </c>
      <c r="O1496" s="5">
        <v>1.18102562353869</v>
      </c>
      <c r="P1496" s="5">
        <v>1.04290040195709</v>
      </c>
      <c r="Q1496" s="5">
        <v>0.66365202347088903</v>
      </c>
      <c r="R1496" s="5">
        <v>1.1439433773919201</v>
      </c>
      <c r="S1496" s="11" t="s">
        <v>49</v>
      </c>
      <c r="T1496" t="s">
        <v>49</v>
      </c>
      <c r="U1496" t="s">
        <v>49</v>
      </c>
      <c r="V1496" t="s">
        <v>49</v>
      </c>
      <c r="W1496" t="s">
        <v>49</v>
      </c>
      <c r="X1496" t="s">
        <v>48</v>
      </c>
      <c r="Y1496" s="7">
        <f>ABS(Quintile_Data[[#This Row],[AE_Amt_Overall]]-MAX(Quintile_Data[[#This Row],[AE_Amt_Q1]:[AE_Amt_Q5]]))</f>
        <v>0.57716492574702016</v>
      </c>
      <c r="Z1496" s="6">
        <f>ABS(MIN(Quintile_Data[[#This Row],[AE_Amt_Q1]:[AE_Amt_Q5]])-Quintile_Data[[#This Row],[AE_Amt_Overall]])</f>
        <v>0.40739126954331395</v>
      </c>
      <c r="AA1496" s="19">
        <f>VLOOKUP(Quintile_Data[[#This Row],[Deaths_Q1]],Mapping!$A$2:$B$8,2,FALSE)</f>
        <v>25</v>
      </c>
      <c r="AB1496" s="8">
        <f>VLOOKUP(Quintile_Data[[#This Row],[Deaths_Q2]],Mapping!$A$2:$B$8,2,FALSE)</f>
        <v>25</v>
      </c>
      <c r="AC1496" s="8">
        <f>VLOOKUP(Quintile_Data[[#This Row],[Deaths_Q3]],Mapping!$A$2:$B$8,2,FALSE)</f>
        <v>25</v>
      </c>
      <c r="AD1496" s="8">
        <f>VLOOKUP(Quintile_Data[[#This Row],[Deaths_Q4]],Mapping!$A$2:$B$8,2,FALSE)</f>
        <v>25</v>
      </c>
      <c r="AE1496" s="8">
        <f>VLOOKUP(Quintile_Data[[#This Row],[Deaths_Q5]],Mapping!$A$2:$B$8,2,FALSE)</f>
        <v>25</v>
      </c>
      <c r="AF1496" s="8">
        <f>VLOOKUP(Quintile_Data[[#This Row],[Deaths_Overall]],Mapping!$A$2:$B$8,2,FALSE)</f>
        <v>50</v>
      </c>
    </row>
    <row r="1497" spans="1:32" x14ac:dyDescent="0.25">
      <c r="A1497" t="s">
        <v>12</v>
      </c>
      <c r="B1497" t="s">
        <v>8</v>
      </c>
      <c r="C1497" t="s">
        <v>6</v>
      </c>
      <c r="D1497" t="s">
        <v>17</v>
      </c>
      <c r="E1497" t="s">
        <v>62</v>
      </c>
      <c r="F1497" t="s">
        <v>7</v>
      </c>
      <c r="G1497" s="10">
        <v>2.96557532159899</v>
      </c>
      <c r="H1497" s="5">
        <v>1.3710217341017601</v>
      </c>
      <c r="I1497" s="5">
        <v>1.00758845535564</v>
      </c>
      <c r="J1497" s="5">
        <v>0.69477372405350801</v>
      </c>
      <c r="K1497" s="5">
        <v>0.30414656173369897</v>
      </c>
      <c r="L1497" s="5">
        <v>0.94530437125203104</v>
      </c>
      <c r="M1497" s="10">
        <v>1.9690539162621601</v>
      </c>
      <c r="N1497" s="5">
        <v>1.2429784533492101</v>
      </c>
      <c r="O1497" s="5">
        <v>1.1323802271118899</v>
      </c>
      <c r="P1497" s="5">
        <v>0.93170208728510895</v>
      </c>
      <c r="Q1497" s="5">
        <v>0.82393007180141997</v>
      </c>
      <c r="R1497" s="5">
        <v>1.0953834719257101</v>
      </c>
      <c r="S1497" s="11" t="s">
        <v>51</v>
      </c>
      <c r="T1497" t="s">
        <v>53</v>
      </c>
      <c r="U1497" t="s">
        <v>49</v>
      </c>
      <c r="V1497" t="s">
        <v>53</v>
      </c>
      <c r="W1497" t="s">
        <v>51</v>
      </c>
      <c r="X1497" t="s">
        <v>49</v>
      </c>
      <c r="Y1497" s="7">
        <f>ABS(Quintile_Data[[#This Row],[AE_Amt_Overall]]-MAX(Quintile_Data[[#This Row],[AE_Amt_Q1]:[AE_Amt_Q5]]))</f>
        <v>2.0202709503469589</v>
      </c>
      <c r="Z1497" s="6">
        <f>ABS(MIN(Quintile_Data[[#This Row],[AE_Amt_Q1]:[AE_Amt_Q5]])-Quintile_Data[[#This Row],[AE_Amt_Overall]])</f>
        <v>0.64115780951833212</v>
      </c>
      <c r="AA1497" s="19">
        <f>VLOOKUP(Quintile_Data[[#This Row],[Deaths_Q1]],Mapping!$A$2:$B$8,2,FALSE)</f>
        <v>6</v>
      </c>
      <c r="AB1497" s="8">
        <f>VLOOKUP(Quintile_Data[[#This Row],[Deaths_Q2]],Mapping!$A$2:$B$8,2,FALSE)</f>
        <v>12</v>
      </c>
      <c r="AC1497" s="8">
        <f>VLOOKUP(Quintile_Data[[#This Row],[Deaths_Q3]],Mapping!$A$2:$B$8,2,FALSE)</f>
        <v>25</v>
      </c>
      <c r="AD1497" s="8">
        <f>VLOOKUP(Quintile_Data[[#This Row],[Deaths_Q4]],Mapping!$A$2:$B$8,2,FALSE)</f>
        <v>12</v>
      </c>
      <c r="AE1497" s="8">
        <f>VLOOKUP(Quintile_Data[[#This Row],[Deaths_Q5]],Mapping!$A$2:$B$8,2,FALSE)</f>
        <v>6</v>
      </c>
      <c r="AF1497" s="8">
        <f>VLOOKUP(Quintile_Data[[#This Row],[Deaths_Overall]],Mapping!$A$2:$B$8,2,FALSE)</f>
        <v>25</v>
      </c>
    </row>
    <row r="1498" spans="1:32" x14ac:dyDescent="0.25">
      <c r="A1498" t="s">
        <v>12</v>
      </c>
      <c r="B1498" t="s">
        <v>8</v>
      </c>
      <c r="C1498" t="s">
        <v>6</v>
      </c>
      <c r="D1498" t="s">
        <v>17</v>
      </c>
      <c r="E1498" t="s">
        <v>62</v>
      </c>
      <c r="F1498" t="s">
        <v>57</v>
      </c>
      <c r="G1498" s="10">
        <v>1.9867570808464701</v>
      </c>
      <c r="H1498" s="5">
        <v>1.2367301566918301</v>
      </c>
      <c r="I1498" s="5">
        <v>1.05753277652838</v>
      </c>
      <c r="J1498" s="5">
        <v>0.84348885748014102</v>
      </c>
      <c r="K1498" s="5">
        <v>0.52120350974785201</v>
      </c>
      <c r="L1498" s="5">
        <v>0.99263811476921704</v>
      </c>
      <c r="M1498" s="10">
        <v>1.43379356625823</v>
      </c>
      <c r="N1498" s="5">
        <v>1.12282246854982</v>
      </c>
      <c r="O1498" s="5">
        <v>1.18334700464014</v>
      </c>
      <c r="P1498" s="5">
        <v>0.93117874941428003</v>
      </c>
      <c r="Q1498" s="5">
        <v>1.17695488220615</v>
      </c>
      <c r="R1498" s="5">
        <v>1.1332448453388699</v>
      </c>
      <c r="S1498" s="11" t="s">
        <v>49</v>
      </c>
      <c r="T1498" t="s">
        <v>49</v>
      </c>
      <c r="U1498" t="s">
        <v>48</v>
      </c>
      <c r="V1498" t="s">
        <v>49</v>
      </c>
      <c r="W1498" t="s">
        <v>49</v>
      </c>
      <c r="X1498" t="s">
        <v>48</v>
      </c>
      <c r="Y1498" s="7">
        <f>ABS(Quintile_Data[[#This Row],[AE_Amt_Overall]]-MAX(Quintile_Data[[#This Row],[AE_Amt_Q1]:[AE_Amt_Q5]]))</f>
        <v>0.99411896607725303</v>
      </c>
      <c r="Z1498" s="6">
        <f>ABS(MIN(Quintile_Data[[#This Row],[AE_Amt_Q1]:[AE_Amt_Q5]])-Quintile_Data[[#This Row],[AE_Amt_Overall]])</f>
        <v>0.47143460502136503</v>
      </c>
      <c r="AA1498" s="19">
        <f>VLOOKUP(Quintile_Data[[#This Row],[Deaths_Q1]],Mapping!$A$2:$B$8,2,FALSE)</f>
        <v>25</v>
      </c>
      <c r="AB1498" s="8">
        <f>VLOOKUP(Quintile_Data[[#This Row],[Deaths_Q2]],Mapping!$A$2:$B$8,2,FALSE)</f>
        <v>25</v>
      </c>
      <c r="AC1498" s="8">
        <f>VLOOKUP(Quintile_Data[[#This Row],[Deaths_Q3]],Mapping!$A$2:$B$8,2,FALSE)</f>
        <v>50</v>
      </c>
      <c r="AD1498" s="8">
        <f>VLOOKUP(Quintile_Data[[#This Row],[Deaths_Q4]],Mapping!$A$2:$B$8,2,FALSE)</f>
        <v>25</v>
      </c>
      <c r="AE1498" s="8">
        <f>VLOOKUP(Quintile_Data[[#This Row],[Deaths_Q5]],Mapping!$A$2:$B$8,2,FALSE)</f>
        <v>25</v>
      </c>
      <c r="AF1498" s="8">
        <f>VLOOKUP(Quintile_Data[[#This Row],[Deaths_Overall]],Mapping!$A$2:$B$8,2,FALSE)</f>
        <v>50</v>
      </c>
    </row>
    <row r="1499" spans="1:32" x14ac:dyDescent="0.25">
      <c r="A1499" t="s">
        <v>12</v>
      </c>
      <c r="B1499" t="s">
        <v>8</v>
      </c>
      <c r="C1499" t="s">
        <v>6</v>
      </c>
      <c r="D1499" t="s">
        <v>17</v>
      </c>
      <c r="E1499" t="s">
        <v>11</v>
      </c>
      <c r="F1499" t="s">
        <v>16</v>
      </c>
      <c r="G1499" s="10">
        <v>2.07881537327847</v>
      </c>
      <c r="H1499" s="5">
        <v>1.5169897363629501</v>
      </c>
      <c r="I1499" s="5">
        <v>1.3063563146858901</v>
      </c>
      <c r="J1499" s="5">
        <v>0.93957522843230201</v>
      </c>
      <c r="K1499" s="5">
        <v>0.55818363149420502</v>
      </c>
      <c r="L1499" s="5">
        <v>1.17871697067368</v>
      </c>
      <c r="M1499" s="10">
        <v>2.0422865654726801</v>
      </c>
      <c r="N1499" s="5">
        <v>1.5580932825679701</v>
      </c>
      <c r="O1499" s="5">
        <v>1.3557600700680199</v>
      </c>
      <c r="P1499" s="5">
        <v>1.06391245420998</v>
      </c>
      <c r="Q1499" s="5">
        <v>0.72560196903908103</v>
      </c>
      <c r="R1499" s="5">
        <v>1.2863981406598499</v>
      </c>
      <c r="S1499" s="11" t="s">
        <v>49</v>
      </c>
      <c r="T1499" t="s">
        <v>49</v>
      </c>
      <c r="U1499" t="s">
        <v>49</v>
      </c>
      <c r="V1499" t="s">
        <v>49</v>
      </c>
      <c r="W1499" t="s">
        <v>53</v>
      </c>
      <c r="X1499" t="s">
        <v>48</v>
      </c>
      <c r="Y1499" s="7">
        <f>ABS(Quintile_Data[[#This Row],[AE_Amt_Overall]]-MAX(Quintile_Data[[#This Row],[AE_Amt_Q1]:[AE_Amt_Q5]]))</f>
        <v>0.90009840260479002</v>
      </c>
      <c r="Z1499" s="6">
        <f>ABS(MIN(Quintile_Data[[#This Row],[AE_Amt_Q1]:[AE_Amt_Q5]])-Quintile_Data[[#This Row],[AE_Amt_Overall]])</f>
        <v>0.62053333917947495</v>
      </c>
      <c r="AA1499" s="19">
        <f>VLOOKUP(Quintile_Data[[#This Row],[Deaths_Q1]],Mapping!$A$2:$B$8,2,FALSE)</f>
        <v>25</v>
      </c>
      <c r="AB1499" s="8">
        <f>VLOOKUP(Quintile_Data[[#This Row],[Deaths_Q2]],Mapping!$A$2:$B$8,2,FALSE)</f>
        <v>25</v>
      </c>
      <c r="AC1499" s="8">
        <f>VLOOKUP(Quintile_Data[[#This Row],[Deaths_Q3]],Mapping!$A$2:$B$8,2,FALSE)</f>
        <v>25</v>
      </c>
      <c r="AD1499" s="8">
        <f>VLOOKUP(Quintile_Data[[#This Row],[Deaths_Q4]],Mapping!$A$2:$B$8,2,FALSE)</f>
        <v>25</v>
      </c>
      <c r="AE1499" s="8">
        <f>VLOOKUP(Quintile_Data[[#This Row],[Deaths_Q5]],Mapping!$A$2:$B$8,2,FALSE)</f>
        <v>12</v>
      </c>
      <c r="AF1499" s="8">
        <f>VLOOKUP(Quintile_Data[[#This Row],[Deaths_Overall]],Mapping!$A$2:$B$8,2,FALSE)</f>
        <v>50</v>
      </c>
    </row>
    <row r="1500" spans="1:32" x14ac:dyDescent="0.25">
      <c r="A1500" t="s">
        <v>12</v>
      </c>
      <c r="B1500" t="s">
        <v>8</v>
      </c>
      <c r="C1500" t="s">
        <v>6</v>
      </c>
      <c r="D1500" t="s">
        <v>17</v>
      </c>
      <c r="E1500" t="s">
        <v>11</v>
      </c>
      <c r="F1500" t="s">
        <v>7</v>
      </c>
      <c r="G1500" s="10">
        <v>2.9914335699637</v>
      </c>
      <c r="H1500" s="5">
        <v>1.6328002590122099</v>
      </c>
      <c r="I1500" s="5">
        <v>1.0143731974436501</v>
      </c>
      <c r="J1500" s="5">
        <v>0.83936638819984</v>
      </c>
      <c r="K1500" s="5">
        <v>0.33757137303686702</v>
      </c>
      <c r="L1500" s="5">
        <v>0.97973279630100296</v>
      </c>
      <c r="M1500" s="10">
        <v>1.4481275740791599</v>
      </c>
      <c r="N1500" s="5">
        <v>1.5219915618628701</v>
      </c>
      <c r="O1500" s="5">
        <v>1.0573736572927701</v>
      </c>
      <c r="P1500" s="5">
        <v>0.946458714915555</v>
      </c>
      <c r="Q1500" s="5">
        <v>0.60625169911946197</v>
      </c>
      <c r="R1500" s="5">
        <v>0.97332703509379404</v>
      </c>
      <c r="S1500" s="11" t="s">
        <v>51</v>
      </c>
      <c r="T1500" t="s">
        <v>51</v>
      </c>
      <c r="U1500" t="s">
        <v>53</v>
      </c>
      <c r="V1500" t="s">
        <v>53</v>
      </c>
      <c r="W1500" t="s">
        <v>51</v>
      </c>
      <c r="X1500" t="s">
        <v>49</v>
      </c>
      <c r="Y1500" s="7">
        <f>ABS(Quintile_Data[[#This Row],[AE_Amt_Overall]]-MAX(Quintile_Data[[#This Row],[AE_Amt_Q1]:[AE_Amt_Q5]]))</f>
        <v>2.0117007736626968</v>
      </c>
      <c r="Z1500" s="6">
        <f>ABS(MIN(Quintile_Data[[#This Row],[AE_Amt_Q1]:[AE_Amt_Q5]])-Quintile_Data[[#This Row],[AE_Amt_Overall]])</f>
        <v>0.64216142326413594</v>
      </c>
      <c r="AA1500" s="19">
        <f>VLOOKUP(Quintile_Data[[#This Row],[Deaths_Q1]],Mapping!$A$2:$B$8,2,FALSE)</f>
        <v>6</v>
      </c>
      <c r="AB1500" s="8">
        <f>VLOOKUP(Quintile_Data[[#This Row],[Deaths_Q2]],Mapping!$A$2:$B$8,2,FALSE)</f>
        <v>6</v>
      </c>
      <c r="AC1500" s="8">
        <f>VLOOKUP(Quintile_Data[[#This Row],[Deaths_Q3]],Mapping!$A$2:$B$8,2,FALSE)</f>
        <v>12</v>
      </c>
      <c r="AD1500" s="8">
        <f>VLOOKUP(Quintile_Data[[#This Row],[Deaths_Q4]],Mapping!$A$2:$B$8,2,FALSE)</f>
        <v>12</v>
      </c>
      <c r="AE1500" s="8">
        <f>VLOOKUP(Quintile_Data[[#This Row],[Deaths_Q5]],Mapping!$A$2:$B$8,2,FALSE)</f>
        <v>6</v>
      </c>
      <c r="AF1500" s="8">
        <f>VLOOKUP(Quintile_Data[[#This Row],[Deaths_Overall]],Mapping!$A$2:$B$8,2,FALSE)</f>
        <v>25</v>
      </c>
    </row>
    <row r="1501" spans="1:32" x14ac:dyDescent="0.25">
      <c r="A1501" t="s">
        <v>12</v>
      </c>
      <c r="B1501" t="s">
        <v>8</v>
      </c>
      <c r="C1501" t="s">
        <v>6</v>
      </c>
      <c r="D1501" t="s">
        <v>17</v>
      </c>
      <c r="E1501" t="s">
        <v>11</v>
      </c>
      <c r="F1501" t="s">
        <v>57</v>
      </c>
      <c r="G1501" s="10">
        <v>2.5700889167333001</v>
      </c>
      <c r="H1501" s="5">
        <v>1.4837588714682399</v>
      </c>
      <c r="I1501" s="5">
        <v>1.0891064825157899</v>
      </c>
      <c r="J1501" s="5">
        <v>0.865711244450735</v>
      </c>
      <c r="K1501" s="5">
        <v>0.44125736704164698</v>
      </c>
      <c r="L1501" s="5">
        <v>1.0162394763109599</v>
      </c>
      <c r="M1501" s="10">
        <v>1.4933492929437899</v>
      </c>
      <c r="N1501" s="5">
        <v>1.48022107555983</v>
      </c>
      <c r="O1501" s="5">
        <v>1.2696762548229401</v>
      </c>
      <c r="P1501" s="5">
        <v>1.03206586576324</v>
      </c>
      <c r="Q1501" s="5">
        <v>0.87446612111391298</v>
      </c>
      <c r="R1501" s="5">
        <v>1.2060424294127501</v>
      </c>
      <c r="S1501" s="11" t="s">
        <v>49</v>
      </c>
      <c r="T1501" t="s">
        <v>49</v>
      </c>
      <c r="U1501" t="s">
        <v>49</v>
      </c>
      <c r="V1501" t="s">
        <v>49</v>
      </c>
      <c r="W1501" t="s">
        <v>49</v>
      </c>
      <c r="X1501" t="s">
        <v>48</v>
      </c>
      <c r="Y1501" s="7">
        <f>ABS(Quintile_Data[[#This Row],[AE_Amt_Overall]]-MAX(Quintile_Data[[#This Row],[AE_Amt_Q1]:[AE_Amt_Q5]]))</f>
        <v>1.5538494404223402</v>
      </c>
      <c r="Z1501" s="6">
        <f>ABS(MIN(Quintile_Data[[#This Row],[AE_Amt_Q1]:[AE_Amt_Q5]])-Quintile_Data[[#This Row],[AE_Amt_Overall]])</f>
        <v>0.57498210926931292</v>
      </c>
      <c r="AA1501" s="19">
        <f>VLOOKUP(Quintile_Data[[#This Row],[Deaths_Q1]],Mapping!$A$2:$B$8,2,FALSE)</f>
        <v>25</v>
      </c>
      <c r="AB1501" s="8">
        <f>VLOOKUP(Quintile_Data[[#This Row],[Deaths_Q2]],Mapping!$A$2:$B$8,2,FALSE)</f>
        <v>25</v>
      </c>
      <c r="AC1501" s="8">
        <f>VLOOKUP(Quintile_Data[[#This Row],[Deaths_Q3]],Mapping!$A$2:$B$8,2,FALSE)</f>
        <v>25</v>
      </c>
      <c r="AD1501" s="8">
        <f>VLOOKUP(Quintile_Data[[#This Row],[Deaths_Q4]],Mapping!$A$2:$B$8,2,FALSE)</f>
        <v>25</v>
      </c>
      <c r="AE1501" s="8">
        <f>VLOOKUP(Quintile_Data[[#This Row],[Deaths_Q5]],Mapping!$A$2:$B$8,2,FALSE)</f>
        <v>25</v>
      </c>
      <c r="AF1501" s="8">
        <f>VLOOKUP(Quintile_Data[[#This Row],[Deaths_Overall]],Mapping!$A$2:$B$8,2,FALSE)</f>
        <v>50</v>
      </c>
    </row>
    <row r="1502" spans="1:32" x14ac:dyDescent="0.25">
      <c r="A1502" t="s">
        <v>12</v>
      </c>
      <c r="B1502" t="s">
        <v>8</v>
      </c>
      <c r="C1502" t="s">
        <v>6</v>
      </c>
      <c r="D1502" t="s">
        <v>17</v>
      </c>
      <c r="E1502" t="s">
        <v>58</v>
      </c>
      <c r="F1502" t="s">
        <v>16</v>
      </c>
      <c r="G1502" s="10">
        <v>1.60057972533844</v>
      </c>
      <c r="H1502" s="5">
        <v>1.4157604488173099</v>
      </c>
      <c r="I1502" s="5">
        <v>1.29333664100664</v>
      </c>
      <c r="J1502" s="5">
        <v>1.1388719864107599</v>
      </c>
      <c r="K1502" s="5">
        <v>0.97229019683953899</v>
      </c>
      <c r="L1502" s="5">
        <v>1.2326457486640801</v>
      </c>
      <c r="M1502" s="10">
        <v>1.55047465186901</v>
      </c>
      <c r="N1502" s="5">
        <v>1.46326354962273</v>
      </c>
      <c r="O1502" s="5">
        <v>1.3304698705494</v>
      </c>
      <c r="P1502" s="5">
        <v>1.1478219518747601</v>
      </c>
      <c r="Q1502" s="5">
        <v>0.99272259862475998</v>
      </c>
      <c r="R1502" s="5">
        <v>1.2595047538717099</v>
      </c>
      <c r="S1502" s="11" t="s">
        <v>48</v>
      </c>
      <c r="T1502" t="s">
        <v>48</v>
      </c>
      <c r="U1502" t="s">
        <v>50</v>
      </c>
      <c r="V1502" t="s">
        <v>48</v>
      </c>
      <c r="W1502" t="s">
        <v>48</v>
      </c>
      <c r="X1502" t="s">
        <v>50</v>
      </c>
      <c r="Y1502" s="7">
        <f>ABS(Quintile_Data[[#This Row],[AE_Amt_Overall]]-MAX(Quintile_Data[[#This Row],[AE_Amt_Q1]:[AE_Amt_Q5]]))</f>
        <v>0.3679339766743599</v>
      </c>
      <c r="Z1502" s="6">
        <f>ABS(MIN(Quintile_Data[[#This Row],[AE_Amt_Q1]:[AE_Amt_Q5]])-Quintile_Data[[#This Row],[AE_Amt_Overall]])</f>
        <v>0.26035555182454106</v>
      </c>
      <c r="AA1502" s="19">
        <f>VLOOKUP(Quintile_Data[[#This Row],[Deaths_Q1]],Mapping!$A$2:$B$8,2,FALSE)</f>
        <v>50</v>
      </c>
      <c r="AB1502" s="8">
        <f>VLOOKUP(Quintile_Data[[#This Row],[Deaths_Q2]],Mapping!$A$2:$B$8,2,FALSE)</f>
        <v>50</v>
      </c>
      <c r="AC1502" s="8">
        <f>VLOOKUP(Quintile_Data[[#This Row],[Deaths_Q3]],Mapping!$A$2:$B$8,2,FALSE)</f>
        <v>100</v>
      </c>
      <c r="AD1502" s="8">
        <f>VLOOKUP(Quintile_Data[[#This Row],[Deaths_Q4]],Mapping!$A$2:$B$8,2,FALSE)</f>
        <v>50</v>
      </c>
      <c r="AE1502" s="8">
        <f>VLOOKUP(Quintile_Data[[#This Row],[Deaths_Q5]],Mapping!$A$2:$B$8,2,FALSE)</f>
        <v>50</v>
      </c>
      <c r="AF1502" s="8">
        <f>VLOOKUP(Quintile_Data[[#This Row],[Deaths_Overall]],Mapping!$A$2:$B$8,2,FALSE)</f>
        <v>100</v>
      </c>
    </row>
    <row r="1503" spans="1:32" x14ac:dyDescent="0.25">
      <c r="A1503" t="s">
        <v>12</v>
      </c>
      <c r="B1503" t="s">
        <v>8</v>
      </c>
      <c r="C1503" t="s">
        <v>6</v>
      </c>
      <c r="D1503" t="s">
        <v>17</v>
      </c>
      <c r="E1503" t="s">
        <v>58</v>
      </c>
      <c r="F1503" t="s">
        <v>7</v>
      </c>
      <c r="G1503" s="10">
        <v>1.8691005631214901</v>
      </c>
      <c r="H1503" s="5">
        <v>1.34621485349639</v>
      </c>
      <c r="I1503" s="5">
        <v>1.0734731043594401</v>
      </c>
      <c r="J1503" s="5">
        <v>0.88996146824044398</v>
      </c>
      <c r="K1503" s="5">
        <v>0.660427046437431</v>
      </c>
      <c r="L1503" s="5">
        <v>0.99420234665120799</v>
      </c>
      <c r="M1503" s="10">
        <v>1.5991552690447499</v>
      </c>
      <c r="N1503" s="5">
        <v>1.25647299464966</v>
      </c>
      <c r="O1503" s="5">
        <v>1.10753749889383</v>
      </c>
      <c r="P1503" s="5">
        <v>0.97772562053307599</v>
      </c>
      <c r="Q1503" s="5">
        <v>0.91861119426473703</v>
      </c>
      <c r="R1503" s="5">
        <v>1.06175925352553</v>
      </c>
      <c r="S1503" s="11" t="s">
        <v>53</v>
      </c>
      <c r="T1503" t="s">
        <v>49</v>
      </c>
      <c r="U1503" t="s">
        <v>48</v>
      </c>
      <c r="V1503" t="s">
        <v>48</v>
      </c>
      <c r="W1503" t="s">
        <v>49</v>
      </c>
      <c r="X1503" t="s">
        <v>48</v>
      </c>
      <c r="Y1503" s="7">
        <f>ABS(Quintile_Data[[#This Row],[AE_Amt_Overall]]-MAX(Quintile_Data[[#This Row],[AE_Amt_Q1]:[AE_Amt_Q5]]))</f>
        <v>0.8748982164702821</v>
      </c>
      <c r="Z1503" s="6">
        <f>ABS(MIN(Quintile_Data[[#This Row],[AE_Amt_Q1]:[AE_Amt_Q5]])-Quintile_Data[[#This Row],[AE_Amt_Overall]])</f>
        <v>0.33377530021377699</v>
      </c>
      <c r="AA1503" s="19">
        <f>VLOOKUP(Quintile_Data[[#This Row],[Deaths_Q1]],Mapping!$A$2:$B$8,2,FALSE)</f>
        <v>12</v>
      </c>
      <c r="AB1503" s="8">
        <f>VLOOKUP(Quintile_Data[[#This Row],[Deaths_Q2]],Mapping!$A$2:$B$8,2,FALSE)</f>
        <v>25</v>
      </c>
      <c r="AC1503" s="8">
        <f>VLOOKUP(Quintile_Data[[#This Row],[Deaths_Q3]],Mapping!$A$2:$B$8,2,FALSE)</f>
        <v>50</v>
      </c>
      <c r="AD1503" s="8">
        <f>VLOOKUP(Quintile_Data[[#This Row],[Deaths_Q4]],Mapping!$A$2:$B$8,2,FALSE)</f>
        <v>50</v>
      </c>
      <c r="AE1503" s="8">
        <f>VLOOKUP(Quintile_Data[[#This Row],[Deaths_Q5]],Mapping!$A$2:$B$8,2,FALSE)</f>
        <v>25</v>
      </c>
      <c r="AF1503" s="8">
        <f>VLOOKUP(Quintile_Data[[#This Row],[Deaths_Overall]],Mapping!$A$2:$B$8,2,FALSE)</f>
        <v>50</v>
      </c>
    </row>
    <row r="1504" spans="1:32" x14ac:dyDescent="0.25">
      <c r="A1504" t="s">
        <v>12</v>
      </c>
      <c r="B1504" t="s">
        <v>8</v>
      </c>
      <c r="C1504" t="s">
        <v>6</v>
      </c>
      <c r="D1504" t="s">
        <v>17</v>
      </c>
      <c r="E1504" t="s">
        <v>58</v>
      </c>
      <c r="F1504" t="s">
        <v>57</v>
      </c>
      <c r="G1504" s="10">
        <v>1.5925437752167899</v>
      </c>
      <c r="H1504" s="5">
        <v>1.34840095227061</v>
      </c>
      <c r="I1504" s="5">
        <v>1.1499252741364301</v>
      </c>
      <c r="J1504" s="5">
        <v>0.99700822684030799</v>
      </c>
      <c r="K1504" s="5">
        <v>0.77199788100703004</v>
      </c>
      <c r="L1504" s="5">
        <v>1.07373881766607</v>
      </c>
      <c r="M1504" s="10">
        <v>1.4995430412855899</v>
      </c>
      <c r="N1504" s="5">
        <v>1.33388109753767</v>
      </c>
      <c r="O1504" s="5">
        <v>1.25114619767979</v>
      </c>
      <c r="P1504" s="5">
        <v>1.2158358362121</v>
      </c>
      <c r="Q1504" s="5">
        <v>0.97691295028229597</v>
      </c>
      <c r="R1504" s="5">
        <v>1.2275343308095901</v>
      </c>
      <c r="S1504" s="11" t="s">
        <v>48</v>
      </c>
      <c r="T1504" t="s">
        <v>48</v>
      </c>
      <c r="U1504" t="s">
        <v>50</v>
      </c>
      <c r="V1504" t="s">
        <v>50</v>
      </c>
      <c r="W1504" t="s">
        <v>48</v>
      </c>
      <c r="X1504" t="s">
        <v>50</v>
      </c>
      <c r="Y1504" s="7">
        <f>ABS(Quintile_Data[[#This Row],[AE_Amt_Overall]]-MAX(Quintile_Data[[#This Row],[AE_Amt_Q1]:[AE_Amt_Q5]]))</f>
        <v>0.51880495755071987</v>
      </c>
      <c r="Z1504" s="6">
        <f>ABS(MIN(Quintile_Data[[#This Row],[AE_Amt_Q1]:[AE_Amt_Q5]])-Quintile_Data[[#This Row],[AE_Amt_Overall]])</f>
        <v>0.30174093665904</v>
      </c>
      <c r="AA1504" s="19">
        <f>VLOOKUP(Quintile_Data[[#This Row],[Deaths_Q1]],Mapping!$A$2:$B$8,2,FALSE)</f>
        <v>50</v>
      </c>
      <c r="AB1504" s="8">
        <f>VLOOKUP(Quintile_Data[[#This Row],[Deaths_Q2]],Mapping!$A$2:$B$8,2,FALSE)</f>
        <v>50</v>
      </c>
      <c r="AC1504" s="8">
        <f>VLOOKUP(Quintile_Data[[#This Row],[Deaths_Q3]],Mapping!$A$2:$B$8,2,FALSE)</f>
        <v>100</v>
      </c>
      <c r="AD1504" s="8">
        <f>VLOOKUP(Quintile_Data[[#This Row],[Deaths_Q4]],Mapping!$A$2:$B$8,2,FALSE)</f>
        <v>100</v>
      </c>
      <c r="AE1504" s="8">
        <f>VLOOKUP(Quintile_Data[[#This Row],[Deaths_Q5]],Mapping!$A$2:$B$8,2,FALSE)</f>
        <v>50</v>
      </c>
      <c r="AF1504" s="8">
        <f>VLOOKUP(Quintile_Data[[#This Row],[Deaths_Overall]],Mapping!$A$2:$B$8,2,FALSE)</f>
        <v>100</v>
      </c>
    </row>
    <row r="1505" spans="1:32" x14ac:dyDescent="0.25">
      <c r="A1505" t="s">
        <v>12</v>
      </c>
      <c r="B1505" t="s">
        <v>8</v>
      </c>
      <c r="C1505" t="s">
        <v>6</v>
      </c>
      <c r="D1505" t="s">
        <v>29</v>
      </c>
      <c r="E1505" t="s">
        <v>60</v>
      </c>
      <c r="F1505" t="s">
        <v>16</v>
      </c>
      <c r="G1505" s="10">
        <v>1.90462944217347</v>
      </c>
      <c r="H1505" s="5">
        <v>1.53989567586974</v>
      </c>
      <c r="I1505" s="5">
        <v>1.31256338841677</v>
      </c>
      <c r="J1505" s="5">
        <v>1.1513960913513199</v>
      </c>
      <c r="K1505" s="5">
        <v>0.98669588155403798</v>
      </c>
      <c r="L1505" s="5">
        <v>1.29448867927091</v>
      </c>
      <c r="M1505" s="10">
        <v>1.85370529485962</v>
      </c>
      <c r="N1505" s="5">
        <v>1.5180438316776399</v>
      </c>
      <c r="O1505" s="5">
        <v>1.3685935522877499</v>
      </c>
      <c r="P1505" s="5">
        <v>1.2299558278329501</v>
      </c>
      <c r="Q1505" s="5">
        <v>1.0114100275632201</v>
      </c>
      <c r="R1505" s="5">
        <v>1.3380644149630101</v>
      </c>
      <c r="S1505" s="11" t="s">
        <v>49</v>
      </c>
      <c r="T1505" t="s">
        <v>48</v>
      </c>
      <c r="U1505" t="s">
        <v>48</v>
      </c>
      <c r="V1505" t="s">
        <v>48</v>
      </c>
      <c r="W1505" t="s">
        <v>48</v>
      </c>
      <c r="X1505" t="s">
        <v>50</v>
      </c>
      <c r="Y1505" s="7">
        <f>ABS(Quintile_Data[[#This Row],[AE_Amt_Overall]]-MAX(Quintile_Data[[#This Row],[AE_Amt_Q1]:[AE_Amt_Q5]]))</f>
        <v>0.61014076290255992</v>
      </c>
      <c r="Z1505" s="6">
        <f>ABS(MIN(Quintile_Data[[#This Row],[AE_Amt_Q1]:[AE_Amt_Q5]])-Quintile_Data[[#This Row],[AE_Amt_Overall]])</f>
        <v>0.30779279771687207</v>
      </c>
      <c r="AA1505" s="19">
        <f>VLOOKUP(Quintile_Data[[#This Row],[Deaths_Q1]],Mapping!$A$2:$B$8,2,FALSE)</f>
        <v>25</v>
      </c>
      <c r="AB1505" s="8">
        <f>VLOOKUP(Quintile_Data[[#This Row],[Deaths_Q2]],Mapping!$A$2:$B$8,2,FALSE)</f>
        <v>50</v>
      </c>
      <c r="AC1505" s="8">
        <f>VLOOKUP(Quintile_Data[[#This Row],[Deaths_Q3]],Mapping!$A$2:$B$8,2,FALSE)</f>
        <v>50</v>
      </c>
      <c r="AD1505" s="8">
        <f>VLOOKUP(Quintile_Data[[#This Row],[Deaths_Q4]],Mapping!$A$2:$B$8,2,FALSE)</f>
        <v>50</v>
      </c>
      <c r="AE1505" s="8">
        <f>VLOOKUP(Quintile_Data[[#This Row],[Deaths_Q5]],Mapping!$A$2:$B$8,2,FALSE)</f>
        <v>50</v>
      </c>
      <c r="AF1505" s="8">
        <f>VLOOKUP(Quintile_Data[[#This Row],[Deaths_Overall]],Mapping!$A$2:$B$8,2,FALSE)</f>
        <v>100</v>
      </c>
    </row>
    <row r="1506" spans="1:32" x14ac:dyDescent="0.25">
      <c r="A1506" t="s">
        <v>12</v>
      </c>
      <c r="B1506" t="s">
        <v>8</v>
      </c>
      <c r="C1506" t="s">
        <v>6</v>
      </c>
      <c r="D1506" t="s">
        <v>29</v>
      </c>
      <c r="E1506" t="s">
        <v>60</v>
      </c>
      <c r="F1506" t="s">
        <v>7</v>
      </c>
      <c r="G1506" s="10">
        <v>1.8172618063169701</v>
      </c>
      <c r="H1506" s="5">
        <v>1.3524198212282701</v>
      </c>
      <c r="I1506" s="5">
        <v>1.1501656885585201</v>
      </c>
      <c r="J1506" s="5">
        <v>0.89463472551064305</v>
      </c>
      <c r="K1506" s="5">
        <v>0.62104821546287203</v>
      </c>
      <c r="L1506" s="5">
        <v>1.0682018605982799</v>
      </c>
      <c r="M1506" s="10">
        <v>1.5547692401516</v>
      </c>
      <c r="N1506" s="5">
        <v>1.3034665104851699</v>
      </c>
      <c r="O1506" s="5">
        <v>1.1718300011953899</v>
      </c>
      <c r="P1506" s="5">
        <v>0.96124450894448299</v>
      </c>
      <c r="Q1506" s="5">
        <v>0.81154435010182302</v>
      </c>
      <c r="R1506" s="5">
        <v>1.1023317739121901</v>
      </c>
      <c r="S1506" s="11" t="s">
        <v>49</v>
      </c>
      <c r="T1506" t="s">
        <v>49</v>
      </c>
      <c r="U1506" t="s">
        <v>49</v>
      </c>
      <c r="V1506" t="s">
        <v>48</v>
      </c>
      <c r="W1506" t="s">
        <v>51</v>
      </c>
      <c r="X1506" t="s">
        <v>48</v>
      </c>
      <c r="Y1506" s="7">
        <f>ABS(Quintile_Data[[#This Row],[AE_Amt_Overall]]-MAX(Quintile_Data[[#This Row],[AE_Amt_Q1]:[AE_Amt_Q5]]))</f>
        <v>0.74905994571869017</v>
      </c>
      <c r="Z1506" s="6">
        <f>ABS(MIN(Quintile_Data[[#This Row],[AE_Amt_Q1]:[AE_Amt_Q5]])-Quintile_Data[[#This Row],[AE_Amt_Overall]])</f>
        <v>0.4471536451354079</v>
      </c>
      <c r="AA1506" s="19">
        <f>VLOOKUP(Quintile_Data[[#This Row],[Deaths_Q1]],Mapping!$A$2:$B$8,2,FALSE)</f>
        <v>25</v>
      </c>
      <c r="AB1506" s="8">
        <f>VLOOKUP(Quintile_Data[[#This Row],[Deaths_Q2]],Mapping!$A$2:$B$8,2,FALSE)</f>
        <v>25</v>
      </c>
      <c r="AC1506" s="8">
        <f>VLOOKUP(Quintile_Data[[#This Row],[Deaths_Q3]],Mapping!$A$2:$B$8,2,FALSE)</f>
        <v>25</v>
      </c>
      <c r="AD1506" s="8">
        <f>VLOOKUP(Quintile_Data[[#This Row],[Deaths_Q4]],Mapping!$A$2:$B$8,2,FALSE)</f>
        <v>50</v>
      </c>
      <c r="AE1506" s="8">
        <f>VLOOKUP(Quintile_Data[[#This Row],[Deaths_Q5]],Mapping!$A$2:$B$8,2,FALSE)</f>
        <v>6</v>
      </c>
      <c r="AF1506" s="8">
        <f>VLOOKUP(Quintile_Data[[#This Row],[Deaths_Overall]],Mapping!$A$2:$B$8,2,FALSE)</f>
        <v>50</v>
      </c>
    </row>
    <row r="1507" spans="1:32" x14ac:dyDescent="0.25">
      <c r="A1507" t="s">
        <v>12</v>
      </c>
      <c r="B1507" t="s">
        <v>8</v>
      </c>
      <c r="C1507" t="s">
        <v>6</v>
      </c>
      <c r="D1507" t="s">
        <v>29</v>
      </c>
      <c r="E1507" t="s">
        <v>60</v>
      </c>
      <c r="F1507" t="s">
        <v>57</v>
      </c>
      <c r="G1507" s="10">
        <v>1.89846317400084</v>
      </c>
      <c r="H1507" s="5">
        <v>1.5122258798791699</v>
      </c>
      <c r="I1507" s="5">
        <v>1.24605017121372</v>
      </c>
      <c r="J1507" s="5">
        <v>1.13111431902462</v>
      </c>
      <c r="K1507" s="5">
        <v>0.90879426504304806</v>
      </c>
      <c r="L1507" s="5">
        <v>1.1704399447326601</v>
      </c>
      <c r="M1507" s="10">
        <v>1.78217797980544</v>
      </c>
      <c r="N1507" s="5">
        <v>1.5031596472368101</v>
      </c>
      <c r="O1507" s="5">
        <v>1.3594816823532501</v>
      </c>
      <c r="P1507" s="5">
        <v>1.2329112432224001</v>
      </c>
      <c r="Q1507" s="5">
        <v>1.03471857247406</v>
      </c>
      <c r="R1507" s="5">
        <v>1.29615532329307</v>
      </c>
      <c r="S1507" s="11" t="s">
        <v>49</v>
      </c>
      <c r="T1507" t="s">
        <v>48</v>
      </c>
      <c r="U1507" t="s">
        <v>48</v>
      </c>
      <c r="V1507" t="s">
        <v>48</v>
      </c>
      <c r="W1507" t="s">
        <v>48</v>
      </c>
      <c r="X1507" t="s">
        <v>50</v>
      </c>
      <c r="Y1507" s="7">
        <f>ABS(Quintile_Data[[#This Row],[AE_Amt_Overall]]-MAX(Quintile_Data[[#This Row],[AE_Amt_Q1]:[AE_Amt_Q5]]))</f>
        <v>0.72802322926817986</v>
      </c>
      <c r="Z1507" s="6">
        <f>ABS(MIN(Quintile_Data[[#This Row],[AE_Amt_Q1]:[AE_Amt_Q5]])-Quintile_Data[[#This Row],[AE_Amt_Overall]])</f>
        <v>0.26164567968961205</v>
      </c>
      <c r="AA1507" s="19">
        <f>VLOOKUP(Quintile_Data[[#This Row],[Deaths_Q1]],Mapping!$A$2:$B$8,2,FALSE)</f>
        <v>25</v>
      </c>
      <c r="AB1507" s="8">
        <f>VLOOKUP(Quintile_Data[[#This Row],[Deaths_Q2]],Mapping!$A$2:$B$8,2,FALSE)</f>
        <v>50</v>
      </c>
      <c r="AC1507" s="8">
        <f>VLOOKUP(Quintile_Data[[#This Row],[Deaths_Q3]],Mapping!$A$2:$B$8,2,FALSE)</f>
        <v>50</v>
      </c>
      <c r="AD1507" s="8">
        <f>VLOOKUP(Quintile_Data[[#This Row],[Deaths_Q4]],Mapping!$A$2:$B$8,2,FALSE)</f>
        <v>50</v>
      </c>
      <c r="AE1507" s="8">
        <f>VLOOKUP(Quintile_Data[[#This Row],[Deaths_Q5]],Mapping!$A$2:$B$8,2,FALSE)</f>
        <v>50</v>
      </c>
      <c r="AF1507" s="8">
        <f>VLOOKUP(Quintile_Data[[#This Row],[Deaths_Overall]],Mapping!$A$2:$B$8,2,FALSE)</f>
        <v>100</v>
      </c>
    </row>
    <row r="1508" spans="1:32" x14ac:dyDescent="0.25">
      <c r="A1508" t="s">
        <v>12</v>
      </c>
      <c r="B1508" t="s">
        <v>8</v>
      </c>
      <c r="C1508" t="s">
        <v>6</v>
      </c>
      <c r="D1508" t="s">
        <v>29</v>
      </c>
      <c r="E1508" t="s">
        <v>61</v>
      </c>
      <c r="F1508" t="s">
        <v>16</v>
      </c>
      <c r="G1508" s="10">
        <v>1.63814332343697</v>
      </c>
      <c r="H1508" s="5">
        <v>1.50265441774625</v>
      </c>
      <c r="I1508" s="5">
        <v>1.3127649363023199</v>
      </c>
      <c r="J1508" s="5">
        <v>1.1934415198310999</v>
      </c>
      <c r="K1508" s="5">
        <v>0.98969463914201405</v>
      </c>
      <c r="L1508" s="5">
        <v>1.29589430080177</v>
      </c>
      <c r="M1508" s="10">
        <v>1.6796208120492</v>
      </c>
      <c r="N1508" s="5">
        <v>1.5342440443787599</v>
      </c>
      <c r="O1508" s="5">
        <v>1.3926168295336101</v>
      </c>
      <c r="P1508" s="5">
        <v>1.32185021576782</v>
      </c>
      <c r="Q1508" s="5">
        <v>1.00393269604966</v>
      </c>
      <c r="R1508" s="5">
        <v>1.3536618189976599</v>
      </c>
      <c r="S1508" s="11" t="s">
        <v>48</v>
      </c>
      <c r="T1508" t="s">
        <v>48</v>
      </c>
      <c r="U1508" t="s">
        <v>50</v>
      </c>
      <c r="V1508" t="s">
        <v>48</v>
      </c>
      <c r="W1508" t="s">
        <v>48</v>
      </c>
      <c r="X1508" t="s">
        <v>50</v>
      </c>
      <c r="Y1508" s="7">
        <f>ABS(Quintile_Data[[#This Row],[AE_Amt_Overall]]-MAX(Quintile_Data[[#This Row],[AE_Amt_Q1]:[AE_Amt_Q5]]))</f>
        <v>0.34224902263519996</v>
      </c>
      <c r="Z1508" s="6">
        <f>ABS(MIN(Quintile_Data[[#This Row],[AE_Amt_Q1]:[AE_Amt_Q5]])-Quintile_Data[[#This Row],[AE_Amt_Overall]])</f>
        <v>0.30619966165975598</v>
      </c>
      <c r="AA1508" s="19">
        <f>VLOOKUP(Quintile_Data[[#This Row],[Deaths_Q1]],Mapping!$A$2:$B$8,2,FALSE)</f>
        <v>50</v>
      </c>
      <c r="AB1508" s="8">
        <f>VLOOKUP(Quintile_Data[[#This Row],[Deaths_Q2]],Mapping!$A$2:$B$8,2,FALSE)</f>
        <v>50</v>
      </c>
      <c r="AC1508" s="8">
        <f>VLOOKUP(Quintile_Data[[#This Row],[Deaths_Q3]],Mapping!$A$2:$B$8,2,FALSE)</f>
        <v>100</v>
      </c>
      <c r="AD1508" s="8">
        <f>VLOOKUP(Quintile_Data[[#This Row],[Deaths_Q4]],Mapping!$A$2:$B$8,2,FALSE)</f>
        <v>50</v>
      </c>
      <c r="AE1508" s="8">
        <f>VLOOKUP(Quintile_Data[[#This Row],[Deaths_Q5]],Mapping!$A$2:$B$8,2,FALSE)</f>
        <v>50</v>
      </c>
      <c r="AF1508" s="8">
        <f>VLOOKUP(Quintile_Data[[#This Row],[Deaths_Overall]],Mapping!$A$2:$B$8,2,FALSE)</f>
        <v>100</v>
      </c>
    </row>
    <row r="1509" spans="1:32" x14ac:dyDescent="0.25">
      <c r="A1509" t="s">
        <v>12</v>
      </c>
      <c r="B1509" t="s">
        <v>8</v>
      </c>
      <c r="C1509" t="s">
        <v>6</v>
      </c>
      <c r="D1509" t="s">
        <v>29</v>
      </c>
      <c r="E1509" t="s">
        <v>61</v>
      </c>
      <c r="F1509" t="s">
        <v>7</v>
      </c>
      <c r="G1509" s="10">
        <v>1.3562562791805901</v>
      </c>
      <c r="H1509" s="5">
        <v>1.09520244232467</v>
      </c>
      <c r="I1509" s="5">
        <v>0.97855151488122705</v>
      </c>
      <c r="J1509" s="5">
        <v>0.82592512715013999</v>
      </c>
      <c r="K1509" s="5">
        <v>0.57872831791276103</v>
      </c>
      <c r="L1509" s="5">
        <v>0.91684812967969198</v>
      </c>
      <c r="M1509" s="10">
        <v>1.33675539683345</v>
      </c>
      <c r="N1509" s="5">
        <v>1.1198651810186699</v>
      </c>
      <c r="O1509" s="5">
        <v>1.0268009625378101</v>
      </c>
      <c r="P1509" s="5">
        <v>0.88412653111427797</v>
      </c>
      <c r="Q1509" s="5">
        <v>0.81603443871701098</v>
      </c>
      <c r="R1509" s="5">
        <v>1.0086326614537</v>
      </c>
      <c r="S1509" s="11" t="s">
        <v>48</v>
      </c>
      <c r="T1509" t="s">
        <v>48</v>
      </c>
      <c r="U1509" t="s">
        <v>48</v>
      </c>
      <c r="V1509" t="s">
        <v>48</v>
      </c>
      <c r="W1509" t="s">
        <v>48</v>
      </c>
      <c r="X1509" t="s">
        <v>48</v>
      </c>
      <c r="Y1509" s="7">
        <f>ABS(Quintile_Data[[#This Row],[AE_Amt_Overall]]-MAX(Quintile_Data[[#This Row],[AE_Amt_Q1]:[AE_Amt_Q5]]))</f>
        <v>0.43940814950089813</v>
      </c>
      <c r="Z1509" s="6">
        <f>ABS(MIN(Quintile_Data[[#This Row],[AE_Amt_Q1]:[AE_Amt_Q5]])-Quintile_Data[[#This Row],[AE_Amt_Overall]])</f>
        <v>0.33811981176693096</v>
      </c>
      <c r="AA1509" s="19">
        <f>VLOOKUP(Quintile_Data[[#This Row],[Deaths_Q1]],Mapping!$A$2:$B$8,2,FALSE)</f>
        <v>50</v>
      </c>
      <c r="AB1509" s="8">
        <f>VLOOKUP(Quintile_Data[[#This Row],[Deaths_Q2]],Mapping!$A$2:$B$8,2,FALSE)</f>
        <v>50</v>
      </c>
      <c r="AC1509" s="8">
        <f>VLOOKUP(Quintile_Data[[#This Row],[Deaths_Q3]],Mapping!$A$2:$B$8,2,FALSE)</f>
        <v>50</v>
      </c>
      <c r="AD1509" s="8">
        <f>VLOOKUP(Quintile_Data[[#This Row],[Deaths_Q4]],Mapping!$A$2:$B$8,2,FALSE)</f>
        <v>50</v>
      </c>
      <c r="AE1509" s="8">
        <f>VLOOKUP(Quintile_Data[[#This Row],[Deaths_Q5]],Mapping!$A$2:$B$8,2,FALSE)</f>
        <v>50</v>
      </c>
      <c r="AF1509" s="8">
        <f>VLOOKUP(Quintile_Data[[#This Row],[Deaths_Overall]],Mapping!$A$2:$B$8,2,FALSE)</f>
        <v>50</v>
      </c>
    </row>
    <row r="1510" spans="1:32" x14ac:dyDescent="0.25">
      <c r="A1510" t="s">
        <v>12</v>
      </c>
      <c r="B1510" t="s">
        <v>8</v>
      </c>
      <c r="C1510" t="s">
        <v>6</v>
      </c>
      <c r="D1510" t="s">
        <v>29</v>
      </c>
      <c r="E1510" t="s">
        <v>61</v>
      </c>
      <c r="F1510" t="s">
        <v>57</v>
      </c>
      <c r="G1510" s="10">
        <v>1.46410416286722</v>
      </c>
      <c r="H1510" s="5">
        <v>1.24483137037469</v>
      </c>
      <c r="I1510" s="5">
        <v>1.08011807694674</v>
      </c>
      <c r="J1510" s="5">
        <v>0.96047956379335497</v>
      </c>
      <c r="K1510" s="5">
        <v>0.81211180445934406</v>
      </c>
      <c r="L1510" s="5">
        <v>1.03144303077941</v>
      </c>
      <c r="M1510" s="10">
        <v>1.5950228383137599</v>
      </c>
      <c r="N1510" s="5">
        <v>1.3876175910689099</v>
      </c>
      <c r="O1510" s="5">
        <v>1.27101649877093</v>
      </c>
      <c r="P1510" s="5">
        <v>1.0823877845863099</v>
      </c>
      <c r="Q1510" s="5">
        <v>1.1701234640248199</v>
      </c>
      <c r="R1510" s="5">
        <v>1.2697843342847399</v>
      </c>
      <c r="S1510" s="11" t="s">
        <v>48</v>
      </c>
      <c r="T1510" t="s">
        <v>50</v>
      </c>
      <c r="U1510" t="s">
        <v>50</v>
      </c>
      <c r="V1510" t="s">
        <v>48</v>
      </c>
      <c r="W1510" t="s">
        <v>50</v>
      </c>
      <c r="X1510" t="s">
        <v>50</v>
      </c>
      <c r="Y1510" s="7">
        <f>ABS(Quintile_Data[[#This Row],[AE_Amt_Overall]]-MAX(Quintile_Data[[#This Row],[AE_Amt_Q1]:[AE_Amt_Q5]]))</f>
        <v>0.43266113208780999</v>
      </c>
      <c r="Z1510" s="6">
        <f>ABS(MIN(Quintile_Data[[#This Row],[AE_Amt_Q1]:[AE_Amt_Q5]])-Quintile_Data[[#This Row],[AE_Amt_Overall]])</f>
        <v>0.21933122632006596</v>
      </c>
      <c r="AA1510" s="19">
        <f>VLOOKUP(Quintile_Data[[#This Row],[Deaths_Q1]],Mapping!$A$2:$B$8,2,FALSE)</f>
        <v>50</v>
      </c>
      <c r="AB1510" s="8">
        <f>VLOOKUP(Quintile_Data[[#This Row],[Deaths_Q2]],Mapping!$A$2:$B$8,2,FALSE)</f>
        <v>100</v>
      </c>
      <c r="AC1510" s="8">
        <f>VLOOKUP(Quintile_Data[[#This Row],[Deaths_Q3]],Mapping!$A$2:$B$8,2,FALSE)</f>
        <v>100</v>
      </c>
      <c r="AD1510" s="8">
        <f>VLOOKUP(Quintile_Data[[#This Row],[Deaths_Q4]],Mapping!$A$2:$B$8,2,FALSE)</f>
        <v>50</v>
      </c>
      <c r="AE1510" s="8">
        <f>VLOOKUP(Quintile_Data[[#This Row],[Deaths_Q5]],Mapping!$A$2:$B$8,2,FALSE)</f>
        <v>100</v>
      </c>
      <c r="AF1510" s="8">
        <f>VLOOKUP(Quintile_Data[[#This Row],[Deaths_Overall]],Mapping!$A$2:$B$8,2,FALSE)</f>
        <v>100</v>
      </c>
    </row>
    <row r="1511" spans="1:32" x14ac:dyDescent="0.25">
      <c r="A1511" t="s">
        <v>12</v>
      </c>
      <c r="B1511" t="s">
        <v>8</v>
      </c>
      <c r="C1511" t="s">
        <v>6</v>
      </c>
      <c r="D1511" t="s">
        <v>29</v>
      </c>
      <c r="E1511" t="s">
        <v>62</v>
      </c>
      <c r="F1511" t="s">
        <v>16</v>
      </c>
      <c r="G1511" s="10">
        <v>1.8793258729804301</v>
      </c>
      <c r="H1511" s="5">
        <v>1.50229095426561</v>
      </c>
      <c r="I1511" s="5">
        <v>1.22514850299671</v>
      </c>
      <c r="J1511" s="5">
        <v>1.0257654881289</v>
      </c>
      <c r="K1511" s="5">
        <v>0.80874867082240398</v>
      </c>
      <c r="L1511" s="5">
        <v>1.2548766833938301</v>
      </c>
      <c r="M1511" s="10">
        <v>1.8504207604003799</v>
      </c>
      <c r="N1511" s="5">
        <v>1.5405627853763699</v>
      </c>
      <c r="O1511" s="5">
        <v>1.31043044334341</v>
      </c>
      <c r="P1511" s="5">
        <v>1.1006184837395401</v>
      </c>
      <c r="Q1511" s="5">
        <v>0.75470905891276696</v>
      </c>
      <c r="R1511" s="5">
        <v>1.27566759681297</v>
      </c>
      <c r="S1511" s="11" t="s">
        <v>49</v>
      </c>
      <c r="T1511" t="s">
        <v>48</v>
      </c>
      <c r="U1511" t="s">
        <v>48</v>
      </c>
      <c r="V1511" t="s">
        <v>48</v>
      </c>
      <c r="W1511" t="s">
        <v>49</v>
      </c>
      <c r="X1511" t="s">
        <v>48</v>
      </c>
      <c r="Y1511" s="7">
        <f>ABS(Quintile_Data[[#This Row],[AE_Amt_Overall]]-MAX(Quintile_Data[[#This Row],[AE_Amt_Q1]:[AE_Amt_Q5]]))</f>
        <v>0.62444918958660001</v>
      </c>
      <c r="Z1511" s="6">
        <f>ABS(MIN(Quintile_Data[[#This Row],[AE_Amt_Q1]:[AE_Amt_Q5]])-Quintile_Data[[#This Row],[AE_Amt_Overall]])</f>
        <v>0.44612801257142609</v>
      </c>
      <c r="AA1511" s="19">
        <f>VLOOKUP(Quintile_Data[[#This Row],[Deaths_Q1]],Mapping!$A$2:$B$8,2,FALSE)</f>
        <v>25</v>
      </c>
      <c r="AB1511" s="8">
        <f>VLOOKUP(Quintile_Data[[#This Row],[Deaths_Q2]],Mapping!$A$2:$B$8,2,FALSE)</f>
        <v>50</v>
      </c>
      <c r="AC1511" s="8">
        <f>VLOOKUP(Quintile_Data[[#This Row],[Deaths_Q3]],Mapping!$A$2:$B$8,2,FALSE)</f>
        <v>50</v>
      </c>
      <c r="AD1511" s="8">
        <f>VLOOKUP(Quintile_Data[[#This Row],[Deaths_Q4]],Mapping!$A$2:$B$8,2,FALSE)</f>
        <v>50</v>
      </c>
      <c r="AE1511" s="8">
        <f>VLOOKUP(Quintile_Data[[#This Row],[Deaths_Q5]],Mapping!$A$2:$B$8,2,FALSE)</f>
        <v>25</v>
      </c>
      <c r="AF1511" s="8">
        <f>VLOOKUP(Quintile_Data[[#This Row],[Deaths_Overall]],Mapping!$A$2:$B$8,2,FALSE)</f>
        <v>50</v>
      </c>
    </row>
    <row r="1512" spans="1:32" x14ac:dyDescent="0.25">
      <c r="A1512" t="s">
        <v>12</v>
      </c>
      <c r="B1512" t="s">
        <v>8</v>
      </c>
      <c r="C1512" t="s">
        <v>6</v>
      </c>
      <c r="D1512" t="s">
        <v>29</v>
      </c>
      <c r="E1512" t="s">
        <v>62</v>
      </c>
      <c r="F1512" t="s">
        <v>7</v>
      </c>
      <c r="G1512" s="10">
        <v>1.8226895739986</v>
      </c>
      <c r="H1512" s="5">
        <v>1.0570796176161199</v>
      </c>
      <c r="I1512" s="5">
        <v>0.89035438242478704</v>
      </c>
      <c r="J1512" s="5">
        <v>0.74624597991999098</v>
      </c>
      <c r="K1512" s="5">
        <v>0.56045799444602096</v>
      </c>
      <c r="L1512" s="5">
        <v>0.85438672849575703</v>
      </c>
      <c r="M1512" s="10">
        <v>1.48236910936695</v>
      </c>
      <c r="N1512" s="5">
        <v>1.09728466415146</v>
      </c>
      <c r="O1512" s="5">
        <v>0.96242501013800996</v>
      </c>
      <c r="P1512" s="5">
        <v>0.90083894860211</v>
      </c>
      <c r="Q1512" s="5">
        <v>0.78813304355679903</v>
      </c>
      <c r="R1512" s="5">
        <v>0.96309605204573701</v>
      </c>
      <c r="S1512" s="11" t="s">
        <v>53</v>
      </c>
      <c r="T1512" t="s">
        <v>49</v>
      </c>
      <c r="U1512" t="s">
        <v>49</v>
      </c>
      <c r="V1512" t="s">
        <v>49</v>
      </c>
      <c r="W1512" t="s">
        <v>49</v>
      </c>
      <c r="X1512" t="s">
        <v>48</v>
      </c>
      <c r="Y1512" s="7">
        <f>ABS(Quintile_Data[[#This Row],[AE_Amt_Overall]]-MAX(Quintile_Data[[#This Row],[AE_Amt_Q1]:[AE_Amt_Q5]]))</f>
        <v>0.96830284550284296</v>
      </c>
      <c r="Z1512" s="6">
        <f>ABS(MIN(Quintile_Data[[#This Row],[AE_Amt_Q1]:[AE_Amt_Q5]])-Quintile_Data[[#This Row],[AE_Amt_Overall]])</f>
        <v>0.29392873404973607</v>
      </c>
      <c r="AA1512" s="19">
        <f>VLOOKUP(Quintile_Data[[#This Row],[Deaths_Q1]],Mapping!$A$2:$B$8,2,FALSE)</f>
        <v>12</v>
      </c>
      <c r="AB1512" s="8">
        <f>VLOOKUP(Quintile_Data[[#This Row],[Deaths_Q2]],Mapping!$A$2:$B$8,2,FALSE)</f>
        <v>25</v>
      </c>
      <c r="AC1512" s="8">
        <f>VLOOKUP(Quintile_Data[[#This Row],[Deaths_Q3]],Mapping!$A$2:$B$8,2,FALSE)</f>
        <v>25</v>
      </c>
      <c r="AD1512" s="8">
        <f>VLOOKUP(Quintile_Data[[#This Row],[Deaths_Q4]],Mapping!$A$2:$B$8,2,FALSE)</f>
        <v>25</v>
      </c>
      <c r="AE1512" s="8">
        <f>VLOOKUP(Quintile_Data[[#This Row],[Deaths_Q5]],Mapping!$A$2:$B$8,2,FALSE)</f>
        <v>25</v>
      </c>
      <c r="AF1512" s="8">
        <f>VLOOKUP(Quintile_Data[[#This Row],[Deaths_Overall]],Mapping!$A$2:$B$8,2,FALSE)</f>
        <v>50</v>
      </c>
    </row>
    <row r="1513" spans="1:32" x14ac:dyDescent="0.25">
      <c r="A1513" t="s">
        <v>12</v>
      </c>
      <c r="B1513" t="s">
        <v>8</v>
      </c>
      <c r="C1513" t="s">
        <v>6</v>
      </c>
      <c r="D1513" t="s">
        <v>29</v>
      </c>
      <c r="E1513" t="s">
        <v>62</v>
      </c>
      <c r="F1513" t="s">
        <v>57</v>
      </c>
      <c r="G1513" s="10">
        <v>1.7920983479136301</v>
      </c>
      <c r="H1513" s="5">
        <v>1.2106160762257301</v>
      </c>
      <c r="I1513" s="5">
        <v>0.98252007141688602</v>
      </c>
      <c r="J1513" s="5">
        <v>0.82701473328761499</v>
      </c>
      <c r="K1513" s="5">
        <v>0.62731659907175497</v>
      </c>
      <c r="L1513" s="5">
        <v>0.92260502975559999</v>
      </c>
      <c r="M1513" s="10">
        <v>1.4769787755675901</v>
      </c>
      <c r="N1513" s="5">
        <v>1.36409328942249</v>
      </c>
      <c r="O1513" s="5">
        <v>1.2523413164017201</v>
      </c>
      <c r="P1513" s="5">
        <v>0.927065188040199</v>
      </c>
      <c r="Q1513" s="5">
        <v>0.88690856851205602</v>
      </c>
      <c r="R1513" s="5">
        <v>1.1653137885848699</v>
      </c>
      <c r="S1513" s="11" t="s">
        <v>49</v>
      </c>
      <c r="T1513" t="s">
        <v>48</v>
      </c>
      <c r="U1513" t="s">
        <v>48</v>
      </c>
      <c r="V1513" t="s">
        <v>48</v>
      </c>
      <c r="W1513" t="s">
        <v>49</v>
      </c>
      <c r="X1513" t="s">
        <v>50</v>
      </c>
      <c r="Y1513" s="7">
        <f>ABS(Quintile_Data[[#This Row],[AE_Amt_Overall]]-MAX(Quintile_Data[[#This Row],[AE_Amt_Q1]:[AE_Amt_Q5]]))</f>
        <v>0.8694933181580301</v>
      </c>
      <c r="Z1513" s="6">
        <f>ABS(MIN(Quintile_Data[[#This Row],[AE_Amt_Q1]:[AE_Amt_Q5]])-Quintile_Data[[#This Row],[AE_Amt_Overall]])</f>
        <v>0.29528843068384503</v>
      </c>
      <c r="AA1513" s="19">
        <f>VLOOKUP(Quintile_Data[[#This Row],[Deaths_Q1]],Mapping!$A$2:$B$8,2,FALSE)</f>
        <v>25</v>
      </c>
      <c r="AB1513" s="8">
        <f>VLOOKUP(Quintile_Data[[#This Row],[Deaths_Q2]],Mapping!$A$2:$B$8,2,FALSE)</f>
        <v>50</v>
      </c>
      <c r="AC1513" s="8">
        <f>VLOOKUP(Quintile_Data[[#This Row],[Deaths_Q3]],Mapping!$A$2:$B$8,2,FALSE)</f>
        <v>50</v>
      </c>
      <c r="AD1513" s="8">
        <f>VLOOKUP(Quintile_Data[[#This Row],[Deaths_Q4]],Mapping!$A$2:$B$8,2,FALSE)</f>
        <v>50</v>
      </c>
      <c r="AE1513" s="8">
        <f>VLOOKUP(Quintile_Data[[#This Row],[Deaths_Q5]],Mapping!$A$2:$B$8,2,FALSE)</f>
        <v>25</v>
      </c>
      <c r="AF1513" s="8">
        <f>VLOOKUP(Quintile_Data[[#This Row],[Deaths_Overall]],Mapping!$A$2:$B$8,2,FALSE)</f>
        <v>100</v>
      </c>
    </row>
    <row r="1514" spans="1:32" x14ac:dyDescent="0.25">
      <c r="A1514" t="s">
        <v>12</v>
      </c>
      <c r="B1514" t="s">
        <v>8</v>
      </c>
      <c r="C1514" t="s">
        <v>6</v>
      </c>
      <c r="D1514" t="s">
        <v>29</v>
      </c>
      <c r="E1514" t="s">
        <v>11</v>
      </c>
      <c r="F1514" t="s">
        <v>16</v>
      </c>
      <c r="G1514" s="10">
        <v>2.1333667936695</v>
      </c>
      <c r="H1514" s="5">
        <v>1.54977319996519</v>
      </c>
      <c r="I1514" s="5">
        <v>1.36341252032925</v>
      </c>
      <c r="J1514" s="5">
        <v>1.12690089400232</v>
      </c>
      <c r="K1514" s="5">
        <v>0.85972103792454302</v>
      </c>
      <c r="L1514" s="5">
        <v>1.2961775173485299</v>
      </c>
      <c r="M1514" s="10">
        <v>2.2604403502239001</v>
      </c>
      <c r="N1514" s="5">
        <v>1.6615385423385101</v>
      </c>
      <c r="O1514" s="5">
        <v>1.4624241613451101</v>
      </c>
      <c r="P1514" s="5">
        <v>1.2262479607518699</v>
      </c>
      <c r="Q1514" s="5">
        <v>0.912293396394804</v>
      </c>
      <c r="R1514" s="5">
        <v>1.4169222891387201</v>
      </c>
      <c r="S1514" s="11" t="s">
        <v>48</v>
      </c>
      <c r="T1514" t="s">
        <v>48</v>
      </c>
      <c r="U1514" t="s">
        <v>48</v>
      </c>
      <c r="V1514" t="s">
        <v>49</v>
      </c>
      <c r="W1514" t="s">
        <v>48</v>
      </c>
      <c r="X1514" t="s">
        <v>48</v>
      </c>
      <c r="Y1514" s="7">
        <f>ABS(Quintile_Data[[#This Row],[AE_Amt_Overall]]-MAX(Quintile_Data[[#This Row],[AE_Amt_Q1]:[AE_Amt_Q5]]))</f>
        <v>0.83718927632097007</v>
      </c>
      <c r="Z1514" s="6">
        <f>ABS(MIN(Quintile_Data[[#This Row],[AE_Amt_Q1]:[AE_Amt_Q5]])-Quintile_Data[[#This Row],[AE_Amt_Overall]])</f>
        <v>0.43645647942398691</v>
      </c>
      <c r="AA1514" s="19">
        <f>VLOOKUP(Quintile_Data[[#This Row],[Deaths_Q1]],Mapping!$A$2:$B$8,2,FALSE)</f>
        <v>50</v>
      </c>
      <c r="AB1514" s="8">
        <f>VLOOKUP(Quintile_Data[[#This Row],[Deaths_Q2]],Mapping!$A$2:$B$8,2,FALSE)</f>
        <v>50</v>
      </c>
      <c r="AC1514" s="8">
        <f>VLOOKUP(Quintile_Data[[#This Row],[Deaths_Q3]],Mapping!$A$2:$B$8,2,FALSE)</f>
        <v>50</v>
      </c>
      <c r="AD1514" s="8">
        <f>VLOOKUP(Quintile_Data[[#This Row],[Deaths_Q4]],Mapping!$A$2:$B$8,2,FALSE)</f>
        <v>25</v>
      </c>
      <c r="AE1514" s="8">
        <f>VLOOKUP(Quintile_Data[[#This Row],[Deaths_Q5]],Mapping!$A$2:$B$8,2,FALSE)</f>
        <v>50</v>
      </c>
      <c r="AF1514" s="8">
        <f>VLOOKUP(Quintile_Data[[#This Row],[Deaths_Overall]],Mapping!$A$2:$B$8,2,FALSE)</f>
        <v>50</v>
      </c>
    </row>
    <row r="1515" spans="1:32" x14ac:dyDescent="0.25">
      <c r="A1515" t="s">
        <v>12</v>
      </c>
      <c r="B1515" t="s">
        <v>8</v>
      </c>
      <c r="C1515" t="s">
        <v>6</v>
      </c>
      <c r="D1515" t="s">
        <v>29</v>
      </c>
      <c r="E1515" t="s">
        <v>11</v>
      </c>
      <c r="F1515" t="s">
        <v>7</v>
      </c>
      <c r="G1515" s="10">
        <v>2.6259343086767299</v>
      </c>
      <c r="H1515" s="5">
        <v>1.4568890713432601</v>
      </c>
      <c r="I1515" s="5">
        <v>1.04105113469799</v>
      </c>
      <c r="J1515" s="5">
        <v>0.78477397135276195</v>
      </c>
      <c r="K1515" s="5">
        <v>0.541781583596886</v>
      </c>
      <c r="L1515" s="5">
        <v>0.88387693693124703</v>
      </c>
      <c r="M1515" s="10">
        <v>1.6250135959201599</v>
      </c>
      <c r="N1515" s="5">
        <v>1.2503352565381201</v>
      </c>
      <c r="O1515" s="5">
        <v>0.95517791384686401</v>
      </c>
      <c r="P1515" s="5">
        <v>0.88368062021316396</v>
      </c>
      <c r="Q1515" s="5">
        <v>0.75499136566109004</v>
      </c>
      <c r="R1515" s="5">
        <v>0.93758908223288095</v>
      </c>
      <c r="S1515" s="11" t="s">
        <v>53</v>
      </c>
      <c r="T1515" t="s">
        <v>49</v>
      </c>
      <c r="U1515" t="s">
        <v>49</v>
      </c>
      <c r="V1515" t="s">
        <v>48</v>
      </c>
      <c r="W1515" t="s">
        <v>49</v>
      </c>
      <c r="X1515" t="s">
        <v>48</v>
      </c>
      <c r="Y1515" s="7">
        <f>ABS(Quintile_Data[[#This Row],[AE_Amt_Overall]]-MAX(Quintile_Data[[#This Row],[AE_Amt_Q1]:[AE_Amt_Q5]]))</f>
        <v>1.7420573717454828</v>
      </c>
      <c r="Z1515" s="6">
        <f>ABS(MIN(Quintile_Data[[#This Row],[AE_Amt_Q1]:[AE_Amt_Q5]])-Quintile_Data[[#This Row],[AE_Amt_Overall]])</f>
        <v>0.34209535333436103</v>
      </c>
      <c r="AA1515" s="19">
        <f>VLOOKUP(Quintile_Data[[#This Row],[Deaths_Q1]],Mapping!$A$2:$B$8,2,FALSE)</f>
        <v>12</v>
      </c>
      <c r="AB1515" s="8">
        <f>VLOOKUP(Quintile_Data[[#This Row],[Deaths_Q2]],Mapping!$A$2:$B$8,2,FALSE)</f>
        <v>25</v>
      </c>
      <c r="AC1515" s="8">
        <f>VLOOKUP(Quintile_Data[[#This Row],[Deaths_Q3]],Mapping!$A$2:$B$8,2,FALSE)</f>
        <v>25</v>
      </c>
      <c r="AD1515" s="8">
        <f>VLOOKUP(Quintile_Data[[#This Row],[Deaths_Q4]],Mapping!$A$2:$B$8,2,FALSE)</f>
        <v>50</v>
      </c>
      <c r="AE1515" s="8">
        <f>VLOOKUP(Quintile_Data[[#This Row],[Deaths_Q5]],Mapping!$A$2:$B$8,2,FALSE)</f>
        <v>25</v>
      </c>
      <c r="AF1515" s="8">
        <f>VLOOKUP(Quintile_Data[[#This Row],[Deaths_Overall]],Mapping!$A$2:$B$8,2,FALSE)</f>
        <v>50</v>
      </c>
    </row>
    <row r="1516" spans="1:32" x14ac:dyDescent="0.25">
      <c r="A1516" t="s">
        <v>12</v>
      </c>
      <c r="B1516" t="s">
        <v>8</v>
      </c>
      <c r="C1516" t="s">
        <v>6</v>
      </c>
      <c r="D1516" t="s">
        <v>29</v>
      </c>
      <c r="E1516" t="s">
        <v>11</v>
      </c>
      <c r="F1516" t="s">
        <v>57</v>
      </c>
      <c r="G1516" s="10">
        <v>2.33318782630701</v>
      </c>
      <c r="H1516" s="5">
        <v>1.4823470306037201</v>
      </c>
      <c r="I1516" s="5">
        <v>1.0909454773012901</v>
      </c>
      <c r="J1516" s="5">
        <v>0.83247933829068399</v>
      </c>
      <c r="K1516" s="5">
        <v>0.59119810816515295</v>
      </c>
      <c r="L1516" s="5">
        <v>0.94273381244549803</v>
      </c>
      <c r="M1516" s="10">
        <v>1.67435070675897</v>
      </c>
      <c r="N1516" s="5">
        <v>1.54454650202527</v>
      </c>
      <c r="O1516" s="5">
        <v>1.3390062634172799</v>
      </c>
      <c r="P1516" s="5">
        <v>1.1021083015029001</v>
      </c>
      <c r="Q1516" s="5">
        <v>0.88131963212849596</v>
      </c>
      <c r="R1516" s="5">
        <v>1.23349370089529</v>
      </c>
      <c r="S1516" s="11" t="s">
        <v>49</v>
      </c>
      <c r="T1516" t="s">
        <v>48</v>
      </c>
      <c r="U1516" t="s">
        <v>48</v>
      </c>
      <c r="V1516" t="s">
        <v>48</v>
      </c>
      <c r="W1516" t="s">
        <v>48</v>
      </c>
      <c r="X1516" t="s">
        <v>48</v>
      </c>
      <c r="Y1516" s="7">
        <f>ABS(Quintile_Data[[#This Row],[AE_Amt_Overall]]-MAX(Quintile_Data[[#This Row],[AE_Amt_Q1]:[AE_Amt_Q5]]))</f>
        <v>1.390454013861512</v>
      </c>
      <c r="Z1516" s="6">
        <f>ABS(MIN(Quintile_Data[[#This Row],[AE_Amt_Q1]:[AE_Amt_Q5]])-Quintile_Data[[#This Row],[AE_Amt_Overall]])</f>
        <v>0.35153570428034508</v>
      </c>
      <c r="AA1516" s="19">
        <f>VLOOKUP(Quintile_Data[[#This Row],[Deaths_Q1]],Mapping!$A$2:$B$8,2,FALSE)</f>
        <v>25</v>
      </c>
      <c r="AB1516" s="8">
        <f>VLOOKUP(Quintile_Data[[#This Row],[Deaths_Q2]],Mapping!$A$2:$B$8,2,FALSE)</f>
        <v>50</v>
      </c>
      <c r="AC1516" s="8">
        <f>VLOOKUP(Quintile_Data[[#This Row],[Deaths_Q3]],Mapping!$A$2:$B$8,2,FALSE)</f>
        <v>50</v>
      </c>
      <c r="AD1516" s="8">
        <f>VLOOKUP(Quintile_Data[[#This Row],[Deaths_Q4]],Mapping!$A$2:$B$8,2,FALSE)</f>
        <v>50</v>
      </c>
      <c r="AE1516" s="8">
        <f>VLOOKUP(Quintile_Data[[#This Row],[Deaths_Q5]],Mapping!$A$2:$B$8,2,FALSE)</f>
        <v>50</v>
      </c>
      <c r="AF1516" s="8">
        <f>VLOOKUP(Quintile_Data[[#This Row],[Deaths_Overall]],Mapping!$A$2:$B$8,2,FALSE)</f>
        <v>50</v>
      </c>
    </row>
    <row r="1517" spans="1:32" x14ac:dyDescent="0.25">
      <c r="A1517" t="s">
        <v>12</v>
      </c>
      <c r="B1517" t="s">
        <v>8</v>
      </c>
      <c r="C1517" t="s">
        <v>6</v>
      </c>
      <c r="D1517" t="s">
        <v>29</v>
      </c>
      <c r="E1517" t="s">
        <v>58</v>
      </c>
      <c r="F1517" t="s">
        <v>16</v>
      </c>
      <c r="G1517" s="10">
        <v>1.6251624226046699</v>
      </c>
      <c r="H1517" s="5">
        <v>1.4960050838166099</v>
      </c>
      <c r="I1517" s="5">
        <v>1.3218404647642099</v>
      </c>
      <c r="J1517" s="5">
        <v>1.2286882199660001</v>
      </c>
      <c r="K1517" s="5">
        <v>1.03424878271165</v>
      </c>
      <c r="L1517" s="5">
        <v>1.2910865848181301</v>
      </c>
      <c r="M1517" s="10">
        <v>1.6865330780524801</v>
      </c>
      <c r="N1517" s="5">
        <v>1.54502153435116</v>
      </c>
      <c r="O1517" s="5">
        <v>1.39899274360255</v>
      </c>
      <c r="P1517" s="5">
        <v>1.3119005283046099</v>
      </c>
      <c r="Q1517" s="5">
        <v>1.0584083822399399</v>
      </c>
      <c r="R1517" s="5">
        <v>1.3479117587415399</v>
      </c>
      <c r="S1517" s="11" t="s">
        <v>48</v>
      </c>
      <c r="T1517" t="s">
        <v>50</v>
      </c>
      <c r="U1517" t="s">
        <v>50</v>
      </c>
      <c r="V1517" t="s">
        <v>48</v>
      </c>
      <c r="W1517" t="s">
        <v>50</v>
      </c>
      <c r="X1517" t="s">
        <v>50</v>
      </c>
      <c r="Y1517" s="7">
        <f>ABS(Quintile_Data[[#This Row],[AE_Amt_Overall]]-MAX(Quintile_Data[[#This Row],[AE_Amt_Q1]:[AE_Amt_Q5]]))</f>
        <v>0.33407583778653982</v>
      </c>
      <c r="Z1517" s="6">
        <f>ABS(MIN(Quintile_Data[[#This Row],[AE_Amt_Q1]:[AE_Amt_Q5]])-Quintile_Data[[#This Row],[AE_Amt_Overall]])</f>
        <v>0.25683780210648011</v>
      </c>
      <c r="AA1517" s="19">
        <f>VLOOKUP(Quintile_Data[[#This Row],[Deaths_Q1]],Mapping!$A$2:$B$8,2,FALSE)</f>
        <v>50</v>
      </c>
      <c r="AB1517" s="8">
        <f>VLOOKUP(Quintile_Data[[#This Row],[Deaths_Q2]],Mapping!$A$2:$B$8,2,FALSE)</f>
        <v>100</v>
      </c>
      <c r="AC1517" s="8">
        <f>VLOOKUP(Quintile_Data[[#This Row],[Deaths_Q3]],Mapping!$A$2:$B$8,2,FALSE)</f>
        <v>100</v>
      </c>
      <c r="AD1517" s="8">
        <f>VLOOKUP(Quintile_Data[[#This Row],[Deaths_Q4]],Mapping!$A$2:$B$8,2,FALSE)</f>
        <v>50</v>
      </c>
      <c r="AE1517" s="8">
        <f>VLOOKUP(Quintile_Data[[#This Row],[Deaths_Q5]],Mapping!$A$2:$B$8,2,FALSE)</f>
        <v>100</v>
      </c>
      <c r="AF1517" s="8">
        <f>VLOOKUP(Quintile_Data[[#This Row],[Deaths_Overall]],Mapping!$A$2:$B$8,2,FALSE)</f>
        <v>100</v>
      </c>
    </row>
    <row r="1518" spans="1:32" x14ac:dyDescent="0.25">
      <c r="A1518" t="s">
        <v>12</v>
      </c>
      <c r="B1518" t="s">
        <v>8</v>
      </c>
      <c r="C1518" t="s">
        <v>6</v>
      </c>
      <c r="D1518" t="s">
        <v>29</v>
      </c>
      <c r="E1518" t="s">
        <v>58</v>
      </c>
      <c r="F1518" t="s">
        <v>7</v>
      </c>
      <c r="G1518" s="10">
        <v>1.53999283586933</v>
      </c>
      <c r="H1518" s="5">
        <v>1.1797868514861101</v>
      </c>
      <c r="I1518" s="5">
        <v>0.99770166595155696</v>
      </c>
      <c r="J1518" s="5">
        <v>0.84383978932523995</v>
      </c>
      <c r="K1518" s="5">
        <v>0.66443297666078804</v>
      </c>
      <c r="L1518" s="5">
        <v>0.91094943395160399</v>
      </c>
      <c r="M1518" s="10">
        <v>1.3987847730506999</v>
      </c>
      <c r="N1518" s="5">
        <v>1.1937782860324599</v>
      </c>
      <c r="O1518" s="5">
        <v>1.05044278710878</v>
      </c>
      <c r="P1518" s="5">
        <v>0.91258947965019299</v>
      </c>
      <c r="Q1518" s="5">
        <v>0.86134200903611602</v>
      </c>
      <c r="R1518" s="5">
        <v>0.99950366815282299</v>
      </c>
      <c r="S1518" s="11" t="s">
        <v>49</v>
      </c>
      <c r="T1518" t="s">
        <v>48</v>
      </c>
      <c r="U1518" t="s">
        <v>48</v>
      </c>
      <c r="V1518" t="s">
        <v>48</v>
      </c>
      <c r="W1518" t="s">
        <v>48</v>
      </c>
      <c r="X1518" t="s">
        <v>50</v>
      </c>
      <c r="Y1518" s="7">
        <f>ABS(Quintile_Data[[#This Row],[AE_Amt_Overall]]-MAX(Quintile_Data[[#This Row],[AE_Amt_Q1]:[AE_Amt_Q5]]))</f>
        <v>0.62904340191772601</v>
      </c>
      <c r="Z1518" s="6">
        <f>ABS(MIN(Quintile_Data[[#This Row],[AE_Amt_Q1]:[AE_Amt_Q5]])-Quintile_Data[[#This Row],[AE_Amt_Overall]])</f>
        <v>0.24651645729081595</v>
      </c>
      <c r="AA1518" s="19">
        <f>VLOOKUP(Quintile_Data[[#This Row],[Deaths_Q1]],Mapping!$A$2:$B$8,2,FALSE)</f>
        <v>25</v>
      </c>
      <c r="AB1518" s="8">
        <f>VLOOKUP(Quintile_Data[[#This Row],[Deaths_Q2]],Mapping!$A$2:$B$8,2,FALSE)</f>
        <v>50</v>
      </c>
      <c r="AC1518" s="8">
        <f>VLOOKUP(Quintile_Data[[#This Row],[Deaths_Q3]],Mapping!$A$2:$B$8,2,FALSE)</f>
        <v>50</v>
      </c>
      <c r="AD1518" s="8">
        <f>VLOOKUP(Quintile_Data[[#This Row],[Deaths_Q4]],Mapping!$A$2:$B$8,2,FALSE)</f>
        <v>50</v>
      </c>
      <c r="AE1518" s="8">
        <f>VLOOKUP(Quintile_Data[[#This Row],[Deaths_Q5]],Mapping!$A$2:$B$8,2,FALSE)</f>
        <v>50</v>
      </c>
      <c r="AF1518" s="8">
        <f>VLOOKUP(Quintile_Data[[#This Row],[Deaths_Overall]],Mapping!$A$2:$B$8,2,FALSE)</f>
        <v>100</v>
      </c>
    </row>
    <row r="1519" spans="1:32" x14ac:dyDescent="0.25">
      <c r="A1519" t="s">
        <v>12</v>
      </c>
      <c r="B1519" t="s">
        <v>8</v>
      </c>
      <c r="C1519" t="s">
        <v>6</v>
      </c>
      <c r="D1519" t="s">
        <v>29</v>
      </c>
      <c r="E1519" t="s">
        <v>58</v>
      </c>
      <c r="F1519" t="s">
        <v>57</v>
      </c>
      <c r="G1519" s="10">
        <v>1.5092808667817901</v>
      </c>
      <c r="H1519" s="5">
        <v>1.2789456757561199</v>
      </c>
      <c r="I1519" s="5">
        <v>1.0905092299417201</v>
      </c>
      <c r="J1519" s="5">
        <v>0.94399056936693704</v>
      </c>
      <c r="K1519" s="5">
        <v>0.81455540924791603</v>
      </c>
      <c r="L1519" s="5">
        <v>1.01233816384028</v>
      </c>
      <c r="M1519" s="10">
        <v>1.5838847047898501</v>
      </c>
      <c r="N1519" s="5">
        <v>1.43198628075517</v>
      </c>
      <c r="O1519" s="5">
        <v>1.3181877415494301</v>
      </c>
      <c r="P1519" s="5">
        <v>1.1125003664597799</v>
      </c>
      <c r="Q1519" s="5">
        <v>1.14025356068581</v>
      </c>
      <c r="R1519" s="5">
        <v>1.2563799780209099</v>
      </c>
      <c r="S1519" s="11" t="s">
        <v>48</v>
      </c>
      <c r="T1519" t="s">
        <v>50</v>
      </c>
      <c r="U1519" t="s">
        <v>50</v>
      </c>
      <c r="V1519" t="s">
        <v>50</v>
      </c>
      <c r="W1519" t="s">
        <v>50</v>
      </c>
      <c r="X1519" t="s">
        <v>50</v>
      </c>
      <c r="Y1519" s="7">
        <f>ABS(Quintile_Data[[#This Row],[AE_Amt_Overall]]-MAX(Quintile_Data[[#This Row],[AE_Amt_Q1]:[AE_Amt_Q5]]))</f>
        <v>0.49694270294151011</v>
      </c>
      <c r="Z1519" s="6">
        <f>ABS(MIN(Quintile_Data[[#This Row],[AE_Amt_Q1]:[AE_Amt_Q5]])-Quintile_Data[[#This Row],[AE_Amt_Overall]])</f>
        <v>0.19778275459236394</v>
      </c>
      <c r="AA1519" s="19">
        <f>VLOOKUP(Quintile_Data[[#This Row],[Deaths_Q1]],Mapping!$A$2:$B$8,2,FALSE)</f>
        <v>50</v>
      </c>
      <c r="AB1519" s="8">
        <f>VLOOKUP(Quintile_Data[[#This Row],[Deaths_Q2]],Mapping!$A$2:$B$8,2,FALSE)</f>
        <v>100</v>
      </c>
      <c r="AC1519" s="8">
        <f>VLOOKUP(Quintile_Data[[#This Row],[Deaths_Q3]],Mapping!$A$2:$B$8,2,FALSE)</f>
        <v>100</v>
      </c>
      <c r="AD1519" s="8">
        <f>VLOOKUP(Quintile_Data[[#This Row],[Deaths_Q4]],Mapping!$A$2:$B$8,2,FALSE)</f>
        <v>100</v>
      </c>
      <c r="AE1519" s="8">
        <f>VLOOKUP(Quintile_Data[[#This Row],[Deaths_Q5]],Mapping!$A$2:$B$8,2,FALSE)</f>
        <v>100</v>
      </c>
      <c r="AF1519" s="8">
        <f>VLOOKUP(Quintile_Data[[#This Row],[Deaths_Overall]],Mapping!$A$2:$B$8,2,FALSE)</f>
        <v>100</v>
      </c>
    </row>
    <row r="1520" spans="1:32" x14ac:dyDescent="0.25">
      <c r="A1520" t="s">
        <v>12</v>
      </c>
      <c r="B1520" t="s">
        <v>8</v>
      </c>
      <c r="C1520" t="s">
        <v>9</v>
      </c>
      <c r="D1520" t="s">
        <v>10</v>
      </c>
      <c r="E1520" t="s">
        <v>61</v>
      </c>
      <c r="F1520" t="s">
        <v>16</v>
      </c>
      <c r="G1520" s="10" t="s">
        <v>54</v>
      </c>
      <c r="H1520" s="5" t="s">
        <v>54</v>
      </c>
      <c r="I1520" s="5" t="s">
        <v>54</v>
      </c>
      <c r="J1520" s="5" t="s">
        <v>54</v>
      </c>
      <c r="K1520" s="5" t="s">
        <v>54</v>
      </c>
      <c r="L1520" s="5" t="s">
        <v>54</v>
      </c>
      <c r="M1520" s="10" t="s">
        <v>54</v>
      </c>
      <c r="N1520" s="5" t="s">
        <v>54</v>
      </c>
      <c r="O1520" s="5" t="s">
        <v>54</v>
      </c>
      <c r="P1520" s="5" t="s">
        <v>54</v>
      </c>
      <c r="Q1520" s="5" t="s">
        <v>54</v>
      </c>
      <c r="R1520" s="5" t="s">
        <v>54</v>
      </c>
      <c r="S1520" s="11" t="s">
        <v>55</v>
      </c>
      <c r="T1520" t="s">
        <v>55</v>
      </c>
      <c r="U1520" t="s">
        <v>55</v>
      </c>
      <c r="V1520" t="s">
        <v>55</v>
      </c>
      <c r="W1520" t="s">
        <v>55</v>
      </c>
      <c r="X1520" t="s">
        <v>55</v>
      </c>
      <c r="Y1520" s="7" t="e">
        <f>ABS(Quintile_Data[[#This Row],[AE_Amt_Overall]]-MAX(Quintile_Data[[#This Row],[AE_Amt_Q1]:[AE_Amt_Q5]]))</f>
        <v>#VALUE!</v>
      </c>
      <c r="Z1520" s="6" t="e">
        <f>ABS(MIN(Quintile_Data[[#This Row],[AE_Amt_Q1]:[AE_Amt_Q5]])-Quintile_Data[[#This Row],[AE_Amt_Overall]])</f>
        <v>#VALUE!</v>
      </c>
      <c r="AA1520" s="19" t="str">
        <f>VLOOKUP(Quintile_Data[[#This Row],[Deaths_Q1]],Mapping!$A$2:$B$8,2,FALSE)</f>
        <v>N/A</v>
      </c>
      <c r="AB1520" s="8" t="str">
        <f>VLOOKUP(Quintile_Data[[#This Row],[Deaths_Q2]],Mapping!$A$2:$B$8,2,FALSE)</f>
        <v>N/A</v>
      </c>
      <c r="AC1520" s="8" t="str">
        <f>VLOOKUP(Quintile_Data[[#This Row],[Deaths_Q3]],Mapping!$A$2:$B$8,2,FALSE)</f>
        <v>N/A</v>
      </c>
      <c r="AD1520" s="8" t="str">
        <f>VLOOKUP(Quintile_Data[[#This Row],[Deaths_Q4]],Mapping!$A$2:$B$8,2,FALSE)</f>
        <v>N/A</v>
      </c>
      <c r="AE1520" s="8" t="str">
        <f>VLOOKUP(Quintile_Data[[#This Row],[Deaths_Q5]],Mapping!$A$2:$B$8,2,FALSE)</f>
        <v>N/A</v>
      </c>
      <c r="AF1520" s="8" t="str">
        <f>VLOOKUP(Quintile_Data[[#This Row],[Deaths_Overall]],Mapping!$A$2:$B$8,2,FALSE)</f>
        <v>N/A</v>
      </c>
    </row>
    <row r="1521" spans="1:32" x14ac:dyDescent="0.25">
      <c r="A1521" t="s">
        <v>12</v>
      </c>
      <c r="B1521" t="s">
        <v>8</v>
      </c>
      <c r="C1521" t="s">
        <v>9</v>
      </c>
      <c r="D1521" t="s">
        <v>10</v>
      </c>
      <c r="E1521" t="s">
        <v>61</v>
      </c>
      <c r="F1521" t="s">
        <v>7</v>
      </c>
      <c r="G1521" s="10" t="s">
        <v>54</v>
      </c>
      <c r="H1521" s="5" t="s">
        <v>54</v>
      </c>
      <c r="I1521" s="5" t="s">
        <v>54</v>
      </c>
      <c r="J1521" s="5" t="s">
        <v>54</v>
      </c>
      <c r="K1521" s="5" t="s">
        <v>54</v>
      </c>
      <c r="L1521" s="5" t="s">
        <v>54</v>
      </c>
      <c r="M1521" s="10" t="s">
        <v>54</v>
      </c>
      <c r="N1521" s="5" t="s">
        <v>54</v>
      </c>
      <c r="O1521" s="5" t="s">
        <v>54</v>
      </c>
      <c r="P1521" s="5" t="s">
        <v>54</v>
      </c>
      <c r="Q1521" s="5" t="s">
        <v>54</v>
      </c>
      <c r="R1521" s="5" t="s">
        <v>54</v>
      </c>
      <c r="S1521" s="11" t="s">
        <v>55</v>
      </c>
      <c r="T1521" t="s">
        <v>55</v>
      </c>
      <c r="U1521" t="s">
        <v>55</v>
      </c>
      <c r="V1521" t="s">
        <v>55</v>
      </c>
      <c r="W1521" t="s">
        <v>55</v>
      </c>
      <c r="X1521" t="s">
        <v>55</v>
      </c>
      <c r="Y1521" s="7" t="e">
        <f>ABS(Quintile_Data[[#This Row],[AE_Amt_Overall]]-MAX(Quintile_Data[[#This Row],[AE_Amt_Q1]:[AE_Amt_Q5]]))</f>
        <v>#VALUE!</v>
      </c>
      <c r="Z1521" s="6" t="e">
        <f>ABS(MIN(Quintile_Data[[#This Row],[AE_Amt_Q1]:[AE_Amt_Q5]])-Quintile_Data[[#This Row],[AE_Amt_Overall]])</f>
        <v>#VALUE!</v>
      </c>
      <c r="AA1521" s="19" t="str">
        <f>VLOOKUP(Quintile_Data[[#This Row],[Deaths_Q1]],Mapping!$A$2:$B$8,2,FALSE)</f>
        <v>N/A</v>
      </c>
      <c r="AB1521" s="8" t="str">
        <f>VLOOKUP(Quintile_Data[[#This Row],[Deaths_Q2]],Mapping!$A$2:$B$8,2,FALSE)</f>
        <v>N/A</v>
      </c>
      <c r="AC1521" s="8" t="str">
        <f>VLOOKUP(Quintile_Data[[#This Row],[Deaths_Q3]],Mapping!$A$2:$B$8,2,FALSE)</f>
        <v>N/A</v>
      </c>
      <c r="AD1521" s="8" t="str">
        <f>VLOOKUP(Quintile_Data[[#This Row],[Deaths_Q4]],Mapping!$A$2:$B$8,2,FALSE)</f>
        <v>N/A</v>
      </c>
      <c r="AE1521" s="8" t="str">
        <f>VLOOKUP(Quintile_Data[[#This Row],[Deaths_Q5]],Mapping!$A$2:$B$8,2,FALSE)</f>
        <v>N/A</v>
      </c>
      <c r="AF1521" s="8" t="str">
        <f>VLOOKUP(Quintile_Data[[#This Row],[Deaths_Overall]],Mapping!$A$2:$B$8,2,FALSE)</f>
        <v>N/A</v>
      </c>
    </row>
    <row r="1522" spans="1:32" x14ac:dyDescent="0.25">
      <c r="A1522" t="s">
        <v>12</v>
      </c>
      <c r="B1522" t="s">
        <v>8</v>
      </c>
      <c r="C1522" t="s">
        <v>9</v>
      </c>
      <c r="D1522" t="s">
        <v>10</v>
      </c>
      <c r="E1522" t="s">
        <v>61</v>
      </c>
      <c r="F1522" t="s">
        <v>57</v>
      </c>
      <c r="G1522" s="10" t="s">
        <v>54</v>
      </c>
      <c r="H1522" s="5" t="s">
        <v>54</v>
      </c>
      <c r="I1522" s="5" t="s">
        <v>54</v>
      </c>
      <c r="J1522" s="5" t="s">
        <v>54</v>
      </c>
      <c r="K1522" s="5" t="s">
        <v>54</v>
      </c>
      <c r="L1522" s="5">
        <v>1.6930182395265201</v>
      </c>
      <c r="M1522" s="10" t="s">
        <v>54</v>
      </c>
      <c r="N1522" s="5" t="s">
        <v>54</v>
      </c>
      <c r="O1522" s="5" t="s">
        <v>54</v>
      </c>
      <c r="P1522" s="5" t="s">
        <v>54</v>
      </c>
      <c r="Q1522" s="5" t="s">
        <v>54</v>
      </c>
      <c r="R1522" s="5">
        <v>2.0215881782172902</v>
      </c>
      <c r="S1522" s="11" t="s">
        <v>55</v>
      </c>
      <c r="T1522" t="s">
        <v>55</v>
      </c>
      <c r="U1522" t="s">
        <v>55</v>
      </c>
      <c r="V1522" t="s">
        <v>55</v>
      </c>
      <c r="W1522" t="s">
        <v>55</v>
      </c>
      <c r="X1522" t="s">
        <v>51</v>
      </c>
      <c r="Y1522" s="7">
        <f>ABS(Quintile_Data[[#This Row],[AE_Amt_Overall]]-MAX(Quintile_Data[[#This Row],[AE_Amt_Q1]:[AE_Amt_Q5]]))</f>
        <v>1.6930182395265201</v>
      </c>
      <c r="Z1522" s="6">
        <f>ABS(MIN(Quintile_Data[[#This Row],[AE_Amt_Q1]:[AE_Amt_Q5]])-Quintile_Data[[#This Row],[AE_Amt_Overall]])</f>
        <v>1.6930182395265201</v>
      </c>
      <c r="AA1522" s="19" t="str">
        <f>VLOOKUP(Quintile_Data[[#This Row],[Deaths_Q1]],Mapping!$A$2:$B$8,2,FALSE)</f>
        <v>N/A</v>
      </c>
      <c r="AB1522" s="8" t="str">
        <f>VLOOKUP(Quintile_Data[[#This Row],[Deaths_Q2]],Mapping!$A$2:$B$8,2,FALSE)</f>
        <v>N/A</v>
      </c>
      <c r="AC1522" s="8" t="str">
        <f>VLOOKUP(Quintile_Data[[#This Row],[Deaths_Q3]],Mapping!$A$2:$B$8,2,FALSE)</f>
        <v>N/A</v>
      </c>
      <c r="AD1522" s="8" t="str">
        <f>VLOOKUP(Quintile_Data[[#This Row],[Deaths_Q4]],Mapping!$A$2:$B$8,2,FALSE)</f>
        <v>N/A</v>
      </c>
      <c r="AE1522" s="8" t="str">
        <f>VLOOKUP(Quintile_Data[[#This Row],[Deaths_Q5]],Mapping!$A$2:$B$8,2,FALSE)</f>
        <v>N/A</v>
      </c>
      <c r="AF1522" s="8">
        <f>VLOOKUP(Quintile_Data[[#This Row],[Deaths_Overall]],Mapping!$A$2:$B$8,2,FALSE)</f>
        <v>6</v>
      </c>
    </row>
    <row r="1523" spans="1:32" x14ac:dyDescent="0.25">
      <c r="A1523" t="s">
        <v>12</v>
      </c>
      <c r="B1523" t="s">
        <v>8</v>
      </c>
      <c r="C1523" t="s">
        <v>9</v>
      </c>
      <c r="D1523" t="s">
        <v>10</v>
      </c>
      <c r="E1523" t="s">
        <v>62</v>
      </c>
      <c r="F1523" t="s">
        <v>16</v>
      </c>
      <c r="G1523" s="10" t="s">
        <v>54</v>
      </c>
      <c r="H1523" s="5">
        <v>3.11079927917958</v>
      </c>
      <c r="I1523" s="5" t="s">
        <v>54</v>
      </c>
      <c r="J1523" s="5" t="s">
        <v>54</v>
      </c>
      <c r="K1523" s="5" t="s">
        <v>54</v>
      </c>
      <c r="L1523" s="5">
        <v>2.45069557999599</v>
      </c>
      <c r="M1523" s="10" t="s">
        <v>54</v>
      </c>
      <c r="N1523" s="5">
        <v>3.4008813743366502</v>
      </c>
      <c r="O1523" s="5" t="s">
        <v>54</v>
      </c>
      <c r="P1523" s="5" t="s">
        <v>54</v>
      </c>
      <c r="Q1523" s="5" t="s">
        <v>54</v>
      </c>
      <c r="R1523" s="5">
        <v>2.6468757630559701</v>
      </c>
      <c r="S1523" s="11" t="s">
        <v>55</v>
      </c>
      <c r="T1523" t="s">
        <v>51</v>
      </c>
      <c r="U1523" t="s">
        <v>55</v>
      </c>
      <c r="V1523" t="s">
        <v>55</v>
      </c>
      <c r="W1523" t="s">
        <v>55</v>
      </c>
      <c r="X1523" t="s">
        <v>51</v>
      </c>
      <c r="Y1523" s="7">
        <f>ABS(Quintile_Data[[#This Row],[AE_Amt_Overall]]-MAX(Quintile_Data[[#This Row],[AE_Amt_Q1]:[AE_Amt_Q5]]))</f>
        <v>0.66010369918359002</v>
      </c>
      <c r="Z1523" s="6">
        <f>ABS(MIN(Quintile_Data[[#This Row],[AE_Amt_Q1]:[AE_Amt_Q5]])-Quintile_Data[[#This Row],[AE_Amt_Overall]])</f>
        <v>0.66010369918359002</v>
      </c>
      <c r="AA1523" s="19" t="str">
        <f>VLOOKUP(Quintile_Data[[#This Row],[Deaths_Q1]],Mapping!$A$2:$B$8,2,FALSE)</f>
        <v>N/A</v>
      </c>
      <c r="AB1523" s="8">
        <f>VLOOKUP(Quintile_Data[[#This Row],[Deaths_Q2]],Mapping!$A$2:$B$8,2,FALSE)</f>
        <v>6</v>
      </c>
      <c r="AC1523" s="8" t="str">
        <f>VLOOKUP(Quintile_Data[[#This Row],[Deaths_Q3]],Mapping!$A$2:$B$8,2,FALSE)</f>
        <v>N/A</v>
      </c>
      <c r="AD1523" s="8" t="str">
        <f>VLOOKUP(Quintile_Data[[#This Row],[Deaths_Q4]],Mapping!$A$2:$B$8,2,FALSE)</f>
        <v>N/A</v>
      </c>
      <c r="AE1523" s="8" t="str">
        <f>VLOOKUP(Quintile_Data[[#This Row],[Deaths_Q5]],Mapping!$A$2:$B$8,2,FALSE)</f>
        <v>N/A</v>
      </c>
      <c r="AF1523" s="8">
        <f>VLOOKUP(Quintile_Data[[#This Row],[Deaths_Overall]],Mapping!$A$2:$B$8,2,FALSE)</f>
        <v>6</v>
      </c>
    </row>
    <row r="1524" spans="1:32" x14ac:dyDescent="0.25">
      <c r="A1524" t="s">
        <v>12</v>
      </c>
      <c r="B1524" t="s">
        <v>8</v>
      </c>
      <c r="C1524" t="s">
        <v>9</v>
      </c>
      <c r="D1524" t="s">
        <v>10</v>
      </c>
      <c r="E1524" t="s">
        <v>62</v>
      </c>
      <c r="F1524" t="s">
        <v>7</v>
      </c>
      <c r="G1524" s="10" t="s">
        <v>54</v>
      </c>
      <c r="H1524" s="5">
        <v>1.52220106959815</v>
      </c>
      <c r="I1524" s="5">
        <v>1.01538314456879</v>
      </c>
      <c r="J1524" s="5">
        <v>0.84961254940791497</v>
      </c>
      <c r="K1524" s="5" t="s">
        <v>54</v>
      </c>
      <c r="L1524" s="5">
        <v>1.1920603195139901</v>
      </c>
      <c r="M1524" s="10" t="s">
        <v>54</v>
      </c>
      <c r="N1524" s="5">
        <v>1.33526328823805</v>
      </c>
      <c r="O1524" s="5">
        <v>1.26767087559347</v>
      </c>
      <c r="P1524" s="5">
        <v>0.94520262288523504</v>
      </c>
      <c r="Q1524" s="5" t="s">
        <v>54</v>
      </c>
      <c r="R1524" s="5">
        <v>1.1075485069321001</v>
      </c>
      <c r="S1524" s="11" t="s">
        <v>55</v>
      </c>
      <c r="T1524" t="s">
        <v>51</v>
      </c>
      <c r="U1524" t="s">
        <v>51</v>
      </c>
      <c r="V1524" t="s">
        <v>51</v>
      </c>
      <c r="W1524" t="s">
        <v>55</v>
      </c>
      <c r="X1524" t="s">
        <v>53</v>
      </c>
      <c r="Y1524" s="7">
        <f>ABS(Quintile_Data[[#This Row],[AE_Amt_Overall]]-MAX(Quintile_Data[[#This Row],[AE_Amt_Q1]:[AE_Amt_Q5]]))</f>
        <v>0.33014075008416</v>
      </c>
      <c r="Z1524" s="6">
        <f>ABS(MIN(Quintile_Data[[#This Row],[AE_Amt_Q1]:[AE_Amt_Q5]])-Quintile_Data[[#This Row],[AE_Amt_Overall]])</f>
        <v>0.34244777010607508</v>
      </c>
      <c r="AA1524" s="19" t="str">
        <f>VLOOKUP(Quintile_Data[[#This Row],[Deaths_Q1]],Mapping!$A$2:$B$8,2,FALSE)</f>
        <v>N/A</v>
      </c>
      <c r="AB1524" s="8">
        <f>VLOOKUP(Quintile_Data[[#This Row],[Deaths_Q2]],Mapping!$A$2:$B$8,2,FALSE)</f>
        <v>6</v>
      </c>
      <c r="AC1524" s="8">
        <f>VLOOKUP(Quintile_Data[[#This Row],[Deaths_Q3]],Mapping!$A$2:$B$8,2,FALSE)</f>
        <v>6</v>
      </c>
      <c r="AD1524" s="8">
        <f>VLOOKUP(Quintile_Data[[#This Row],[Deaths_Q4]],Mapping!$A$2:$B$8,2,FALSE)</f>
        <v>6</v>
      </c>
      <c r="AE1524" s="8" t="str">
        <f>VLOOKUP(Quintile_Data[[#This Row],[Deaths_Q5]],Mapping!$A$2:$B$8,2,FALSE)</f>
        <v>N/A</v>
      </c>
      <c r="AF1524" s="8">
        <f>VLOOKUP(Quintile_Data[[#This Row],[Deaths_Overall]],Mapping!$A$2:$B$8,2,FALSE)</f>
        <v>12</v>
      </c>
    </row>
    <row r="1525" spans="1:32" x14ac:dyDescent="0.25">
      <c r="A1525" t="s">
        <v>12</v>
      </c>
      <c r="B1525" t="s">
        <v>8</v>
      </c>
      <c r="C1525" t="s">
        <v>9</v>
      </c>
      <c r="D1525" t="s">
        <v>10</v>
      </c>
      <c r="E1525" t="s">
        <v>62</v>
      </c>
      <c r="F1525" t="s">
        <v>57</v>
      </c>
      <c r="G1525" s="10" t="s">
        <v>54</v>
      </c>
      <c r="H1525" s="5">
        <v>1.6442685422127199</v>
      </c>
      <c r="I1525" s="5" t="s">
        <v>54</v>
      </c>
      <c r="J1525" s="5">
        <v>0.86391952960564899</v>
      </c>
      <c r="K1525" s="5" t="s">
        <v>54</v>
      </c>
      <c r="L1525" s="5">
        <v>1.24345072056283</v>
      </c>
      <c r="M1525" s="10" t="s">
        <v>54</v>
      </c>
      <c r="N1525" s="5">
        <v>2.0470967224845702</v>
      </c>
      <c r="O1525" s="5" t="s">
        <v>54</v>
      </c>
      <c r="P1525" s="5">
        <v>0.97757773072778997</v>
      </c>
      <c r="Q1525" s="5" t="s">
        <v>54</v>
      </c>
      <c r="R1525" s="5">
        <v>1.36790110661916</v>
      </c>
      <c r="S1525" s="11" t="s">
        <v>55</v>
      </c>
      <c r="T1525" t="s">
        <v>53</v>
      </c>
      <c r="U1525" t="s">
        <v>55</v>
      </c>
      <c r="V1525" t="s">
        <v>51</v>
      </c>
      <c r="W1525" t="s">
        <v>55</v>
      </c>
      <c r="X1525" t="s">
        <v>53</v>
      </c>
      <c r="Y1525" s="7">
        <f>ABS(Quintile_Data[[#This Row],[AE_Amt_Overall]]-MAX(Quintile_Data[[#This Row],[AE_Amt_Q1]:[AE_Amt_Q5]]))</f>
        <v>0.40081782164988988</v>
      </c>
      <c r="Z1525" s="6">
        <f>ABS(MIN(Quintile_Data[[#This Row],[AE_Amt_Q1]:[AE_Amt_Q5]])-Quintile_Data[[#This Row],[AE_Amt_Overall]])</f>
        <v>0.37953119095718102</v>
      </c>
      <c r="AA1525" s="19" t="str">
        <f>VLOOKUP(Quintile_Data[[#This Row],[Deaths_Q1]],Mapping!$A$2:$B$8,2,FALSE)</f>
        <v>N/A</v>
      </c>
      <c r="AB1525" s="8">
        <f>VLOOKUP(Quintile_Data[[#This Row],[Deaths_Q2]],Mapping!$A$2:$B$8,2,FALSE)</f>
        <v>12</v>
      </c>
      <c r="AC1525" s="8" t="str">
        <f>VLOOKUP(Quintile_Data[[#This Row],[Deaths_Q3]],Mapping!$A$2:$B$8,2,FALSE)</f>
        <v>N/A</v>
      </c>
      <c r="AD1525" s="8">
        <f>VLOOKUP(Quintile_Data[[#This Row],[Deaths_Q4]],Mapping!$A$2:$B$8,2,FALSE)</f>
        <v>6</v>
      </c>
      <c r="AE1525" s="8" t="str">
        <f>VLOOKUP(Quintile_Data[[#This Row],[Deaths_Q5]],Mapping!$A$2:$B$8,2,FALSE)</f>
        <v>N/A</v>
      </c>
      <c r="AF1525" s="8">
        <f>VLOOKUP(Quintile_Data[[#This Row],[Deaths_Overall]],Mapping!$A$2:$B$8,2,FALSE)</f>
        <v>12</v>
      </c>
    </row>
    <row r="1526" spans="1:32" x14ac:dyDescent="0.25">
      <c r="A1526" t="s">
        <v>12</v>
      </c>
      <c r="B1526" t="s">
        <v>8</v>
      </c>
      <c r="C1526" t="s">
        <v>9</v>
      </c>
      <c r="D1526" t="s">
        <v>10</v>
      </c>
      <c r="E1526" t="s">
        <v>11</v>
      </c>
      <c r="F1526" t="s">
        <v>16</v>
      </c>
      <c r="G1526" s="10" t="s">
        <v>54</v>
      </c>
      <c r="H1526" s="5" t="s">
        <v>54</v>
      </c>
      <c r="I1526" s="5">
        <v>3.70503791105719</v>
      </c>
      <c r="J1526" s="5" t="s">
        <v>54</v>
      </c>
      <c r="K1526" s="5">
        <v>1.9786677340271499</v>
      </c>
      <c r="L1526" s="5">
        <v>2.8218139926626602</v>
      </c>
      <c r="M1526" s="10" t="s">
        <v>54</v>
      </c>
      <c r="N1526" s="5" t="s">
        <v>54</v>
      </c>
      <c r="O1526" s="5">
        <v>4.4772391078587104</v>
      </c>
      <c r="P1526" s="5" t="s">
        <v>54</v>
      </c>
      <c r="Q1526" s="5">
        <v>2.2107091799738501</v>
      </c>
      <c r="R1526" s="5">
        <v>3.1673275718779199</v>
      </c>
      <c r="S1526" s="11" t="s">
        <v>55</v>
      </c>
      <c r="T1526" t="s">
        <v>55</v>
      </c>
      <c r="U1526" t="s">
        <v>53</v>
      </c>
      <c r="V1526" t="s">
        <v>55</v>
      </c>
      <c r="W1526" t="s">
        <v>53</v>
      </c>
      <c r="X1526" t="s">
        <v>49</v>
      </c>
      <c r="Y1526" s="7">
        <f>ABS(Quintile_Data[[#This Row],[AE_Amt_Overall]]-MAX(Quintile_Data[[#This Row],[AE_Amt_Q1]:[AE_Amt_Q5]]))</f>
        <v>0.88322391839452985</v>
      </c>
      <c r="Z1526" s="6">
        <f>ABS(MIN(Quintile_Data[[#This Row],[AE_Amt_Q1]:[AE_Amt_Q5]])-Quintile_Data[[#This Row],[AE_Amt_Overall]])</f>
        <v>0.84314625863551029</v>
      </c>
      <c r="AA1526" s="19" t="str">
        <f>VLOOKUP(Quintile_Data[[#This Row],[Deaths_Q1]],Mapping!$A$2:$B$8,2,FALSE)</f>
        <v>N/A</v>
      </c>
      <c r="AB1526" s="8" t="str">
        <f>VLOOKUP(Quintile_Data[[#This Row],[Deaths_Q2]],Mapping!$A$2:$B$8,2,FALSE)</f>
        <v>N/A</v>
      </c>
      <c r="AC1526" s="8">
        <f>VLOOKUP(Quintile_Data[[#This Row],[Deaths_Q3]],Mapping!$A$2:$B$8,2,FALSE)</f>
        <v>12</v>
      </c>
      <c r="AD1526" s="8" t="str">
        <f>VLOOKUP(Quintile_Data[[#This Row],[Deaths_Q4]],Mapping!$A$2:$B$8,2,FALSE)</f>
        <v>N/A</v>
      </c>
      <c r="AE1526" s="8">
        <f>VLOOKUP(Quintile_Data[[#This Row],[Deaths_Q5]],Mapping!$A$2:$B$8,2,FALSE)</f>
        <v>12</v>
      </c>
      <c r="AF1526" s="8">
        <f>VLOOKUP(Quintile_Data[[#This Row],[Deaths_Overall]],Mapping!$A$2:$B$8,2,FALSE)</f>
        <v>25</v>
      </c>
    </row>
    <row r="1527" spans="1:32" x14ac:dyDescent="0.25">
      <c r="A1527" t="s">
        <v>12</v>
      </c>
      <c r="B1527" t="s">
        <v>8</v>
      </c>
      <c r="C1527" t="s">
        <v>9</v>
      </c>
      <c r="D1527" t="s">
        <v>10</v>
      </c>
      <c r="E1527" t="s">
        <v>11</v>
      </c>
      <c r="F1527" t="s">
        <v>7</v>
      </c>
      <c r="G1527" s="10">
        <v>2.7343095126408499</v>
      </c>
      <c r="H1527" s="5">
        <v>1.4135307410368401</v>
      </c>
      <c r="I1527" s="5">
        <v>1.0840588635183099</v>
      </c>
      <c r="J1527" s="5">
        <v>0.74656855442996894</v>
      </c>
      <c r="K1527" s="5">
        <v>0.33550740855257299</v>
      </c>
      <c r="L1527" s="5">
        <v>1.0849458924039901</v>
      </c>
      <c r="M1527" s="10">
        <v>1.68225044554898</v>
      </c>
      <c r="N1527" s="5">
        <v>1.6711147379126901</v>
      </c>
      <c r="O1527" s="5">
        <v>1.32359867966844</v>
      </c>
      <c r="P1527" s="5">
        <v>1.0848620845074399</v>
      </c>
      <c r="Q1527" s="5">
        <v>0.56902778170690105</v>
      </c>
      <c r="R1527" s="5">
        <v>1.3559186298474599</v>
      </c>
      <c r="S1527" s="11" t="s">
        <v>51</v>
      </c>
      <c r="T1527" t="s">
        <v>49</v>
      </c>
      <c r="U1527" t="s">
        <v>53</v>
      </c>
      <c r="V1527" t="s">
        <v>53</v>
      </c>
      <c r="W1527" t="s">
        <v>51</v>
      </c>
      <c r="X1527" t="s">
        <v>49</v>
      </c>
      <c r="Y1527" s="7">
        <f>ABS(Quintile_Data[[#This Row],[AE_Amt_Overall]]-MAX(Quintile_Data[[#This Row],[AE_Amt_Q1]:[AE_Amt_Q5]]))</f>
        <v>1.6493636202368598</v>
      </c>
      <c r="Z1527" s="6">
        <f>ABS(MIN(Quintile_Data[[#This Row],[AE_Amt_Q1]:[AE_Amt_Q5]])-Quintile_Data[[#This Row],[AE_Amt_Overall]])</f>
        <v>0.74943848385141709</v>
      </c>
      <c r="AA1527" s="19">
        <f>VLOOKUP(Quintile_Data[[#This Row],[Deaths_Q1]],Mapping!$A$2:$B$8,2,FALSE)</f>
        <v>6</v>
      </c>
      <c r="AB1527" s="8">
        <f>VLOOKUP(Quintile_Data[[#This Row],[Deaths_Q2]],Mapping!$A$2:$B$8,2,FALSE)</f>
        <v>25</v>
      </c>
      <c r="AC1527" s="8">
        <f>VLOOKUP(Quintile_Data[[#This Row],[Deaths_Q3]],Mapping!$A$2:$B$8,2,FALSE)</f>
        <v>12</v>
      </c>
      <c r="AD1527" s="8">
        <f>VLOOKUP(Quintile_Data[[#This Row],[Deaths_Q4]],Mapping!$A$2:$B$8,2,FALSE)</f>
        <v>12</v>
      </c>
      <c r="AE1527" s="8">
        <f>VLOOKUP(Quintile_Data[[#This Row],[Deaths_Q5]],Mapping!$A$2:$B$8,2,FALSE)</f>
        <v>6</v>
      </c>
      <c r="AF1527" s="8">
        <f>VLOOKUP(Quintile_Data[[#This Row],[Deaths_Overall]],Mapping!$A$2:$B$8,2,FALSE)</f>
        <v>25</v>
      </c>
    </row>
    <row r="1528" spans="1:32" x14ac:dyDescent="0.25">
      <c r="A1528" t="s">
        <v>12</v>
      </c>
      <c r="B1528" t="s">
        <v>8</v>
      </c>
      <c r="C1528" t="s">
        <v>9</v>
      </c>
      <c r="D1528" t="s">
        <v>10</v>
      </c>
      <c r="E1528" t="s">
        <v>11</v>
      </c>
      <c r="F1528" t="s">
        <v>57</v>
      </c>
      <c r="G1528" s="10">
        <v>2.8005876659609399</v>
      </c>
      <c r="H1528" s="5">
        <v>1.50465515066262</v>
      </c>
      <c r="I1528" s="5">
        <v>1.1400895771880699</v>
      </c>
      <c r="J1528" s="5">
        <v>0.78180701211133496</v>
      </c>
      <c r="K1528" s="5">
        <v>0.34568262697958801</v>
      </c>
      <c r="L1528" s="5">
        <v>1.12737640283604</v>
      </c>
      <c r="M1528" s="10">
        <v>1.7748609115163001</v>
      </c>
      <c r="N1528" s="5">
        <v>2.0424552686525299</v>
      </c>
      <c r="O1528" s="5">
        <v>1.3796799922551199</v>
      </c>
      <c r="P1528" s="5">
        <v>1.22275200373162</v>
      </c>
      <c r="Q1528" s="5">
        <v>0.65123695481969202</v>
      </c>
      <c r="R1528" s="5">
        <v>1.59618546967851</v>
      </c>
      <c r="S1528" s="11" t="s">
        <v>51</v>
      </c>
      <c r="T1528" t="s">
        <v>49</v>
      </c>
      <c r="U1528" t="s">
        <v>53</v>
      </c>
      <c r="V1528" t="s">
        <v>53</v>
      </c>
      <c r="W1528" t="s">
        <v>51</v>
      </c>
      <c r="X1528" t="s">
        <v>48</v>
      </c>
      <c r="Y1528" s="7">
        <f>ABS(Quintile_Data[[#This Row],[AE_Amt_Overall]]-MAX(Quintile_Data[[#This Row],[AE_Amt_Q1]:[AE_Amt_Q5]]))</f>
        <v>1.6732112631248999</v>
      </c>
      <c r="Z1528" s="6">
        <f>ABS(MIN(Quintile_Data[[#This Row],[AE_Amt_Q1]:[AE_Amt_Q5]])-Quintile_Data[[#This Row],[AE_Amt_Overall]])</f>
        <v>0.78169377585645194</v>
      </c>
      <c r="AA1528" s="19">
        <f>VLOOKUP(Quintile_Data[[#This Row],[Deaths_Q1]],Mapping!$A$2:$B$8,2,FALSE)</f>
        <v>6</v>
      </c>
      <c r="AB1528" s="8">
        <f>VLOOKUP(Quintile_Data[[#This Row],[Deaths_Q2]],Mapping!$A$2:$B$8,2,FALSE)</f>
        <v>25</v>
      </c>
      <c r="AC1528" s="8">
        <f>VLOOKUP(Quintile_Data[[#This Row],[Deaths_Q3]],Mapping!$A$2:$B$8,2,FALSE)</f>
        <v>12</v>
      </c>
      <c r="AD1528" s="8">
        <f>VLOOKUP(Quintile_Data[[#This Row],[Deaths_Q4]],Mapping!$A$2:$B$8,2,FALSE)</f>
        <v>12</v>
      </c>
      <c r="AE1528" s="8">
        <f>VLOOKUP(Quintile_Data[[#This Row],[Deaths_Q5]],Mapping!$A$2:$B$8,2,FALSE)</f>
        <v>6</v>
      </c>
      <c r="AF1528" s="8">
        <f>VLOOKUP(Quintile_Data[[#This Row],[Deaths_Overall]],Mapping!$A$2:$B$8,2,FALSE)</f>
        <v>50</v>
      </c>
    </row>
    <row r="1529" spans="1:32" x14ac:dyDescent="0.25">
      <c r="A1529" t="s">
        <v>12</v>
      </c>
      <c r="B1529" t="s">
        <v>8</v>
      </c>
      <c r="C1529" t="s">
        <v>9</v>
      </c>
      <c r="D1529" t="s">
        <v>10</v>
      </c>
      <c r="E1529" t="s">
        <v>58</v>
      </c>
      <c r="F1529" t="s">
        <v>16</v>
      </c>
      <c r="G1529" s="10" t="s">
        <v>54</v>
      </c>
      <c r="H1529" s="5">
        <v>3.6928663691566999</v>
      </c>
      <c r="I1529" s="5">
        <v>2.9812708035341702</v>
      </c>
      <c r="J1529" s="5">
        <v>2.42754050069414</v>
      </c>
      <c r="K1529" s="5">
        <v>1.8287311432028299</v>
      </c>
      <c r="L1529" s="5">
        <v>2.7384218308889601</v>
      </c>
      <c r="M1529" s="10" t="s">
        <v>54</v>
      </c>
      <c r="N1529" s="5">
        <v>4.3020247628638799</v>
      </c>
      <c r="O1529" s="5">
        <v>2.7945409995886901</v>
      </c>
      <c r="P1529" s="5">
        <v>2.4082175659345602</v>
      </c>
      <c r="Q1529" s="5">
        <v>2.0555951190857198</v>
      </c>
      <c r="R1529" s="5">
        <v>3.0313928460638402</v>
      </c>
      <c r="S1529" s="11" t="s">
        <v>55</v>
      </c>
      <c r="T1529" t="s">
        <v>53</v>
      </c>
      <c r="U1529" t="s">
        <v>51</v>
      </c>
      <c r="V1529" t="s">
        <v>51</v>
      </c>
      <c r="W1529" t="s">
        <v>53</v>
      </c>
      <c r="X1529" t="s">
        <v>49</v>
      </c>
      <c r="Y1529" s="7">
        <f>ABS(Quintile_Data[[#This Row],[AE_Amt_Overall]]-MAX(Quintile_Data[[#This Row],[AE_Amt_Q1]:[AE_Amt_Q5]]))</f>
        <v>0.95444453826773978</v>
      </c>
      <c r="Z1529" s="6">
        <f>ABS(MIN(Quintile_Data[[#This Row],[AE_Amt_Q1]:[AE_Amt_Q5]])-Quintile_Data[[#This Row],[AE_Amt_Overall]])</f>
        <v>0.90969068768613015</v>
      </c>
      <c r="AA1529" s="19" t="str">
        <f>VLOOKUP(Quintile_Data[[#This Row],[Deaths_Q1]],Mapping!$A$2:$B$8,2,FALSE)</f>
        <v>N/A</v>
      </c>
      <c r="AB1529" s="8">
        <f>VLOOKUP(Quintile_Data[[#This Row],[Deaths_Q2]],Mapping!$A$2:$B$8,2,FALSE)</f>
        <v>12</v>
      </c>
      <c r="AC1529" s="8">
        <f>VLOOKUP(Quintile_Data[[#This Row],[Deaths_Q3]],Mapping!$A$2:$B$8,2,FALSE)</f>
        <v>6</v>
      </c>
      <c r="AD1529" s="8">
        <f>VLOOKUP(Quintile_Data[[#This Row],[Deaths_Q4]],Mapping!$A$2:$B$8,2,FALSE)</f>
        <v>6</v>
      </c>
      <c r="AE1529" s="8">
        <f>VLOOKUP(Quintile_Data[[#This Row],[Deaths_Q5]],Mapping!$A$2:$B$8,2,FALSE)</f>
        <v>12</v>
      </c>
      <c r="AF1529" s="8">
        <f>VLOOKUP(Quintile_Data[[#This Row],[Deaths_Overall]],Mapping!$A$2:$B$8,2,FALSE)</f>
        <v>25</v>
      </c>
    </row>
    <row r="1530" spans="1:32" x14ac:dyDescent="0.25">
      <c r="A1530" t="s">
        <v>12</v>
      </c>
      <c r="B1530" t="s">
        <v>8</v>
      </c>
      <c r="C1530" t="s">
        <v>9</v>
      </c>
      <c r="D1530" t="s">
        <v>10</v>
      </c>
      <c r="E1530" t="s">
        <v>58</v>
      </c>
      <c r="F1530" t="s">
        <v>7</v>
      </c>
      <c r="G1530" s="10">
        <v>3.5836348430567702</v>
      </c>
      <c r="H1530" s="5">
        <v>1.4664672243315999</v>
      </c>
      <c r="I1530" s="5">
        <v>1.16997151490642</v>
      </c>
      <c r="J1530" s="5">
        <v>0.81719393645219696</v>
      </c>
      <c r="K1530" s="5">
        <v>0.41298331974968699</v>
      </c>
      <c r="L1530" s="5">
        <v>1.1016098265337899</v>
      </c>
      <c r="M1530" s="10">
        <v>2.14729058774655</v>
      </c>
      <c r="N1530" s="5">
        <v>1.57461716980387</v>
      </c>
      <c r="O1530" s="5">
        <v>1.3656095074825101</v>
      </c>
      <c r="P1530" s="5">
        <v>1.1604618450120701</v>
      </c>
      <c r="Q1530" s="5">
        <v>0.67512809501360305</v>
      </c>
      <c r="R1530" s="5">
        <v>1.3171561332041599</v>
      </c>
      <c r="S1530" s="11" t="s">
        <v>51</v>
      </c>
      <c r="T1530" t="s">
        <v>49</v>
      </c>
      <c r="U1530" t="s">
        <v>49</v>
      </c>
      <c r="V1530" t="s">
        <v>53</v>
      </c>
      <c r="W1530" t="s">
        <v>51</v>
      </c>
      <c r="X1530" t="s">
        <v>48</v>
      </c>
      <c r="Y1530" s="7">
        <f>ABS(Quintile_Data[[#This Row],[AE_Amt_Overall]]-MAX(Quintile_Data[[#This Row],[AE_Amt_Q1]:[AE_Amt_Q5]]))</f>
        <v>2.4820250165229805</v>
      </c>
      <c r="Z1530" s="6">
        <f>ABS(MIN(Quintile_Data[[#This Row],[AE_Amt_Q1]:[AE_Amt_Q5]])-Quintile_Data[[#This Row],[AE_Amt_Overall]])</f>
        <v>0.68862650678410287</v>
      </c>
      <c r="AA1530" s="19">
        <f>VLOOKUP(Quintile_Data[[#This Row],[Deaths_Q1]],Mapping!$A$2:$B$8,2,FALSE)</f>
        <v>6</v>
      </c>
      <c r="AB1530" s="8">
        <f>VLOOKUP(Quintile_Data[[#This Row],[Deaths_Q2]],Mapping!$A$2:$B$8,2,FALSE)</f>
        <v>25</v>
      </c>
      <c r="AC1530" s="8">
        <f>VLOOKUP(Quintile_Data[[#This Row],[Deaths_Q3]],Mapping!$A$2:$B$8,2,FALSE)</f>
        <v>25</v>
      </c>
      <c r="AD1530" s="8">
        <f>VLOOKUP(Quintile_Data[[#This Row],[Deaths_Q4]],Mapping!$A$2:$B$8,2,FALSE)</f>
        <v>12</v>
      </c>
      <c r="AE1530" s="8">
        <f>VLOOKUP(Quintile_Data[[#This Row],[Deaths_Q5]],Mapping!$A$2:$B$8,2,FALSE)</f>
        <v>6</v>
      </c>
      <c r="AF1530" s="8">
        <f>VLOOKUP(Quintile_Data[[#This Row],[Deaths_Overall]],Mapping!$A$2:$B$8,2,FALSE)</f>
        <v>50</v>
      </c>
    </row>
    <row r="1531" spans="1:32" x14ac:dyDescent="0.25">
      <c r="A1531" t="s">
        <v>12</v>
      </c>
      <c r="B1531" t="s">
        <v>8</v>
      </c>
      <c r="C1531" t="s">
        <v>9</v>
      </c>
      <c r="D1531" t="s">
        <v>10</v>
      </c>
      <c r="E1531" t="s">
        <v>58</v>
      </c>
      <c r="F1531" t="s">
        <v>57</v>
      </c>
      <c r="G1531" s="10">
        <v>3.6328755374011599</v>
      </c>
      <c r="H1531" s="5">
        <v>1.6024119161696799</v>
      </c>
      <c r="I1531" s="5">
        <v>1.2229429305529</v>
      </c>
      <c r="J1531" s="5">
        <v>0.84018630356075796</v>
      </c>
      <c r="K1531" s="5">
        <v>0.42538577560901403</v>
      </c>
      <c r="L1531" s="5">
        <v>1.14740673436178</v>
      </c>
      <c r="M1531" s="10">
        <v>2.3222653934262998</v>
      </c>
      <c r="N1531" s="5">
        <v>2.22106770715191</v>
      </c>
      <c r="O1531" s="5">
        <v>1.4970414041178799</v>
      </c>
      <c r="P1531" s="5">
        <v>1.2221181483960999</v>
      </c>
      <c r="Q1531" s="5">
        <v>0.76662781541428104</v>
      </c>
      <c r="R1531" s="5">
        <v>1.5662188844687499</v>
      </c>
      <c r="S1531" s="11" t="s">
        <v>51</v>
      </c>
      <c r="T1531" t="s">
        <v>49</v>
      </c>
      <c r="U1531" t="s">
        <v>49</v>
      </c>
      <c r="V1531" t="s">
        <v>53</v>
      </c>
      <c r="W1531" t="s">
        <v>51</v>
      </c>
      <c r="X1531" t="s">
        <v>48</v>
      </c>
      <c r="Y1531" s="7">
        <f>ABS(Quintile_Data[[#This Row],[AE_Amt_Overall]]-MAX(Quintile_Data[[#This Row],[AE_Amt_Q1]:[AE_Amt_Q5]]))</f>
        <v>2.4854688030393799</v>
      </c>
      <c r="Z1531" s="6">
        <f>ABS(MIN(Quintile_Data[[#This Row],[AE_Amt_Q1]:[AE_Amt_Q5]])-Quintile_Data[[#This Row],[AE_Amt_Overall]])</f>
        <v>0.72202095875276595</v>
      </c>
      <c r="AA1531" s="19">
        <f>VLOOKUP(Quintile_Data[[#This Row],[Deaths_Q1]],Mapping!$A$2:$B$8,2,FALSE)</f>
        <v>6</v>
      </c>
      <c r="AB1531" s="8">
        <f>VLOOKUP(Quintile_Data[[#This Row],[Deaths_Q2]],Mapping!$A$2:$B$8,2,FALSE)</f>
        <v>25</v>
      </c>
      <c r="AC1531" s="8">
        <f>VLOOKUP(Quintile_Data[[#This Row],[Deaths_Q3]],Mapping!$A$2:$B$8,2,FALSE)</f>
        <v>25</v>
      </c>
      <c r="AD1531" s="8">
        <f>VLOOKUP(Quintile_Data[[#This Row],[Deaths_Q4]],Mapping!$A$2:$B$8,2,FALSE)</f>
        <v>12</v>
      </c>
      <c r="AE1531" s="8">
        <f>VLOOKUP(Quintile_Data[[#This Row],[Deaths_Q5]],Mapping!$A$2:$B$8,2,FALSE)</f>
        <v>6</v>
      </c>
      <c r="AF1531" s="8">
        <f>VLOOKUP(Quintile_Data[[#This Row],[Deaths_Overall]],Mapping!$A$2:$B$8,2,FALSE)</f>
        <v>50</v>
      </c>
    </row>
    <row r="1532" spans="1:32" x14ac:dyDescent="0.25">
      <c r="A1532" t="s">
        <v>12</v>
      </c>
      <c r="B1532" t="s">
        <v>8</v>
      </c>
      <c r="C1532" t="s">
        <v>9</v>
      </c>
      <c r="D1532" t="s">
        <v>14</v>
      </c>
      <c r="E1532" t="s">
        <v>60</v>
      </c>
      <c r="F1532" t="s">
        <v>16</v>
      </c>
      <c r="G1532" s="10" t="s">
        <v>54</v>
      </c>
      <c r="H1532" s="5" t="s">
        <v>54</v>
      </c>
      <c r="I1532" s="5" t="s">
        <v>54</v>
      </c>
      <c r="J1532" s="5">
        <v>0.94044287182154795</v>
      </c>
      <c r="K1532" s="5" t="s">
        <v>54</v>
      </c>
      <c r="L1532" s="5">
        <v>1.04247023430786</v>
      </c>
      <c r="M1532" s="10" t="s">
        <v>54</v>
      </c>
      <c r="N1532" s="5" t="s">
        <v>54</v>
      </c>
      <c r="O1532" s="5" t="s">
        <v>54</v>
      </c>
      <c r="P1532" s="5">
        <v>0.93616797601285795</v>
      </c>
      <c r="Q1532" s="5" t="s">
        <v>54</v>
      </c>
      <c r="R1532" s="5">
        <v>1.1846790307899</v>
      </c>
      <c r="S1532" s="11" t="s">
        <v>55</v>
      </c>
      <c r="T1532" t="s">
        <v>55</v>
      </c>
      <c r="U1532" t="s">
        <v>55</v>
      </c>
      <c r="V1532" t="s">
        <v>51</v>
      </c>
      <c r="W1532" t="s">
        <v>55</v>
      </c>
      <c r="X1532" t="s">
        <v>51</v>
      </c>
      <c r="Y1532" s="7">
        <f>ABS(Quintile_Data[[#This Row],[AE_Amt_Overall]]-MAX(Quintile_Data[[#This Row],[AE_Amt_Q1]:[AE_Amt_Q5]]))</f>
        <v>0.10202736248631206</v>
      </c>
      <c r="Z1532" s="6">
        <f>ABS(MIN(Quintile_Data[[#This Row],[AE_Amt_Q1]:[AE_Amt_Q5]])-Quintile_Data[[#This Row],[AE_Amt_Overall]])</f>
        <v>0.10202736248631206</v>
      </c>
      <c r="AA1532" s="19" t="str">
        <f>VLOOKUP(Quintile_Data[[#This Row],[Deaths_Q1]],Mapping!$A$2:$B$8,2,FALSE)</f>
        <v>N/A</v>
      </c>
      <c r="AB1532" s="8" t="str">
        <f>VLOOKUP(Quintile_Data[[#This Row],[Deaths_Q2]],Mapping!$A$2:$B$8,2,FALSE)</f>
        <v>N/A</v>
      </c>
      <c r="AC1532" s="8" t="str">
        <f>VLOOKUP(Quintile_Data[[#This Row],[Deaths_Q3]],Mapping!$A$2:$B$8,2,FALSE)</f>
        <v>N/A</v>
      </c>
      <c r="AD1532" s="8">
        <f>VLOOKUP(Quintile_Data[[#This Row],[Deaths_Q4]],Mapping!$A$2:$B$8,2,FALSE)</f>
        <v>6</v>
      </c>
      <c r="AE1532" s="8" t="str">
        <f>VLOOKUP(Quintile_Data[[#This Row],[Deaths_Q5]],Mapping!$A$2:$B$8,2,FALSE)</f>
        <v>N/A</v>
      </c>
      <c r="AF1532" s="8">
        <f>VLOOKUP(Quintile_Data[[#This Row],[Deaths_Overall]],Mapping!$A$2:$B$8,2,FALSE)</f>
        <v>6</v>
      </c>
    </row>
    <row r="1533" spans="1:32" x14ac:dyDescent="0.25">
      <c r="A1533" t="s">
        <v>12</v>
      </c>
      <c r="B1533" t="s">
        <v>8</v>
      </c>
      <c r="C1533" t="s">
        <v>9</v>
      </c>
      <c r="D1533" t="s">
        <v>14</v>
      </c>
      <c r="E1533" t="s">
        <v>60</v>
      </c>
      <c r="F1533" t="s">
        <v>7</v>
      </c>
      <c r="G1533" s="10" t="s">
        <v>54</v>
      </c>
      <c r="H1533" s="5" t="s">
        <v>54</v>
      </c>
      <c r="I1533" s="5" t="s">
        <v>54</v>
      </c>
      <c r="J1533" s="5" t="s">
        <v>54</v>
      </c>
      <c r="K1533" s="5" t="s">
        <v>54</v>
      </c>
      <c r="L1533" s="5" t="s">
        <v>54</v>
      </c>
      <c r="M1533" s="10" t="s">
        <v>54</v>
      </c>
      <c r="N1533" s="5" t="s">
        <v>54</v>
      </c>
      <c r="O1533" s="5" t="s">
        <v>54</v>
      </c>
      <c r="P1533" s="5" t="s">
        <v>54</v>
      </c>
      <c r="Q1533" s="5" t="s">
        <v>54</v>
      </c>
      <c r="R1533" s="5" t="s">
        <v>54</v>
      </c>
      <c r="S1533" s="11" t="s">
        <v>55</v>
      </c>
      <c r="T1533" t="s">
        <v>55</v>
      </c>
      <c r="U1533" t="s">
        <v>55</v>
      </c>
      <c r="V1533" t="s">
        <v>55</v>
      </c>
      <c r="W1533" t="s">
        <v>55</v>
      </c>
      <c r="X1533" t="s">
        <v>55</v>
      </c>
      <c r="Y1533" s="7" t="e">
        <f>ABS(Quintile_Data[[#This Row],[AE_Amt_Overall]]-MAX(Quintile_Data[[#This Row],[AE_Amt_Q1]:[AE_Amt_Q5]]))</f>
        <v>#VALUE!</v>
      </c>
      <c r="Z1533" s="6" t="e">
        <f>ABS(MIN(Quintile_Data[[#This Row],[AE_Amt_Q1]:[AE_Amt_Q5]])-Quintile_Data[[#This Row],[AE_Amt_Overall]])</f>
        <v>#VALUE!</v>
      </c>
      <c r="AA1533" s="19" t="str">
        <f>VLOOKUP(Quintile_Data[[#This Row],[Deaths_Q1]],Mapping!$A$2:$B$8,2,FALSE)</f>
        <v>N/A</v>
      </c>
      <c r="AB1533" s="8" t="str">
        <f>VLOOKUP(Quintile_Data[[#This Row],[Deaths_Q2]],Mapping!$A$2:$B$8,2,FALSE)</f>
        <v>N/A</v>
      </c>
      <c r="AC1533" s="8" t="str">
        <f>VLOOKUP(Quintile_Data[[#This Row],[Deaths_Q3]],Mapping!$A$2:$B$8,2,FALSE)</f>
        <v>N/A</v>
      </c>
      <c r="AD1533" s="8" t="str">
        <f>VLOOKUP(Quintile_Data[[#This Row],[Deaths_Q4]],Mapping!$A$2:$B$8,2,FALSE)</f>
        <v>N/A</v>
      </c>
      <c r="AE1533" s="8" t="str">
        <f>VLOOKUP(Quintile_Data[[#This Row],[Deaths_Q5]],Mapping!$A$2:$B$8,2,FALSE)</f>
        <v>N/A</v>
      </c>
      <c r="AF1533" s="8" t="str">
        <f>VLOOKUP(Quintile_Data[[#This Row],[Deaths_Overall]],Mapping!$A$2:$B$8,2,FALSE)</f>
        <v>N/A</v>
      </c>
    </row>
    <row r="1534" spans="1:32" x14ac:dyDescent="0.25">
      <c r="A1534" t="s">
        <v>12</v>
      </c>
      <c r="B1534" t="s">
        <v>8</v>
      </c>
      <c r="C1534" t="s">
        <v>9</v>
      </c>
      <c r="D1534" t="s">
        <v>14</v>
      </c>
      <c r="E1534" t="s">
        <v>60</v>
      </c>
      <c r="F1534" t="s">
        <v>57</v>
      </c>
      <c r="G1534" s="10" t="s">
        <v>54</v>
      </c>
      <c r="H1534" s="5" t="s">
        <v>54</v>
      </c>
      <c r="I1534" s="5" t="s">
        <v>54</v>
      </c>
      <c r="J1534" s="5">
        <v>0.94044287182154795</v>
      </c>
      <c r="K1534" s="5" t="s">
        <v>54</v>
      </c>
      <c r="L1534" s="5">
        <v>1.0924942229513399</v>
      </c>
      <c r="M1534" s="10" t="s">
        <v>54</v>
      </c>
      <c r="N1534" s="5" t="s">
        <v>54</v>
      </c>
      <c r="O1534" s="5" t="s">
        <v>54</v>
      </c>
      <c r="P1534" s="5">
        <v>0.93616797601285795</v>
      </c>
      <c r="Q1534" s="5" t="s">
        <v>54</v>
      </c>
      <c r="R1534" s="5">
        <v>1.19512218156304</v>
      </c>
      <c r="S1534" s="11" t="s">
        <v>55</v>
      </c>
      <c r="T1534" t="s">
        <v>55</v>
      </c>
      <c r="U1534" t="s">
        <v>55</v>
      </c>
      <c r="V1534" t="s">
        <v>51</v>
      </c>
      <c r="W1534" t="s">
        <v>55</v>
      </c>
      <c r="X1534" t="s">
        <v>51</v>
      </c>
      <c r="Y1534" s="7">
        <f>ABS(Quintile_Data[[#This Row],[AE_Amt_Overall]]-MAX(Quintile_Data[[#This Row],[AE_Amt_Q1]:[AE_Amt_Q5]]))</f>
        <v>0.15205135112979196</v>
      </c>
      <c r="Z1534" s="6">
        <f>ABS(MIN(Quintile_Data[[#This Row],[AE_Amt_Q1]:[AE_Amt_Q5]])-Quintile_Data[[#This Row],[AE_Amt_Overall]])</f>
        <v>0.15205135112979196</v>
      </c>
      <c r="AA1534" s="19" t="str">
        <f>VLOOKUP(Quintile_Data[[#This Row],[Deaths_Q1]],Mapping!$A$2:$B$8,2,FALSE)</f>
        <v>N/A</v>
      </c>
      <c r="AB1534" s="8" t="str">
        <f>VLOOKUP(Quintile_Data[[#This Row],[Deaths_Q2]],Mapping!$A$2:$B$8,2,FALSE)</f>
        <v>N/A</v>
      </c>
      <c r="AC1534" s="8" t="str">
        <f>VLOOKUP(Quintile_Data[[#This Row],[Deaths_Q3]],Mapping!$A$2:$B$8,2,FALSE)</f>
        <v>N/A</v>
      </c>
      <c r="AD1534" s="8">
        <f>VLOOKUP(Quintile_Data[[#This Row],[Deaths_Q4]],Mapping!$A$2:$B$8,2,FALSE)</f>
        <v>6</v>
      </c>
      <c r="AE1534" s="8" t="str">
        <f>VLOOKUP(Quintile_Data[[#This Row],[Deaths_Q5]],Mapping!$A$2:$B$8,2,FALSE)</f>
        <v>N/A</v>
      </c>
      <c r="AF1534" s="8">
        <f>VLOOKUP(Quintile_Data[[#This Row],[Deaths_Overall]],Mapping!$A$2:$B$8,2,FALSE)</f>
        <v>6</v>
      </c>
    </row>
    <row r="1535" spans="1:32" x14ac:dyDescent="0.25">
      <c r="A1535" t="s">
        <v>12</v>
      </c>
      <c r="B1535" t="s">
        <v>8</v>
      </c>
      <c r="C1535" t="s">
        <v>9</v>
      </c>
      <c r="D1535" t="s">
        <v>14</v>
      </c>
      <c r="E1535" t="s">
        <v>61</v>
      </c>
      <c r="F1535" t="s">
        <v>16</v>
      </c>
      <c r="G1535" s="10">
        <v>2.1734143220381901</v>
      </c>
      <c r="H1535" s="5">
        <v>1.85706740285421</v>
      </c>
      <c r="I1535" s="5">
        <v>1.2684293480779001</v>
      </c>
      <c r="J1535" s="5">
        <v>0.90669151224591804</v>
      </c>
      <c r="K1535" s="5" t="s">
        <v>54</v>
      </c>
      <c r="L1535" s="5">
        <v>1.4142859911107499</v>
      </c>
      <c r="M1535" s="10">
        <v>2.3862327140620598</v>
      </c>
      <c r="N1535" s="5">
        <v>1.56350894625474</v>
      </c>
      <c r="O1535" s="5">
        <v>1.3111011619856801</v>
      </c>
      <c r="P1535" s="5">
        <v>1.1784894843731799</v>
      </c>
      <c r="Q1535" s="5" t="s">
        <v>54</v>
      </c>
      <c r="R1535" s="5">
        <v>1.51751334306149</v>
      </c>
      <c r="S1535" s="11" t="s">
        <v>49</v>
      </c>
      <c r="T1535" t="s">
        <v>49</v>
      </c>
      <c r="U1535" t="s">
        <v>49</v>
      </c>
      <c r="V1535" t="s">
        <v>49</v>
      </c>
      <c r="W1535" t="s">
        <v>55</v>
      </c>
      <c r="X1535" t="s">
        <v>48</v>
      </c>
      <c r="Y1535" s="7">
        <f>ABS(Quintile_Data[[#This Row],[AE_Amt_Overall]]-MAX(Quintile_Data[[#This Row],[AE_Amt_Q1]:[AE_Amt_Q5]]))</f>
        <v>0.75912833092744014</v>
      </c>
      <c r="Z1535" s="6">
        <f>ABS(MIN(Quintile_Data[[#This Row],[AE_Amt_Q1]:[AE_Amt_Q5]])-Quintile_Data[[#This Row],[AE_Amt_Overall]])</f>
        <v>0.50759447886483189</v>
      </c>
      <c r="AA1535" s="19">
        <f>VLOOKUP(Quintile_Data[[#This Row],[Deaths_Q1]],Mapping!$A$2:$B$8,2,FALSE)</f>
        <v>25</v>
      </c>
      <c r="AB1535" s="8">
        <f>VLOOKUP(Quintile_Data[[#This Row],[Deaths_Q2]],Mapping!$A$2:$B$8,2,FALSE)</f>
        <v>25</v>
      </c>
      <c r="AC1535" s="8">
        <f>VLOOKUP(Quintile_Data[[#This Row],[Deaths_Q3]],Mapping!$A$2:$B$8,2,FALSE)</f>
        <v>25</v>
      </c>
      <c r="AD1535" s="8">
        <f>VLOOKUP(Quintile_Data[[#This Row],[Deaths_Q4]],Mapping!$A$2:$B$8,2,FALSE)</f>
        <v>25</v>
      </c>
      <c r="AE1535" s="8" t="str">
        <f>VLOOKUP(Quintile_Data[[#This Row],[Deaths_Q5]],Mapping!$A$2:$B$8,2,FALSE)</f>
        <v>N/A</v>
      </c>
      <c r="AF1535" s="8">
        <f>VLOOKUP(Quintile_Data[[#This Row],[Deaths_Overall]],Mapping!$A$2:$B$8,2,FALSE)</f>
        <v>50</v>
      </c>
    </row>
    <row r="1536" spans="1:32" x14ac:dyDescent="0.25">
      <c r="A1536" t="s">
        <v>12</v>
      </c>
      <c r="B1536" t="s">
        <v>8</v>
      </c>
      <c r="C1536" t="s">
        <v>9</v>
      </c>
      <c r="D1536" t="s">
        <v>14</v>
      </c>
      <c r="E1536" t="s">
        <v>61</v>
      </c>
      <c r="F1536" t="s">
        <v>7</v>
      </c>
      <c r="G1536" s="10" t="s">
        <v>54</v>
      </c>
      <c r="H1536" s="5">
        <v>1.37170115415097</v>
      </c>
      <c r="I1536" s="5">
        <v>1.07945813275717</v>
      </c>
      <c r="J1536" s="5">
        <v>0.88800110503672103</v>
      </c>
      <c r="K1536" s="5">
        <v>0.50534749161757098</v>
      </c>
      <c r="L1536" s="5">
        <v>1.00759558909345</v>
      </c>
      <c r="M1536" s="10" t="s">
        <v>54</v>
      </c>
      <c r="N1536" s="5">
        <v>1.4241862502257201</v>
      </c>
      <c r="O1536" s="5">
        <v>1.08936954045543</v>
      </c>
      <c r="P1536" s="5">
        <v>0.90923021708240503</v>
      </c>
      <c r="Q1536" s="5">
        <v>0.73421955484129697</v>
      </c>
      <c r="R1536" s="5">
        <v>1.03218935771651</v>
      </c>
      <c r="S1536" s="11" t="s">
        <v>55</v>
      </c>
      <c r="T1536" t="s">
        <v>49</v>
      </c>
      <c r="U1536" t="s">
        <v>49</v>
      </c>
      <c r="V1536" t="s">
        <v>48</v>
      </c>
      <c r="W1536" t="s">
        <v>51</v>
      </c>
      <c r="X1536" t="s">
        <v>48</v>
      </c>
      <c r="Y1536" s="7">
        <f>ABS(Quintile_Data[[#This Row],[AE_Amt_Overall]]-MAX(Quintile_Data[[#This Row],[AE_Amt_Q1]:[AE_Amt_Q5]]))</f>
        <v>0.36410556505752001</v>
      </c>
      <c r="Z1536" s="6">
        <f>ABS(MIN(Quintile_Data[[#This Row],[AE_Amt_Q1]:[AE_Amt_Q5]])-Quintile_Data[[#This Row],[AE_Amt_Overall]])</f>
        <v>0.50224809747587906</v>
      </c>
      <c r="AA1536" s="19" t="str">
        <f>VLOOKUP(Quintile_Data[[#This Row],[Deaths_Q1]],Mapping!$A$2:$B$8,2,FALSE)</f>
        <v>N/A</v>
      </c>
      <c r="AB1536" s="8">
        <f>VLOOKUP(Quintile_Data[[#This Row],[Deaths_Q2]],Mapping!$A$2:$B$8,2,FALSE)</f>
        <v>25</v>
      </c>
      <c r="AC1536" s="8">
        <f>VLOOKUP(Quintile_Data[[#This Row],[Deaths_Q3]],Mapping!$A$2:$B$8,2,FALSE)</f>
        <v>25</v>
      </c>
      <c r="AD1536" s="8">
        <f>VLOOKUP(Quintile_Data[[#This Row],[Deaths_Q4]],Mapping!$A$2:$B$8,2,FALSE)</f>
        <v>50</v>
      </c>
      <c r="AE1536" s="8">
        <f>VLOOKUP(Quintile_Data[[#This Row],[Deaths_Q5]],Mapping!$A$2:$B$8,2,FALSE)</f>
        <v>6</v>
      </c>
      <c r="AF1536" s="8">
        <f>VLOOKUP(Quintile_Data[[#This Row],[Deaths_Overall]],Mapping!$A$2:$B$8,2,FALSE)</f>
        <v>50</v>
      </c>
    </row>
    <row r="1537" spans="1:32" x14ac:dyDescent="0.25">
      <c r="A1537" t="s">
        <v>12</v>
      </c>
      <c r="B1537" t="s">
        <v>8</v>
      </c>
      <c r="C1537" t="s">
        <v>9</v>
      </c>
      <c r="D1537" t="s">
        <v>14</v>
      </c>
      <c r="E1537" t="s">
        <v>61</v>
      </c>
      <c r="F1537" t="s">
        <v>57</v>
      </c>
      <c r="G1537" s="10">
        <v>3.63313913851341</v>
      </c>
      <c r="H1537" s="5">
        <v>1.4836313810452599</v>
      </c>
      <c r="I1537" s="5">
        <v>1.14374479170925</v>
      </c>
      <c r="J1537" s="5">
        <v>0.89660384602380705</v>
      </c>
      <c r="K1537" s="5">
        <v>0.54567267993017399</v>
      </c>
      <c r="L1537" s="5">
        <v>1.0406001099920399</v>
      </c>
      <c r="M1537" s="10">
        <v>2.50851214086694</v>
      </c>
      <c r="N1537" s="5">
        <v>1.7728846485091101</v>
      </c>
      <c r="O1537" s="5">
        <v>1.2237040338510301</v>
      </c>
      <c r="P1537" s="5">
        <v>0.98936796371960201</v>
      </c>
      <c r="Q1537" s="5">
        <v>0.64629000438792805</v>
      </c>
      <c r="R1537" s="5">
        <v>1.1808281635008999</v>
      </c>
      <c r="S1537" s="11" t="s">
        <v>51</v>
      </c>
      <c r="T1537" t="s">
        <v>49</v>
      </c>
      <c r="U1537" t="s">
        <v>49</v>
      </c>
      <c r="V1537" t="s">
        <v>48</v>
      </c>
      <c r="W1537" t="s">
        <v>51</v>
      </c>
      <c r="X1537" t="s">
        <v>48</v>
      </c>
      <c r="Y1537" s="7">
        <f>ABS(Quintile_Data[[#This Row],[AE_Amt_Overall]]-MAX(Quintile_Data[[#This Row],[AE_Amt_Q1]:[AE_Amt_Q5]]))</f>
        <v>2.5925390285213701</v>
      </c>
      <c r="Z1537" s="6">
        <f>ABS(MIN(Quintile_Data[[#This Row],[AE_Amt_Q1]:[AE_Amt_Q5]])-Quintile_Data[[#This Row],[AE_Amt_Overall]])</f>
        <v>0.4949274300618659</v>
      </c>
      <c r="AA1537" s="19">
        <f>VLOOKUP(Quintile_Data[[#This Row],[Deaths_Q1]],Mapping!$A$2:$B$8,2,FALSE)</f>
        <v>6</v>
      </c>
      <c r="AB1537" s="8">
        <f>VLOOKUP(Quintile_Data[[#This Row],[Deaths_Q2]],Mapping!$A$2:$B$8,2,FALSE)</f>
        <v>25</v>
      </c>
      <c r="AC1537" s="8">
        <f>VLOOKUP(Quintile_Data[[#This Row],[Deaths_Q3]],Mapping!$A$2:$B$8,2,FALSE)</f>
        <v>25</v>
      </c>
      <c r="AD1537" s="8">
        <f>VLOOKUP(Quintile_Data[[#This Row],[Deaths_Q4]],Mapping!$A$2:$B$8,2,FALSE)</f>
        <v>50</v>
      </c>
      <c r="AE1537" s="8">
        <f>VLOOKUP(Quintile_Data[[#This Row],[Deaths_Q5]],Mapping!$A$2:$B$8,2,FALSE)</f>
        <v>6</v>
      </c>
      <c r="AF1537" s="8">
        <f>VLOOKUP(Quintile_Data[[#This Row],[Deaths_Overall]],Mapping!$A$2:$B$8,2,FALSE)</f>
        <v>50</v>
      </c>
    </row>
    <row r="1538" spans="1:32" x14ac:dyDescent="0.25">
      <c r="A1538" t="s">
        <v>12</v>
      </c>
      <c r="B1538" t="s">
        <v>8</v>
      </c>
      <c r="C1538" t="s">
        <v>9</v>
      </c>
      <c r="D1538" t="s">
        <v>14</v>
      </c>
      <c r="E1538" t="s">
        <v>62</v>
      </c>
      <c r="F1538" t="s">
        <v>16</v>
      </c>
      <c r="G1538" s="10" t="s">
        <v>54</v>
      </c>
      <c r="H1538" s="5">
        <v>1.6254397042061499</v>
      </c>
      <c r="I1538" s="5">
        <v>1.1928000601220099</v>
      </c>
      <c r="J1538" s="5">
        <v>1.02173766125965</v>
      </c>
      <c r="K1538" s="5">
        <v>0.77825778751917396</v>
      </c>
      <c r="L1538" s="5">
        <v>1.2862826011733199</v>
      </c>
      <c r="M1538" s="10" t="s">
        <v>54</v>
      </c>
      <c r="N1538" s="5">
        <v>1.6217574762745</v>
      </c>
      <c r="O1538" s="5">
        <v>1.1926596183107701</v>
      </c>
      <c r="P1538" s="5">
        <v>1.0996089320998399</v>
      </c>
      <c r="Q1538" s="5">
        <v>0.78425334430988702</v>
      </c>
      <c r="R1538" s="5">
        <v>1.32151586078765</v>
      </c>
      <c r="S1538" s="11" t="s">
        <v>55</v>
      </c>
      <c r="T1538" t="s">
        <v>49</v>
      </c>
      <c r="U1538" t="s">
        <v>49</v>
      </c>
      <c r="V1538" t="s">
        <v>53</v>
      </c>
      <c r="W1538" t="s">
        <v>51</v>
      </c>
      <c r="X1538" t="s">
        <v>49</v>
      </c>
      <c r="Y1538" s="7">
        <f>ABS(Quintile_Data[[#This Row],[AE_Amt_Overall]]-MAX(Quintile_Data[[#This Row],[AE_Amt_Q1]:[AE_Amt_Q5]]))</f>
        <v>0.33915710303282998</v>
      </c>
      <c r="Z1538" s="6">
        <f>ABS(MIN(Quintile_Data[[#This Row],[AE_Amt_Q1]:[AE_Amt_Q5]])-Quintile_Data[[#This Row],[AE_Amt_Overall]])</f>
        <v>0.50802481365414598</v>
      </c>
      <c r="AA1538" s="19" t="str">
        <f>VLOOKUP(Quintile_Data[[#This Row],[Deaths_Q1]],Mapping!$A$2:$B$8,2,FALSE)</f>
        <v>N/A</v>
      </c>
      <c r="AB1538" s="8">
        <f>VLOOKUP(Quintile_Data[[#This Row],[Deaths_Q2]],Mapping!$A$2:$B$8,2,FALSE)</f>
        <v>25</v>
      </c>
      <c r="AC1538" s="8">
        <f>VLOOKUP(Quintile_Data[[#This Row],[Deaths_Q3]],Mapping!$A$2:$B$8,2,FALSE)</f>
        <v>25</v>
      </c>
      <c r="AD1538" s="8">
        <f>VLOOKUP(Quintile_Data[[#This Row],[Deaths_Q4]],Mapping!$A$2:$B$8,2,FALSE)</f>
        <v>12</v>
      </c>
      <c r="AE1538" s="8">
        <f>VLOOKUP(Quintile_Data[[#This Row],[Deaths_Q5]],Mapping!$A$2:$B$8,2,FALSE)</f>
        <v>6</v>
      </c>
      <c r="AF1538" s="8">
        <f>VLOOKUP(Quintile_Data[[#This Row],[Deaths_Overall]],Mapping!$A$2:$B$8,2,FALSE)</f>
        <v>25</v>
      </c>
    </row>
    <row r="1539" spans="1:32" x14ac:dyDescent="0.25">
      <c r="A1539" t="s">
        <v>12</v>
      </c>
      <c r="B1539" t="s">
        <v>8</v>
      </c>
      <c r="C1539" t="s">
        <v>9</v>
      </c>
      <c r="D1539" t="s">
        <v>14</v>
      </c>
      <c r="E1539" t="s">
        <v>62</v>
      </c>
      <c r="F1539" t="s">
        <v>7</v>
      </c>
      <c r="G1539" s="10">
        <v>1.22563606781114</v>
      </c>
      <c r="H1539" s="5">
        <v>1.0565448705993901</v>
      </c>
      <c r="I1539" s="5">
        <v>0.927611552284208</v>
      </c>
      <c r="J1539" s="5">
        <v>0.73018723737386004</v>
      </c>
      <c r="K1539" s="5">
        <v>0.40500361512229899</v>
      </c>
      <c r="L1539" s="5">
        <v>0.91026982875008</v>
      </c>
      <c r="M1539" s="10">
        <v>1.1038748711772099</v>
      </c>
      <c r="N1539" s="5">
        <v>1.1075082907229601</v>
      </c>
      <c r="O1539" s="5">
        <v>0.96550505762134997</v>
      </c>
      <c r="P1539" s="5">
        <v>0.80669664725037404</v>
      </c>
      <c r="Q1539" s="5">
        <v>0.59173742137151197</v>
      </c>
      <c r="R1539" s="5">
        <v>0.96189199745111897</v>
      </c>
      <c r="S1539" s="11" t="s">
        <v>49</v>
      </c>
      <c r="T1539" t="s">
        <v>48</v>
      </c>
      <c r="U1539" t="s">
        <v>48</v>
      </c>
      <c r="V1539" t="s">
        <v>49</v>
      </c>
      <c r="W1539" t="s">
        <v>51</v>
      </c>
      <c r="X1539" t="s">
        <v>48</v>
      </c>
      <c r="Y1539" s="7">
        <f>ABS(Quintile_Data[[#This Row],[AE_Amt_Overall]]-MAX(Quintile_Data[[#This Row],[AE_Amt_Q1]:[AE_Amt_Q5]]))</f>
        <v>0.31536623906105998</v>
      </c>
      <c r="Z1539" s="6">
        <f>ABS(MIN(Quintile_Data[[#This Row],[AE_Amt_Q1]:[AE_Amt_Q5]])-Quintile_Data[[#This Row],[AE_Amt_Overall]])</f>
        <v>0.50526621362778101</v>
      </c>
      <c r="AA1539" s="19">
        <f>VLOOKUP(Quintile_Data[[#This Row],[Deaths_Q1]],Mapping!$A$2:$B$8,2,FALSE)</f>
        <v>25</v>
      </c>
      <c r="AB1539" s="8">
        <f>VLOOKUP(Quintile_Data[[#This Row],[Deaths_Q2]],Mapping!$A$2:$B$8,2,FALSE)</f>
        <v>50</v>
      </c>
      <c r="AC1539" s="8">
        <f>VLOOKUP(Quintile_Data[[#This Row],[Deaths_Q3]],Mapping!$A$2:$B$8,2,FALSE)</f>
        <v>50</v>
      </c>
      <c r="AD1539" s="8">
        <f>VLOOKUP(Quintile_Data[[#This Row],[Deaths_Q4]],Mapping!$A$2:$B$8,2,FALSE)</f>
        <v>25</v>
      </c>
      <c r="AE1539" s="8">
        <f>VLOOKUP(Quintile_Data[[#This Row],[Deaths_Q5]],Mapping!$A$2:$B$8,2,FALSE)</f>
        <v>6</v>
      </c>
      <c r="AF1539" s="8">
        <f>VLOOKUP(Quintile_Data[[#This Row],[Deaths_Overall]],Mapping!$A$2:$B$8,2,FALSE)</f>
        <v>50</v>
      </c>
    </row>
    <row r="1540" spans="1:32" x14ac:dyDescent="0.25">
      <c r="A1540" t="s">
        <v>12</v>
      </c>
      <c r="B1540" t="s">
        <v>8</v>
      </c>
      <c r="C1540" t="s">
        <v>9</v>
      </c>
      <c r="D1540" t="s">
        <v>14</v>
      </c>
      <c r="E1540" t="s">
        <v>62</v>
      </c>
      <c r="F1540" t="s">
        <v>57</v>
      </c>
      <c r="G1540" s="10">
        <v>1.3349024541680199</v>
      </c>
      <c r="H1540" s="5">
        <v>1.1048073836058501</v>
      </c>
      <c r="I1540" s="5">
        <v>0.94454287633283895</v>
      </c>
      <c r="J1540" s="5">
        <v>0.74138995067426305</v>
      </c>
      <c r="K1540" s="5">
        <v>0.40172145079528898</v>
      </c>
      <c r="L1540" s="5">
        <v>0.92306169303761698</v>
      </c>
      <c r="M1540" s="10">
        <v>1.27970643534954</v>
      </c>
      <c r="N1540" s="5">
        <v>1.18531652886644</v>
      </c>
      <c r="O1540" s="5">
        <v>1.0065990272418901</v>
      </c>
      <c r="P1540" s="5">
        <v>0.84485300104725103</v>
      </c>
      <c r="Q1540" s="5">
        <v>0.62568163106417596</v>
      </c>
      <c r="R1540" s="5">
        <v>1.0155326638615101</v>
      </c>
      <c r="S1540" s="11" t="s">
        <v>53</v>
      </c>
      <c r="T1540" t="s">
        <v>48</v>
      </c>
      <c r="U1540" t="s">
        <v>48</v>
      </c>
      <c r="V1540" t="s">
        <v>49</v>
      </c>
      <c r="W1540" t="s">
        <v>51</v>
      </c>
      <c r="X1540" t="s">
        <v>48</v>
      </c>
      <c r="Y1540" s="7">
        <f>ABS(Quintile_Data[[#This Row],[AE_Amt_Overall]]-MAX(Quintile_Data[[#This Row],[AE_Amt_Q1]:[AE_Amt_Q5]]))</f>
        <v>0.41184076113040291</v>
      </c>
      <c r="Z1540" s="6">
        <f>ABS(MIN(Quintile_Data[[#This Row],[AE_Amt_Q1]:[AE_Amt_Q5]])-Quintile_Data[[#This Row],[AE_Amt_Overall]])</f>
        <v>0.521340242242328</v>
      </c>
      <c r="AA1540" s="19">
        <f>VLOOKUP(Quintile_Data[[#This Row],[Deaths_Q1]],Mapping!$A$2:$B$8,2,FALSE)</f>
        <v>12</v>
      </c>
      <c r="AB1540" s="8">
        <f>VLOOKUP(Quintile_Data[[#This Row],[Deaths_Q2]],Mapping!$A$2:$B$8,2,FALSE)</f>
        <v>50</v>
      </c>
      <c r="AC1540" s="8">
        <f>VLOOKUP(Quintile_Data[[#This Row],[Deaths_Q3]],Mapping!$A$2:$B$8,2,FALSE)</f>
        <v>50</v>
      </c>
      <c r="AD1540" s="8">
        <f>VLOOKUP(Quintile_Data[[#This Row],[Deaths_Q4]],Mapping!$A$2:$B$8,2,FALSE)</f>
        <v>25</v>
      </c>
      <c r="AE1540" s="8">
        <f>VLOOKUP(Quintile_Data[[#This Row],[Deaths_Q5]],Mapping!$A$2:$B$8,2,FALSE)</f>
        <v>6</v>
      </c>
      <c r="AF1540" s="8">
        <f>VLOOKUP(Quintile_Data[[#This Row],[Deaths_Overall]],Mapping!$A$2:$B$8,2,FALSE)</f>
        <v>50</v>
      </c>
    </row>
    <row r="1541" spans="1:32" x14ac:dyDescent="0.25">
      <c r="A1541" t="s">
        <v>12</v>
      </c>
      <c r="B1541" t="s">
        <v>8</v>
      </c>
      <c r="C1541" t="s">
        <v>9</v>
      </c>
      <c r="D1541" t="s">
        <v>14</v>
      </c>
      <c r="E1541" t="s">
        <v>11</v>
      </c>
      <c r="F1541" t="s">
        <v>16</v>
      </c>
      <c r="G1541" s="10" t="s">
        <v>54</v>
      </c>
      <c r="H1541" s="5">
        <v>1.9356027922357999</v>
      </c>
      <c r="I1541" s="5">
        <v>1.52824826188055</v>
      </c>
      <c r="J1541" s="5">
        <v>1.2813957214942899</v>
      </c>
      <c r="K1541" s="5">
        <v>0.86022414012489901</v>
      </c>
      <c r="L1541" s="5">
        <v>1.5123388342361299</v>
      </c>
      <c r="M1541" s="10" t="s">
        <v>54</v>
      </c>
      <c r="N1541" s="5">
        <v>1.92500988286777</v>
      </c>
      <c r="O1541" s="5">
        <v>1.83038212970892</v>
      </c>
      <c r="P1541" s="5">
        <v>1.32946008704188</v>
      </c>
      <c r="Q1541" s="5">
        <v>1.00393483295382</v>
      </c>
      <c r="R1541" s="5">
        <v>1.7046154852775199</v>
      </c>
      <c r="S1541" s="11" t="s">
        <v>55</v>
      </c>
      <c r="T1541" t="s">
        <v>49</v>
      </c>
      <c r="U1541" t="s">
        <v>49</v>
      </c>
      <c r="V1541" t="s">
        <v>53</v>
      </c>
      <c r="W1541" t="s">
        <v>53</v>
      </c>
      <c r="X1541" t="s">
        <v>48</v>
      </c>
      <c r="Y1541" s="7">
        <f>ABS(Quintile_Data[[#This Row],[AE_Amt_Overall]]-MAX(Quintile_Data[[#This Row],[AE_Amt_Q1]:[AE_Amt_Q5]]))</f>
        <v>0.42326395799966998</v>
      </c>
      <c r="Z1541" s="6">
        <f>ABS(MIN(Quintile_Data[[#This Row],[AE_Amt_Q1]:[AE_Amt_Q5]])-Quintile_Data[[#This Row],[AE_Amt_Overall]])</f>
        <v>0.65211469411123091</v>
      </c>
      <c r="AA1541" s="19" t="str">
        <f>VLOOKUP(Quintile_Data[[#This Row],[Deaths_Q1]],Mapping!$A$2:$B$8,2,FALSE)</f>
        <v>N/A</v>
      </c>
      <c r="AB1541" s="8">
        <f>VLOOKUP(Quintile_Data[[#This Row],[Deaths_Q2]],Mapping!$A$2:$B$8,2,FALSE)</f>
        <v>25</v>
      </c>
      <c r="AC1541" s="8">
        <f>VLOOKUP(Quintile_Data[[#This Row],[Deaths_Q3]],Mapping!$A$2:$B$8,2,FALSE)</f>
        <v>25</v>
      </c>
      <c r="AD1541" s="8">
        <f>VLOOKUP(Quintile_Data[[#This Row],[Deaths_Q4]],Mapping!$A$2:$B$8,2,FALSE)</f>
        <v>12</v>
      </c>
      <c r="AE1541" s="8">
        <f>VLOOKUP(Quintile_Data[[#This Row],[Deaths_Q5]],Mapping!$A$2:$B$8,2,FALSE)</f>
        <v>12</v>
      </c>
      <c r="AF1541" s="8">
        <f>VLOOKUP(Quintile_Data[[#This Row],[Deaths_Overall]],Mapping!$A$2:$B$8,2,FALSE)</f>
        <v>50</v>
      </c>
    </row>
    <row r="1542" spans="1:32" x14ac:dyDescent="0.25">
      <c r="A1542" t="s">
        <v>12</v>
      </c>
      <c r="B1542" t="s">
        <v>8</v>
      </c>
      <c r="C1542" t="s">
        <v>9</v>
      </c>
      <c r="D1542" t="s">
        <v>14</v>
      </c>
      <c r="E1542" t="s">
        <v>11</v>
      </c>
      <c r="F1542" t="s">
        <v>7</v>
      </c>
      <c r="G1542" s="10">
        <v>1.24813886790179</v>
      </c>
      <c r="H1542" s="5">
        <v>0.98947040629031202</v>
      </c>
      <c r="I1542" s="5">
        <v>0.83165556055120904</v>
      </c>
      <c r="J1542" s="5">
        <v>0.70314266272340797</v>
      </c>
      <c r="K1542" s="5">
        <v>0.46221933728276998</v>
      </c>
      <c r="L1542" s="5">
        <v>0.84196350822009802</v>
      </c>
      <c r="M1542" s="10">
        <v>1.1595861046486999</v>
      </c>
      <c r="N1542" s="5">
        <v>1.0311444864591399</v>
      </c>
      <c r="O1542" s="5">
        <v>0.87527292971668602</v>
      </c>
      <c r="P1542" s="5">
        <v>0.80409083219442901</v>
      </c>
      <c r="Q1542" s="5">
        <v>0.62146327370091103</v>
      </c>
      <c r="R1542" s="5">
        <v>0.91547939298556302</v>
      </c>
      <c r="S1542" s="11" t="s">
        <v>49</v>
      </c>
      <c r="T1542" t="s">
        <v>48</v>
      </c>
      <c r="U1542" t="s">
        <v>48</v>
      </c>
      <c r="V1542" t="s">
        <v>49</v>
      </c>
      <c r="W1542" t="s">
        <v>49</v>
      </c>
      <c r="X1542" t="s">
        <v>48</v>
      </c>
      <c r="Y1542" s="7">
        <f>ABS(Quintile_Data[[#This Row],[AE_Amt_Overall]]-MAX(Quintile_Data[[#This Row],[AE_Amt_Q1]:[AE_Amt_Q5]]))</f>
        <v>0.40617535968169194</v>
      </c>
      <c r="Z1542" s="6">
        <f>ABS(MIN(Quintile_Data[[#This Row],[AE_Amt_Q1]:[AE_Amt_Q5]])-Quintile_Data[[#This Row],[AE_Amt_Overall]])</f>
        <v>0.37974417093732804</v>
      </c>
      <c r="AA1542" s="19">
        <f>VLOOKUP(Quintile_Data[[#This Row],[Deaths_Q1]],Mapping!$A$2:$B$8,2,FALSE)</f>
        <v>25</v>
      </c>
      <c r="AB1542" s="8">
        <f>VLOOKUP(Quintile_Data[[#This Row],[Deaths_Q2]],Mapping!$A$2:$B$8,2,FALSE)</f>
        <v>50</v>
      </c>
      <c r="AC1542" s="8">
        <f>VLOOKUP(Quintile_Data[[#This Row],[Deaths_Q3]],Mapping!$A$2:$B$8,2,FALSE)</f>
        <v>50</v>
      </c>
      <c r="AD1542" s="8">
        <f>VLOOKUP(Quintile_Data[[#This Row],[Deaths_Q4]],Mapping!$A$2:$B$8,2,FALSE)</f>
        <v>25</v>
      </c>
      <c r="AE1542" s="8">
        <f>VLOOKUP(Quintile_Data[[#This Row],[Deaths_Q5]],Mapping!$A$2:$B$8,2,FALSE)</f>
        <v>25</v>
      </c>
      <c r="AF1542" s="8">
        <f>VLOOKUP(Quintile_Data[[#This Row],[Deaths_Overall]],Mapping!$A$2:$B$8,2,FALSE)</f>
        <v>50</v>
      </c>
    </row>
    <row r="1543" spans="1:32" x14ac:dyDescent="0.25">
      <c r="A1543" t="s">
        <v>12</v>
      </c>
      <c r="B1543" t="s">
        <v>8</v>
      </c>
      <c r="C1543" t="s">
        <v>9</v>
      </c>
      <c r="D1543" t="s">
        <v>14</v>
      </c>
      <c r="E1543" t="s">
        <v>11</v>
      </c>
      <c r="F1543" t="s">
        <v>57</v>
      </c>
      <c r="G1543" s="10">
        <v>1.2639722372727</v>
      </c>
      <c r="H1543" s="5">
        <v>0.99051471700461002</v>
      </c>
      <c r="I1543" s="5">
        <v>0.84454150534189099</v>
      </c>
      <c r="J1543" s="5">
        <v>0.71401539903199296</v>
      </c>
      <c r="K1543" s="5">
        <v>0.46418730181300299</v>
      </c>
      <c r="L1543" s="5">
        <v>0.86053866889691699</v>
      </c>
      <c r="M1543" s="10">
        <v>1.58469367945407</v>
      </c>
      <c r="N1543" s="5">
        <v>1.04535648498656</v>
      </c>
      <c r="O1543" s="5">
        <v>0.93421244858707297</v>
      </c>
      <c r="P1543" s="5">
        <v>0.86072885829381596</v>
      </c>
      <c r="Q1543" s="5">
        <v>0.63611483267079405</v>
      </c>
      <c r="R1543" s="5">
        <v>1.0425601964664</v>
      </c>
      <c r="S1543" s="11" t="s">
        <v>48</v>
      </c>
      <c r="T1543" t="s">
        <v>48</v>
      </c>
      <c r="U1543" t="s">
        <v>48</v>
      </c>
      <c r="V1543" t="s">
        <v>49</v>
      </c>
      <c r="W1543" t="s">
        <v>49</v>
      </c>
      <c r="X1543" t="s">
        <v>48</v>
      </c>
      <c r="Y1543" s="7">
        <f>ABS(Quintile_Data[[#This Row],[AE_Amt_Overall]]-MAX(Quintile_Data[[#This Row],[AE_Amt_Q1]:[AE_Amt_Q5]]))</f>
        <v>0.40343356837578304</v>
      </c>
      <c r="Z1543" s="6">
        <f>ABS(MIN(Quintile_Data[[#This Row],[AE_Amt_Q1]:[AE_Amt_Q5]])-Quintile_Data[[#This Row],[AE_Amt_Overall]])</f>
        <v>0.396351367083914</v>
      </c>
      <c r="AA1543" s="19">
        <f>VLOOKUP(Quintile_Data[[#This Row],[Deaths_Q1]],Mapping!$A$2:$B$8,2,FALSE)</f>
        <v>50</v>
      </c>
      <c r="AB1543" s="8">
        <f>VLOOKUP(Quintile_Data[[#This Row],[Deaths_Q2]],Mapping!$A$2:$B$8,2,FALSE)</f>
        <v>50</v>
      </c>
      <c r="AC1543" s="8">
        <f>VLOOKUP(Quintile_Data[[#This Row],[Deaths_Q3]],Mapping!$A$2:$B$8,2,FALSE)</f>
        <v>50</v>
      </c>
      <c r="AD1543" s="8">
        <f>VLOOKUP(Quintile_Data[[#This Row],[Deaths_Q4]],Mapping!$A$2:$B$8,2,FALSE)</f>
        <v>25</v>
      </c>
      <c r="AE1543" s="8">
        <f>VLOOKUP(Quintile_Data[[#This Row],[Deaths_Q5]],Mapping!$A$2:$B$8,2,FALSE)</f>
        <v>25</v>
      </c>
      <c r="AF1543" s="8">
        <f>VLOOKUP(Quintile_Data[[#This Row],[Deaths_Overall]],Mapping!$A$2:$B$8,2,FALSE)</f>
        <v>50</v>
      </c>
    </row>
    <row r="1544" spans="1:32" x14ac:dyDescent="0.25">
      <c r="A1544" t="s">
        <v>12</v>
      </c>
      <c r="B1544" t="s">
        <v>8</v>
      </c>
      <c r="C1544" t="s">
        <v>9</v>
      </c>
      <c r="D1544" t="s">
        <v>14</v>
      </c>
      <c r="E1544" t="s">
        <v>58</v>
      </c>
      <c r="F1544" t="s">
        <v>16</v>
      </c>
      <c r="G1544" s="10">
        <v>3.4706648721986402</v>
      </c>
      <c r="H1544" s="5">
        <v>1.7228908970914101</v>
      </c>
      <c r="I1544" s="5">
        <v>1.46797882112996</v>
      </c>
      <c r="J1544" s="5">
        <v>1.1969616692715299</v>
      </c>
      <c r="K1544" s="5">
        <v>0.91451560175942304</v>
      </c>
      <c r="L1544" s="5">
        <v>1.4043235727425101</v>
      </c>
      <c r="M1544" s="10">
        <v>3.6873571110694998</v>
      </c>
      <c r="N1544" s="5">
        <v>1.8343534491138</v>
      </c>
      <c r="O1544" s="5">
        <v>1.53169490016197</v>
      </c>
      <c r="P1544" s="5">
        <v>1.2701873010624001</v>
      </c>
      <c r="Q1544" s="5">
        <v>0.97366913924793197</v>
      </c>
      <c r="R1544" s="5">
        <v>1.5239622233198999</v>
      </c>
      <c r="S1544" s="11" t="s">
        <v>51</v>
      </c>
      <c r="T1544" t="s">
        <v>48</v>
      </c>
      <c r="U1544" t="s">
        <v>49</v>
      </c>
      <c r="V1544" t="s">
        <v>48</v>
      </c>
      <c r="W1544" t="s">
        <v>49</v>
      </c>
      <c r="X1544" t="s">
        <v>48</v>
      </c>
      <c r="Y1544" s="7">
        <f>ABS(Quintile_Data[[#This Row],[AE_Amt_Overall]]-MAX(Quintile_Data[[#This Row],[AE_Amt_Q1]:[AE_Amt_Q5]]))</f>
        <v>2.0663412994561301</v>
      </c>
      <c r="Z1544" s="6">
        <f>ABS(MIN(Quintile_Data[[#This Row],[AE_Amt_Q1]:[AE_Amt_Q5]])-Quintile_Data[[#This Row],[AE_Amt_Overall]])</f>
        <v>0.48980797098308704</v>
      </c>
      <c r="AA1544" s="19">
        <f>VLOOKUP(Quintile_Data[[#This Row],[Deaths_Q1]],Mapping!$A$2:$B$8,2,FALSE)</f>
        <v>6</v>
      </c>
      <c r="AB1544" s="8">
        <f>VLOOKUP(Quintile_Data[[#This Row],[Deaths_Q2]],Mapping!$A$2:$B$8,2,FALSE)</f>
        <v>50</v>
      </c>
      <c r="AC1544" s="8">
        <f>VLOOKUP(Quintile_Data[[#This Row],[Deaths_Q3]],Mapping!$A$2:$B$8,2,FALSE)</f>
        <v>25</v>
      </c>
      <c r="AD1544" s="8">
        <f>VLOOKUP(Quintile_Data[[#This Row],[Deaths_Q4]],Mapping!$A$2:$B$8,2,FALSE)</f>
        <v>50</v>
      </c>
      <c r="AE1544" s="8">
        <f>VLOOKUP(Quintile_Data[[#This Row],[Deaths_Q5]],Mapping!$A$2:$B$8,2,FALSE)</f>
        <v>25</v>
      </c>
      <c r="AF1544" s="8">
        <f>VLOOKUP(Quintile_Data[[#This Row],[Deaths_Overall]],Mapping!$A$2:$B$8,2,FALSE)</f>
        <v>50</v>
      </c>
    </row>
    <row r="1545" spans="1:32" x14ac:dyDescent="0.25">
      <c r="A1545" t="s">
        <v>12</v>
      </c>
      <c r="B1545" t="s">
        <v>8</v>
      </c>
      <c r="C1545" t="s">
        <v>9</v>
      </c>
      <c r="D1545" t="s">
        <v>14</v>
      </c>
      <c r="E1545" t="s">
        <v>58</v>
      </c>
      <c r="F1545" t="s">
        <v>7</v>
      </c>
      <c r="G1545" s="10">
        <v>1.18295849220864</v>
      </c>
      <c r="H1545" s="5">
        <v>1.0171972374667699</v>
      </c>
      <c r="I1545" s="5">
        <v>0.88394516432471204</v>
      </c>
      <c r="J1545" s="5">
        <v>0.77908998583385802</v>
      </c>
      <c r="K1545" s="5">
        <v>0.54758459544055205</v>
      </c>
      <c r="L1545" s="5">
        <v>0.88872184370252005</v>
      </c>
      <c r="M1545" s="10">
        <v>1.23445621223694</v>
      </c>
      <c r="N1545" s="5">
        <v>1.00124021983902</v>
      </c>
      <c r="O1545" s="5">
        <v>0.94033872815257802</v>
      </c>
      <c r="P1545" s="5">
        <v>0.85456567134995198</v>
      </c>
      <c r="Q1545" s="5">
        <v>0.68876816517444295</v>
      </c>
      <c r="R1545" s="5">
        <v>0.95287040921684996</v>
      </c>
      <c r="S1545" s="11" t="s">
        <v>48</v>
      </c>
      <c r="T1545" t="s">
        <v>48</v>
      </c>
      <c r="U1545" t="s">
        <v>48</v>
      </c>
      <c r="V1545" t="s">
        <v>48</v>
      </c>
      <c r="W1545" t="s">
        <v>49</v>
      </c>
      <c r="X1545" t="s">
        <v>50</v>
      </c>
      <c r="Y1545" s="7">
        <f>ABS(Quintile_Data[[#This Row],[AE_Amt_Overall]]-MAX(Quintile_Data[[#This Row],[AE_Amt_Q1]:[AE_Amt_Q5]]))</f>
        <v>0.29423664850611997</v>
      </c>
      <c r="Z1545" s="6">
        <f>ABS(MIN(Quintile_Data[[#This Row],[AE_Amt_Q1]:[AE_Amt_Q5]])-Quintile_Data[[#This Row],[AE_Amt_Overall]])</f>
        <v>0.34113724826196801</v>
      </c>
      <c r="AA1545" s="19">
        <f>VLOOKUP(Quintile_Data[[#This Row],[Deaths_Q1]],Mapping!$A$2:$B$8,2,FALSE)</f>
        <v>50</v>
      </c>
      <c r="AB1545" s="8">
        <f>VLOOKUP(Quintile_Data[[#This Row],[Deaths_Q2]],Mapping!$A$2:$B$8,2,FALSE)</f>
        <v>50</v>
      </c>
      <c r="AC1545" s="8">
        <f>VLOOKUP(Quintile_Data[[#This Row],[Deaths_Q3]],Mapping!$A$2:$B$8,2,FALSE)</f>
        <v>50</v>
      </c>
      <c r="AD1545" s="8">
        <f>VLOOKUP(Quintile_Data[[#This Row],[Deaths_Q4]],Mapping!$A$2:$B$8,2,FALSE)</f>
        <v>50</v>
      </c>
      <c r="AE1545" s="8">
        <f>VLOOKUP(Quintile_Data[[#This Row],[Deaths_Q5]],Mapping!$A$2:$B$8,2,FALSE)</f>
        <v>25</v>
      </c>
      <c r="AF1545" s="8">
        <f>VLOOKUP(Quintile_Data[[#This Row],[Deaths_Overall]],Mapping!$A$2:$B$8,2,FALSE)</f>
        <v>100</v>
      </c>
    </row>
    <row r="1546" spans="1:32" x14ac:dyDescent="0.25">
      <c r="A1546" t="s">
        <v>12</v>
      </c>
      <c r="B1546" t="s">
        <v>8</v>
      </c>
      <c r="C1546" t="s">
        <v>9</v>
      </c>
      <c r="D1546" t="s">
        <v>14</v>
      </c>
      <c r="E1546" t="s">
        <v>58</v>
      </c>
      <c r="F1546" t="s">
        <v>57</v>
      </c>
      <c r="G1546" s="10">
        <v>1.2161303307732301</v>
      </c>
      <c r="H1546" s="5">
        <v>1.0067845511818301</v>
      </c>
      <c r="I1546" s="5">
        <v>0.89248413376464297</v>
      </c>
      <c r="J1546" s="5">
        <v>0.79207427424045596</v>
      </c>
      <c r="K1546" s="5">
        <v>0.54873441154367297</v>
      </c>
      <c r="L1546" s="5">
        <v>0.90846508192007203</v>
      </c>
      <c r="M1546" s="10">
        <v>1.46402556371822</v>
      </c>
      <c r="N1546" s="5">
        <v>1.06505173605387</v>
      </c>
      <c r="O1546" s="5">
        <v>0.98015068764911095</v>
      </c>
      <c r="P1546" s="5">
        <v>0.91401558679550399</v>
      </c>
      <c r="Q1546" s="5">
        <v>0.70141908695537203</v>
      </c>
      <c r="R1546" s="5">
        <v>1.0615559805302901</v>
      </c>
      <c r="S1546" s="11" t="s">
        <v>48</v>
      </c>
      <c r="T1546" t="s">
        <v>48</v>
      </c>
      <c r="U1546" t="s">
        <v>48</v>
      </c>
      <c r="V1546" t="s">
        <v>48</v>
      </c>
      <c r="W1546" t="s">
        <v>49</v>
      </c>
      <c r="X1546" t="s">
        <v>50</v>
      </c>
      <c r="Y1546" s="7">
        <f>ABS(Quintile_Data[[#This Row],[AE_Amt_Overall]]-MAX(Quintile_Data[[#This Row],[AE_Amt_Q1]:[AE_Amt_Q5]]))</f>
        <v>0.30766524885315805</v>
      </c>
      <c r="Z1546" s="6">
        <f>ABS(MIN(Quintile_Data[[#This Row],[AE_Amt_Q1]:[AE_Amt_Q5]])-Quintile_Data[[#This Row],[AE_Amt_Overall]])</f>
        <v>0.35973067037639905</v>
      </c>
      <c r="AA1546" s="19">
        <f>VLOOKUP(Quintile_Data[[#This Row],[Deaths_Q1]],Mapping!$A$2:$B$8,2,FALSE)</f>
        <v>50</v>
      </c>
      <c r="AB1546" s="8">
        <f>VLOOKUP(Quintile_Data[[#This Row],[Deaths_Q2]],Mapping!$A$2:$B$8,2,FALSE)</f>
        <v>50</v>
      </c>
      <c r="AC1546" s="8">
        <f>VLOOKUP(Quintile_Data[[#This Row],[Deaths_Q3]],Mapping!$A$2:$B$8,2,FALSE)</f>
        <v>50</v>
      </c>
      <c r="AD1546" s="8">
        <f>VLOOKUP(Quintile_Data[[#This Row],[Deaths_Q4]],Mapping!$A$2:$B$8,2,FALSE)</f>
        <v>50</v>
      </c>
      <c r="AE1546" s="8">
        <f>VLOOKUP(Quintile_Data[[#This Row],[Deaths_Q5]],Mapping!$A$2:$B$8,2,FALSE)</f>
        <v>25</v>
      </c>
      <c r="AF1546" s="8">
        <f>VLOOKUP(Quintile_Data[[#This Row],[Deaths_Overall]],Mapping!$A$2:$B$8,2,FALSE)</f>
        <v>100</v>
      </c>
    </row>
    <row r="1547" spans="1:32" x14ac:dyDescent="0.25">
      <c r="A1547" t="s">
        <v>12</v>
      </c>
      <c r="B1547" t="s">
        <v>8</v>
      </c>
      <c r="C1547" t="s">
        <v>9</v>
      </c>
      <c r="D1547" t="s">
        <v>17</v>
      </c>
      <c r="E1547" t="s">
        <v>60</v>
      </c>
      <c r="F1547" t="s">
        <v>16</v>
      </c>
      <c r="G1547" s="10" t="s">
        <v>54</v>
      </c>
      <c r="H1547" s="5" t="s">
        <v>54</v>
      </c>
      <c r="I1547" s="5" t="s">
        <v>54</v>
      </c>
      <c r="J1547" s="5" t="s">
        <v>54</v>
      </c>
      <c r="K1547" s="5" t="s">
        <v>54</v>
      </c>
      <c r="L1547" s="5" t="s">
        <v>54</v>
      </c>
      <c r="M1547" s="10" t="s">
        <v>54</v>
      </c>
      <c r="N1547" s="5" t="s">
        <v>54</v>
      </c>
      <c r="O1547" s="5" t="s">
        <v>54</v>
      </c>
      <c r="P1547" s="5" t="s">
        <v>54</v>
      </c>
      <c r="Q1547" s="5" t="s">
        <v>54</v>
      </c>
      <c r="R1547" s="5" t="s">
        <v>54</v>
      </c>
      <c r="S1547" s="11" t="s">
        <v>55</v>
      </c>
      <c r="T1547" t="s">
        <v>55</v>
      </c>
      <c r="U1547" t="s">
        <v>55</v>
      </c>
      <c r="V1547" t="s">
        <v>55</v>
      </c>
      <c r="W1547" t="s">
        <v>55</v>
      </c>
      <c r="X1547" t="s">
        <v>55</v>
      </c>
      <c r="Y1547" s="7" t="e">
        <f>ABS(Quintile_Data[[#This Row],[AE_Amt_Overall]]-MAX(Quintile_Data[[#This Row],[AE_Amt_Q1]:[AE_Amt_Q5]]))</f>
        <v>#VALUE!</v>
      </c>
      <c r="Z1547" s="6" t="e">
        <f>ABS(MIN(Quintile_Data[[#This Row],[AE_Amt_Q1]:[AE_Amt_Q5]])-Quintile_Data[[#This Row],[AE_Amt_Overall]])</f>
        <v>#VALUE!</v>
      </c>
      <c r="AA1547" s="19" t="str">
        <f>VLOOKUP(Quintile_Data[[#This Row],[Deaths_Q1]],Mapping!$A$2:$B$8,2,FALSE)</f>
        <v>N/A</v>
      </c>
      <c r="AB1547" s="8" t="str">
        <f>VLOOKUP(Quintile_Data[[#This Row],[Deaths_Q2]],Mapping!$A$2:$B$8,2,FALSE)</f>
        <v>N/A</v>
      </c>
      <c r="AC1547" s="8" t="str">
        <f>VLOOKUP(Quintile_Data[[#This Row],[Deaths_Q3]],Mapping!$A$2:$B$8,2,FALSE)</f>
        <v>N/A</v>
      </c>
      <c r="AD1547" s="8" t="str">
        <f>VLOOKUP(Quintile_Data[[#This Row],[Deaths_Q4]],Mapping!$A$2:$B$8,2,FALSE)</f>
        <v>N/A</v>
      </c>
      <c r="AE1547" s="8" t="str">
        <f>VLOOKUP(Quintile_Data[[#This Row],[Deaths_Q5]],Mapping!$A$2:$B$8,2,FALSE)</f>
        <v>N/A</v>
      </c>
      <c r="AF1547" s="8" t="str">
        <f>VLOOKUP(Quintile_Data[[#This Row],[Deaths_Overall]],Mapping!$A$2:$B$8,2,FALSE)</f>
        <v>N/A</v>
      </c>
    </row>
    <row r="1548" spans="1:32" x14ac:dyDescent="0.25">
      <c r="A1548" t="s">
        <v>12</v>
      </c>
      <c r="B1548" t="s">
        <v>8</v>
      </c>
      <c r="C1548" t="s">
        <v>9</v>
      </c>
      <c r="D1548" t="s">
        <v>17</v>
      </c>
      <c r="E1548" t="s">
        <v>60</v>
      </c>
      <c r="F1548" t="s">
        <v>57</v>
      </c>
      <c r="G1548" s="10" t="s">
        <v>54</v>
      </c>
      <c r="H1548" s="5" t="s">
        <v>54</v>
      </c>
      <c r="I1548" s="5" t="s">
        <v>54</v>
      </c>
      <c r="J1548" s="5" t="s">
        <v>54</v>
      </c>
      <c r="K1548" s="5" t="s">
        <v>54</v>
      </c>
      <c r="L1548" s="5" t="s">
        <v>54</v>
      </c>
      <c r="M1548" s="10" t="s">
        <v>54</v>
      </c>
      <c r="N1548" s="5" t="s">
        <v>54</v>
      </c>
      <c r="O1548" s="5" t="s">
        <v>54</v>
      </c>
      <c r="P1548" s="5" t="s">
        <v>54</v>
      </c>
      <c r="Q1548" s="5" t="s">
        <v>54</v>
      </c>
      <c r="R1548" s="5" t="s">
        <v>54</v>
      </c>
      <c r="S1548" s="11" t="s">
        <v>55</v>
      </c>
      <c r="T1548" t="s">
        <v>55</v>
      </c>
      <c r="U1548" t="s">
        <v>55</v>
      </c>
      <c r="V1548" t="s">
        <v>55</v>
      </c>
      <c r="W1548" t="s">
        <v>55</v>
      </c>
      <c r="X1548" t="s">
        <v>55</v>
      </c>
      <c r="Y1548" s="7" t="e">
        <f>ABS(Quintile_Data[[#This Row],[AE_Amt_Overall]]-MAX(Quintile_Data[[#This Row],[AE_Amt_Q1]:[AE_Amt_Q5]]))</f>
        <v>#VALUE!</v>
      </c>
      <c r="Z1548" s="6" t="e">
        <f>ABS(MIN(Quintile_Data[[#This Row],[AE_Amt_Q1]:[AE_Amt_Q5]])-Quintile_Data[[#This Row],[AE_Amt_Overall]])</f>
        <v>#VALUE!</v>
      </c>
      <c r="AA1548" s="19" t="str">
        <f>VLOOKUP(Quintile_Data[[#This Row],[Deaths_Q1]],Mapping!$A$2:$B$8,2,FALSE)</f>
        <v>N/A</v>
      </c>
      <c r="AB1548" s="8" t="str">
        <f>VLOOKUP(Quintile_Data[[#This Row],[Deaths_Q2]],Mapping!$A$2:$B$8,2,FALSE)</f>
        <v>N/A</v>
      </c>
      <c r="AC1548" s="8" t="str">
        <f>VLOOKUP(Quintile_Data[[#This Row],[Deaths_Q3]],Mapping!$A$2:$B$8,2,FALSE)</f>
        <v>N/A</v>
      </c>
      <c r="AD1548" s="8" t="str">
        <f>VLOOKUP(Quintile_Data[[#This Row],[Deaths_Q4]],Mapping!$A$2:$B$8,2,FALSE)</f>
        <v>N/A</v>
      </c>
      <c r="AE1548" s="8" t="str">
        <f>VLOOKUP(Quintile_Data[[#This Row],[Deaths_Q5]],Mapping!$A$2:$B$8,2,FALSE)</f>
        <v>N/A</v>
      </c>
      <c r="AF1548" s="8" t="str">
        <f>VLOOKUP(Quintile_Data[[#This Row],[Deaths_Overall]],Mapping!$A$2:$B$8,2,FALSE)</f>
        <v>N/A</v>
      </c>
    </row>
    <row r="1549" spans="1:32" x14ac:dyDescent="0.25">
      <c r="A1549" t="s">
        <v>12</v>
      </c>
      <c r="B1549" t="s">
        <v>8</v>
      </c>
      <c r="C1549" t="s">
        <v>9</v>
      </c>
      <c r="D1549" t="s">
        <v>17</v>
      </c>
      <c r="E1549" t="s">
        <v>61</v>
      </c>
      <c r="F1549" t="s">
        <v>16</v>
      </c>
      <c r="G1549" s="10" t="s">
        <v>54</v>
      </c>
      <c r="H1549" s="5">
        <v>2.3542564798127099</v>
      </c>
      <c r="I1549" s="5">
        <v>1.64555199110363</v>
      </c>
      <c r="J1549" s="5">
        <v>1.1770523808372499</v>
      </c>
      <c r="K1549" s="5" t="s">
        <v>54</v>
      </c>
      <c r="L1549" s="5">
        <v>1.3455324573440199</v>
      </c>
      <c r="M1549" s="10" t="s">
        <v>54</v>
      </c>
      <c r="N1549" s="5">
        <v>2.0078132550953098</v>
      </c>
      <c r="O1549" s="5">
        <v>1.6302367633858801</v>
      </c>
      <c r="P1549" s="5">
        <v>1.3915807538374501</v>
      </c>
      <c r="Q1549" s="5" t="s">
        <v>54</v>
      </c>
      <c r="R1549" s="5">
        <v>1.48342971046068</v>
      </c>
      <c r="S1549" s="11" t="s">
        <v>55</v>
      </c>
      <c r="T1549" t="s">
        <v>51</v>
      </c>
      <c r="U1549" t="s">
        <v>51</v>
      </c>
      <c r="V1549" t="s">
        <v>53</v>
      </c>
      <c r="W1549" t="s">
        <v>55</v>
      </c>
      <c r="X1549" t="s">
        <v>49</v>
      </c>
      <c r="Y1549" s="7">
        <f>ABS(Quintile_Data[[#This Row],[AE_Amt_Overall]]-MAX(Quintile_Data[[#This Row],[AE_Amt_Q1]:[AE_Amt_Q5]]))</f>
        <v>1.00872402246869</v>
      </c>
      <c r="Z1549" s="6">
        <f>ABS(MIN(Quintile_Data[[#This Row],[AE_Amt_Q1]:[AE_Amt_Q5]])-Quintile_Data[[#This Row],[AE_Amt_Overall]])</f>
        <v>0.16848007650676999</v>
      </c>
      <c r="AA1549" s="19" t="str">
        <f>VLOOKUP(Quintile_Data[[#This Row],[Deaths_Q1]],Mapping!$A$2:$B$8,2,FALSE)</f>
        <v>N/A</v>
      </c>
      <c r="AB1549" s="8">
        <f>VLOOKUP(Quintile_Data[[#This Row],[Deaths_Q2]],Mapping!$A$2:$B$8,2,FALSE)</f>
        <v>6</v>
      </c>
      <c r="AC1549" s="8">
        <f>VLOOKUP(Quintile_Data[[#This Row],[Deaths_Q3]],Mapping!$A$2:$B$8,2,FALSE)</f>
        <v>6</v>
      </c>
      <c r="AD1549" s="8">
        <f>VLOOKUP(Quintile_Data[[#This Row],[Deaths_Q4]],Mapping!$A$2:$B$8,2,FALSE)</f>
        <v>12</v>
      </c>
      <c r="AE1549" s="8" t="str">
        <f>VLOOKUP(Quintile_Data[[#This Row],[Deaths_Q5]],Mapping!$A$2:$B$8,2,FALSE)</f>
        <v>N/A</v>
      </c>
      <c r="AF1549" s="8">
        <f>VLOOKUP(Quintile_Data[[#This Row],[Deaths_Overall]],Mapping!$A$2:$B$8,2,FALSE)</f>
        <v>25</v>
      </c>
    </row>
    <row r="1550" spans="1:32" x14ac:dyDescent="0.25">
      <c r="A1550" t="s">
        <v>12</v>
      </c>
      <c r="B1550" t="s">
        <v>8</v>
      </c>
      <c r="C1550" t="s">
        <v>9</v>
      </c>
      <c r="D1550" t="s">
        <v>17</v>
      </c>
      <c r="E1550" t="s">
        <v>61</v>
      </c>
      <c r="F1550" t="s">
        <v>7</v>
      </c>
      <c r="G1550" s="10" t="s">
        <v>54</v>
      </c>
      <c r="H1550" s="5">
        <v>1.0310640466473799</v>
      </c>
      <c r="I1550" s="5">
        <v>0.86322781341294996</v>
      </c>
      <c r="J1550" s="5" t="s">
        <v>54</v>
      </c>
      <c r="K1550" s="5" t="s">
        <v>54</v>
      </c>
      <c r="L1550" s="5">
        <v>0.86663617936169801</v>
      </c>
      <c r="M1550" s="10" t="s">
        <v>54</v>
      </c>
      <c r="N1550" s="5">
        <v>1.21612800592959</v>
      </c>
      <c r="O1550" s="5">
        <v>1.0983930773033701</v>
      </c>
      <c r="P1550" s="5" t="s">
        <v>54</v>
      </c>
      <c r="Q1550" s="5" t="s">
        <v>54</v>
      </c>
      <c r="R1550" s="5">
        <v>1.0967073193018599</v>
      </c>
      <c r="S1550" s="11" t="s">
        <v>55</v>
      </c>
      <c r="T1550" t="s">
        <v>51</v>
      </c>
      <c r="U1550" t="s">
        <v>53</v>
      </c>
      <c r="V1550" t="s">
        <v>55</v>
      </c>
      <c r="W1550" t="s">
        <v>55</v>
      </c>
      <c r="X1550" t="s">
        <v>49</v>
      </c>
      <c r="Y1550" s="7">
        <f>ABS(Quintile_Data[[#This Row],[AE_Amt_Overall]]-MAX(Quintile_Data[[#This Row],[AE_Amt_Q1]:[AE_Amt_Q5]]))</f>
        <v>0.16442786728568193</v>
      </c>
      <c r="Z1550" s="6">
        <f>ABS(MIN(Quintile_Data[[#This Row],[AE_Amt_Q1]:[AE_Amt_Q5]])-Quintile_Data[[#This Row],[AE_Amt_Overall]])</f>
        <v>3.4083659487480489E-3</v>
      </c>
      <c r="AA1550" s="19" t="str">
        <f>VLOOKUP(Quintile_Data[[#This Row],[Deaths_Q1]],Mapping!$A$2:$B$8,2,FALSE)</f>
        <v>N/A</v>
      </c>
      <c r="AB1550" s="8">
        <f>VLOOKUP(Quintile_Data[[#This Row],[Deaths_Q2]],Mapping!$A$2:$B$8,2,FALSE)</f>
        <v>6</v>
      </c>
      <c r="AC1550" s="8">
        <f>VLOOKUP(Quintile_Data[[#This Row],[Deaths_Q3]],Mapping!$A$2:$B$8,2,FALSE)</f>
        <v>12</v>
      </c>
      <c r="AD1550" s="8" t="str">
        <f>VLOOKUP(Quintile_Data[[#This Row],[Deaths_Q4]],Mapping!$A$2:$B$8,2,FALSE)</f>
        <v>N/A</v>
      </c>
      <c r="AE1550" s="8" t="str">
        <f>VLOOKUP(Quintile_Data[[#This Row],[Deaths_Q5]],Mapping!$A$2:$B$8,2,FALSE)</f>
        <v>N/A</v>
      </c>
      <c r="AF1550" s="8">
        <f>VLOOKUP(Quintile_Data[[#This Row],[Deaths_Overall]],Mapping!$A$2:$B$8,2,FALSE)</f>
        <v>25</v>
      </c>
    </row>
    <row r="1551" spans="1:32" x14ac:dyDescent="0.25">
      <c r="A1551" t="s">
        <v>12</v>
      </c>
      <c r="B1551" t="s">
        <v>8</v>
      </c>
      <c r="C1551" t="s">
        <v>9</v>
      </c>
      <c r="D1551" t="s">
        <v>17</v>
      </c>
      <c r="E1551" t="s">
        <v>61</v>
      </c>
      <c r="F1551" t="s">
        <v>57</v>
      </c>
      <c r="G1551" s="10" t="s">
        <v>54</v>
      </c>
      <c r="H1551" s="5">
        <v>1.92538117581013</v>
      </c>
      <c r="I1551" s="5">
        <v>1.0531560055235301</v>
      </c>
      <c r="J1551" s="5">
        <v>0.88262535127112396</v>
      </c>
      <c r="K1551" s="5" t="s">
        <v>54</v>
      </c>
      <c r="L1551" s="5">
        <v>0.92901466894780704</v>
      </c>
      <c r="M1551" s="10" t="s">
        <v>54</v>
      </c>
      <c r="N1551" s="5">
        <v>1.74989059085167</v>
      </c>
      <c r="O1551" s="5">
        <v>1.37909632493544</v>
      </c>
      <c r="P1551" s="5">
        <v>1.1496506967845901</v>
      </c>
      <c r="Q1551" s="5" t="s">
        <v>54</v>
      </c>
      <c r="R1551" s="5">
        <v>1.27845964517313</v>
      </c>
      <c r="S1551" s="11" t="s">
        <v>55</v>
      </c>
      <c r="T1551" t="s">
        <v>51</v>
      </c>
      <c r="U1551" t="s">
        <v>49</v>
      </c>
      <c r="V1551" t="s">
        <v>49</v>
      </c>
      <c r="W1551" t="s">
        <v>55</v>
      </c>
      <c r="X1551" t="s">
        <v>49</v>
      </c>
      <c r="Y1551" s="7">
        <f>ABS(Quintile_Data[[#This Row],[AE_Amt_Overall]]-MAX(Quintile_Data[[#This Row],[AE_Amt_Q1]:[AE_Amt_Q5]]))</f>
        <v>0.99636650686232298</v>
      </c>
      <c r="Z1551" s="6">
        <f>ABS(MIN(Quintile_Data[[#This Row],[AE_Amt_Q1]:[AE_Amt_Q5]])-Quintile_Data[[#This Row],[AE_Amt_Overall]])</f>
        <v>4.6389317676683084E-2</v>
      </c>
      <c r="AA1551" s="19" t="str">
        <f>VLOOKUP(Quintile_Data[[#This Row],[Deaths_Q1]],Mapping!$A$2:$B$8,2,FALSE)</f>
        <v>N/A</v>
      </c>
      <c r="AB1551" s="8">
        <f>VLOOKUP(Quintile_Data[[#This Row],[Deaths_Q2]],Mapping!$A$2:$B$8,2,FALSE)</f>
        <v>6</v>
      </c>
      <c r="AC1551" s="8">
        <f>VLOOKUP(Quintile_Data[[#This Row],[Deaths_Q3]],Mapping!$A$2:$B$8,2,FALSE)</f>
        <v>25</v>
      </c>
      <c r="AD1551" s="8">
        <f>VLOOKUP(Quintile_Data[[#This Row],[Deaths_Q4]],Mapping!$A$2:$B$8,2,FALSE)</f>
        <v>25</v>
      </c>
      <c r="AE1551" s="8" t="str">
        <f>VLOOKUP(Quintile_Data[[#This Row],[Deaths_Q5]],Mapping!$A$2:$B$8,2,FALSE)</f>
        <v>N/A</v>
      </c>
      <c r="AF1551" s="8">
        <f>VLOOKUP(Quintile_Data[[#This Row],[Deaths_Overall]],Mapping!$A$2:$B$8,2,FALSE)</f>
        <v>25</v>
      </c>
    </row>
    <row r="1552" spans="1:32" x14ac:dyDescent="0.25">
      <c r="A1552" t="s">
        <v>12</v>
      </c>
      <c r="B1552" t="s">
        <v>8</v>
      </c>
      <c r="C1552" t="s">
        <v>9</v>
      </c>
      <c r="D1552" t="s">
        <v>17</v>
      </c>
      <c r="E1552" t="s">
        <v>62</v>
      </c>
      <c r="F1552" t="s">
        <v>16</v>
      </c>
      <c r="G1552" s="10" t="s">
        <v>54</v>
      </c>
      <c r="H1552" s="5" t="s">
        <v>54</v>
      </c>
      <c r="I1552" s="5">
        <v>1.5298816103919699</v>
      </c>
      <c r="J1552" s="5">
        <v>1.2050523033505001</v>
      </c>
      <c r="K1552" s="5">
        <v>0.80526876424287896</v>
      </c>
      <c r="L1552" s="5">
        <v>1.26200403894029</v>
      </c>
      <c r="M1552" s="10" t="s">
        <v>54</v>
      </c>
      <c r="N1552" s="5" t="s">
        <v>54</v>
      </c>
      <c r="O1552" s="5">
        <v>1.4628103949126601</v>
      </c>
      <c r="P1552" s="5">
        <v>1.1911466633671799</v>
      </c>
      <c r="Q1552" s="5">
        <v>0.86516886172146801</v>
      </c>
      <c r="R1552" s="5">
        <v>1.28354805374021</v>
      </c>
      <c r="S1552" s="11" t="s">
        <v>55</v>
      </c>
      <c r="T1552" t="s">
        <v>55</v>
      </c>
      <c r="U1552" t="s">
        <v>53</v>
      </c>
      <c r="V1552" t="s">
        <v>53</v>
      </c>
      <c r="W1552" t="s">
        <v>51</v>
      </c>
      <c r="X1552" t="s">
        <v>49</v>
      </c>
      <c r="Y1552" s="7">
        <f>ABS(Quintile_Data[[#This Row],[AE_Amt_Overall]]-MAX(Quintile_Data[[#This Row],[AE_Amt_Q1]:[AE_Amt_Q5]]))</f>
        <v>0.2678775714516799</v>
      </c>
      <c r="Z1552" s="6">
        <f>ABS(MIN(Quintile_Data[[#This Row],[AE_Amt_Q1]:[AE_Amt_Q5]])-Quintile_Data[[#This Row],[AE_Amt_Overall]])</f>
        <v>0.45673527469741104</v>
      </c>
      <c r="AA1552" s="19" t="str">
        <f>VLOOKUP(Quintile_Data[[#This Row],[Deaths_Q1]],Mapping!$A$2:$B$8,2,FALSE)</f>
        <v>N/A</v>
      </c>
      <c r="AB1552" s="8" t="str">
        <f>VLOOKUP(Quintile_Data[[#This Row],[Deaths_Q2]],Mapping!$A$2:$B$8,2,FALSE)</f>
        <v>N/A</v>
      </c>
      <c r="AC1552" s="8">
        <f>VLOOKUP(Quintile_Data[[#This Row],[Deaths_Q3]],Mapping!$A$2:$B$8,2,FALSE)</f>
        <v>12</v>
      </c>
      <c r="AD1552" s="8">
        <f>VLOOKUP(Quintile_Data[[#This Row],[Deaths_Q4]],Mapping!$A$2:$B$8,2,FALSE)</f>
        <v>12</v>
      </c>
      <c r="AE1552" s="8">
        <f>VLOOKUP(Quintile_Data[[#This Row],[Deaths_Q5]],Mapping!$A$2:$B$8,2,FALSE)</f>
        <v>6</v>
      </c>
      <c r="AF1552" s="8">
        <f>VLOOKUP(Quintile_Data[[#This Row],[Deaths_Overall]],Mapping!$A$2:$B$8,2,FALSE)</f>
        <v>25</v>
      </c>
    </row>
    <row r="1553" spans="1:32" x14ac:dyDescent="0.25">
      <c r="A1553" t="s">
        <v>12</v>
      </c>
      <c r="B1553" t="s">
        <v>8</v>
      </c>
      <c r="C1553" t="s">
        <v>9</v>
      </c>
      <c r="D1553" t="s">
        <v>17</v>
      </c>
      <c r="E1553" t="s">
        <v>62</v>
      </c>
      <c r="F1553" t="s">
        <v>7</v>
      </c>
      <c r="G1553" s="10" t="s">
        <v>54</v>
      </c>
      <c r="H1553" s="5">
        <v>1.3437745636165801</v>
      </c>
      <c r="I1553" s="5">
        <v>0.95113171417544295</v>
      </c>
      <c r="J1553" s="5">
        <v>0.78623011468171899</v>
      </c>
      <c r="K1553" s="5" t="s">
        <v>54</v>
      </c>
      <c r="L1553" s="5">
        <v>0.96493850385302604</v>
      </c>
      <c r="M1553" s="10" t="s">
        <v>54</v>
      </c>
      <c r="N1553" s="5">
        <v>1.13729803082307</v>
      </c>
      <c r="O1553" s="5">
        <v>1.13101158340755</v>
      </c>
      <c r="P1553" s="5">
        <v>0.87915258156457399</v>
      </c>
      <c r="Q1553" s="5" t="s">
        <v>54</v>
      </c>
      <c r="R1553" s="5">
        <v>0.96617621682709198</v>
      </c>
      <c r="S1553" s="11" t="s">
        <v>55</v>
      </c>
      <c r="T1553" t="s">
        <v>51</v>
      </c>
      <c r="U1553" t="s">
        <v>51</v>
      </c>
      <c r="V1553" t="s">
        <v>53</v>
      </c>
      <c r="W1553" t="s">
        <v>55</v>
      </c>
      <c r="X1553" t="s">
        <v>49</v>
      </c>
      <c r="Y1553" s="7">
        <f>ABS(Quintile_Data[[#This Row],[AE_Amt_Overall]]-MAX(Quintile_Data[[#This Row],[AE_Amt_Q1]:[AE_Amt_Q5]]))</f>
        <v>0.37883605976355406</v>
      </c>
      <c r="Z1553" s="6">
        <f>ABS(MIN(Quintile_Data[[#This Row],[AE_Amt_Q1]:[AE_Amt_Q5]])-Quintile_Data[[#This Row],[AE_Amt_Overall]])</f>
        <v>0.17870838917130705</v>
      </c>
      <c r="AA1553" s="19" t="str">
        <f>VLOOKUP(Quintile_Data[[#This Row],[Deaths_Q1]],Mapping!$A$2:$B$8,2,FALSE)</f>
        <v>N/A</v>
      </c>
      <c r="AB1553" s="8">
        <f>VLOOKUP(Quintile_Data[[#This Row],[Deaths_Q2]],Mapping!$A$2:$B$8,2,FALSE)</f>
        <v>6</v>
      </c>
      <c r="AC1553" s="8">
        <f>VLOOKUP(Quintile_Data[[#This Row],[Deaths_Q3]],Mapping!$A$2:$B$8,2,FALSE)</f>
        <v>6</v>
      </c>
      <c r="AD1553" s="8">
        <f>VLOOKUP(Quintile_Data[[#This Row],[Deaths_Q4]],Mapping!$A$2:$B$8,2,FALSE)</f>
        <v>12</v>
      </c>
      <c r="AE1553" s="8" t="str">
        <f>VLOOKUP(Quintile_Data[[#This Row],[Deaths_Q5]],Mapping!$A$2:$B$8,2,FALSE)</f>
        <v>N/A</v>
      </c>
      <c r="AF1553" s="8">
        <f>VLOOKUP(Quintile_Data[[#This Row],[Deaths_Overall]],Mapping!$A$2:$B$8,2,FALSE)</f>
        <v>25</v>
      </c>
    </row>
    <row r="1554" spans="1:32" x14ac:dyDescent="0.25">
      <c r="A1554" t="s">
        <v>12</v>
      </c>
      <c r="B1554" t="s">
        <v>8</v>
      </c>
      <c r="C1554" t="s">
        <v>9</v>
      </c>
      <c r="D1554" t="s">
        <v>17</v>
      </c>
      <c r="E1554" t="s">
        <v>62</v>
      </c>
      <c r="F1554" t="s">
        <v>57</v>
      </c>
      <c r="G1554" s="10">
        <v>2.6317059620029899</v>
      </c>
      <c r="H1554" s="5">
        <v>1.54844718133116</v>
      </c>
      <c r="I1554" s="5">
        <v>1.16701768618211</v>
      </c>
      <c r="J1554" s="5">
        <v>0.88397265272179304</v>
      </c>
      <c r="K1554" s="5">
        <v>0.49945926922481798</v>
      </c>
      <c r="L1554" s="5">
        <v>1.0158408139887001</v>
      </c>
      <c r="M1554" s="10">
        <v>2.33910395687177</v>
      </c>
      <c r="N1554" s="5">
        <v>1.3781740725252101</v>
      </c>
      <c r="O1554" s="5">
        <v>1.0427769388318699</v>
      </c>
      <c r="P1554" s="5">
        <v>1.0318810144717701</v>
      </c>
      <c r="Q1554" s="5">
        <v>0.81148358724000003</v>
      </c>
      <c r="R1554" s="5">
        <v>1.1096191680797001</v>
      </c>
      <c r="S1554" s="11" t="s">
        <v>51</v>
      </c>
      <c r="T1554" t="s">
        <v>53</v>
      </c>
      <c r="U1554" t="s">
        <v>53</v>
      </c>
      <c r="V1554" t="s">
        <v>49</v>
      </c>
      <c r="W1554" t="s">
        <v>51</v>
      </c>
      <c r="X1554" t="s">
        <v>49</v>
      </c>
      <c r="Y1554" s="7">
        <f>ABS(Quintile_Data[[#This Row],[AE_Amt_Overall]]-MAX(Quintile_Data[[#This Row],[AE_Amt_Q1]:[AE_Amt_Q5]]))</f>
        <v>1.6158651480142898</v>
      </c>
      <c r="Z1554" s="6">
        <f>ABS(MIN(Quintile_Data[[#This Row],[AE_Amt_Q1]:[AE_Amt_Q5]])-Quintile_Data[[#This Row],[AE_Amt_Overall]])</f>
        <v>0.51638154476388209</v>
      </c>
      <c r="AA1554" s="19">
        <f>VLOOKUP(Quintile_Data[[#This Row],[Deaths_Q1]],Mapping!$A$2:$B$8,2,FALSE)</f>
        <v>6</v>
      </c>
      <c r="AB1554" s="8">
        <f>VLOOKUP(Quintile_Data[[#This Row],[Deaths_Q2]],Mapping!$A$2:$B$8,2,FALSE)</f>
        <v>12</v>
      </c>
      <c r="AC1554" s="8">
        <f>VLOOKUP(Quintile_Data[[#This Row],[Deaths_Q3]],Mapping!$A$2:$B$8,2,FALSE)</f>
        <v>12</v>
      </c>
      <c r="AD1554" s="8">
        <f>VLOOKUP(Quintile_Data[[#This Row],[Deaths_Q4]],Mapping!$A$2:$B$8,2,FALSE)</f>
        <v>25</v>
      </c>
      <c r="AE1554" s="8">
        <f>VLOOKUP(Quintile_Data[[#This Row],[Deaths_Q5]],Mapping!$A$2:$B$8,2,FALSE)</f>
        <v>6</v>
      </c>
      <c r="AF1554" s="8">
        <f>VLOOKUP(Quintile_Data[[#This Row],[Deaths_Overall]],Mapping!$A$2:$B$8,2,FALSE)</f>
        <v>25</v>
      </c>
    </row>
    <row r="1555" spans="1:32" x14ac:dyDescent="0.25">
      <c r="A1555" t="s">
        <v>12</v>
      </c>
      <c r="B1555" t="s">
        <v>8</v>
      </c>
      <c r="C1555" t="s">
        <v>9</v>
      </c>
      <c r="D1555" t="s">
        <v>17</v>
      </c>
      <c r="E1555" t="s">
        <v>11</v>
      </c>
      <c r="F1555" t="s">
        <v>16</v>
      </c>
      <c r="G1555" s="10" t="s">
        <v>54</v>
      </c>
      <c r="H1555" s="5">
        <v>1.7247780449575101</v>
      </c>
      <c r="I1555" s="5">
        <v>1.38444883394619</v>
      </c>
      <c r="J1555" s="5">
        <v>0.89083241912158995</v>
      </c>
      <c r="K1555" s="5" t="s">
        <v>54</v>
      </c>
      <c r="L1555" s="5">
        <v>1.32476981665997</v>
      </c>
      <c r="M1555" s="10" t="s">
        <v>54</v>
      </c>
      <c r="N1555" s="5">
        <v>1.6699700025683</v>
      </c>
      <c r="O1555" s="5">
        <v>1.4126582037673501</v>
      </c>
      <c r="P1555" s="5">
        <v>0.92022223623664301</v>
      </c>
      <c r="Q1555" s="5" t="s">
        <v>54</v>
      </c>
      <c r="R1555" s="5">
        <v>1.36644647439529</v>
      </c>
      <c r="S1555" s="11" t="s">
        <v>55</v>
      </c>
      <c r="T1555" t="s">
        <v>51</v>
      </c>
      <c r="U1555" t="s">
        <v>53</v>
      </c>
      <c r="V1555" t="s">
        <v>51</v>
      </c>
      <c r="W1555" t="s">
        <v>55</v>
      </c>
      <c r="X1555" t="s">
        <v>49</v>
      </c>
      <c r="Y1555" s="7">
        <f>ABS(Quintile_Data[[#This Row],[AE_Amt_Overall]]-MAX(Quintile_Data[[#This Row],[AE_Amt_Q1]:[AE_Amt_Q5]]))</f>
        <v>0.40000822829754012</v>
      </c>
      <c r="Z1555" s="6">
        <f>ABS(MIN(Quintile_Data[[#This Row],[AE_Amt_Q1]:[AE_Amt_Q5]])-Quintile_Data[[#This Row],[AE_Amt_Overall]])</f>
        <v>0.43393739753838001</v>
      </c>
      <c r="AA1555" s="19" t="str">
        <f>VLOOKUP(Quintile_Data[[#This Row],[Deaths_Q1]],Mapping!$A$2:$B$8,2,FALSE)</f>
        <v>N/A</v>
      </c>
      <c r="AB1555" s="8">
        <f>VLOOKUP(Quintile_Data[[#This Row],[Deaths_Q2]],Mapping!$A$2:$B$8,2,FALSE)</f>
        <v>6</v>
      </c>
      <c r="AC1555" s="8">
        <f>VLOOKUP(Quintile_Data[[#This Row],[Deaths_Q3]],Mapping!$A$2:$B$8,2,FALSE)</f>
        <v>12</v>
      </c>
      <c r="AD1555" s="8">
        <f>VLOOKUP(Quintile_Data[[#This Row],[Deaths_Q4]],Mapping!$A$2:$B$8,2,FALSE)</f>
        <v>6</v>
      </c>
      <c r="AE1555" s="8" t="str">
        <f>VLOOKUP(Quintile_Data[[#This Row],[Deaths_Q5]],Mapping!$A$2:$B$8,2,FALSE)</f>
        <v>N/A</v>
      </c>
      <c r="AF1555" s="8">
        <f>VLOOKUP(Quintile_Data[[#This Row],[Deaths_Overall]],Mapping!$A$2:$B$8,2,FALSE)</f>
        <v>25</v>
      </c>
    </row>
    <row r="1556" spans="1:32" x14ac:dyDescent="0.25">
      <c r="A1556" t="s">
        <v>12</v>
      </c>
      <c r="B1556" t="s">
        <v>8</v>
      </c>
      <c r="C1556" t="s">
        <v>9</v>
      </c>
      <c r="D1556" t="s">
        <v>17</v>
      </c>
      <c r="E1556" t="s">
        <v>11</v>
      </c>
      <c r="F1556" t="s">
        <v>7</v>
      </c>
      <c r="G1556" s="10" t="s">
        <v>54</v>
      </c>
      <c r="H1556" s="5">
        <v>1.8848373028186201</v>
      </c>
      <c r="I1556" s="5">
        <v>1.28996664922213</v>
      </c>
      <c r="J1556" s="5">
        <v>0.70153684116918302</v>
      </c>
      <c r="K1556" s="5">
        <v>0.48808611872686603</v>
      </c>
      <c r="L1556" s="5">
        <v>1.00327735242843</v>
      </c>
      <c r="M1556" s="10" t="s">
        <v>54</v>
      </c>
      <c r="N1556" s="5">
        <v>1.5950022362621801</v>
      </c>
      <c r="O1556" s="5">
        <v>1.26363476158287</v>
      </c>
      <c r="P1556" s="5">
        <v>0.85442538620035702</v>
      </c>
      <c r="Q1556" s="5">
        <v>0.66003226580806595</v>
      </c>
      <c r="R1556" s="5">
        <v>1.03067245152401</v>
      </c>
      <c r="S1556" s="11" t="s">
        <v>55</v>
      </c>
      <c r="T1556" t="s">
        <v>51</v>
      </c>
      <c r="U1556" t="s">
        <v>51</v>
      </c>
      <c r="V1556" t="s">
        <v>51</v>
      </c>
      <c r="W1556" t="s">
        <v>51</v>
      </c>
      <c r="X1556" t="s">
        <v>53</v>
      </c>
      <c r="Y1556" s="7">
        <f>ABS(Quintile_Data[[#This Row],[AE_Amt_Overall]]-MAX(Quintile_Data[[#This Row],[AE_Amt_Q1]:[AE_Amt_Q5]]))</f>
        <v>0.88155995039019008</v>
      </c>
      <c r="Z1556" s="6">
        <f>ABS(MIN(Quintile_Data[[#This Row],[AE_Amt_Q1]:[AE_Amt_Q5]])-Quintile_Data[[#This Row],[AE_Amt_Overall]])</f>
        <v>0.51519123370156394</v>
      </c>
      <c r="AA1556" s="19" t="str">
        <f>VLOOKUP(Quintile_Data[[#This Row],[Deaths_Q1]],Mapping!$A$2:$B$8,2,FALSE)</f>
        <v>N/A</v>
      </c>
      <c r="AB1556" s="8">
        <f>VLOOKUP(Quintile_Data[[#This Row],[Deaths_Q2]],Mapping!$A$2:$B$8,2,FALSE)</f>
        <v>6</v>
      </c>
      <c r="AC1556" s="8">
        <f>VLOOKUP(Quintile_Data[[#This Row],[Deaths_Q3]],Mapping!$A$2:$B$8,2,FALSE)</f>
        <v>6</v>
      </c>
      <c r="AD1556" s="8">
        <f>VLOOKUP(Quintile_Data[[#This Row],[Deaths_Q4]],Mapping!$A$2:$B$8,2,FALSE)</f>
        <v>6</v>
      </c>
      <c r="AE1556" s="8">
        <f>VLOOKUP(Quintile_Data[[#This Row],[Deaths_Q5]],Mapping!$A$2:$B$8,2,FALSE)</f>
        <v>6</v>
      </c>
      <c r="AF1556" s="8">
        <f>VLOOKUP(Quintile_Data[[#This Row],[Deaths_Overall]],Mapping!$A$2:$B$8,2,FALSE)</f>
        <v>12</v>
      </c>
    </row>
    <row r="1557" spans="1:32" x14ac:dyDescent="0.25">
      <c r="A1557" t="s">
        <v>12</v>
      </c>
      <c r="B1557" t="s">
        <v>8</v>
      </c>
      <c r="C1557" t="s">
        <v>9</v>
      </c>
      <c r="D1557" t="s">
        <v>17</v>
      </c>
      <c r="E1557" t="s">
        <v>11</v>
      </c>
      <c r="F1557" t="s">
        <v>57</v>
      </c>
      <c r="G1557" s="10" t="s">
        <v>54</v>
      </c>
      <c r="H1557" s="5">
        <v>1.9033222282314699</v>
      </c>
      <c r="I1557" s="5">
        <v>1.42959432307372</v>
      </c>
      <c r="J1557" s="5">
        <v>0.70828881631618201</v>
      </c>
      <c r="K1557" s="5" t="s">
        <v>54</v>
      </c>
      <c r="L1557" s="5">
        <v>1.0418319847658299</v>
      </c>
      <c r="M1557" s="10" t="s">
        <v>54</v>
      </c>
      <c r="N1557" s="5">
        <v>1.61707156238645</v>
      </c>
      <c r="O1557" s="5">
        <v>1.41304893034393</v>
      </c>
      <c r="P1557" s="5">
        <v>0.82895455557109898</v>
      </c>
      <c r="Q1557" s="5" t="s">
        <v>54</v>
      </c>
      <c r="R1557" s="5">
        <v>1.18472601733758</v>
      </c>
      <c r="S1557" s="11" t="s">
        <v>55</v>
      </c>
      <c r="T1557" t="s">
        <v>51</v>
      </c>
      <c r="U1557" t="s">
        <v>53</v>
      </c>
      <c r="V1557" t="s">
        <v>53</v>
      </c>
      <c r="W1557" t="s">
        <v>55</v>
      </c>
      <c r="X1557" t="s">
        <v>49</v>
      </c>
      <c r="Y1557" s="7">
        <f>ABS(Quintile_Data[[#This Row],[AE_Amt_Overall]]-MAX(Quintile_Data[[#This Row],[AE_Amt_Q1]:[AE_Amt_Q5]]))</f>
        <v>0.86149024346563996</v>
      </c>
      <c r="Z1557" s="6">
        <f>ABS(MIN(Quintile_Data[[#This Row],[AE_Amt_Q1]:[AE_Amt_Q5]])-Quintile_Data[[#This Row],[AE_Amt_Overall]])</f>
        <v>0.33354316844964793</v>
      </c>
      <c r="AA1557" s="19" t="str">
        <f>VLOOKUP(Quintile_Data[[#This Row],[Deaths_Q1]],Mapping!$A$2:$B$8,2,FALSE)</f>
        <v>N/A</v>
      </c>
      <c r="AB1557" s="8">
        <f>VLOOKUP(Quintile_Data[[#This Row],[Deaths_Q2]],Mapping!$A$2:$B$8,2,FALSE)</f>
        <v>6</v>
      </c>
      <c r="AC1557" s="8">
        <f>VLOOKUP(Quintile_Data[[#This Row],[Deaths_Q3]],Mapping!$A$2:$B$8,2,FALSE)</f>
        <v>12</v>
      </c>
      <c r="AD1557" s="8">
        <f>VLOOKUP(Quintile_Data[[#This Row],[Deaths_Q4]],Mapping!$A$2:$B$8,2,FALSE)</f>
        <v>12</v>
      </c>
      <c r="AE1557" s="8" t="str">
        <f>VLOOKUP(Quintile_Data[[#This Row],[Deaths_Q5]],Mapping!$A$2:$B$8,2,FALSE)</f>
        <v>N/A</v>
      </c>
      <c r="AF1557" s="8">
        <f>VLOOKUP(Quintile_Data[[#This Row],[Deaths_Overall]],Mapping!$A$2:$B$8,2,FALSE)</f>
        <v>25</v>
      </c>
    </row>
    <row r="1558" spans="1:32" x14ac:dyDescent="0.25">
      <c r="A1558" t="s">
        <v>12</v>
      </c>
      <c r="B1558" t="s">
        <v>8</v>
      </c>
      <c r="C1558" t="s">
        <v>9</v>
      </c>
      <c r="D1558" t="s">
        <v>17</v>
      </c>
      <c r="E1558" t="s">
        <v>58</v>
      </c>
      <c r="F1558" t="s">
        <v>16</v>
      </c>
      <c r="G1558" s="10">
        <v>3.2527005351801099</v>
      </c>
      <c r="H1558" s="5">
        <v>2.1460657258786999</v>
      </c>
      <c r="I1558" s="5">
        <v>1.57765406797803</v>
      </c>
      <c r="J1558" s="5">
        <v>1.28888111428846</v>
      </c>
      <c r="K1558" s="5">
        <v>0.87747348341084397</v>
      </c>
      <c r="L1558" s="5">
        <v>1.3000485246425799</v>
      </c>
      <c r="M1558" s="10">
        <v>3.0280337132908302</v>
      </c>
      <c r="N1558" s="5">
        <v>1.9288392819292299</v>
      </c>
      <c r="O1558" s="5">
        <v>1.5569816542113499</v>
      </c>
      <c r="P1558" s="5">
        <v>1.32606364402687</v>
      </c>
      <c r="Q1558" s="5">
        <v>1.0754276237318701</v>
      </c>
      <c r="R1558" s="5">
        <v>1.37556027077452</v>
      </c>
      <c r="S1558" s="11" t="s">
        <v>51</v>
      </c>
      <c r="T1558" t="s">
        <v>51</v>
      </c>
      <c r="U1558" t="s">
        <v>53</v>
      </c>
      <c r="V1558" t="s">
        <v>49</v>
      </c>
      <c r="W1558" t="s">
        <v>53</v>
      </c>
      <c r="X1558" t="s">
        <v>48</v>
      </c>
      <c r="Y1558" s="7">
        <f>ABS(Quintile_Data[[#This Row],[AE_Amt_Overall]]-MAX(Quintile_Data[[#This Row],[AE_Amt_Q1]:[AE_Amt_Q5]]))</f>
        <v>1.95265201053753</v>
      </c>
      <c r="Z1558" s="6">
        <f>ABS(MIN(Quintile_Data[[#This Row],[AE_Amt_Q1]:[AE_Amt_Q5]])-Quintile_Data[[#This Row],[AE_Amt_Overall]])</f>
        <v>0.42257504123173595</v>
      </c>
      <c r="AA1558" s="19">
        <f>VLOOKUP(Quintile_Data[[#This Row],[Deaths_Q1]],Mapping!$A$2:$B$8,2,FALSE)</f>
        <v>6</v>
      </c>
      <c r="AB1558" s="8">
        <f>VLOOKUP(Quintile_Data[[#This Row],[Deaths_Q2]],Mapping!$A$2:$B$8,2,FALSE)</f>
        <v>6</v>
      </c>
      <c r="AC1558" s="8">
        <f>VLOOKUP(Quintile_Data[[#This Row],[Deaths_Q3]],Mapping!$A$2:$B$8,2,FALSE)</f>
        <v>12</v>
      </c>
      <c r="AD1558" s="8">
        <f>VLOOKUP(Quintile_Data[[#This Row],[Deaths_Q4]],Mapping!$A$2:$B$8,2,FALSE)</f>
        <v>25</v>
      </c>
      <c r="AE1558" s="8">
        <f>VLOOKUP(Quintile_Data[[#This Row],[Deaths_Q5]],Mapping!$A$2:$B$8,2,FALSE)</f>
        <v>12</v>
      </c>
      <c r="AF1558" s="8">
        <f>VLOOKUP(Quintile_Data[[#This Row],[Deaths_Overall]],Mapping!$A$2:$B$8,2,FALSE)</f>
        <v>50</v>
      </c>
    </row>
    <row r="1559" spans="1:32" x14ac:dyDescent="0.25">
      <c r="A1559" t="s">
        <v>12</v>
      </c>
      <c r="B1559" t="s">
        <v>8</v>
      </c>
      <c r="C1559" t="s">
        <v>9</v>
      </c>
      <c r="D1559" t="s">
        <v>17</v>
      </c>
      <c r="E1559" t="s">
        <v>58</v>
      </c>
      <c r="F1559" t="s">
        <v>7</v>
      </c>
      <c r="G1559" s="10" t="s">
        <v>54</v>
      </c>
      <c r="H1559" s="5">
        <v>1.7060144916839901</v>
      </c>
      <c r="I1559" s="5">
        <v>1.0616717693729201</v>
      </c>
      <c r="J1559" s="5">
        <v>0.82244056593354997</v>
      </c>
      <c r="K1559" s="5">
        <v>0.55685995621033701</v>
      </c>
      <c r="L1559" s="5">
        <v>0.94294249539837505</v>
      </c>
      <c r="M1559" s="10" t="s">
        <v>54</v>
      </c>
      <c r="N1559" s="5">
        <v>1.5645377857437901</v>
      </c>
      <c r="O1559" s="5">
        <v>1.02892125962772</v>
      </c>
      <c r="P1559" s="5">
        <v>0.99764815302906895</v>
      </c>
      <c r="Q1559" s="5">
        <v>0.75886671721939503</v>
      </c>
      <c r="R1559" s="5">
        <v>1.02606743107998</v>
      </c>
      <c r="S1559" s="11" t="s">
        <v>55</v>
      </c>
      <c r="T1559" t="s">
        <v>51</v>
      </c>
      <c r="U1559" t="s">
        <v>49</v>
      </c>
      <c r="V1559" t="s">
        <v>49</v>
      </c>
      <c r="W1559" t="s">
        <v>51</v>
      </c>
      <c r="X1559" t="s">
        <v>49</v>
      </c>
      <c r="Y1559" s="7">
        <f>ABS(Quintile_Data[[#This Row],[AE_Amt_Overall]]-MAX(Quintile_Data[[#This Row],[AE_Amt_Q1]:[AE_Amt_Q5]]))</f>
        <v>0.76307199628561506</v>
      </c>
      <c r="Z1559" s="6">
        <f>ABS(MIN(Quintile_Data[[#This Row],[AE_Amt_Q1]:[AE_Amt_Q5]])-Quintile_Data[[#This Row],[AE_Amt_Overall]])</f>
        <v>0.38608253918803803</v>
      </c>
      <c r="AA1559" s="19" t="str">
        <f>VLOOKUP(Quintile_Data[[#This Row],[Deaths_Q1]],Mapping!$A$2:$B$8,2,FALSE)</f>
        <v>N/A</v>
      </c>
      <c r="AB1559" s="8">
        <f>VLOOKUP(Quintile_Data[[#This Row],[Deaths_Q2]],Mapping!$A$2:$B$8,2,FALSE)</f>
        <v>6</v>
      </c>
      <c r="AC1559" s="8">
        <f>VLOOKUP(Quintile_Data[[#This Row],[Deaths_Q3]],Mapping!$A$2:$B$8,2,FALSE)</f>
        <v>25</v>
      </c>
      <c r="AD1559" s="8">
        <f>VLOOKUP(Quintile_Data[[#This Row],[Deaths_Q4]],Mapping!$A$2:$B$8,2,FALSE)</f>
        <v>25</v>
      </c>
      <c r="AE1559" s="8">
        <f>VLOOKUP(Quintile_Data[[#This Row],[Deaths_Q5]],Mapping!$A$2:$B$8,2,FALSE)</f>
        <v>6</v>
      </c>
      <c r="AF1559" s="8">
        <f>VLOOKUP(Quintile_Data[[#This Row],[Deaths_Overall]],Mapping!$A$2:$B$8,2,FALSE)</f>
        <v>25</v>
      </c>
    </row>
    <row r="1560" spans="1:32" x14ac:dyDescent="0.25">
      <c r="A1560" t="s">
        <v>12</v>
      </c>
      <c r="B1560" t="s">
        <v>8</v>
      </c>
      <c r="C1560" t="s">
        <v>9</v>
      </c>
      <c r="D1560" t="s">
        <v>17</v>
      </c>
      <c r="E1560" t="s">
        <v>58</v>
      </c>
      <c r="F1560" t="s">
        <v>57</v>
      </c>
      <c r="G1560" s="10" t="s">
        <v>54</v>
      </c>
      <c r="H1560" s="5">
        <v>1.72440421645331</v>
      </c>
      <c r="I1560" s="5">
        <v>1.1190246276703</v>
      </c>
      <c r="J1560" s="5">
        <v>0.88445960406699198</v>
      </c>
      <c r="K1560" s="5">
        <v>0.58906166913756297</v>
      </c>
      <c r="L1560" s="5">
        <v>0.99453383583327704</v>
      </c>
      <c r="M1560" s="10" t="s">
        <v>54</v>
      </c>
      <c r="N1560" s="5">
        <v>1.4999612621962199</v>
      </c>
      <c r="O1560" s="5">
        <v>1.2108702662831501</v>
      </c>
      <c r="P1560" s="5">
        <v>1.07367255554388</v>
      </c>
      <c r="Q1560" s="5">
        <v>0.99622059428450405</v>
      </c>
      <c r="R1560" s="5">
        <v>1.1874077162801899</v>
      </c>
      <c r="S1560" s="11" t="s">
        <v>55</v>
      </c>
      <c r="T1560" t="s">
        <v>49</v>
      </c>
      <c r="U1560" t="s">
        <v>49</v>
      </c>
      <c r="V1560" t="s">
        <v>49</v>
      </c>
      <c r="W1560" t="s">
        <v>53</v>
      </c>
      <c r="X1560" t="s">
        <v>48</v>
      </c>
      <c r="Y1560" s="7">
        <f>ABS(Quintile_Data[[#This Row],[AE_Amt_Overall]]-MAX(Quintile_Data[[#This Row],[AE_Amt_Q1]:[AE_Amt_Q5]]))</f>
        <v>0.72987038062003295</v>
      </c>
      <c r="Z1560" s="6">
        <f>ABS(MIN(Quintile_Data[[#This Row],[AE_Amt_Q1]:[AE_Amt_Q5]])-Quintile_Data[[#This Row],[AE_Amt_Overall]])</f>
        <v>0.40547216669571406</v>
      </c>
      <c r="AA1560" s="19" t="str">
        <f>VLOOKUP(Quintile_Data[[#This Row],[Deaths_Q1]],Mapping!$A$2:$B$8,2,FALSE)</f>
        <v>N/A</v>
      </c>
      <c r="AB1560" s="8">
        <f>VLOOKUP(Quintile_Data[[#This Row],[Deaths_Q2]],Mapping!$A$2:$B$8,2,FALSE)</f>
        <v>25</v>
      </c>
      <c r="AC1560" s="8">
        <f>VLOOKUP(Quintile_Data[[#This Row],[Deaths_Q3]],Mapping!$A$2:$B$8,2,FALSE)</f>
        <v>25</v>
      </c>
      <c r="AD1560" s="8">
        <f>VLOOKUP(Quintile_Data[[#This Row],[Deaths_Q4]],Mapping!$A$2:$B$8,2,FALSE)</f>
        <v>25</v>
      </c>
      <c r="AE1560" s="8">
        <f>VLOOKUP(Quintile_Data[[#This Row],[Deaths_Q5]],Mapping!$A$2:$B$8,2,FALSE)</f>
        <v>12</v>
      </c>
      <c r="AF1560" s="8">
        <f>VLOOKUP(Quintile_Data[[#This Row],[Deaths_Overall]],Mapping!$A$2:$B$8,2,FALSE)</f>
        <v>50</v>
      </c>
    </row>
    <row r="1561" spans="1:32" x14ac:dyDescent="0.25">
      <c r="A1561" t="s">
        <v>12</v>
      </c>
      <c r="B1561" t="s">
        <v>8</v>
      </c>
      <c r="C1561" t="s">
        <v>9</v>
      </c>
      <c r="D1561" t="s">
        <v>29</v>
      </c>
      <c r="E1561" t="s">
        <v>60</v>
      </c>
      <c r="F1561" t="s">
        <v>16</v>
      </c>
      <c r="G1561" s="10" t="s">
        <v>54</v>
      </c>
      <c r="H1561" s="5" t="s">
        <v>54</v>
      </c>
      <c r="I1561" s="5" t="s">
        <v>54</v>
      </c>
      <c r="J1561" s="5">
        <v>0.96468977207263296</v>
      </c>
      <c r="K1561" s="5" t="s">
        <v>54</v>
      </c>
      <c r="L1561" s="5">
        <v>1.04451319687824</v>
      </c>
      <c r="M1561" s="10" t="s">
        <v>54</v>
      </c>
      <c r="N1561" s="5" t="s">
        <v>54</v>
      </c>
      <c r="O1561" s="5" t="s">
        <v>54</v>
      </c>
      <c r="P1561" s="5">
        <v>1.0012620188700401</v>
      </c>
      <c r="Q1561" s="5" t="s">
        <v>54</v>
      </c>
      <c r="R1561" s="5">
        <v>1.21317624194142</v>
      </c>
      <c r="S1561" s="11" t="s">
        <v>55</v>
      </c>
      <c r="T1561" t="s">
        <v>55</v>
      </c>
      <c r="U1561" t="s">
        <v>55</v>
      </c>
      <c r="V1561" t="s">
        <v>51</v>
      </c>
      <c r="W1561" t="s">
        <v>55</v>
      </c>
      <c r="X1561" t="s">
        <v>51</v>
      </c>
      <c r="Y1561" s="7">
        <f>ABS(Quintile_Data[[#This Row],[AE_Amt_Overall]]-MAX(Quintile_Data[[#This Row],[AE_Amt_Q1]:[AE_Amt_Q5]]))</f>
        <v>7.9823424805607002E-2</v>
      </c>
      <c r="Z1561" s="6">
        <f>ABS(MIN(Quintile_Data[[#This Row],[AE_Amt_Q1]:[AE_Amt_Q5]])-Quintile_Data[[#This Row],[AE_Amt_Overall]])</f>
        <v>7.9823424805607002E-2</v>
      </c>
      <c r="AA1561" s="19" t="str">
        <f>VLOOKUP(Quintile_Data[[#This Row],[Deaths_Q1]],Mapping!$A$2:$B$8,2,FALSE)</f>
        <v>N/A</v>
      </c>
      <c r="AB1561" s="8" t="str">
        <f>VLOOKUP(Quintile_Data[[#This Row],[Deaths_Q2]],Mapping!$A$2:$B$8,2,FALSE)</f>
        <v>N/A</v>
      </c>
      <c r="AC1561" s="8" t="str">
        <f>VLOOKUP(Quintile_Data[[#This Row],[Deaths_Q3]],Mapping!$A$2:$B$8,2,FALSE)</f>
        <v>N/A</v>
      </c>
      <c r="AD1561" s="8">
        <f>VLOOKUP(Quintile_Data[[#This Row],[Deaths_Q4]],Mapping!$A$2:$B$8,2,FALSE)</f>
        <v>6</v>
      </c>
      <c r="AE1561" s="8" t="str">
        <f>VLOOKUP(Quintile_Data[[#This Row],[Deaths_Q5]],Mapping!$A$2:$B$8,2,FALSE)</f>
        <v>N/A</v>
      </c>
      <c r="AF1561" s="8">
        <f>VLOOKUP(Quintile_Data[[#This Row],[Deaths_Overall]],Mapping!$A$2:$B$8,2,FALSE)</f>
        <v>6</v>
      </c>
    </row>
    <row r="1562" spans="1:32" x14ac:dyDescent="0.25">
      <c r="A1562" t="s">
        <v>12</v>
      </c>
      <c r="B1562" t="s">
        <v>8</v>
      </c>
      <c r="C1562" t="s">
        <v>9</v>
      </c>
      <c r="D1562" t="s">
        <v>29</v>
      </c>
      <c r="E1562" t="s">
        <v>60</v>
      </c>
      <c r="F1562" t="s">
        <v>7</v>
      </c>
      <c r="G1562" s="10" t="s">
        <v>54</v>
      </c>
      <c r="H1562" s="5" t="s">
        <v>54</v>
      </c>
      <c r="I1562" s="5" t="s">
        <v>54</v>
      </c>
      <c r="J1562" s="5" t="s">
        <v>54</v>
      </c>
      <c r="K1562" s="5" t="s">
        <v>54</v>
      </c>
      <c r="L1562" s="5" t="s">
        <v>54</v>
      </c>
      <c r="M1562" s="10" t="s">
        <v>54</v>
      </c>
      <c r="N1562" s="5" t="s">
        <v>54</v>
      </c>
      <c r="O1562" s="5" t="s">
        <v>54</v>
      </c>
      <c r="P1562" s="5" t="s">
        <v>54</v>
      </c>
      <c r="Q1562" s="5" t="s">
        <v>54</v>
      </c>
      <c r="R1562" s="5" t="s">
        <v>54</v>
      </c>
      <c r="S1562" s="11" t="s">
        <v>55</v>
      </c>
      <c r="T1562" t="s">
        <v>55</v>
      </c>
      <c r="U1562" t="s">
        <v>55</v>
      </c>
      <c r="V1562" t="s">
        <v>55</v>
      </c>
      <c r="W1562" t="s">
        <v>55</v>
      </c>
      <c r="X1562" t="s">
        <v>55</v>
      </c>
      <c r="Y1562" s="7" t="e">
        <f>ABS(Quintile_Data[[#This Row],[AE_Amt_Overall]]-MAX(Quintile_Data[[#This Row],[AE_Amt_Q1]:[AE_Amt_Q5]]))</f>
        <v>#VALUE!</v>
      </c>
      <c r="Z1562" s="6" t="e">
        <f>ABS(MIN(Quintile_Data[[#This Row],[AE_Amt_Q1]:[AE_Amt_Q5]])-Quintile_Data[[#This Row],[AE_Amt_Overall]])</f>
        <v>#VALUE!</v>
      </c>
      <c r="AA1562" s="19" t="str">
        <f>VLOOKUP(Quintile_Data[[#This Row],[Deaths_Q1]],Mapping!$A$2:$B$8,2,FALSE)</f>
        <v>N/A</v>
      </c>
      <c r="AB1562" s="8" t="str">
        <f>VLOOKUP(Quintile_Data[[#This Row],[Deaths_Q2]],Mapping!$A$2:$B$8,2,FALSE)</f>
        <v>N/A</v>
      </c>
      <c r="AC1562" s="8" t="str">
        <f>VLOOKUP(Quintile_Data[[#This Row],[Deaths_Q3]],Mapping!$A$2:$B$8,2,FALSE)</f>
        <v>N/A</v>
      </c>
      <c r="AD1562" s="8" t="str">
        <f>VLOOKUP(Quintile_Data[[#This Row],[Deaths_Q4]],Mapping!$A$2:$B$8,2,FALSE)</f>
        <v>N/A</v>
      </c>
      <c r="AE1562" s="8" t="str">
        <f>VLOOKUP(Quintile_Data[[#This Row],[Deaths_Q5]],Mapping!$A$2:$B$8,2,FALSE)</f>
        <v>N/A</v>
      </c>
      <c r="AF1562" s="8" t="str">
        <f>VLOOKUP(Quintile_Data[[#This Row],[Deaths_Overall]],Mapping!$A$2:$B$8,2,FALSE)</f>
        <v>N/A</v>
      </c>
    </row>
    <row r="1563" spans="1:32" x14ac:dyDescent="0.25">
      <c r="A1563" t="s">
        <v>12</v>
      </c>
      <c r="B1563" t="s">
        <v>8</v>
      </c>
      <c r="C1563" t="s">
        <v>9</v>
      </c>
      <c r="D1563" t="s">
        <v>29</v>
      </c>
      <c r="E1563" t="s">
        <v>60</v>
      </c>
      <c r="F1563" t="s">
        <v>57</v>
      </c>
      <c r="G1563" s="10" t="s">
        <v>54</v>
      </c>
      <c r="H1563" s="5" t="s">
        <v>54</v>
      </c>
      <c r="I1563" s="5" t="s">
        <v>54</v>
      </c>
      <c r="J1563" s="5">
        <v>0.96468977207263296</v>
      </c>
      <c r="K1563" s="5" t="s">
        <v>54</v>
      </c>
      <c r="L1563" s="5">
        <v>1.0922604412286101</v>
      </c>
      <c r="M1563" s="10" t="s">
        <v>54</v>
      </c>
      <c r="N1563" s="5" t="s">
        <v>54</v>
      </c>
      <c r="O1563" s="5" t="s">
        <v>54</v>
      </c>
      <c r="P1563" s="5">
        <v>1.0012620188700401</v>
      </c>
      <c r="Q1563" s="5" t="s">
        <v>54</v>
      </c>
      <c r="R1563" s="5">
        <v>1.2225272284203399</v>
      </c>
      <c r="S1563" s="11" t="s">
        <v>55</v>
      </c>
      <c r="T1563" t="s">
        <v>55</v>
      </c>
      <c r="U1563" t="s">
        <v>55</v>
      </c>
      <c r="V1563" t="s">
        <v>51</v>
      </c>
      <c r="W1563" t="s">
        <v>55</v>
      </c>
      <c r="X1563" t="s">
        <v>51</v>
      </c>
      <c r="Y1563" s="7">
        <f>ABS(Quintile_Data[[#This Row],[AE_Amt_Overall]]-MAX(Quintile_Data[[#This Row],[AE_Amt_Q1]:[AE_Amt_Q5]]))</f>
        <v>0.12757066915597715</v>
      </c>
      <c r="Z1563" s="6">
        <f>ABS(MIN(Quintile_Data[[#This Row],[AE_Amt_Q1]:[AE_Amt_Q5]])-Quintile_Data[[#This Row],[AE_Amt_Overall]])</f>
        <v>0.12757066915597715</v>
      </c>
      <c r="AA1563" s="19" t="str">
        <f>VLOOKUP(Quintile_Data[[#This Row],[Deaths_Q1]],Mapping!$A$2:$B$8,2,FALSE)</f>
        <v>N/A</v>
      </c>
      <c r="AB1563" s="8" t="str">
        <f>VLOOKUP(Quintile_Data[[#This Row],[Deaths_Q2]],Mapping!$A$2:$B$8,2,FALSE)</f>
        <v>N/A</v>
      </c>
      <c r="AC1563" s="8" t="str">
        <f>VLOOKUP(Quintile_Data[[#This Row],[Deaths_Q3]],Mapping!$A$2:$B$8,2,FALSE)</f>
        <v>N/A</v>
      </c>
      <c r="AD1563" s="8">
        <f>VLOOKUP(Quintile_Data[[#This Row],[Deaths_Q4]],Mapping!$A$2:$B$8,2,FALSE)</f>
        <v>6</v>
      </c>
      <c r="AE1563" s="8" t="str">
        <f>VLOOKUP(Quintile_Data[[#This Row],[Deaths_Q5]],Mapping!$A$2:$B$8,2,FALSE)</f>
        <v>N/A</v>
      </c>
      <c r="AF1563" s="8">
        <f>VLOOKUP(Quintile_Data[[#This Row],[Deaths_Overall]],Mapping!$A$2:$B$8,2,FALSE)</f>
        <v>6</v>
      </c>
    </row>
    <row r="1564" spans="1:32" x14ac:dyDescent="0.25">
      <c r="A1564" t="s">
        <v>12</v>
      </c>
      <c r="B1564" t="s">
        <v>8</v>
      </c>
      <c r="C1564" t="s">
        <v>9</v>
      </c>
      <c r="D1564" t="s">
        <v>29</v>
      </c>
      <c r="E1564" t="s">
        <v>61</v>
      </c>
      <c r="F1564" t="s">
        <v>16</v>
      </c>
      <c r="G1564" s="10">
        <v>2.1515023050672601</v>
      </c>
      <c r="H1564" s="5">
        <v>1.7537984259842301</v>
      </c>
      <c r="I1564" s="5">
        <v>1.30066387960531</v>
      </c>
      <c r="J1564" s="5">
        <v>1.1051623990577599</v>
      </c>
      <c r="K1564" s="5">
        <v>0.83740055428087801</v>
      </c>
      <c r="L1564" s="5">
        <v>1.41136412158234</v>
      </c>
      <c r="M1564" s="10">
        <v>1.98020941949328</v>
      </c>
      <c r="N1564" s="5">
        <v>1.6726868937164201</v>
      </c>
      <c r="O1564" s="5">
        <v>1.34003313068946</v>
      </c>
      <c r="P1564" s="5">
        <v>1.28989464617283</v>
      </c>
      <c r="Q1564" s="5">
        <v>1.0866667512349499</v>
      </c>
      <c r="R1564" s="5">
        <v>1.51794493515401</v>
      </c>
      <c r="S1564" s="11" t="s">
        <v>49</v>
      </c>
      <c r="T1564" t="s">
        <v>49</v>
      </c>
      <c r="U1564" t="s">
        <v>49</v>
      </c>
      <c r="V1564" t="s">
        <v>53</v>
      </c>
      <c r="W1564" t="s">
        <v>53</v>
      </c>
      <c r="X1564" t="s">
        <v>48</v>
      </c>
      <c r="Y1564" s="7">
        <f>ABS(Quintile_Data[[#This Row],[AE_Amt_Overall]]-MAX(Quintile_Data[[#This Row],[AE_Amt_Q1]:[AE_Amt_Q5]]))</f>
        <v>0.74013818348492011</v>
      </c>
      <c r="Z1564" s="6">
        <f>ABS(MIN(Quintile_Data[[#This Row],[AE_Amt_Q1]:[AE_Amt_Q5]])-Quintile_Data[[#This Row],[AE_Amt_Overall]])</f>
        <v>0.57396356730146203</v>
      </c>
      <c r="AA1564" s="19">
        <f>VLOOKUP(Quintile_Data[[#This Row],[Deaths_Q1]],Mapping!$A$2:$B$8,2,FALSE)</f>
        <v>25</v>
      </c>
      <c r="AB1564" s="8">
        <f>VLOOKUP(Quintile_Data[[#This Row],[Deaths_Q2]],Mapping!$A$2:$B$8,2,FALSE)</f>
        <v>25</v>
      </c>
      <c r="AC1564" s="8">
        <f>VLOOKUP(Quintile_Data[[#This Row],[Deaths_Q3]],Mapping!$A$2:$B$8,2,FALSE)</f>
        <v>25</v>
      </c>
      <c r="AD1564" s="8">
        <f>VLOOKUP(Quintile_Data[[#This Row],[Deaths_Q4]],Mapping!$A$2:$B$8,2,FALSE)</f>
        <v>12</v>
      </c>
      <c r="AE1564" s="8">
        <f>VLOOKUP(Quintile_Data[[#This Row],[Deaths_Q5]],Mapping!$A$2:$B$8,2,FALSE)</f>
        <v>12</v>
      </c>
      <c r="AF1564" s="8">
        <f>VLOOKUP(Quintile_Data[[#This Row],[Deaths_Overall]],Mapping!$A$2:$B$8,2,FALSE)</f>
        <v>50</v>
      </c>
    </row>
    <row r="1565" spans="1:32" x14ac:dyDescent="0.25">
      <c r="A1565" t="s">
        <v>12</v>
      </c>
      <c r="B1565" t="s">
        <v>8</v>
      </c>
      <c r="C1565" t="s">
        <v>9</v>
      </c>
      <c r="D1565" t="s">
        <v>29</v>
      </c>
      <c r="E1565" t="s">
        <v>61</v>
      </c>
      <c r="F1565" t="s">
        <v>7</v>
      </c>
      <c r="G1565" s="10" t="s">
        <v>54</v>
      </c>
      <c r="H1565" s="5">
        <v>1.3631297427779601</v>
      </c>
      <c r="I1565" s="5">
        <v>1.06251323636616</v>
      </c>
      <c r="J1565" s="5">
        <v>0.87911162809403998</v>
      </c>
      <c r="K1565" s="5">
        <v>0.54767593116714897</v>
      </c>
      <c r="L1565" s="5">
        <v>0.99201348541610801</v>
      </c>
      <c r="M1565" s="10" t="s">
        <v>54</v>
      </c>
      <c r="N1565" s="5">
        <v>1.41062320182223</v>
      </c>
      <c r="O1565" s="5">
        <v>1.0812201341591501</v>
      </c>
      <c r="P1565" s="5">
        <v>0.94113279366125302</v>
      </c>
      <c r="Q1565" s="5">
        <v>0.78252306893865897</v>
      </c>
      <c r="R1565" s="5">
        <v>1.0429245748698599</v>
      </c>
      <c r="S1565" s="11" t="s">
        <v>55</v>
      </c>
      <c r="T1565" t="s">
        <v>49</v>
      </c>
      <c r="U1565" t="s">
        <v>49</v>
      </c>
      <c r="V1565" t="s">
        <v>48</v>
      </c>
      <c r="W1565" t="s">
        <v>51</v>
      </c>
      <c r="X1565" t="s">
        <v>48</v>
      </c>
      <c r="Y1565" s="7">
        <f>ABS(Quintile_Data[[#This Row],[AE_Amt_Overall]]-MAX(Quintile_Data[[#This Row],[AE_Amt_Q1]:[AE_Amt_Q5]]))</f>
        <v>0.37111625736185205</v>
      </c>
      <c r="Z1565" s="6">
        <f>ABS(MIN(Quintile_Data[[#This Row],[AE_Amt_Q1]:[AE_Amt_Q5]])-Quintile_Data[[#This Row],[AE_Amt_Overall]])</f>
        <v>0.44433755424895904</v>
      </c>
      <c r="AA1565" s="19" t="str">
        <f>VLOOKUP(Quintile_Data[[#This Row],[Deaths_Q1]],Mapping!$A$2:$B$8,2,FALSE)</f>
        <v>N/A</v>
      </c>
      <c r="AB1565" s="8">
        <f>VLOOKUP(Quintile_Data[[#This Row],[Deaths_Q2]],Mapping!$A$2:$B$8,2,FALSE)</f>
        <v>25</v>
      </c>
      <c r="AC1565" s="8">
        <f>VLOOKUP(Quintile_Data[[#This Row],[Deaths_Q3]],Mapping!$A$2:$B$8,2,FALSE)</f>
        <v>25</v>
      </c>
      <c r="AD1565" s="8">
        <f>VLOOKUP(Quintile_Data[[#This Row],[Deaths_Q4]],Mapping!$A$2:$B$8,2,FALSE)</f>
        <v>50</v>
      </c>
      <c r="AE1565" s="8">
        <f>VLOOKUP(Quintile_Data[[#This Row],[Deaths_Q5]],Mapping!$A$2:$B$8,2,FALSE)</f>
        <v>6</v>
      </c>
      <c r="AF1565" s="8">
        <f>VLOOKUP(Quintile_Data[[#This Row],[Deaths_Overall]],Mapping!$A$2:$B$8,2,FALSE)</f>
        <v>50</v>
      </c>
    </row>
    <row r="1566" spans="1:32" x14ac:dyDescent="0.25">
      <c r="A1566" t="s">
        <v>12</v>
      </c>
      <c r="B1566" t="s">
        <v>8</v>
      </c>
      <c r="C1566" t="s">
        <v>9</v>
      </c>
      <c r="D1566" t="s">
        <v>29</v>
      </c>
      <c r="E1566" t="s">
        <v>61</v>
      </c>
      <c r="F1566" t="s">
        <v>57</v>
      </c>
      <c r="G1566" s="10">
        <v>3.2798704217374599</v>
      </c>
      <c r="H1566" s="5">
        <v>1.4977110367825699</v>
      </c>
      <c r="I1566" s="5">
        <v>1.1207768636225801</v>
      </c>
      <c r="J1566" s="5">
        <v>0.89240532652258997</v>
      </c>
      <c r="K1566" s="5">
        <v>0.60541981566613701</v>
      </c>
      <c r="L1566" s="5">
        <v>1.02886996509046</v>
      </c>
      <c r="M1566" s="10">
        <v>2.4021752704864401</v>
      </c>
      <c r="N1566" s="5">
        <v>1.76982163400134</v>
      </c>
      <c r="O1566" s="5">
        <v>1.24169883506443</v>
      </c>
      <c r="P1566" s="5">
        <v>1.02456575743329</v>
      </c>
      <c r="Q1566" s="5">
        <v>0.75661749681457702</v>
      </c>
      <c r="R1566" s="5">
        <v>1.2017157608405999</v>
      </c>
      <c r="S1566" s="11" t="s">
        <v>51</v>
      </c>
      <c r="T1566" t="s">
        <v>49</v>
      </c>
      <c r="U1566" t="s">
        <v>48</v>
      </c>
      <c r="V1566" t="s">
        <v>48</v>
      </c>
      <c r="W1566" t="s">
        <v>51</v>
      </c>
      <c r="X1566" t="s">
        <v>48</v>
      </c>
      <c r="Y1566" s="7">
        <f>ABS(Quintile_Data[[#This Row],[AE_Amt_Overall]]-MAX(Quintile_Data[[#This Row],[AE_Amt_Q1]:[AE_Amt_Q5]]))</f>
        <v>2.2510004566469997</v>
      </c>
      <c r="Z1566" s="6">
        <f>ABS(MIN(Quintile_Data[[#This Row],[AE_Amt_Q1]:[AE_Amt_Q5]])-Quintile_Data[[#This Row],[AE_Amt_Overall]])</f>
        <v>0.42345014942432302</v>
      </c>
      <c r="AA1566" s="19">
        <f>VLOOKUP(Quintile_Data[[#This Row],[Deaths_Q1]],Mapping!$A$2:$B$8,2,FALSE)</f>
        <v>6</v>
      </c>
      <c r="AB1566" s="8">
        <f>VLOOKUP(Quintile_Data[[#This Row],[Deaths_Q2]],Mapping!$A$2:$B$8,2,FALSE)</f>
        <v>25</v>
      </c>
      <c r="AC1566" s="8">
        <f>VLOOKUP(Quintile_Data[[#This Row],[Deaths_Q3]],Mapping!$A$2:$B$8,2,FALSE)</f>
        <v>50</v>
      </c>
      <c r="AD1566" s="8">
        <f>VLOOKUP(Quintile_Data[[#This Row],[Deaths_Q4]],Mapping!$A$2:$B$8,2,FALSE)</f>
        <v>50</v>
      </c>
      <c r="AE1566" s="8">
        <f>VLOOKUP(Quintile_Data[[#This Row],[Deaths_Q5]],Mapping!$A$2:$B$8,2,FALSE)</f>
        <v>6</v>
      </c>
      <c r="AF1566" s="8">
        <f>VLOOKUP(Quintile_Data[[#This Row],[Deaths_Overall]],Mapping!$A$2:$B$8,2,FALSE)</f>
        <v>50</v>
      </c>
    </row>
    <row r="1567" spans="1:32" x14ac:dyDescent="0.25">
      <c r="A1567" t="s">
        <v>12</v>
      </c>
      <c r="B1567" t="s">
        <v>8</v>
      </c>
      <c r="C1567" t="s">
        <v>9</v>
      </c>
      <c r="D1567" t="s">
        <v>29</v>
      </c>
      <c r="E1567" t="s">
        <v>62</v>
      </c>
      <c r="F1567" t="s">
        <v>16</v>
      </c>
      <c r="G1567" s="10" t="s">
        <v>54</v>
      </c>
      <c r="H1567" s="5">
        <v>1.7022215170008099</v>
      </c>
      <c r="I1567" s="5">
        <v>1.4660898076298501</v>
      </c>
      <c r="J1567" s="5">
        <v>1.16441398212483</v>
      </c>
      <c r="K1567" s="5">
        <v>0.94579397629718498</v>
      </c>
      <c r="L1567" s="5">
        <v>1.30850652466344</v>
      </c>
      <c r="M1567" s="10" t="s">
        <v>54</v>
      </c>
      <c r="N1567" s="5">
        <v>1.6686372216795899</v>
      </c>
      <c r="O1567" s="5">
        <v>1.46723286554695</v>
      </c>
      <c r="P1567" s="5">
        <v>1.15007370242206</v>
      </c>
      <c r="Q1567" s="5">
        <v>1.06207241292983</v>
      </c>
      <c r="R1567" s="5">
        <v>1.34358101867404</v>
      </c>
      <c r="S1567" s="11" t="s">
        <v>55</v>
      </c>
      <c r="T1567" t="s">
        <v>49</v>
      </c>
      <c r="U1567" t="s">
        <v>53</v>
      </c>
      <c r="V1567" t="s">
        <v>49</v>
      </c>
      <c r="W1567" t="s">
        <v>53</v>
      </c>
      <c r="X1567" t="s">
        <v>48</v>
      </c>
      <c r="Y1567" s="7">
        <f>ABS(Quintile_Data[[#This Row],[AE_Amt_Overall]]-MAX(Quintile_Data[[#This Row],[AE_Amt_Q1]:[AE_Amt_Q5]]))</f>
        <v>0.39371499233736995</v>
      </c>
      <c r="Z1567" s="6">
        <f>ABS(MIN(Quintile_Data[[#This Row],[AE_Amt_Q1]:[AE_Amt_Q5]])-Quintile_Data[[#This Row],[AE_Amt_Overall]])</f>
        <v>0.36271254836625499</v>
      </c>
      <c r="AA1567" s="19" t="str">
        <f>VLOOKUP(Quintile_Data[[#This Row],[Deaths_Q1]],Mapping!$A$2:$B$8,2,FALSE)</f>
        <v>N/A</v>
      </c>
      <c r="AB1567" s="8">
        <f>VLOOKUP(Quintile_Data[[#This Row],[Deaths_Q2]],Mapping!$A$2:$B$8,2,FALSE)</f>
        <v>25</v>
      </c>
      <c r="AC1567" s="8">
        <f>VLOOKUP(Quintile_Data[[#This Row],[Deaths_Q3]],Mapping!$A$2:$B$8,2,FALSE)</f>
        <v>12</v>
      </c>
      <c r="AD1567" s="8">
        <f>VLOOKUP(Quintile_Data[[#This Row],[Deaths_Q4]],Mapping!$A$2:$B$8,2,FALSE)</f>
        <v>25</v>
      </c>
      <c r="AE1567" s="8">
        <f>VLOOKUP(Quintile_Data[[#This Row],[Deaths_Q5]],Mapping!$A$2:$B$8,2,FALSE)</f>
        <v>12</v>
      </c>
      <c r="AF1567" s="8">
        <f>VLOOKUP(Quintile_Data[[#This Row],[Deaths_Overall]],Mapping!$A$2:$B$8,2,FALSE)</f>
        <v>50</v>
      </c>
    </row>
    <row r="1568" spans="1:32" x14ac:dyDescent="0.25">
      <c r="A1568" t="s">
        <v>12</v>
      </c>
      <c r="B1568" t="s">
        <v>8</v>
      </c>
      <c r="C1568" t="s">
        <v>9</v>
      </c>
      <c r="D1568" t="s">
        <v>29</v>
      </c>
      <c r="E1568" t="s">
        <v>62</v>
      </c>
      <c r="F1568" t="s">
        <v>7</v>
      </c>
      <c r="G1568" s="10">
        <v>1.35207461556432</v>
      </c>
      <c r="H1568" s="5">
        <v>1.0742687184876301</v>
      </c>
      <c r="I1568" s="5">
        <v>0.92548190160583699</v>
      </c>
      <c r="J1568" s="5">
        <v>0.76412053224265297</v>
      </c>
      <c r="K1568" s="5">
        <v>0.43922287398896598</v>
      </c>
      <c r="L1568" s="5">
        <v>0.92102297505427899</v>
      </c>
      <c r="M1568" s="10">
        <v>1.3324116169820801</v>
      </c>
      <c r="N1568" s="5">
        <v>1.08357477611928</v>
      </c>
      <c r="O1568" s="5">
        <v>0.94758570311896995</v>
      </c>
      <c r="P1568" s="5">
        <v>0.85050027569225595</v>
      </c>
      <c r="Q1568" s="5">
        <v>0.60304309859548499</v>
      </c>
      <c r="R1568" s="5">
        <v>0.96625875235146397</v>
      </c>
      <c r="S1568" s="11" t="s">
        <v>53</v>
      </c>
      <c r="T1568" t="s">
        <v>48</v>
      </c>
      <c r="U1568" t="s">
        <v>48</v>
      </c>
      <c r="V1568" t="s">
        <v>49</v>
      </c>
      <c r="W1568" t="s">
        <v>51</v>
      </c>
      <c r="X1568" t="s">
        <v>48</v>
      </c>
      <c r="Y1568" s="7">
        <f>ABS(Quintile_Data[[#This Row],[AE_Amt_Overall]]-MAX(Quintile_Data[[#This Row],[AE_Amt_Q1]:[AE_Amt_Q5]]))</f>
        <v>0.43105164051004097</v>
      </c>
      <c r="Z1568" s="6">
        <f>ABS(MIN(Quintile_Data[[#This Row],[AE_Amt_Q1]:[AE_Amt_Q5]])-Quintile_Data[[#This Row],[AE_Amt_Overall]])</f>
        <v>0.48180010106531301</v>
      </c>
      <c r="AA1568" s="19">
        <f>VLOOKUP(Quintile_Data[[#This Row],[Deaths_Q1]],Mapping!$A$2:$B$8,2,FALSE)</f>
        <v>12</v>
      </c>
      <c r="AB1568" s="8">
        <f>VLOOKUP(Quintile_Data[[#This Row],[Deaths_Q2]],Mapping!$A$2:$B$8,2,FALSE)</f>
        <v>50</v>
      </c>
      <c r="AC1568" s="8">
        <f>VLOOKUP(Quintile_Data[[#This Row],[Deaths_Q3]],Mapping!$A$2:$B$8,2,FALSE)</f>
        <v>50</v>
      </c>
      <c r="AD1568" s="8">
        <f>VLOOKUP(Quintile_Data[[#This Row],[Deaths_Q4]],Mapping!$A$2:$B$8,2,FALSE)</f>
        <v>25</v>
      </c>
      <c r="AE1568" s="8">
        <f>VLOOKUP(Quintile_Data[[#This Row],[Deaths_Q5]],Mapping!$A$2:$B$8,2,FALSE)</f>
        <v>6</v>
      </c>
      <c r="AF1568" s="8">
        <f>VLOOKUP(Quintile_Data[[#This Row],[Deaths_Overall]],Mapping!$A$2:$B$8,2,FALSE)</f>
        <v>50</v>
      </c>
    </row>
    <row r="1569" spans="1:32" x14ac:dyDescent="0.25">
      <c r="A1569" t="s">
        <v>12</v>
      </c>
      <c r="B1569" t="s">
        <v>8</v>
      </c>
      <c r="C1569" t="s">
        <v>9</v>
      </c>
      <c r="D1569" t="s">
        <v>29</v>
      </c>
      <c r="E1569" t="s">
        <v>62</v>
      </c>
      <c r="F1569" t="s">
        <v>57</v>
      </c>
      <c r="G1569" s="10">
        <v>1.3809472786077801</v>
      </c>
      <c r="H1569" s="5">
        <v>1.11841989345891</v>
      </c>
      <c r="I1569" s="5">
        <v>0.95580131052933504</v>
      </c>
      <c r="J1569" s="5">
        <v>0.77591203521933905</v>
      </c>
      <c r="K1569" s="5">
        <v>0.44264269620934998</v>
      </c>
      <c r="L1569" s="5">
        <v>0.93795128620137302</v>
      </c>
      <c r="M1569" s="10">
        <v>1.29614900896896</v>
      </c>
      <c r="N1569" s="5">
        <v>1.2390306968851501</v>
      </c>
      <c r="O1569" s="5">
        <v>1.0093102457651899</v>
      </c>
      <c r="P1569" s="5">
        <v>0.87912903667613196</v>
      </c>
      <c r="Q1569" s="5">
        <v>0.63024725423062899</v>
      </c>
      <c r="R1569" s="5">
        <v>1.0360729968875799</v>
      </c>
      <c r="S1569" s="11" t="s">
        <v>53</v>
      </c>
      <c r="T1569" t="s">
        <v>48</v>
      </c>
      <c r="U1569" t="s">
        <v>48</v>
      </c>
      <c r="V1569" t="s">
        <v>48</v>
      </c>
      <c r="W1569" t="s">
        <v>53</v>
      </c>
      <c r="X1569" t="s">
        <v>48</v>
      </c>
      <c r="Y1569" s="7">
        <f>ABS(Quintile_Data[[#This Row],[AE_Amt_Overall]]-MAX(Quintile_Data[[#This Row],[AE_Amt_Q1]:[AE_Amt_Q5]]))</f>
        <v>0.44299599240640708</v>
      </c>
      <c r="Z1569" s="6">
        <f>ABS(MIN(Quintile_Data[[#This Row],[AE_Amt_Q1]:[AE_Amt_Q5]])-Quintile_Data[[#This Row],[AE_Amt_Overall]])</f>
        <v>0.49530858999202304</v>
      </c>
      <c r="AA1569" s="19">
        <f>VLOOKUP(Quintile_Data[[#This Row],[Deaths_Q1]],Mapping!$A$2:$B$8,2,FALSE)</f>
        <v>12</v>
      </c>
      <c r="AB1569" s="8">
        <f>VLOOKUP(Quintile_Data[[#This Row],[Deaths_Q2]],Mapping!$A$2:$B$8,2,FALSE)</f>
        <v>50</v>
      </c>
      <c r="AC1569" s="8">
        <f>VLOOKUP(Quintile_Data[[#This Row],[Deaths_Q3]],Mapping!$A$2:$B$8,2,FALSE)</f>
        <v>50</v>
      </c>
      <c r="AD1569" s="8">
        <f>VLOOKUP(Quintile_Data[[#This Row],[Deaths_Q4]],Mapping!$A$2:$B$8,2,FALSE)</f>
        <v>50</v>
      </c>
      <c r="AE1569" s="8">
        <f>VLOOKUP(Quintile_Data[[#This Row],[Deaths_Q5]],Mapping!$A$2:$B$8,2,FALSE)</f>
        <v>12</v>
      </c>
      <c r="AF1569" s="8">
        <f>VLOOKUP(Quintile_Data[[#This Row],[Deaths_Overall]],Mapping!$A$2:$B$8,2,FALSE)</f>
        <v>50</v>
      </c>
    </row>
    <row r="1570" spans="1:32" x14ac:dyDescent="0.25">
      <c r="A1570" t="s">
        <v>12</v>
      </c>
      <c r="B1570" t="s">
        <v>8</v>
      </c>
      <c r="C1570" t="s">
        <v>9</v>
      </c>
      <c r="D1570" t="s">
        <v>29</v>
      </c>
      <c r="E1570" t="s">
        <v>11</v>
      </c>
      <c r="F1570" t="s">
        <v>16</v>
      </c>
      <c r="G1570" s="10" t="s">
        <v>54</v>
      </c>
      <c r="H1570" s="5">
        <v>2.0545486067587402</v>
      </c>
      <c r="I1570" s="5">
        <v>1.6850365132016301</v>
      </c>
      <c r="J1570" s="5">
        <v>1.4767874817197399</v>
      </c>
      <c r="K1570" s="5">
        <v>1.01079322867232</v>
      </c>
      <c r="L1570" s="5">
        <v>1.6098921613224899</v>
      </c>
      <c r="M1570" s="10" t="s">
        <v>54</v>
      </c>
      <c r="N1570" s="5">
        <v>2.0955386993596998</v>
      </c>
      <c r="O1570" s="5">
        <v>1.88041359991838</v>
      </c>
      <c r="P1570" s="5">
        <v>1.5298179874214399</v>
      </c>
      <c r="Q1570" s="5">
        <v>1.10131016553267</v>
      </c>
      <c r="R1570" s="5">
        <v>1.7689649437694099</v>
      </c>
      <c r="S1570" s="11" t="s">
        <v>55</v>
      </c>
      <c r="T1570" t="s">
        <v>49</v>
      </c>
      <c r="U1570" t="s">
        <v>48</v>
      </c>
      <c r="V1570" t="s">
        <v>53</v>
      </c>
      <c r="W1570" t="s">
        <v>53</v>
      </c>
      <c r="X1570" t="s">
        <v>48</v>
      </c>
      <c r="Y1570" s="7">
        <f>ABS(Quintile_Data[[#This Row],[AE_Amt_Overall]]-MAX(Quintile_Data[[#This Row],[AE_Amt_Q1]:[AE_Amt_Q5]]))</f>
        <v>0.44465644543625027</v>
      </c>
      <c r="Z1570" s="6">
        <f>ABS(MIN(Quintile_Data[[#This Row],[AE_Amt_Q1]:[AE_Amt_Q5]])-Quintile_Data[[#This Row],[AE_Amt_Overall]])</f>
        <v>0.59909893265016989</v>
      </c>
      <c r="AA1570" s="19" t="str">
        <f>VLOOKUP(Quintile_Data[[#This Row],[Deaths_Q1]],Mapping!$A$2:$B$8,2,FALSE)</f>
        <v>N/A</v>
      </c>
      <c r="AB1570" s="8">
        <f>VLOOKUP(Quintile_Data[[#This Row],[Deaths_Q2]],Mapping!$A$2:$B$8,2,FALSE)</f>
        <v>25</v>
      </c>
      <c r="AC1570" s="8">
        <f>VLOOKUP(Quintile_Data[[#This Row],[Deaths_Q3]],Mapping!$A$2:$B$8,2,FALSE)</f>
        <v>50</v>
      </c>
      <c r="AD1570" s="8">
        <f>VLOOKUP(Quintile_Data[[#This Row],[Deaths_Q4]],Mapping!$A$2:$B$8,2,FALSE)</f>
        <v>12</v>
      </c>
      <c r="AE1570" s="8">
        <f>VLOOKUP(Quintile_Data[[#This Row],[Deaths_Q5]],Mapping!$A$2:$B$8,2,FALSE)</f>
        <v>12</v>
      </c>
      <c r="AF1570" s="8">
        <f>VLOOKUP(Quintile_Data[[#This Row],[Deaths_Overall]],Mapping!$A$2:$B$8,2,FALSE)</f>
        <v>50</v>
      </c>
    </row>
    <row r="1571" spans="1:32" x14ac:dyDescent="0.25">
      <c r="A1571" t="s">
        <v>12</v>
      </c>
      <c r="B1571" t="s">
        <v>8</v>
      </c>
      <c r="C1571" t="s">
        <v>9</v>
      </c>
      <c r="D1571" t="s">
        <v>29</v>
      </c>
      <c r="E1571" t="s">
        <v>11</v>
      </c>
      <c r="F1571" t="s">
        <v>7</v>
      </c>
      <c r="G1571" s="10">
        <v>1.2941240594297301</v>
      </c>
      <c r="H1571" s="5">
        <v>1.0386167915821201</v>
      </c>
      <c r="I1571" s="5">
        <v>0.86683871258089196</v>
      </c>
      <c r="J1571" s="5">
        <v>0.74767535055347401</v>
      </c>
      <c r="K1571" s="5">
        <v>0.499838837062476</v>
      </c>
      <c r="L1571" s="5">
        <v>0.87391364047986397</v>
      </c>
      <c r="M1571" s="10">
        <v>1.3779412403971301</v>
      </c>
      <c r="N1571" s="5">
        <v>1.0648619322030499</v>
      </c>
      <c r="O1571" s="5">
        <v>0.92836955782735597</v>
      </c>
      <c r="P1571" s="5">
        <v>0.86591353764327095</v>
      </c>
      <c r="Q1571" s="5">
        <v>0.64840123581963804</v>
      </c>
      <c r="R1571" s="5">
        <v>0.96717792331840102</v>
      </c>
      <c r="S1571" s="11" t="s">
        <v>49</v>
      </c>
      <c r="T1571" t="s">
        <v>48</v>
      </c>
      <c r="U1571" t="s">
        <v>48</v>
      </c>
      <c r="V1571" t="s">
        <v>49</v>
      </c>
      <c r="W1571" t="s">
        <v>49</v>
      </c>
      <c r="X1571" t="s">
        <v>48</v>
      </c>
      <c r="Y1571" s="7">
        <f>ABS(Quintile_Data[[#This Row],[AE_Amt_Overall]]-MAX(Quintile_Data[[#This Row],[AE_Amt_Q1]:[AE_Amt_Q5]]))</f>
        <v>0.4202104189498661</v>
      </c>
      <c r="Z1571" s="6">
        <f>ABS(MIN(Quintile_Data[[#This Row],[AE_Amt_Q1]:[AE_Amt_Q5]])-Quintile_Data[[#This Row],[AE_Amt_Overall]])</f>
        <v>0.37407480341738797</v>
      </c>
      <c r="AA1571" s="19">
        <f>VLOOKUP(Quintile_Data[[#This Row],[Deaths_Q1]],Mapping!$A$2:$B$8,2,FALSE)</f>
        <v>25</v>
      </c>
      <c r="AB1571" s="8">
        <f>VLOOKUP(Quintile_Data[[#This Row],[Deaths_Q2]],Mapping!$A$2:$B$8,2,FALSE)</f>
        <v>50</v>
      </c>
      <c r="AC1571" s="8">
        <f>VLOOKUP(Quintile_Data[[#This Row],[Deaths_Q3]],Mapping!$A$2:$B$8,2,FALSE)</f>
        <v>50</v>
      </c>
      <c r="AD1571" s="8">
        <f>VLOOKUP(Quintile_Data[[#This Row],[Deaths_Q4]],Mapping!$A$2:$B$8,2,FALSE)</f>
        <v>25</v>
      </c>
      <c r="AE1571" s="8">
        <f>VLOOKUP(Quintile_Data[[#This Row],[Deaths_Q5]],Mapping!$A$2:$B$8,2,FALSE)</f>
        <v>25</v>
      </c>
      <c r="AF1571" s="8">
        <f>VLOOKUP(Quintile_Data[[#This Row],[Deaths_Overall]],Mapping!$A$2:$B$8,2,FALSE)</f>
        <v>50</v>
      </c>
    </row>
    <row r="1572" spans="1:32" x14ac:dyDescent="0.25">
      <c r="A1572" t="s">
        <v>12</v>
      </c>
      <c r="B1572" t="s">
        <v>8</v>
      </c>
      <c r="C1572" t="s">
        <v>9</v>
      </c>
      <c r="D1572" t="s">
        <v>29</v>
      </c>
      <c r="E1572" t="s">
        <v>11</v>
      </c>
      <c r="F1572" t="s">
        <v>57</v>
      </c>
      <c r="G1572" s="10">
        <v>1.3817953078505101</v>
      </c>
      <c r="H1572" s="5">
        <v>1.0570161663906701</v>
      </c>
      <c r="I1572" s="5">
        <v>0.87831835872749897</v>
      </c>
      <c r="J1572" s="5">
        <v>0.76550118573298398</v>
      </c>
      <c r="K1572" s="5">
        <v>0.49891785937216898</v>
      </c>
      <c r="L1572" s="5">
        <v>0.89606430878272603</v>
      </c>
      <c r="M1572" s="10">
        <v>1.7129510026604999</v>
      </c>
      <c r="N1572" s="5">
        <v>1.1579133439995599</v>
      </c>
      <c r="O1572" s="5">
        <v>0.97996904888820502</v>
      </c>
      <c r="P1572" s="5">
        <v>0.92652522443295304</v>
      </c>
      <c r="Q1572" s="5">
        <v>0.64789455184713396</v>
      </c>
      <c r="R1572" s="5">
        <v>1.10728168396959</v>
      </c>
      <c r="S1572" s="11" t="s">
        <v>48</v>
      </c>
      <c r="T1572" t="s">
        <v>48</v>
      </c>
      <c r="U1572" t="s">
        <v>48</v>
      </c>
      <c r="V1572" t="s">
        <v>49</v>
      </c>
      <c r="W1572" t="s">
        <v>49</v>
      </c>
      <c r="X1572" t="s">
        <v>48</v>
      </c>
      <c r="Y1572" s="7">
        <f>ABS(Quintile_Data[[#This Row],[AE_Amt_Overall]]-MAX(Quintile_Data[[#This Row],[AE_Amt_Q1]:[AE_Amt_Q5]]))</f>
        <v>0.48573099906778405</v>
      </c>
      <c r="Z1572" s="6">
        <f>ABS(MIN(Quintile_Data[[#This Row],[AE_Amt_Q1]:[AE_Amt_Q5]])-Quintile_Data[[#This Row],[AE_Amt_Overall]])</f>
        <v>0.39714644941055705</v>
      </c>
      <c r="AA1572" s="19">
        <f>VLOOKUP(Quintile_Data[[#This Row],[Deaths_Q1]],Mapping!$A$2:$B$8,2,FALSE)</f>
        <v>50</v>
      </c>
      <c r="AB1572" s="8">
        <f>VLOOKUP(Quintile_Data[[#This Row],[Deaths_Q2]],Mapping!$A$2:$B$8,2,FALSE)</f>
        <v>50</v>
      </c>
      <c r="AC1572" s="8">
        <f>VLOOKUP(Quintile_Data[[#This Row],[Deaths_Q3]],Mapping!$A$2:$B$8,2,FALSE)</f>
        <v>50</v>
      </c>
      <c r="AD1572" s="8">
        <f>VLOOKUP(Quintile_Data[[#This Row],[Deaths_Q4]],Mapping!$A$2:$B$8,2,FALSE)</f>
        <v>25</v>
      </c>
      <c r="AE1572" s="8">
        <f>VLOOKUP(Quintile_Data[[#This Row],[Deaths_Q5]],Mapping!$A$2:$B$8,2,FALSE)</f>
        <v>25</v>
      </c>
      <c r="AF1572" s="8">
        <f>VLOOKUP(Quintile_Data[[#This Row],[Deaths_Overall]],Mapping!$A$2:$B$8,2,FALSE)</f>
        <v>50</v>
      </c>
    </row>
    <row r="1573" spans="1:32" x14ac:dyDescent="0.25">
      <c r="A1573" t="s">
        <v>12</v>
      </c>
      <c r="B1573" t="s">
        <v>8</v>
      </c>
      <c r="C1573" t="s">
        <v>9</v>
      </c>
      <c r="D1573" t="s">
        <v>29</v>
      </c>
      <c r="E1573" t="s">
        <v>58</v>
      </c>
      <c r="F1573" t="s">
        <v>16</v>
      </c>
      <c r="G1573" s="10">
        <v>3.8802067304983701</v>
      </c>
      <c r="H1573" s="5">
        <v>1.9356673131583999</v>
      </c>
      <c r="I1573" s="5">
        <v>1.7060332641912801</v>
      </c>
      <c r="J1573" s="5">
        <v>1.2499620464978001</v>
      </c>
      <c r="K1573" s="5">
        <v>0.97716635602336499</v>
      </c>
      <c r="L1573" s="5">
        <v>1.44252212264697</v>
      </c>
      <c r="M1573" s="10">
        <v>4.3348572229265097</v>
      </c>
      <c r="N1573" s="5">
        <v>1.7299424515620101</v>
      </c>
      <c r="O1573" s="5">
        <v>1.81446958420593</v>
      </c>
      <c r="P1573" s="5">
        <v>1.33229138875008</v>
      </c>
      <c r="Q1573" s="5">
        <v>1.0368973593272599</v>
      </c>
      <c r="R1573" s="5">
        <v>1.5492232754741</v>
      </c>
      <c r="S1573" s="11" t="s">
        <v>51</v>
      </c>
      <c r="T1573" t="s">
        <v>49</v>
      </c>
      <c r="U1573" t="s">
        <v>48</v>
      </c>
      <c r="V1573" t="s">
        <v>48</v>
      </c>
      <c r="W1573" t="s">
        <v>49</v>
      </c>
      <c r="X1573" t="s">
        <v>48</v>
      </c>
      <c r="Y1573" s="7">
        <f>ABS(Quintile_Data[[#This Row],[AE_Amt_Overall]]-MAX(Quintile_Data[[#This Row],[AE_Amt_Q1]:[AE_Amt_Q5]]))</f>
        <v>2.4376846078514003</v>
      </c>
      <c r="Z1573" s="6">
        <f>ABS(MIN(Quintile_Data[[#This Row],[AE_Amt_Q1]:[AE_Amt_Q5]])-Quintile_Data[[#This Row],[AE_Amt_Overall]])</f>
        <v>0.465355766623605</v>
      </c>
      <c r="AA1573" s="19">
        <f>VLOOKUP(Quintile_Data[[#This Row],[Deaths_Q1]],Mapping!$A$2:$B$8,2,FALSE)</f>
        <v>6</v>
      </c>
      <c r="AB1573" s="8">
        <f>VLOOKUP(Quintile_Data[[#This Row],[Deaths_Q2]],Mapping!$A$2:$B$8,2,FALSE)</f>
        <v>25</v>
      </c>
      <c r="AC1573" s="8">
        <f>VLOOKUP(Quintile_Data[[#This Row],[Deaths_Q3]],Mapping!$A$2:$B$8,2,FALSE)</f>
        <v>50</v>
      </c>
      <c r="AD1573" s="8">
        <f>VLOOKUP(Quintile_Data[[#This Row],[Deaths_Q4]],Mapping!$A$2:$B$8,2,FALSE)</f>
        <v>50</v>
      </c>
      <c r="AE1573" s="8">
        <f>VLOOKUP(Quintile_Data[[#This Row],[Deaths_Q5]],Mapping!$A$2:$B$8,2,FALSE)</f>
        <v>25</v>
      </c>
      <c r="AF1573" s="8">
        <f>VLOOKUP(Quintile_Data[[#This Row],[Deaths_Overall]],Mapping!$A$2:$B$8,2,FALSE)</f>
        <v>50</v>
      </c>
    </row>
    <row r="1574" spans="1:32" x14ac:dyDescent="0.25">
      <c r="A1574" t="s">
        <v>12</v>
      </c>
      <c r="B1574" t="s">
        <v>8</v>
      </c>
      <c r="C1574" t="s">
        <v>9</v>
      </c>
      <c r="D1574" t="s">
        <v>29</v>
      </c>
      <c r="E1574" t="s">
        <v>58</v>
      </c>
      <c r="F1574" t="s">
        <v>7</v>
      </c>
      <c r="G1574" s="10">
        <v>1.23975828857619</v>
      </c>
      <c r="H1574" s="5">
        <v>1.02254227851137</v>
      </c>
      <c r="I1574" s="5">
        <v>0.89566579168021698</v>
      </c>
      <c r="J1574" s="5">
        <v>0.83164744085396902</v>
      </c>
      <c r="K1574" s="5">
        <v>0.59647515080297997</v>
      </c>
      <c r="L1574" s="5">
        <v>0.90620007591186202</v>
      </c>
      <c r="M1574" s="10">
        <v>1.32858914420326</v>
      </c>
      <c r="N1574" s="5">
        <v>1.03283035609061</v>
      </c>
      <c r="O1574" s="5">
        <v>0.95230564375395399</v>
      </c>
      <c r="P1574" s="5">
        <v>0.90292914941131897</v>
      </c>
      <c r="Q1574" s="5">
        <v>0.73243382011486902</v>
      </c>
      <c r="R1574" s="5">
        <v>0.98005935547335998</v>
      </c>
      <c r="S1574" s="11" t="s">
        <v>48</v>
      </c>
      <c r="T1574" t="s">
        <v>48</v>
      </c>
      <c r="U1574" t="s">
        <v>48</v>
      </c>
      <c r="V1574" t="s">
        <v>48</v>
      </c>
      <c r="W1574" t="s">
        <v>49</v>
      </c>
      <c r="X1574" t="s">
        <v>50</v>
      </c>
      <c r="Y1574" s="7">
        <f>ABS(Quintile_Data[[#This Row],[AE_Amt_Overall]]-MAX(Quintile_Data[[#This Row],[AE_Amt_Q1]:[AE_Amt_Q5]]))</f>
        <v>0.33355821266432795</v>
      </c>
      <c r="Z1574" s="6">
        <f>ABS(MIN(Quintile_Data[[#This Row],[AE_Amt_Q1]:[AE_Amt_Q5]])-Quintile_Data[[#This Row],[AE_Amt_Overall]])</f>
        <v>0.30972492510888205</v>
      </c>
      <c r="AA1574" s="19">
        <f>VLOOKUP(Quintile_Data[[#This Row],[Deaths_Q1]],Mapping!$A$2:$B$8,2,FALSE)</f>
        <v>50</v>
      </c>
      <c r="AB1574" s="8">
        <f>VLOOKUP(Quintile_Data[[#This Row],[Deaths_Q2]],Mapping!$A$2:$B$8,2,FALSE)</f>
        <v>50</v>
      </c>
      <c r="AC1574" s="8">
        <f>VLOOKUP(Quintile_Data[[#This Row],[Deaths_Q3]],Mapping!$A$2:$B$8,2,FALSE)</f>
        <v>50</v>
      </c>
      <c r="AD1574" s="8">
        <f>VLOOKUP(Quintile_Data[[#This Row],[Deaths_Q4]],Mapping!$A$2:$B$8,2,FALSE)</f>
        <v>50</v>
      </c>
      <c r="AE1574" s="8">
        <f>VLOOKUP(Quintile_Data[[#This Row],[Deaths_Q5]],Mapping!$A$2:$B$8,2,FALSE)</f>
        <v>25</v>
      </c>
      <c r="AF1574" s="8">
        <f>VLOOKUP(Quintile_Data[[#This Row],[Deaths_Overall]],Mapping!$A$2:$B$8,2,FALSE)</f>
        <v>100</v>
      </c>
    </row>
    <row r="1575" spans="1:32" x14ac:dyDescent="0.25">
      <c r="A1575" t="s">
        <v>12</v>
      </c>
      <c r="B1575" t="s">
        <v>8</v>
      </c>
      <c r="C1575" t="s">
        <v>9</v>
      </c>
      <c r="D1575" t="s">
        <v>29</v>
      </c>
      <c r="E1575" t="s">
        <v>58</v>
      </c>
      <c r="F1575" t="s">
        <v>57</v>
      </c>
      <c r="G1575" s="10">
        <v>1.32825777169711</v>
      </c>
      <c r="H1575" s="5">
        <v>1.0292831928611399</v>
      </c>
      <c r="I1575" s="5">
        <v>0.907254747393204</v>
      </c>
      <c r="J1575" s="5">
        <v>0.84323448989001504</v>
      </c>
      <c r="K1575" s="5">
        <v>0.59639551119523304</v>
      </c>
      <c r="L1575" s="5">
        <v>0.92963259744010096</v>
      </c>
      <c r="M1575" s="10">
        <v>1.6122029956216399</v>
      </c>
      <c r="N1575" s="5">
        <v>1.1240844858207</v>
      </c>
      <c r="O1575" s="5">
        <v>1.00203510027673</v>
      </c>
      <c r="P1575" s="5">
        <v>0.96452842334884903</v>
      </c>
      <c r="Q1575" s="5">
        <v>0.74317220061057299</v>
      </c>
      <c r="R1575" s="5">
        <v>1.1023342315865401</v>
      </c>
      <c r="S1575" s="11" t="s">
        <v>48</v>
      </c>
      <c r="T1575" t="s">
        <v>48</v>
      </c>
      <c r="U1575" t="s">
        <v>48</v>
      </c>
      <c r="V1575" t="s">
        <v>48</v>
      </c>
      <c r="W1575" t="s">
        <v>49</v>
      </c>
      <c r="X1575" t="s">
        <v>50</v>
      </c>
      <c r="Y1575" s="7">
        <f>ABS(Quintile_Data[[#This Row],[AE_Amt_Overall]]-MAX(Quintile_Data[[#This Row],[AE_Amt_Q1]:[AE_Amt_Q5]]))</f>
        <v>0.39862517425700905</v>
      </c>
      <c r="Z1575" s="6">
        <f>ABS(MIN(Quintile_Data[[#This Row],[AE_Amt_Q1]:[AE_Amt_Q5]])-Quintile_Data[[#This Row],[AE_Amt_Overall]])</f>
        <v>0.33323708624486792</v>
      </c>
      <c r="AA1575" s="19">
        <f>VLOOKUP(Quintile_Data[[#This Row],[Deaths_Q1]],Mapping!$A$2:$B$8,2,FALSE)</f>
        <v>50</v>
      </c>
      <c r="AB1575" s="8">
        <f>VLOOKUP(Quintile_Data[[#This Row],[Deaths_Q2]],Mapping!$A$2:$B$8,2,FALSE)</f>
        <v>50</v>
      </c>
      <c r="AC1575" s="8">
        <f>VLOOKUP(Quintile_Data[[#This Row],[Deaths_Q3]],Mapping!$A$2:$B$8,2,FALSE)</f>
        <v>50</v>
      </c>
      <c r="AD1575" s="8">
        <f>VLOOKUP(Quintile_Data[[#This Row],[Deaths_Q4]],Mapping!$A$2:$B$8,2,FALSE)</f>
        <v>50</v>
      </c>
      <c r="AE1575" s="8">
        <f>VLOOKUP(Quintile_Data[[#This Row],[Deaths_Q5]],Mapping!$A$2:$B$8,2,FALSE)</f>
        <v>25</v>
      </c>
      <c r="AF1575" s="8">
        <f>VLOOKUP(Quintile_Data[[#This Row],[Deaths_Overall]],Mapping!$A$2:$B$8,2,FALSE)</f>
        <v>100</v>
      </c>
    </row>
    <row r="1578" spans="1:32" x14ac:dyDescent="0.25">
      <c r="K1578" s="6">
        <f>G180-H180</f>
        <v>0.20450185660013709</v>
      </c>
    </row>
    <row r="1579" spans="1:32" x14ac:dyDescent="0.25">
      <c r="K1579" s="6">
        <f>G410-H410</f>
        <v>0.23684533293374987</v>
      </c>
    </row>
    <row r="1580" spans="1:32" x14ac:dyDescent="0.25">
      <c r="K1580" s="6"/>
    </row>
    <row r="1581" spans="1:32" x14ac:dyDescent="0.25">
      <c r="K1581" s="6"/>
    </row>
    <row r="1582" spans="1:32" x14ac:dyDescent="0.25">
      <c r="K1582" s="6"/>
    </row>
    <row r="1583" spans="1:32" x14ac:dyDescent="0.25">
      <c r="K1583" s="6"/>
    </row>
    <row r="1584" spans="1:32" x14ac:dyDescent="0.25">
      <c r="K1584" s="6"/>
    </row>
    <row r="1585" spans="11:11" x14ac:dyDescent="0.25">
      <c r="K1585" s="6"/>
    </row>
  </sheetData>
  <phoneticPr fontId="3" type="noConversion"/>
  <pageMargins left="0.7" right="0.7" top="0.75" bottom="0.75" header="0.3" footer="0.3"/>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3CDB4-9921-4250-9090-D004A694475E}">
  <sheetPr>
    <tabColor theme="8" tint="0.59999389629810485"/>
  </sheetPr>
  <dimension ref="A1:Q36"/>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101</v>
      </c>
      <c r="B17" s="7"/>
      <c r="C17" s="6"/>
      <c r="D17" s="6"/>
      <c r="E17" s="6"/>
      <c r="F17" s="6"/>
      <c r="G17" s="6"/>
      <c r="H17" s="26"/>
      <c r="I17" s="27"/>
      <c r="J17" s="28"/>
      <c r="K17" s="28"/>
      <c r="L17" s="28"/>
      <c r="M17" s="28"/>
      <c r="N17" s="28"/>
      <c r="O17" s="28"/>
      <c r="P17" s="28"/>
      <c r="Q17" s="29"/>
    </row>
    <row r="18" spans="1:17" x14ac:dyDescent="0.25">
      <c r="A18" s="4" t="s">
        <v>93</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38</v>
      </c>
    </row>
    <row r="19" spans="1:17" x14ac:dyDescent="0.25">
      <c r="A19" s="4" t="s">
        <v>12</v>
      </c>
      <c r="B19" s="7">
        <v>1.3635508205456901</v>
      </c>
      <c r="C19" s="6">
        <v>1.13723461359088</v>
      </c>
      <c r="D19" s="6">
        <v>1.0493179501396901</v>
      </c>
      <c r="E19" s="6">
        <v>0.93053356021920097</v>
      </c>
      <c r="F19" s="6">
        <v>0.81777890436696299</v>
      </c>
      <c r="G19" s="6">
        <v>0.98112422671673205</v>
      </c>
      <c r="H19" s="26">
        <v>0.38242659382895805</v>
      </c>
      <c r="I19" s="27">
        <v>0.16334532234976906</v>
      </c>
      <c r="J19" s="28">
        <v>100</v>
      </c>
      <c r="K19" s="28">
        <v>100</v>
      </c>
      <c r="L19" s="28">
        <v>100</v>
      </c>
      <c r="M19" s="28">
        <v>100</v>
      </c>
      <c r="N19" s="28">
        <v>100</v>
      </c>
      <c r="O19" s="28">
        <v>200</v>
      </c>
      <c r="P19" s="28">
        <v>1</v>
      </c>
      <c r="Q19" s="29">
        <v>36</v>
      </c>
    </row>
    <row r="20" spans="1:17" x14ac:dyDescent="0.25">
      <c r="A20" s="4" t="s">
        <v>96</v>
      </c>
      <c r="B20" s="7">
        <v>1.23747940705155</v>
      </c>
      <c r="C20" s="6">
        <v>0.98693765924349097</v>
      </c>
      <c r="D20" s="6">
        <v>0.91412760619358102</v>
      </c>
      <c r="E20" s="6">
        <v>0.83681604221913797</v>
      </c>
      <c r="F20" s="6">
        <v>0.72739058154915603</v>
      </c>
      <c r="G20" s="6">
        <v>0.86683405591769902</v>
      </c>
      <c r="H20" s="26">
        <v>0.370645351133851</v>
      </c>
      <c r="I20" s="27">
        <v>0.13944347436854299</v>
      </c>
      <c r="J20" s="28">
        <v>100</v>
      </c>
      <c r="K20" s="28">
        <v>200</v>
      </c>
      <c r="L20" s="28">
        <v>200</v>
      </c>
      <c r="M20" s="28">
        <v>200</v>
      </c>
      <c r="N20" s="28">
        <v>100</v>
      </c>
      <c r="O20" s="28">
        <v>200</v>
      </c>
      <c r="P20" s="28">
        <v>1</v>
      </c>
      <c r="Q20" s="29">
        <v>34</v>
      </c>
    </row>
    <row r="21" spans="1:17" x14ac:dyDescent="0.25">
      <c r="A21" s="2" t="s">
        <v>60</v>
      </c>
      <c r="B21" s="7"/>
      <c r="C21" s="6"/>
      <c r="D21" s="6"/>
      <c r="E21" s="6"/>
      <c r="F21" s="6"/>
      <c r="G21" s="6"/>
      <c r="H21" s="26"/>
      <c r="I21" s="27"/>
      <c r="J21" s="28"/>
      <c r="K21" s="28"/>
      <c r="L21" s="28"/>
      <c r="M21" s="28"/>
      <c r="N21" s="28"/>
      <c r="O21" s="28"/>
      <c r="P21" s="28"/>
      <c r="Q21" s="29"/>
    </row>
    <row r="22" spans="1:17" x14ac:dyDescent="0.25">
      <c r="A22" s="4" t="s">
        <v>93</v>
      </c>
      <c r="B22" s="7">
        <v>1.5887239829047299</v>
      </c>
      <c r="C22" s="6">
        <v>1.3801088990027499</v>
      </c>
      <c r="D22" s="6">
        <v>1.26660334599094</v>
      </c>
      <c r="E22" s="6">
        <v>1.0705356463145499</v>
      </c>
      <c r="F22" s="6">
        <v>0.84805507700084304</v>
      </c>
      <c r="G22" s="6">
        <v>1.06833472027076</v>
      </c>
      <c r="H22" s="26">
        <v>0.5203892626339699</v>
      </c>
      <c r="I22" s="27">
        <v>0.220279643269917</v>
      </c>
      <c r="J22" s="28">
        <v>50</v>
      </c>
      <c r="K22" s="28">
        <v>50</v>
      </c>
      <c r="L22" s="28">
        <v>50</v>
      </c>
      <c r="M22" s="28">
        <v>100</v>
      </c>
      <c r="N22" s="28">
        <v>100</v>
      </c>
      <c r="O22" s="28">
        <v>100</v>
      </c>
      <c r="P22" s="28">
        <v>1</v>
      </c>
      <c r="Q22" s="29">
        <v>30</v>
      </c>
    </row>
    <row r="23" spans="1:17" x14ac:dyDescent="0.25">
      <c r="A23" s="4" t="s">
        <v>12</v>
      </c>
      <c r="B23" s="7">
        <v>1.89692578621692</v>
      </c>
      <c r="C23" s="6">
        <v>1.5130558426014999</v>
      </c>
      <c r="D23" s="6">
        <v>1.24691140564328</v>
      </c>
      <c r="E23" s="6">
        <v>1.1288678447559299</v>
      </c>
      <c r="F23" s="6">
        <v>0.91515286535860796</v>
      </c>
      <c r="G23" s="6">
        <v>1.1724410531723</v>
      </c>
      <c r="H23" s="26">
        <v>0.72448473304462002</v>
      </c>
      <c r="I23" s="27">
        <v>0.257288187813692</v>
      </c>
      <c r="J23" s="28">
        <v>25</v>
      </c>
      <c r="K23" s="28">
        <v>50</v>
      </c>
      <c r="L23" s="28">
        <v>50</v>
      </c>
      <c r="M23" s="28">
        <v>50</v>
      </c>
      <c r="N23" s="28">
        <v>50</v>
      </c>
      <c r="O23" s="28">
        <v>100</v>
      </c>
      <c r="P23" s="28">
        <v>1</v>
      </c>
      <c r="Q23" s="29">
        <v>28</v>
      </c>
    </row>
    <row r="24" spans="1:17" x14ac:dyDescent="0.25">
      <c r="A24" s="4" t="s">
        <v>96</v>
      </c>
      <c r="B24" s="7">
        <v>1.63799712202776</v>
      </c>
      <c r="C24" s="6">
        <v>1.36413177828808</v>
      </c>
      <c r="D24" s="6">
        <v>1.2073303489795899</v>
      </c>
      <c r="E24" s="6">
        <v>1.0384387191559299</v>
      </c>
      <c r="F24" s="6">
        <v>0.83074832926233</v>
      </c>
      <c r="G24" s="6">
        <v>1.0426583912187799</v>
      </c>
      <c r="H24" s="26">
        <v>0.59533873080898014</v>
      </c>
      <c r="I24" s="27">
        <v>0.2119100619564499</v>
      </c>
      <c r="J24" s="28">
        <v>50</v>
      </c>
      <c r="K24" s="28">
        <v>50</v>
      </c>
      <c r="L24" s="28">
        <v>50</v>
      </c>
      <c r="M24" s="28">
        <v>100</v>
      </c>
      <c r="N24" s="28">
        <v>100</v>
      </c>
      <c r="O24" s="28">
        <v>100</v>
      </c>
      <c r="P24" s="28">
        <v>1</v>
      </c>
      <c r="Q24" s="29">
        <v>26</v>
      </c>
    </row>
    <row r="25" spans="1:17" x14ac:dyDescent="0.25">
      <c r="A25" s="2" t="s">
        <v>61</v>
      </c>
      <c r="B25" s="7"/>
      <c r="C25" s="6"/>
      <c r="D25" s="6"/>
      <c r="E25" s="6"/>
      <c r="F25" s="6"/>
      <c r="G25" s="6"/>
      <c r="H25" s="26"/>
      <c r="I25" s="27"/>
      <c r="J25" s="28"/>
      <c r="K25" s="28"/>
      <c r="L25" s="28"/>
      <c r="M25" s="28"/>
      <c r="N25" s="28"/>
      <c r="O25" s="28"/>
      <c r="P25" s="28"/>
      <c r="Q25" s="29"/>
    </row>
    <row r="26" spans="1:17" x14ac:dyDescent="0.25">
      <c r="A26" s="4" t="s">
        <v>93</v>
      </c>
      <c r="B26" s="7">
        <v>1.33725680798924</v>
      </c>
      <c r="C26" s="6">
        <v>1.1106886909937801</v>
      </c>
      <c r="D26" s="6">
        <v>1.0187089633925599</v>
      </c>
      <c r="E26" s="6">
        <v>0.91214876612173401</v>
      </c>
      <c r="F26" s="6">
        <v>0.79003033226553199</v>
      </c>
      <c r="G26" s="6">
        <v>0.948572971649843</v>
      </c>
      <c r="H26" s="26">
        <v>0.38868383633939696</v>
      </c>
      <c r="I26" s="27">
        <v>0.15854263938431101</v>
      </c>
      <c r="J26" s="28">
        <v>100</v>
      </c>
      <c r="K26" s="28">
        <v>100</v>
      </c>
      <c r="L26" s="28">
        <v>200</v>
      </c>
      <c r="M26" s="28">
        <v>100</v>
      </c>
      <c r="N26" s="28">
        <v>100</v>
      </c>
      <c r="O26" s="28">
        <v>200</v>
      </c>
      <c r="P26" s="28">
        <v>1</v>
      </c>
      <c r="Q26" s="29">
        <v>22</v>
      </c>
    </row>
    <row r="27" spans="1:17" x14ac:dyDescent="0.25">
      <c r="A27" s="4" t="s">
        <v>12</v>
      </c>
      <c r="B27" s="7">
        <v>1.58248169669909</v>
      </c>
      <c r="C27" s="6">
        <v>1.27457205943983</v>
      </c>
      <c r="D27" s="6">
        <v>1.1124383412235099</v>
      </c>
      <c r="E27" s="6">
        <v>0.99608216977461095</v>
      </c>
      <c r="F27" s="6">
        <v>0.88066410359023095</v>
      </c>
      <c r="G27" s="6">
        <v>1.04330994467781</v>
      </c>
      <c r="H27" s="26">
        <v>0.53917175202127998</v>
      </c>
      <c r="I27" s="27">
        <v>0.16264584108757907</v>
      </c>
      <c r="J27" s="28">
        <v>50</v>
      </c>
      <c r="K27" s="28">
        <v>100</v>
      </c>
      <c r="L27" s="28">
        <v>100</v>
      </c>
      <c r="M27" s="28">
        <v>100</v>
      </c>
      <c r="N27" s="28">
        <v>100</v>
      </c>
      <c r="O27" s="28">
        <v>100</v>
      </c>
      <c r="P27" s="28">
        <v>1</v>
      </c>
      <c r="Q27" s="29">
        <v>20</v>
      </c>
    </row>
    <row r="28" spans="1:17" x14ac:dyDescent="0.25">
      <c r="A28" s="4" t="s">
        <v>96</v>
      </c>
      <c r="B28" s="7">
        <v>1.2893822052856601</v>
      </c>
      <c r="C28" s="6">
        <v>1.09383087862154</v>
      </c>
      <c r="D28" s="6">
        <v>0.998925034385727</v>
      </c>
      <c r="E28" s="6">
        <v>0.90757042694491497</v>
      </c>
      <c r="F28" s="6">
        <v>0.77699690123700904</v>
      </c>
      <c r="G28" s="6">
        <v>0.93461024876346999</v>
      </c>
      <c r="H28" s="26">
        <v>0.35477195652219007</v>
      </c>
      <c r="I28" s="27">
        <v>0.15761334752646095</v>
      </c>
      <c r="J28" s="28">
        <v>100</v>
      </c>
      <c r="K28" s="28">
        <v>100</v>
      </c>
      <c r="L28" s="28">
        <v>100</v>
      </c>
      <c r="M28" s="28">
        <v>100</v>
      </c>
      <c r="N28" s="28">
        <v>100</v>
      </c>
      <c r="O28" s="28">
        <v>200</v>
      </c>
      <c r="P28" s="28">
        <v>1</v>
      </c>
      <c r="Q28" s="29">
        <v>18</v>
      </c>
    </row>
    <row r="29" spans="1:17" x14ac:dyDescent="0.25">
      <c r="A29" s="2" t="s">
        <v>62</v>
      </c>
      <c r="B29" s="7"/>
      <c r="C29" s="6"/>
      <c r="D29" s="6"/>
      <c r="E29" s="6"/>
      <c r="F29" s="6"/>
      <c r="G29" s="6"/>
      <c r="H29" s="26"/>
      <c r="I29" s="27"/>
      <c r="J29" s="28"/>
      <c r="K29" s="28"/>
      <c r="L29" s="28"/>
      <c r="M29" s="28"/>
      <c r="N29" s="28"/>
      <c r="O29" s="28"/>
      <c r="P29" s="28"/>
      <c r="Q29" s="29"/>
    </row>
    <row r="30" spans="1:17" x14ac:dyDescent="0.25">
      <c r="A30" s="4" t="s">
        <v>93</v>
      </c>
      <c r="B30" s="7">
        <v>1.1722114387154801</v>
      </c>
      <c r="C30" s="6">
        <v>0.98317178105770198</v>
      </c>
      <c r="D30" s="6">
        <v>0.89619444942002502</v>
      </c>
      <c r="E30" s="6">
        <v>0.81654194418374604</v>
      </c>
      <c r="F30" s="6">
        <v>0.70539069219477102</v>
      </c>
      <c r="G30" s="6">
        <v>0.86871110762599701</v>
      </c>
      <c r="H30" s="26">
        <v>0.30350033108948304</v>
      </c>
      <c r="I30" s="27">
        <v>0.163320415431226</v>
      </c>
      <c r="J30" s="28">
        <v>100</v>
      </c>
      <c r="K30" s="28">
        <v>100</v>
      </c>
      <c r="L30" s="28">
        <v>100</v>
      </c>
      <c r="M30" s="28">
        <v>100</v>
      </c>
      <c r="N30" s="28">
        <v>100</v>
      </c>
      <c r="O30" s="28">
        <v>200</v>
      </c>
      <c r="P30" s="28">
        <v>1</v>
      </c>
      <c r="Q30" s="29">
        <v>14</v>
      </c>
    </row>
    <row r="31" spans="1:17" x14ac:dyDescent="0.25">
      <c r="A31" s="4" t="s">
        <v>12</v>
      </c>
      <c r="B31" s="7">
        <v>1.4034857809897501</v>
      </c>
      <c r="C31" s="6">
        <v>1.18516606041085</v>
      </c>
      <c r="D31" s="6">
        <v>0.98621686996153801</v>
      </c>
      <c r="E31" s="6">
        <v>0.87213166091723004</v>
      </c>
      <c r="F31" s="6">
        <v>0.70112994492964498</v>
      </c>
      <c r="G31" s="6">
        <v>0.95467316451346096</v>
      </c>
      <c r="H31" s="26">
        <v>0.44881261647628912</v>
      </c>
      <c r="I31" s="27">
        <v>0.25354321958381598</v>
      </c>
      <c r="J31" s="28">
        <v>50</v>
      </c>
      <c r="K31" s="28">
        <v>50</v>
      </c>
      <c r="L31" s="28">
        <v>100</v>
      </c>
      <c r="M31" s="28">
        <v>50</v>
      </c>
      <c r="N31" s="28">
        <v>50</v>
      </c>
      <c r="O31" s="28">
        <v>100</v>
      </c>
      <c r="P31" s="28">
        <v>1</v>
      </c>
      <c r="Q31" s="29">
        <v>12</v>
      </c>
    </row>
    <row r="32" spans="1:17" x14ac:dyDescent="0.25">
      <c r="A32" s="4" t="s">
        <v>96</v>
      </c>
      <c r="B32" s="7">
        <v>1.1767509763627899</v>
      </c>
      <c r="C32" s="6">
        <v>0.97957553008596499</v>
      </c>
      <c r="D32" s="6">
        <v>0.88757213139969704</v>
      </c>
      <c r="E32" s="6">
        <v>0.80818890949278999</v>
      </c>
      <c r="F32" s="6">
        <v>0.70010147687449098</v>
      </c>
      <c r="G32" s="6">
        <v>0.86262003196869297</v>
      </c>
      <c r="H32" s="26">
        <v>0.31413094439409694</v>
      </c>
      <c r="I32" s="27">
        <v>0.16251855509420199</v>
      </c>
      <c r="J32" s="28">
        <v>100</v>
      </c>
      <c r="K32" s="28">
        <v>100</v>
      </c>
      <c r="L32" s="28">
        <v>100</v>
      </c>
      <c r="M32" s="28">
        <v>100</v>
      </c>
      <c r="N32" s="28">
        <v>100</v>
      </c>
      <c r="O32" s="28">
        <v>200</v>
      </c>
      <c r="P32" s="28">
        <v>1</v>
      </c>
      <c r="Q32" s="29">
        <v>10</v>
      </c>
    </row>
    <row r="33" spans="1:17" x14ac:dyDescent="0.25">
      <c r="A33" s="2" t="s">
        <v>11</v>
      </c>
      <c r="B33" s="7"/>
      <c r="C33" s="6"/>
      <c r="D33" s="6"/>
      <c r="E33" s="6"/>
      <c r="F33" s="6"/>
      <c r="G33" s="6"/>
      <c r="H33" s="26"/>
      <c r="I33" s="27"/>
      <c r="J33" s="28"/>
      <c r="K33" s="28"/>
      <c r="L33" s="28"/>
      <c r="M33" s="28"/>
      <c r="N33" s="28"/>
      <c r="O33" s="28"/>
      <c r="P33" s="28"/>
      <c r="Q33" s="29"/>
    </row>
    <row r="34" spans="1:17" x14ac:dyDescent="0.25">
      <c r="A34" s="4" t="s">
        <v>93</v>
      </c>
      <c r="B34" s="7">
        <v>1.28092628483621</v>
      </c>
      <c r="C34" s="6">
        <v>0.98099748955737198</v>
      </c>
      <c r="D34" s="6">
        <v>0.84850177526837001</v>
      </c>
      <c r="E34" s="6">
        <v>0.78350850123603799</v>
      </c>
      <c r="F34" s="6">
        <v>0.68097267429480801</v>
      </c>
      <c r="G34" s="6">
        <v>0.83778022473839997</v>
      </c>
      <c r="H34" s="26">
        <v>0.44314606009780999</v>
      </c>
      <c r="I34" s="27">
        <v>0.15680755044359196</v>
      </c>
      <c r="J34" s="28">
        <v>100</v>
      </c>
      <c r="K34" s="28">
        <v>100</v>
      </c>
      <c r="L34" s="28">
        <v>100</v>
      </c>
      <c r="M34" s="28">
        <v>100</v>
      </c>
      <c r="N34" s="28">
        <v>100</v>
      </c>
      <c r="O34" s="28">
        <v>200</v>
      </c>
      <c r="P34" s="28">
        <v>1</v>
      </c>
      <c r="Q34" s="29">
        <v>6</v>
      </c>
    </row>
    <row r="35" spans="1:17" x14ac:dyDescent="0.25">
      <c r="A35" s="4" t="s">
        <v>12</v>
      </c>
      <c r="B35" s="7">
        <v>1.41594075278675</v>
      </c>
      <c r="C35" s="6">
        <v>1.11715591584523</v>
      </c>
      <c r="D35" s="6">
        <v>0.985921800054811</v>
      </c>
      <c r="E35" s="6">
        <v>0.85067702460618599</v>
      </c>
      <c r="F35" s="6">
        <v>0.60991795114342495</v>
      </c>
      <c r="G35" s="6">
        <v>0.901425427120079</v>
      </c>
      <c r="H35" s="26">
        <v>0.51451532566667102</v>
      </c>
      <c r="I35" s="27">
        <v>0.29150747597665405</v>
      </c>
      <c r="J35" s="28">
        <v>50</v>
      </c>
      <c r="K35" s="28">
        <v>50</v>
      </c>
      <c r="L35" s="28">
        <v>50</v>
      </c>
      <c r="M35" s="28">
        <v>50</v>
      </c>
      <c r="N35" s="28">
        <v>50</v>
      </c>
      <c r="O35" s="28">
        <v>100</v>
      </c>
      <c r="P35" s="28">
        <v>1</v>
      </c>
      <c r="Q35" s="29">
        <v>4</v>
      </c>
    </row>
    <row r="36" spans="1:17" x14ac:dyDescent="0.25">
      <c r="A36" s="4" t="s">
        <v>96</v>
      </c>
      <c r="B36" s="7">
        <v>1.29673865041341</v>
      </c>
      <c r="C36" s="6">
        <v>0.98835762149628203</v>
      </c>
      <c r="D36" s="6">
        <v>0.84297486933950805</v>
      </c>
      <c r="E36" s="6">
        <v>0.77266636275169798</v>
      </c>
      <c r="F36" s="6">
        <v>0.67648261749178695</v>
      </c>
      <c r="G36" s="6">
        <v>0.83413576829885605</v>
      </c>
      <c r="H36" s="26">
        <v>0.46260288211455391</v>
      </c>
      <c r="I36" s="27">
        <v>0.1576531508070691</v>
      </c>
      <c r="J36" s="28">
        <v>100</v>
      </c>
      <c r="K36" s="28">
        <v>100</v>
      </c>
      <c r="L36" s="28">
        <v>100</v>
      </c>
      <c r="M36" s="28">
        <v>100</v>
      </c>
      <c r="N36" s="28">
        <v>100</v>
      </c>
      <c r="O36" s="28">
        <v>200</v>
      </c>
      <c r="P36" s="28">
        <v>1</v>
      </c>
      <c r="Q36"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4C6F8-DDFE-413D-BEA1-301BC0C68731}">
  <sheetPr>
    <tabColor theme="8" tint="0.59999389629810485"/>
  </sheetPr>
  <dimension ref="A1:Q36"/>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101</v>
      </c>
      <c r="B17" s="7"/>
      <c r="C17" s="6"/>
      <c r="D17" s="6"/>
      <c r="E17" s="6"/>
      <c r="F17" s="6"/>
      <c r="G17" s="6"/>
      <c r="H17" s="26"/>
      <c r="I17" s="27"/>
      <c r="J17" s="28"/>
      <c r="K17" s="28"/>
      <c r="L17" s="28"/>
      <c r="M17" s="28"/>
      <c r="N17" s="28"/>
      <c r="O17" s="28"/>
      <c r="P17" s="28"/>
      <c r="Q17" s="29"/>
    </row>
    <row r="18" spans="1:17" x14ac:dyDescent="0.25">
      <c r="A18" s="4" t="s">
        <v>102</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38</v>
      </c>
    </row>
    <row r="19" spans="1:17" x14ac:dyDescent="0.25">
      <c r="A19" s="4" t="s">
        <v>15</v>
      </c>
      <c r="B19" s="7">
        <v>1.2316274047546201</v>
      </c>
      <c r="C19" s="6">
        <v>0.99437211509674195</v>
      </c>
      <c r="D19" s="6">
        <v>0.89588485488766101</v>
      </c>
      <c r="E19" s="6">
        <v>0.81276153741858803</v>
      </c>
      <c r="F19" s="6">
        <v>0.69637252839039598</v>
      </c>
      <c r="G19" s="6">
        <v>0.86146296451961801</v>
      </c>
      <c r="H19" s="26">
        <v>0.37016444023500206</v>
      </c>
      <c r="I19" s="27">
        <v>0.16509043612922203</v>
      </c>
      <c r="J19" s="28">
        <v>100</v>
      </c>
      <c r="K19" s="28">
        <v>100</v>
      </c>
      <c r="L19" s="28">
        <v>100</v>
      </c>
      <c r="M19" s="28">
        <v>100</v>
      </c>
      <c r="N19" s="28">
        <v>100</v>
      </c>
      <c r="O19" s="28">
        <v>200</v>
      </c>
      <c r="P19" s="28">
        <v>1</v>
      </c>
      <c r="Q19" s="29">
        <v>36</v>
      </c>
    </row>
    <row r="20" spans="1:17" x14ac:dyDescent="0.25">
      <c r="A20" s="4" t="s">
        <v>8</v>
      </c>
      <c r="B20" s="7">
        <v>1.2502146776829</v>
      </c>
      <c r="C20" s="6">
        <v>1.0133693447491501</v>
      </c>
      <c r="D20" s="6">
        <v>0.92207768168947701</v>
      </c>
      <c r="E20" s="6">
        <v>0.84745311311715898</v>
      </c>
      <c r="F20" s="6">
        <v>0.73966922588410999</v>
      </c>
      <c r="G20" s="6">
        <v>0.881260235345809</v>
      </c>
      <c r="H20" s="26">
        <v>0.36895444233709096</v>
      </c>
      <c r="I20" s="27">
        <v>0.141591009461699</v>
      </c>
      <c r="J20" s="28">
        <v>100</v>
      </c>
      <c r="K20" s="28">
        <v>200</v>
      </c>
      <c r="L20" s="28">
        <v>200</v>
      </c>
      <c r="M20" s="28">
        <v>200</v>
      </c>
      <c r="N20" s="28">
        <v>100</v>
      </c>
      <c r="O20" s="28">
        <v>200</v>
      </c>
      <c r="P20" s="28">
        <v>1</v>
      </c>
      <c r="Q20" s="29">
        <v>34</v>
      </c>
    </row>
    <row r="21" spans="1:17" x14ac:dyDescent="0.25">
      <c r="A21" s="2" t="s">
        <v>60</v>
      </c>
      <c r="B21" s="7"/>
      <c r="C21" s="6"/>
      <c r="D21" s="6"/>
      <c r="E21" s="6"/>
      <c r="F21" s="6"/>
      <c r="G21" s="6"/>
      <c r="H21" s="26"/>
      <c r="I21" s="27"/>
      <c r="J21" s="28"/>
      <c r="K21" s="28"/>
      <c r="L21" s="28"/>
      <c r="M21" s="28"/>
      <c r="N21" s="28"/>
      <c r="O21" s="28"/>
      <c r="P21" s="28"/>
      <c r="Q21" s="29"/>
    </row>
    <row r="22" spans="1:17" x14ac:dyDescent="0.25">
      <c r="A22" s="4" t="s">
        <v>102</v>
      </c>
      <c r="B22" s="7">
        <v>1.5887239829047299</v>
      </c>
      <c r="C22" s="6">
        <v>1.3801088990027499</v>
      </c>
      <c r="D22" s="6">
        <v>1.26660334599094</v>
      </c>
      <c r="E22" s="6">
        <v>1.0705356463145499</v>
      </c>
      <c r="F22" s="6">
        <v>0.84805507700084304</v>
      </c>
      <c r="G22" s="6">
        <v>1.06833472027076</v>
      </c>
      <c r="H22" s="26">
        <v>0.5203892626339699</v>
      </c>
      <c r="I22" s="27">
        <v>0.220279643269917</v>
      </c>
      <c r="J22" s="28">
        <v>50</v>
      </c>
      <c r="K22" s="28">
        <v>50</v>
      </c>
      <c r="L22" s="28">
        <v>50</v>
      </c>
      <c r="M22" s="28">
        <v>100</v>
      </c>
      <c r="N22" s="28">
        <v>100</v>
      </c>
      <c r="O22" s="28">
        <v>100</v>
      </c>
      <c r="P22" s="28">
        <v>1</v>
      </c>
      <c r="Q22" s="29">
        <v>30</v>
      </c>
    </row>
    <row r="23" spans="1:17" x14ac:dyDescent="0.25">
      <c r="A23" s="4" t="s">
        <v>15</v>
      </c>
      <c r="B23" s="7" t="e">
        <v>#DIV/0!</v>
      </c>
      <c r="C23" s="6" t="e">
        <v>#DIV/0!</v>
      </c>
      <c r="D23" s="6">
        <v>1.4419569996469901</v>
      </c>
      <c r="E23" s="6">
        <v>1.1113360519891</v>
      </c>
      <c r="F23" s="6" t="e">
        <v>#DIV/0!</v>
      </c>
      <c r="G23" s="6">
        <v>1.24519495304931</v>
      </c>
      <c r="H23" s="26">
        <v>0.19676204659768004</v>
      </c>
      <c r="I23" s="27">
        <v>0.13385890106021003</v>
      </c>
      <c r="J23" s="28" t="e">
        <v>#DIV/0!</v>
      </c>
      <c r="K23" s="28" t="e">
        <v>#DIV/0!</v>
      </c>
      <c r="L23" s="28">
        <v>6</v>
      </c>
      <c r="M23" s="28">
        <v>12</v>
      </c>
      <c r="N23" s="28" t="e">
        <v>#DIV/0!</v>
      </c>
      <c r="O23" s="28">
        <v>25</v>
      </c>
      <c r="P23" s="28">
        <v>1</v>
      </c>
      <c r="Q23" s="29">
        <v>28</v>
      </c>
    </row>
    <row r="24" spans="1:17" x14ac:dyDescent="0.25">
      <c r="A24" s="4" t="s">
        <v>8</v>
      </c>
      <c r="B24" s="7">
        <v>1.58959708181812</v>
      </c>
      <c r="C24" s="6">
        <v>1.3791321047826499</v>
      </c>
      <c r="D24" s="6">
        <v>1.26526094680638</v>
      </c>
      <c r="E24" s="6">
        <v>1.07010976399431</v>
      </c>
      <c r="F24" s="6">
        <v>0.84735058386673101</v>
      </c>
      <c r="G24" s="6">
        <v>1.0677814633998199</v>
      </c>
      <c r="H24" s="26">
        <v>0.52181561841830004</v>
      </c>
      <c r="I24" s="27">
        <v>0.22043087953308893</v>
      </c>
      <c r="J24" s="28">
        <v>50</v>
      </c>
      <c r="K24" s="28">
        <v>50</v>
      </c>
      <c r="L24" s="28">
        <v>50</v>
      </c>
      <c r="M24" s="28">
        <v>100</v>
      </c>
      <c r="N24" s="28">
        <v>100</v>
      </c>
      <c r="O24" s="28">
        <v>100</v>
      </c>
      <c r="P24" s="28">
        <v>1</v>
      </c>
      <c r="Q24" s="29">
        <v>26</v>
      </c>
    </row>
    <row r="25" spans="1:17" x14ac:dyDescent="0.25">
      <c r="A25" s="2" t="s">
        <v>61</v>
      </c>
      <c r="B25" s="7"/>
      <c r="C25" s="6"/>
      <c r="D25" s="6"/>
      <c r="E25" s="6"/>
      <c r="F25" s="6"/>
      <c r="G25" s="6"/>
      <c r="H25" s="26"/>
      <c r="I25" s="27"/>
      <c r="J25" s="28"/>
      <c r="K25" s="28"/>
      <c r="L25" s="28"/>
      <c r="M25" s="28"/>
      <c r="N25" s="28"/>
      <c r="O25" s="28"/>
      <c r="P25" s="28"/>
      <c r="Q25" s="29"/>
    </row>
    <row r="26" spans="1:17" x14ac:dyDescent="0.25">
      <c r="A26" s="4" t="s">
        <v>102</v>
      </c>
      <c r="B26" s="7">
        <v>1.33725680798924</v>
      </c>
      <c r="C26" s="6">
        <v>1.1106886909937801</v>
      </c>
      <c r="D26" s="6">
        <v>1.0187089633925599</v>
      </c>
      <c r="E26" s="6">
        <v>0.91214876612173401</v>
      </c>
      <c r="F26" s="6">
        <v>0.79003033226553199</v>
      </c>
      <c r="G26" s="6">
        <v>0.948572971649843</v>
      </c>
      <c r="H26" s="26">
        <v>0.38868383633939696</v>
      </c>
      <c r="I26" s="27">
        <v>0.15854263938431101</v>
      </c>
      <c r="J26" s="28">
        <v>100</v>
      </c>
      <c r="K26" s="28">
        <v>100</v>
      </c>
      <c r="L26" s="28">
        <v>200</v>
      </c>
      <c r="M26" s="28">
        <v>100</v>
      </c>
      <c r="N26" s="28">
        <v>100</v>
      </c>
      <c r="O26" s="28">
        <v>200</v>
      </c>
      <c r="P26" s="28">
        <v>1</v>
      </c>
      <c r="Q26" s="29">
        <v>22</v>
      </c>
    </row>
    <row r="27" spans="1:17" x14ac:dyDescent="0.25">
      <c r="A27" s="4" t="s">
        <v>15</v>
      </c>
      <c r="B27" s="7">
        <v>1.50011287265242</v>
      </c>
      <c r="C27" s="6">
        <v>1.14747816853468</v>
      </c>
      <c r="D27" s="6">
        <v>1.0128973605821801</v>
      </c>
      <c r="E27" s="6">
        <v>0.90523610088027995</v>
      </c>
      <c r="F27" s="6">
        <v>0.79179558274528306</v>
      </c>
      <c r="G27" s="6">
        <v>0.95622290584188796</v>
      </c>
      <c r="H27" s="26">
        <v>0.54388996681053203</v>
      </c>
      <c r="I27" s="27">
        <v>0.1644273230966049</v>
      </c>
      <c r="J27" s="28">
        <v>50</v>
      </c>
      <c r="K27" s="28">
        <v>100</v>
      </c>
      <c r="L27" s="28">
        <v>100</v>
      </c>
      <c r="M27" s="28">
        <v>100</v>
      </c>
      <c r="N27" s="28">
        <v>100</v>
      </c>
      <c r="O27" s="28">
        <v>100</v>
      </c>
      <c r="P27" s="28">
        <v>1</v>
      </c>
      <c r="Q27" s="29">
        <v>20</v>
      </c>
    </row>
    <row r="28" spans="1:17" x14ac:dyDescent="0.25">
      <c r="A28" s="4" t="s">
        <v>8</v>
      </c>
      <c r="B28" s="7">
        <v>1.3258474546376899</v>
      </c>
      <c r="C28" s="6">
        <v>1.0827169587224901</v>
      </c>
      <c r="D28" s="6">
        <v>0.99684750076537199</v>
      </c>
      <c r="E28" s="6">
        <v>0.91776120032561104</v>
      </c>
      <c r="F28" s="6">
        <v>0.78682492490663902</v>
      </c>
      <c r="G28" s="6">
        <v>0.94664149571274403</v>
      </c>
      <c r="H28" s="26">
        <v>0.37920595892494591</v>
      </c>
      <c r="I28" s="27">
        <v>0.15981657080610501</v>
      </c>
      <c r="J28" s="28">
        <v>100</v>
      </c>
      <c r="K28" s="28">
        <v>100</v>
      </c>
      <c r="L28" s="28">
        <v>100</v>
      </c>
      <c r="M28" s="28">
        <v>100</v>
      </c>
      <c r="N28" s="28">
        <v>100</v>
      </c>
      <c r="O28" s="28">
        <v>200</v>
      </c>
      <c r="P28" s="28">
        <v>1</v>
      </c>
      <c r="Q28" s="29">
        <v>18</v>
      </c>
    </row>
    <row r="29" spans="1:17" x14ac:dyDescent="0.25">
      <c r="A29" s="2" t="s">
        <v>62</v>
      </c>
      <c r="B29" s="7"/>
      <c r="C29" s="6"/>
      <c r="D29" s="6"/>
      <c r="E29" s="6"/>
      <c r="F29" s="6"/>
      <c r="G29" s="6"/>
      <c r="H29" s="26"/>
      <c r="I29" s="27"/>
      <c r="J29" s="28"/>
      <c r="K29" s="28"/>
      <c r="L29" s="28"/>
      <c r="M29" s="28"/>
      <c r="N29" s="28"/>
      <c r="O29" s="28"/>
      <c r="P29" s="28"/>
      <c r="Q29" s="29"/>
    </row>
    <row r="30" spans="1:17" x14ac:dyDescent="0.25">
      <c r="A30" s="4" t="s">
        <v>102</v>
      </c>
      <c r="B30" s="7">
        <v>1.1722114387154801</v>
      </c>
      <c r="C30" s="6">
        <v>0.98317178105770198</v>
      </c>
      <c r="D30" s="6">
        <v>0.89619444942002502</v>
      </c>
      <c r="E30" s="6">
        <v>0.81654194418374604</v>
      </c>
      <c r="F30" s="6">
        <v>0.70539069219477102</v>
      </c>
      <c r="G30" s="6">
        <v>0.86871110762599701</v>
      </c>
      <c r="H30" s="26">
        <v>0.30350033108948304</v>
      </c>
      <c r="I30" s="27">
        <v>0.163320415431226</v>
      </c>
      <c r="J30" s="28">
        <v>100</v>
      </c>
      <c r="K30" s="28">
        <v>100</v>
      </c>
      <c r="L30" s="28">
        <v>100</v>
      </c>
      <c r="M30" s="28">
        <v>100</v>
      </c>
      <c r="N30" s="28">
        <v>100</v>
      </c>
      <c r="O30" s="28">
        <v>200</v>
      </c>
      <c r="P30" s="28">
        <v>1</v>
      </c>
      <c r="Q30" s="29">
        <v>14</v>
      </c>
    </row>
    <row r="31" spans="1:17" x14ac:dyDescent="0.25">
      <c r="A31" s="4" t="s">
        <v>15</v>
      </c>
      <c r="B31" s="7">
        <v>1.2202709056930701</v>
      </c>
      <c r="C31" s="6">
        <v>1.0198551341023401</v>
      </c>
      <c r="D31" s="6">
        <v>0.88226006149382297</v>
      </c>
      <c r="E31" s="6">
        <v>0.79730335107679795</v>
      </c>
      <c r="F31" s="6">
        <v>0.68212168092050696</v>
      </c>
      <c r="G31" s="6">
        <v>0.88115993986630403</v>
      </c>
      <c r="H31" s="26">
        <v>0.33911096582676603</v>
      </c>
      <c r="I31" s="27">
        <v>0.19903825894579708</v>
      </c>
      <c r="J31" s="28">
        <v>50</v>
      </c>
      <c r="K31" s="28">
        <v>100</v>
      </c>
      <c r="L31" s="28">
        <v>100</v>
      </c>
      <c r="M31" s="28">
        <v>100</v>
      </c>
      <c r="N31" s="28">
        <v>50</v>
      </c>
      <c r="O31" s="28">
        <v>100</v>
      </c>
      <c r="P31" s="28">
        <v>1</v>
      </c>
      <c r="Q31" s="29">
        <v>12</v>
      </c>
    </row>
    <row r="32" spans="1:17" x14ac:dyDescent="0.25">
      <c r="A32" s="4" t="s">
        <v>8</v>
      </c>
      <c r="B32" s="7">
        <v>1.2193129078929501</v>
      </c>
      <c r="C32" s="6">
        <v>0.95932115881584001</v>
      </c>
      <c r="D32" s="6">
        <v>0.89190129810977403</v>
      </c>
      <c r="E32" s="6">
        <v>0.80565484274789501</v>
      </c>
      <c r="F32" s="6">
        <v>0.70455548489828401</v>
      </c>
      <c r="G32" s="6">
        <v>0.86318184244200902</v>
      </c>
      <c r="H32" s="26">
        <v>0.35613106545094109</v>
      </c>
      <c r="I32" s="27">
        <v>0.15862635754372501</v>
      </c>
      <c r="J32" s="28">
        <v>100</v>
      </c>
      <c r="K32" s="28">
        <v>100</v>
      </c>
      <c r="L32" s="28">
        <v>100</v>
      </c>
      <c r="M32" s="28">
        <v>100</v>
      </c>
      <c r="N32" s="28">
        <v>100</v>
      </c>
      <c r="O32" s="28">
        <v>200</v>
      </c>
      <c r="P32" s="28">
        <v>1</v>
      </c>
      <c r="Q32" s="29">
        <v>10</v>
      </c>
    </row>
    <row r="33" spans="1:17" x14ac:dyDescent="0.25">
      <c r="A33" s="2" t="s">
        <v>11</v>
      </c>
      <c r="B33" s="7"/>
      <c r="C33" s="6"/>
      <c r="D33" s="6"/>
      <c r="E33" s="6"/>
      <c r="F33" s="6"/>
      <c r="G33" s="6"/>
      <c r="H33" s="26"/>
      <c r="I33" s="27"/>
      <c r="J33" s="28"/>
      <c r="K33" s="28"/>
      <c r="L33" s="28"/>
      <c r="M33" s="28"/>
      <c r="N33" s="28"/>
      <c r="O33" s="28"/>
      <c r="P33" s="28"/>
      <c r="Q33" s="29"/>
    </row>
    <row r="34" spans="1:17" x14ac:dyDescent="0.25">
      <c r="A34" s="4" t="s">
        <v>102</v>
      </c>
      <c r="B34" s="7">
        <v>1.28092628483621</v>
      </c>
      <c r="C34" s="6">
        <v>0.98099748955737198</v>
      </c>
      <c r="D34" s="6">
        <v>0.84850177526837001</v>
      </c>
      <c r="E34" s="6">
        <v>0.78350850123603799</v>
      </c>
      <c r="F34" s="6">
        <v>0.68097267429480801</v>
      </c>
      <c r="G34" s="6">
        <v>0.83778022473839997</v>
      </c>
      <c r="H34" s="26">
        <v>0.44314606009780999</v>
      </c>
      <c r="I34" s="27">
        <v>0.15680755044359196</v>
      </c>
      <c r="J34" s="28">
        <v>100</v>
      </c>
      <c r="K34" s="28">
        <v>100</v>
      </c>
      <c r="L34" s="28">
        <v>100</v>
      </c>
      <c r="M34" s="28">
        <v>100</v>
      </c>
      <c r="N34" s="28">
        <v>100</v>
      </c>
      <c r="O34" s="28">
        <v>200</v>
      </c>
      <c r="P34" s="28">
        <v>1</v>
      </c>
      <c r="Q34" s="29">
        <v>6</v>
      </c>
    </row>
    <row r="35" spans="1:17" x14ac:dyDescent="0.25">
      <c r="A35" s="4" t="s">
        <v>15</v>
      </c>
      <c r="B35" s="7">
        <v>1.19301207031891</v>
      </c>
      <c r="C35" s="6">
        <v>0.94354631413704204</v>
      </c>
      <c r="D35" s="6">
        <v>0.81708704788456699</v>
      </c>
      <c r="E35" s="6">
        <v>0.74288011447583202</v>
      </c>
      <c r="F35" s="6">
        <v>0.60346444034056201</v>
      </c>
      <c r="G35" s="6">
        <v>0.82302700257694605</v>
      </c>
      <c r="H35" s="26">
        <v>0.36998506774196394</v>
      </c>
      <c r="I35" s="27">
        <v>0.21956256223638404</v>
      </c>
      <c r="J35" s="28">
        <v>100</v>
      </c>
      <c r="K35" s="28">
        <v>100</v>
      </c>
      <c r="L35" s="28">
        <v>100</v>
      </c>
      <c r="M35" s="28">
        <v>100</v>
      </c>
      <c r="N35" s="28">
        <v>50</v>
      </c>
      <c r="O35" s="28">
        <v>100</v>
      </c>
      <c r="P35" s="28">
        <v>1</v>
      </c>
      <c r="Q35" s="29">
        <v>4</v>
      </c>
    </row>
    <row r="36" spans="1:17" x14ac:dyDescent="0.25">
      <c r="A36" s="4" t="s">
        <v>8</v>
      </c>
      <c r="B36" s="7">
        <v>1.30319637137677</v>
      </c>
      <c r="C36" s="6">
        <v>0.98899444432919703</v>
      </c>
      <c r="D36" s="6">
        <v>0.86350254750494704</v>
      </c>
      <c r="E36" s="6">
        <v>0.78318934262642603</v>
      </c>
      <c r="F36" s="6">
        <v>0.67362720319460001</v>
      </c>
      <c r="G36" s="6">
        <v>0.84484051092511603</v>
      </c>
      <c r="H36" s="26">
        <v>0.458355860451654</v>
      </c>
      <c r="I36" s="27">
        <v>0.17121330773051602</v>
      </c>
      <c r="J36" s="28">
        <v>100</v>
      </c>
      <c r="K36" s="28">
        <v>100</v>
      </c>
      <c r="L36" s="28">
        <v>100</v>
      </c>
      <c r="M36" s="28">
        <v>100</v>
      </c>
      <c r="N36" s="28">
        <v>50</v>
      </c>
      <c r="O36" s="28">
        <v>200</v>
      </c>
      <c r="P36" s="28">
        <v>1</v>
      </c>
      <c r="Q36"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65C3B-B838-44F0-B3B8-349D988F3F8D}">
  <sheetPr>
    <tabColor theme="8" tint="0.59999389629810485"/>
  </sheetPr>
  <dimension ref="A1:Q36"/>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101</v>
      </c>
      <c r="B17" s="7"/>
      <c r="C17" s="6"/>
      <c r="D17" s="6"/>
      <c r="E17" s="6"/>
      <c r="F17" s="6"/>
      <c r="G17" s="6"/>
      <c r="H17" s="26"/>
      <c r="I17" s="27"/>
      <c r="J17" s="28"/>
      <c r="K17" s="28"/>
      <c r="L17" s="28"/>
      <c r="M17" s="28"/>
      <c r="N17" s="28"/>
      <c r="O17" s="28"/>
      <c r="P17" s="28"/>
      <c r="Q17" s="29"/>
    </row>
    <row r="18" spans="1:17" x14ac:dyDescent="0.25">
      <c r="A18" s="4" t="s">
        <v>98</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38</v>
      </c>
    </row>
    <row r="19" spans="1:17" x14ac:dyDescent="0.25">
      <c r="A19" s="4" t="s">
        <v>6</v>
      </c>
      <c r="B19" s="7">
        <v>1.2996298453788599</v>
      </c>
      <c r="C19" s="6">
        <v>1.0511698475570099</v>
      </c>
      <c r="D19" s="6">
        <v>0.98296805050817304</v>
      </c>
      <c r="E19" s="6">
        <v>0.90821250974757295</v>
      </c>
      <c r="F19" s="6">
        <v>0.80839177461391498</v>
      </c>
      <c r="G19" s="6">
        <v>0.91953561644340998</v>
      </c>
      <c r="H19" s="26">
        <v>0.38009422893544997</v>
      </c>
      <c r="I19" s="27">
        <v>0.11114384182949499</v>
      </c>
      <c r="J19" s="28">
        <v>100</v>
      </c>
      <c r="K19" s="28">
        <v>200</v>
      </c>
      <c r="L19" s="28">
        <v>200</v>
      </c>
      <c r="M19" s="28">
        <v>100</v>
      </c>
      <c r="N19" s="28">
        <v>100</v>
      </c>
      <c r="O19" s="28">
        <v>200</v>
      </c>
      <c r="P19" s="28">
        <v>1</v>
      </c>
      <c r="Q19" s="29">
        <v>36</v>
      </c>
    </row>
    <row r="20" spans="1:17" x14ac:dyDescent="0.25">
      <c r="A20" s="4" t="s">
        <v>9</v>
      </c>
      <c r="B20" s="7">
        <v>1.2681648151587701</v>
      </c>
      <c r="C20" s="6">
        <v>0.92322397513349697</v>
      </c>
      <c r="D20" s="6">
        <v>0.82820968175162801</v>
      </c>
      <c r="E20" s="6">
        <v>0.72209805945640304</v>
      </c>
      <c r="F20" s="6">
        <v>0.63958551869411795</v>
      </c>
      <c r="G20" s="6">
        <v>0.82288724664528301</v>
      </c>
      <c r="H20" s="26">
        <v>0.4452775685134871</v>
      </c>
      <c r="I20" s="27">
        <v>0.18330172795116506</v>
      </c>
      <c r="J20" s="28">
        <v>100</v>
      </c>
      <c r="K20" s="28">
        <v>100</v>
      </c>
      <c r="L20" s="28">
        <v>100</v>
      </c>
      <c r="M20" s="28">
        <v>100</v>
      </c>
      <c r="N20" s="28">
        <v>50</v>
      </c>
      <c r="O20" s="28">
        <v>200</v>
      </c>
      <c r="P20" s="28">
        <v>1</v>
      </c>
      <c r="Q20" s="29">
        <v>34</v>
      </c>
    </row>
    <row r="21" spans="1:17" x14ac:dyDescent="0.25">
      <c r="A21" s="2" t="s">
        <v>60</v>
      </c>
      <c r="B21" s="7"/>
      <c r="C21" s="6"/>
      <c r="D21" s="6"/>
      <c r="E21" s="6"/>
      <c r="F21" s="6"/>
      <c r="G21" s="6"/>
      <c r="H21" s="26"/>
      <c r="I21" s="27"/>
      <c r="J21" s="28"/>
      <c r="K21" s="28"/>
      <c r="L21" s="28"/>
      <c r="M21" s="28"/>
      <c r="N21" s="28"/>
      <c r="O21" s="28"/>
      <c r="P21" s="28"/>
      <c r="Q21" s="29"/>
    </row>
    <row r="22" spans="1:17" x14ac:dyDescent="0.25">
      <c r="A22" s="4" t="s">
        <v>98</v>
      </c>
      <c r="B22" s="7">
        <v>1.5887239829047299</v>
      </c>
      <c r="C22" s="6">
        <v>1.3801088990027499</v>
      </c>
      <c r="D22" s="6">
        <v>1.26660334599094</v>
      </c>
      <c r="E22" s="6">
        <v>1.0705356463145499</v>
      </c>
      <c r="F22" s="6">
        <v>0.84805507700084304</v>
      </c>
      <c r="G22" s="6">
        <v>1.06833472027076</v>
      </c>
      <c r="H22" s="26">
        <v>0.5203892626339699</v>
      </c>
      <c r="I22" s="27">
        <v>0.220279643269917</v>
      </c>
      <c r="J22" s="28">
        <v>50</v>
      </c>
      <c r="K22" s="28">
        <v>50</v>
      </c>
      <c r="L22" s="28">
        <v>50</v>
      </c>
      <c r="M22" s="28">
        <v>100</v>
      </c>
      <c r="N22" s="28">
        <v>100</v>
      </c>
      <c r="O22" s="28">
        <v>100</v>
      </c>
      <c r="P22" s="28">
        <v>1</v>
      </c>
      <c r="Q22" s="29">
        <v>30</v>
      </c>
    </row>
    <row r="23" spans="1:17" x14ac:dyDescent="0.25">
      <c r="A23" s="4" t="s">
        <v>6</v>
      </c>
      <c r="B23" s="7">
        <v>1.5883436823909001</v>
      </c>
      <c r="C23" s="6">
        <v>1.37920144104241</v>
      </c>
      <c r="D23" s="6">
        <v>1.26000442150682</v>
      </c>
      <c r="E23" s="6">
        <v>1.06951577091372</v>
      </c>
      <c r="F23" s="6">
        <v>0.84645869228694104</v>
      </c>
      <c r="G23" s="6">
        <v>1.06829487244677</v>
      </c>
      <c r="H23" s="26">
        <v>0.52004880994413005</v>
      </c>
      <c r="I23" s="27">
        <v>0.22183618015982898</v>
      </c>
      <c r="J23" s="28">
        <v>50</v>
      </c>
      <c r="K23" s="28">
        <v>50</v>
      </c>
      <c r="L23" s="28">
        <v>50</v>
      </c>
      <c r="M23" s="28">
        <v>100</v>
      </c>
      <c r="N23" s="28">
        <v>100</v>
      </c>
      <c r="O23" s="28">
        <v>100</v>
      </c>
      <c r="P23" s="28">
        <v>1</v>
      </c>
      <c r="Q23" s="29">
        <v>28</v>
      </c>
    </row>
    <row r="24" spans="1:17" x14ac:dyDescent="0.25">
      <c r="A24" s="4" t="s">
        <v>9</v>
      </c>
      <c r="B24" s="7" t="e">
        <v>#DIV/0!</v>
      </c>
      <c r="C24" s="6" t="e">
        <v>#DIV/0!</v>
      </c>
      <c r="D24" s="6">
        <v>1.48944448224996</v>
      </c>
      <c r="E24" s="6">
        <v>1.02760466791212</v>
      </c>
      <c r="F24" s="6">
        <v>0.60898140204351803</v>
      </c>
      <c r="G24" s="6">
        <v>1.08101589347446</v>
      </c>
      <c r="H24" s="26">
        <v>0.40842858877549992</v>
      </c>
      <c r="I24" s="27">
        <v>0.472034491430942</v>
      </c>
      <c r="J24" s="28" t="e">
        <v>#DIV/0!</v>
      </c>
      <c r="K24" s="28" t="e">
        <v>#DIV/0!</v>
      </c>
      <c r="L24" s="28">
        <v>6</v>
      </c>
      <c r="M24" s="28">
        <v>12</v>
      </c>
      <c r="N24" s="28">
        <v>12</v>
      </c>
      <c r="O24" s="28">
        <v>25</v>
      </c>
      <c r="P24" s="28">
        <v>1</v>
      </c>
      <c r="Q24" s="29">
        <v>26</v>
      </c>
    </row>
    <row r="25" spans="1:17" x14ac:dyDescent="0.25">
      <c r="A25" s="2" t="s">
        <v>61</v>
      </c>
      <c r="B25" s="7"/>
      <c r="C25" s="6"/>
      <c r="D25" s="6"/>
      <c r="E25" s="6"/>
      <c r="F25" s="6"/>
      <c r="G25" s="6"/>
      <c r="H25" s="26"/>
      <c r="I25" s="27"/>
      <c r="J25" s="28"/>
      <c r="K25" s="28"/>
      <c r="L25" s="28"/>
      <c r="M25" s="28"/>
      <c r="N25" s="28"/>
      <c r="O25" s="28"/>
      <c r="P25" s="28"/>
      <c r="Q25" s="29"/>
    </row>
    <row r="26" spans="1:17" x14ac:dyDescent="0.25">
      <c r="A26" s="4" t="s">
        <v>98</v>
      </c>
      <c r="B26" s="7">
        <v>1.33725680798924</v>
      </c>
      <c r="C26" s="6">
        <v>1.1106886909937801</v>
      </c>
      <c r="D26" s="6">
        <v>1.0187089633925599</v>
      </c>
      <c r="E26" s="6">
        <v>0.91214876612173401</v>
      </c>
      <c r="F26" s="6">
        <v>0.79003033226553199</v>
      </c>
      <c r="G26" s="6">
        <v>0.948572971649843</v>
      </c>
      <c r="H26" s="26">
        <v>0.38868383633939696</v>
      </c>
      <c r="I26" s="27">
        <v>0.15854263938431101</v>
      </c>
      <c r="J26" s="28">
        <v>100</v>
      </c>
      <c r="K26" s="28">
        <v>100</v>
      </c>
      <c r="L26" s="28">
        <v>200</v>
      </c>
      <c r="M26" s="28">
        <v>100</v>
      </c>
      <c r="N26" s="28">
        <v>100</v>
      </c>
      <c r="O26" s="28">
        <v>200</v>
      </c>
      <c r="P26" s="28">
        <v>1</v>
      </c>
      <c r="Q26" s="29">
        <v>22</v>
      </c>
    </row>
    <row r="27" spans="1:17" x14ac:dyDescent="0.25">
      <c r="A27" s="4" t="s">
        <v>6</v>
      </c>
      <c r="B27" s="7">
        <v>1.3281937853096799</v>
      </c>
      <c r="C27" s="6">
        <v>1.14818286726291</v>
      </c>
      <c r="D27" s="6">
        <v>1.04020206656868</v>
      </c>
      <c r="E27" s="6">
        <v>0.99421553273680596</v>
      </c>
      <c r="F27" s="6">
        <v>0.82086397022541702</v>
      </c>
      <c r="G27" s="6">
        <v>1.0098784126785401</v>
      </c>
      <c r="H27" s="26">
        <v>0.31831537263113985</v>
      </c>
      <c r="I27" s="27">
        <v>0.18901444245312304</v>
      </c>
      <c r="J27" s="28">
        <v>100</v>
      </c>
      <c r="K27" s="28">
        <v>100</v>
      </c>
      <c r="L27" s="28">
        <v>100</v>
      </c>
      <c r="M27" s="28">
        <v>100</v>
      </c>
      <c r="N27" s="28">
        <v>100</v>
      </c>
      <c r="O27" s="28">
        <v>200</v>
      </c>
      <c r="P27" s="28">
        <v>1</v>
      </c>
      <c r="Q27" s="29">
        <v>20</v>
      </c>
    </row>
    <row r="28" spans="1:17" x14ac:dyDescent="0.25">
      <c r="A28" s="4" t="s">
        <v>9</v>
      </c>
      <c r="B28" s="7">
        <v>1.4939613340893001</v>
      </c>
      <c r="C28" s="6">
        <v>1.0368556874672099</v>
      </c>
      <c r="D28" s="6">
        <v>0.87481605902260595</v>
      </c>
      <c r="E28" s="6">
        <v>0.72244031063108305</v>
      </c>
      <c r="F28" s="6">
        <v>0.57382341097742795</v>
      </c>
      <c r="G28" s="6">
        <v>0.81767963020277501</v>
      </c>
      <c r="H28" s="26">
        <v>0.67628170388652509</v>
      </c>
      <c r="I28" s="27">
        <v>0.24385621922534706</v>
      </c>
      <c r="J28" s="28">
        <v>50</v>
      </c>
      <c r="K28" s="28">
        <v>50</v>
      </c>
      <c r="L28" s="28">
        <v>100</v>
      </c>
      <c r="M28" s="28">
        <v>100</v>
      </c>
      <c r="N28" s="28">
        <v>25</v>
      </c>
      <c r="O28" s="28">
        <v>100</v>
      </c>
      <c r="P28" s="28">
        <v>1</v>
      </c>
      <c r="Q28" s="29">
        <v>18</v>
      </c>
    </row>
    <row r="29" spans="1:17" x14ac:dyDescent="0.25">
      <c r="A29" s="2" t="s">
        <v>62</v>
      </c>
      <c r="B29" s="7"/>
      <c r="C29" s="6"/>
      <c r="D29" s="6"/>
      <c r="E29" s="6"/>
      <c r="F29" s="6"/>
      <c r="G29" s="6"/>
      <c r="H29" s="26"/>
      <c r="I29" s="27"/>
      <c r="J29" s="28"/>
      <c r="K29" s="28"/>
      <c r="L29" s="28"/>
      <c r="M29" s="28"/>
      <c r="N29" s="28"/>
      <c r="O29" s="28"/>
      <c r="P29" s="28"/>
      <c r="Q29" s="29"/>
    </row>
    <row r="30" spans="1:17" x14ac:dyDescent="0.25">
      <c r="A30" s="4" t="s">
        <v>98</v>
      </c>
      <c r="B30" s="7">
        <v>1.1722114387154801</v>
      </c>
      <c r="C30" s="6">
        <v>0.98317178105770198</v>
      </c>
      <c r="D30" s="6">
        <v>0.89619444942002502</v>
      </c>
      <c r="E30" s="6">
        <v>0.81654194418374604</v>
      </c>
      <c r="F30" s="6">
        <v>0.70539069219477102</v>
      </c>
      <c r="G30" s="6">
        <v>0.86871110762599701</v>
      </c>
      <c r="H30" s="26">
        <v>0.30350033108948304</v>
      </c>
      <c r="I30" s="27">
        <v>0.163320415431226</v>
      </c>
      <c r="J30" s="28">
        <v>100</v>
      </c>
      <c r="K30" s="28">
        <v>100</v>
      </c>
      <c r="L30" s="28">
        <v>100</v>
      </c>
      <c r="M30" s="28">
        <v>100</v>
      </c>
      <c r="N30" s="28">
        <v>100</v>
      </c>
      <c r="O30" s="28">
        <v>200</v>
      </c>
      <c r="P30" s="28">
        <v>1</v>
      </c>
      <c r="Q30" s="29">
        <v>14</v>
      </c>
    </row>
    <row r="31" spans="1:17" x14ac:dyDescent="0.25">
      <c r="A31" s="4" t="s">
        <v>6</v>
      </c>
      <c r="B31" s="7">
        <v>1.38196977795855</v>
      </c>
      <c r="C31" s="6">
        <v>1.0829835216708401</v>
      </c>
      <c r="D31" s="6">
        <v>0.979298783580421</v>
      </c>
      <c r="E31" s="6">
        <v>0.88343876250856801</v>
      </c>
      <c r="F31" s="6">
        <v>0.78715073678087899</v>
      </c>
      <c r="G31" s="6">
        <v>0.93148970599898395</v>
      </c>
      <c r="H31" s="26">
        <v>0.45048007195956608</v>
      </c>
      <c r="I31" s="27">
        <v>0.14433896921810496</v>
      </c>
      <c r="J31" s="28">
        <v>50</v>
      </c>
      <c r="K31" s="28">
        <v>100</v>
      </c>
      <c r="L31" s="28">
        <v>100</v>
      </c>
      <c r="M31" s="28">
        <v>100</v>
      </c>
      <c r="N31" s="28">
        <v>100</v>
      </c>
      <c r="O31" s="28">
        <v>100</v>
      </c>
      <c r="P31" s="28">
        <v>1</v>
      </c>
      <c r="Q31" s="29">
        <v>12</v>
      </c>
    </row>
    <row r="32" spans="1:17" x14ac:dyDescent="0.25">
      <c r="A32" s="4" t="s">
        <v>9</v>
      </c>
      <c r="B32" s="7">
        <v>1.2190178487977399</v>
      </c>
      <c r="C32" s="6">
        <v>0.90539829489458901</v>
      </c>
      <c r="D32" s="6">
        <v>0.83169835794984404</v>
      </c>
      <c r="E32" s="6">
        <v>0.72873302714521804</v>
      </c>
      <c r="F32" s="6">
        <v>0.62319214389259303</v>
      </c>
      <c r="G32" s="6">
        <v>0.812771461028714</v>
      </c>
      <c r="H32" s="26">
        <v>0.40624638776902589</v>
      </c>
      <c r="I32" s="27">
        <v>0.18957931713612097</v>
      </c>
      <c r="J32" s="28">
        <v>100</v>
      </c>
      <c r="K32" s="28">
        <v>100</v>
      </c>
      <c r="L32" s="28">
        <v>100</v>
      </c>
      <c r="M32" s="28">
        <v>100</v>
      </c>
      <c r="N32" s="28">
        <v>50</v>
      </c>
      <c r="O32" s="28">
        <v>100</v>
      </c>
      <c r="P32" s="28">
        <v>1</v>
      </c>
      <c r="Q32" s="29">
        <v>10</v>
      </c>
    </row>
    <row r="33" spans="1:17" x14ac:dyDescent="0.25">
      <c r="A33" s="2" t="s">
        <v>11</v>
      </c>
      <c r="B33" s="7"/>
      <c r="C33" s="6"/>
      <c r="D33" s="6"/>
      <c r="E33" s="6"/>
      <c r="F33" s="6"/>
      <c r="G33" s="6"/>
      <c r="H33" s="26"/>
      <c r="I33" s="27"/>
      <c r="J33" s="28"/>
      <c r="K33" s="28"/>
      <c r="L33" s="28"/>
      <c r="M33" s="28"/>
      <c r="N33" s="28"/>
      <c r="O33" s="28"/>
      <c r="P33" s="28"/>
      <c r="Q33" s="29"/>
    </row>
    <row r="34" spans="1:17" x14ac:dyDescent="0.25">
      <c r="A34" s="4" t="s">
        <v>98</v>
      </c>
      <c r="B34" s="7">
        <v>1.28092628483621</v>
      </c>
      <c r="C34" s="6">
        <v>0.98099748955737198</v>
      </c>
      <c r="D34" s="6">
        <v>0.84850177526837001</v>
      </c>
      <c r="E34" s="6">
        <v>0.78350850123603799</v>
      </c>
      <c r="F34" s="6">
        <v>0.68097267429480801</v>
      </c>
      <c r="G34" s="6">
        <v>0.83778022473839997</v>
      </c>
      <c r="H34" s="26">
        <v>0.44314606009780999</v>
      </c>
      <c r="I34" s="27">
        <v>0.15680755044359196</v>
      </c>
      <c r="J34" s="28">
        <v>100</v>
      </c>
      <c r="K34" s="28">
        <v>100</v>
      </c>
      <c r="L34" s="28">
        <v>100</v>
      </c>
      <c r="M34" s="28">
        <v>100</v>
      </c>
      <c r="N34" s="28">
        <v>100</v>
      </c>
      <c r="O34" s="28">
        <v>200</v>
      </c>
      <c r="P34" s="28">
        <v>1</v>
      </c>
      <c r="Q34" s="29">
        <v>6</v>
      </c>
    </row>
    <row r="35" spans="1:17" x14ac:dyDescent="0.25">
      <c r="A35" s="4" t="s">
        <v>6</v>
      </c>
      <c r="B35" s="7">
        <v>1.5424177786186799</v>
      </c>
      <c r="C35" s="6">
        <v>1.11742006952149</v>
      </c>
      <c r="D35" s="6">
        <v>0.89469311096363102</v>
      </c>
      <c r="E35" s="6">
        <v>0.81571102653314997</v>
      </c>
      <c r="F35" s="6">
        <v>0.71148127277698903</v>
      </c>
      <c r="G35" s="6">
        <v>0.844244346099423</v>
      </c>
      <c r="H35" s="26">
        <v>0.6981734325192569</v>
      </c>
      <c r="I35" s="27">
        <v>0.13276307332243398</v>
      </c>
      <c r="J35" s="28">
        <v>100</v>
      </c>
      <c r="K35" s="28">
        <v>100</v>
      </c>
      <c r="L35" s="28">
        <v>100</v>
      </c>
      <c r="M35" s="28">
        <v>100</v>
      </c>
      <c r="N35" s="28">
        <v>100</v>
      </c>
      <c r="O35" s="28">
        <v>200</v>
      </c>
      <c r="P35" s="28">
        <v>1</v>
      </c>
      <c r="Q35" s="29">
        <v>4</v>
      </c>
    </row>
    <row r="36" spans="1:17" x14ac:dyDescent="0.25">
      <c r="A36" s="4" t="s">
        <v>9</v>
      </c>
      <c r="B36" s="7">
        <v>1.3153713878957201</v>
      </c>
      <c r="C36" s="6">
        <v>0.94876837703125805</v>
      </c>
      <c r="D36" s="6">
        <v>0.83750684987766999</v>
      </c>
      <c r="E36" s="6">
        <v>0.741562502840587</v>
      </c>
      <c r="F36" s="6">
        <v>0.64253739457186498</v>
      </c>
      <c r="G36" s="6">
        <v>0.83108441728402105</v>
      </c>
      <c r="H36" s="26">
        <v>0.48428697061169901</v>
      </c>
      <c r="I36" s="27">
        <v>0.18854702271215606</v>
      </c>
      <c r="J36" s="28">
        <v>100</v>
      </c>
      <c r="K36" s="28">
        <v>100</v>
      </c>
      <c r="L36" s="28">
        <v>100</v>
      </c>
      <c r="M36" s="28">
        <v>100</v>
      </c>
      <c r="N36" s="28">
        <v>50</v>
      </c>
      <c r="O36" s="28">
        <v>100</v>
      </c>
      <c r="P36" s="28">
        <v>1</v>
      </c>
      <c r="Q36"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F8D09-0A50-4F79-A3BE-CCFCFDCBE0D4}">
  <sheetPr>
    <tabColor theme="8" tint="0.59999389629810485"/>
  </sheetPr>
  <dimension ref="A1:Q41"/>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101</v>
      </c>
      <c r="B17" s="7"/>
      <c r="C17" s="6"/>
      <c r="D17" s="6"/>
      <c r="E17" s="6"/>
      <c r="F17" s="6"/>
      <c r="G17" s="6"/>
      <c r="H17" s="26"/>
      <c r="I17" s="27"/>
      <c r="J17" s="28"/>
      <c r="K17" s="28"/>
      <c r="L17" s="28"/>
      <c r="M17" s="28"/>
      <c r="N17" s="28"/>
      <c r="O17" s="28"/>
      <c r="P17" s="28"/>
      <c r="Q17" s="29"/>
    </row>
    <row r="18" spans="1:17" x14ac:dyDescent="0.25">
      <c r="A18" s="4" t="s">
        <v>100</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71</v>
      </c>
    </row>
    <row r="19" spans="1:17" x14ac:dyDescent="0.25">
      <c r="A19" s="4" t="s">
        <v>10</v>
      </c>
      <c r="B19" s="7">
        <v>2.3060383259716</v>
      </c>
      <c r="C19" s="6">
        <v>1.3594457327363001</v>
      </c>
      <c r="D19" s="6">
        <v>1.10099385220581</v>
      </c>
      <c r="E19" s="6">
        <v>0.95308900992626999</v>
      </c>
      <c r="F19" s="6">
        <v>0.77927493992469499</v>
      </c>
      <c r="G19" s="6">
        <v>0.99420182839266802</v>
      </c>
      <c r="H19" s="26">
        <v>1.3118364975789318</v>
      </c>
      <c r="I19" s="27">
        <v>0.21492688846797303</v>
      </c>
      <c r="J19" s="28">
        <v>50</v>
      </c>
      <c r="K19" s="28">
        <v>50</v>
      </c>
      <c r="L19" s="28">
        <v>100</v>
      </c>
      <c r="M19" s="28">
        <v>50</v>
      </c>
      <c r="N19" s="28">
        <v>50</v>
      </c>
      <c r="O19" s="28">
        <v>100</v>
      </c>
      <c r="P19" s="28">
        <v>1</v>
      </c>
      <c r="Q19" s="29">
        <v>68</v>
      </c>
    </row>
    <row r="20" spans="1:17" x14ac:dyDescent="0.25">
      <c r="A20" s="4" t="s">
        <v>14</v>
      </c>
      <c r="B20" s="7">
        <v>1.2071805751979301</v>
      </c>
      <c r="C20" s="6">
        <v>0.97333810898883399</v>
      </c>
      <c r="D20" s="6">
        <v>0.90390068733878304</v>
      </c>
      <c r="E20" s="6">
        <v>0.82942515896054902</v>
      </c>
      <c r="F20" s="6">
        <v>0.70688887279234103</v>
      </c>
      <c r="G20" s="6">
        <v>0.85576137004544395</v>
      </c>
      <c r="H20" s="26">
        <v>0.35141920515248615</v>
      </c>
      <c r="I20" s="27">
        <v>0.14887249725310292</v>
      </c>
      <c r="J20" s="28">
        <v>100</v>
      </c>
      <c r="K20" s="28">
        <v>100</v>
      </c>
      <c r="L20" s="28">
        <v>100</v>
      </c>
      <c r="M20" s="28">
        <v>200</v>
      </c>
      <c r="N20" s="28">
        <v>100</v>
      </c>
      <c r="O20" s="28">
        <v>200</v>
      </c>
      <c r="P20" s="28">
        <v>1</v>
      </c>
      <c r="Q20" s="29">
        <v>65</v>
      </c>
    </row>
    <row r="21" spans="1:17" x14ac:dyDescent="0.25">
      <c r="A21" s="4" t="s">
        <v>17</v>
      </c>
      <c r="B21" s="7">
        <v>1.3354697840726699</v>
      </c>
      <c r="C21" s="6">
        <v>1.06618916155183</v>
      </c>
      <c r="D21" s="6">
        <v>0.94958864114462804</v>
      </c>
      <c r="E21" s="6">
        <v>0.85672452104984098</v>
      </c>
      <c r="F21" s="6">
        <v>0.75174143460418097</v>
      </c>
      <c r="G21" s="6">
        <v>0.894124119638814</v>
      </c>
      <c r="H21" s="26">
        <v>0.44134566443385592</v>
      </c>
      <c r="I21" s="27">
        <v>0.14238268503463303</v>
      </c>
      <c r="J21" s="28">
        <v>100</v>
      </c>
      <c r="K21" s="28">
        <v>100</v>
      </c>
      <c r="L21" s="28">
        <v>100</v>
      </c>
      <c r="M21" s="28">
        <v>100</v>
      </c>
      <c r="N21" s="28">
        <v>100</v>
      </c>
      <c r="O21" s="28">
        <v>200</v>
      </c>
      <c r="P21" s="28">
        <v>1</v>
      </c>
      <c r="Q21" s="29">
        <v>62</v>
      </c>
    </row>
    <row r="22" spans="1:17" x14ac:dyDescent="0.25">
      <c r="A22" s="2" t="s">
        <v>60</v>
      </c>
      <c r="B22" s="7"/>
      <c r="C22" s="6"/>
      <c r="D22" s="6"/>
      <c r="E22" s="6"/>
      <c r="F22" s="6"/>
      <c r="G22" s="6"/>
      <c r="H22" s="26"/>
      <c r="I22" s="27"/>
      <c r="J22" s="28"/>
      <c r="K22" s="28"/>
      <c r="L22" s="28"/>
      <c r="M22" s="28"/>
      <c r="N22" s="28"/>
      <c r="O22" s="28"/>
      <c r="P22" s="28"/>
      <c r="Q22" s="29"/>
    </row>
    <row r="23" spans="1:17" x14ac:dyDescent="0.25">
      <c r="A23" s="4" t="s">
        <v>100</v>
      </c>
      <c r="B23" s="7">
        <v>1.5887239829047299</v>
      </c>
      <c r="C23" s="6">
        <v>1.3801088990027499</v>
      </c>
      <c r="D23" s="6">
        <v>1.26660334599094</v>
      </c>
      <c r="E23" s="6">
        <v>1.0705356463145499</v>
      </c>
      <c r="F23" s="6">
        <v>0.84805507700084304</v>
      </c>
      <c r="G23" s="6">
        <v>1.06833472027076</v>
      </c>
      <c r="H23" s="26">
        <v>0.5203892626339699</v>
      </c>
      <c r="I23" s="27">
        <v>0.220279643269917</v>
      </c>
      <c r="J23" s="28">
        <v>50</v>
      </c>
      <c r="K23" s="28">
        <v>50</v>
      </c>
      <c r="L23" s="28">
        <v>50</v>
      </c>
      <c r="M23" s="28">
        <v>100</v>
      </c>
      <c r="N23" s="28">
        <v>100</v>
      </c>
      <c r="O23" s="28">
        <v>100</v>
      </c>
      <c r="P23" s="28">
        <v>1</v>
      </c>
      <c r="Q23" s="29">
        <v>56</v>
      </c>
    </row>
    <row r="24" spans="1:17" x14ac:dyDescent="0.25">
      <c r="A24" s="4" t="s">
        <v>10</v>
      </c>
      <c r="B24" s="7" t="e">
        <v>#DIV/0!</v>
      </c>
      <c r="C24" s="6">
        <v>2.3564732781877402</v>
      </c>
      <c r="D24" s="6">
        <v>1.6478796535997899</v>
      </c>
      <c r="E24" s="6">
        <v>1.3586888087382001</v>
      </c>
      <c r="F24" s="6">
        <v>0.87016779632307695</v>
      </c>
      <c r="G24" s="6">
        <v>1.3365639613214499</v>
      </c>
      <c r="H24" s="26">
        <v>1.0199093168662903</v>
      </c>
      <c r="I24" s="27">
        <v>0.466396164998373</v>
      </c>
      <c r="J24" s="28" t="e">
        <v>#DIV/0!</v>
      </c>
      <c r="K24" s="28">
        <v>6</v>
      </c>
      <c r="L24" s="28">
        <v>12</v>
      </c>
      <c r="M24" s="28">
        <v>25</v>
      </c>
      <c r="N24" s="28">
        <v>25</v>
      </c>
      <c r="O24" s="28">
        <v>50</v>
      </c>
      <c r="P24" s="28">
        <v>1</v>
      </c>
      <c r="Q24" s="29">
        <v>53</v>
      </c>
    </row>
    <row r="25" spans="1:17" x14ac:dyDescent="0.25">
      <c r="A25" s="4" t="s">
        <v>14</v>
      </c>
      <c r="B25" s="7">
        <v>1.65293742750079</v>
      </c>
      <c r="C25" s="6">
        <v>1.33741392080021</v>
      </c>
      <c r="D25" s="6">
        <v>1.1830157306594999</v>
      </c>
      <c r="E25" s="6">
        <v>1.04568751266277</v>
      </c>
      <c r="F25" s="6">
        <v>0.831254475217586</v>
      </c>
      <c r="G25" s="6">
        <v>1.0838869578759001</v>
      </c>
      <c r="H25" s="26">
        <v>0.56905046962488992</v>
      </c>
      <c r="I25" s="27">
        <v>0.25263248265831406</v>
      </c>
      <c r="J25" s="28">
        <v>50</v>
      </c>
      <c r="K25" s="28">
        <v>50</v>
      </c>
      <c r="L25" s="28">
        <v>50</v>
      </c>
      <c r="M25" s="28">
        <v>50</v>
      </c>
      <c r="N25" s="28">
        <v>50</v>
      </c>
      <c r="O25" s="28">
        <v>100</v>
      </c>
      <c r="P25" s="28">
        <v>1</v>
      </c>
      <c r="Q25" s="29">
        <v>50</v>
      </c>
    </row>
    <row r="26" spans="1:17" x14ac:dyDescent="0.25">
      <c r="A26" s="4" t="s">
        <v>17</v>
      </c>
      <c r="B26" s="7">
        <v>1.6211595083722199</v>
      </c>
      <c r="C26" s="6">
        <v>1.3453561046787501</v>
      </c>
      <c r="D26" s="6">
        <v>1.14377429476887</v>
      </c>
      <c r="E26" s="6">
        <v>0.98354616531797401</v>
      </c>
      <c r="F26" s="6">
        <v>0.76237892651343997</v>
      </c>
      <c r="G26" s="6">
        <v>1.0400305184156</v>
      </c>
      <c r="H26" s="26">
        <v>0.58112898995661988</v>
      </c>
      <c r="I26" s="27">
        <v>0.27765159190216004</v>
      </c>
      <c r="J26" s="28">
        <v>50</v>
      </c>
      <c r="K26" s="28">
        <v>50</v>
      </c>
      <c r="L26" s="28">
        <v>50</v>
      </c>
      <c r="M26" s="28">
        <v>100</v>
      </c>
      <c r="N26" s="28">
        <v>50</v>
      </c>
      <c r="O26" s="28">
        <v>100</v>
      </c>
      <c r="P26" s="28">
        <v>1</v>
      </c>
      <c r="Q26" s="29">
        <v>47</v>
      </c>
    </row>
    <row r="27" spans="1:17" x14ac:dyDescent="0.25">
      <c r="A27" s="2" t="s">
        <v>61</v>
      </c>
      <c r="B27" s="7"/>
      <c r="C27" s="6"/>
      <c r="D27" s="6"/>
      <c r="E27" s="6"/>
      <c r="F27" s="6"/>
      <c r="G27" s="6"/>
      <c r="H27" s="26"/>
      <c r="I27" s="27"/>
      <c r="J27" s="28"/>
      <c r="K27" s="28"/>
      <c r="L27" s="28"/>
      <c r="M27" s="28"/>
      <c r="N27" s="28"/>
      <c r="O27" s="28"/>
      <c r="P27" s="28"/>
      <c r="Q27" s="29"/>
    </row>
    <row r="28" spans="1:17" x14ac:dyDescent="0.25">
      <c r="A28" s="4" t="s">
        <v>100</v>
      </c>
      <c r="B28" s="7">
        <v>1.33725680798924</v>
      </c>
      <c r="C28" s="6">
        <v>1.1106886909937801</v>
      </c>
      <c r="D28" s="6">
        <v>1.0187089633925599</v>
      </c>
      <c r="E28" s="6">
        <v>0.91214876612173401</v>
      </c>
      <c r="F28" s="6">
        <v>0.79003033226553199</v>
      </c>
      <c r="G28" s="6">
        <v>0.948572971649843</v>
      </c>
      <c r="H28" s="26">
        <v>0.38868383633939696</v>
      </c>
      <c r="I28" s="27">
        <v>0.15854263938431101</v>
      </c>
      <c r="J28" s="28">
        <v>100</v>
      </c>
      <c r="K28" s="28">
        <v>100</v>
      </c>
      <c r="L28" s="28">
        <v>200</v>
      </c>
      <c r="M28" s="28">
        <v>100</v>
      </c>
      <c r="N28" s="28">
        <v>100</v>
      </c>
      <c r="O28" s="28">
        <v>200</v>
      </c>
      <c r="P28" s="28">
        <v>1</v>
      </c>
      <c r="Q28" s="29">
        <v>41</v>
      </c>
    </row>
    <row r="29" spans="1:17" x14ac:dyDescent="0.25">
      <c r="A29" s="4" t="s">
        <v>10</v>
      </c>
      <c r="B29" s="7">
        <v>3.21454715286843</v>
      </c>
      <c r="C29" s="6">
        <v>1.86436986181862</v>
      </c>
      <c r="D29" s="6">
        <v>1.32753698336043</v>
      </c>
      <c r="E29" s="6">
        <v>1.0423179847415101</v>
      </c>
      <c r="F29" s="6">
        <v>0.86716373250404</v>
      </c>
      <c r="G29" s="6">
        <v>1.16764976890281</v>
      </c>
      <c r="H29" s="26">
        <v>2.0468973839656197</v>
      </c>
      <c r="I29" s="27">
        <v>0.30048603639877003</v>
      </c>
      <c r="J29" s="28">
        <v>12</v>
      </c>
      <c r="K29" s="28">
        <v>25</v>
      </c>
      <c r="L29" s="28">
        <v>50</v>
      </c>
      <c r="M29" s="28">
        <v>25</v>
      </c>
      <c r="N29" s="28">
        <v>50</v>
      </c>
      <c r="O29" s="28">
        <v>50</v>
      </c>
      <c r="P29" s="28">
        <v>1</v>
      </c>
      <c r="Q29" s="29">
        <v>38</v>
      </c>
    </row>
    <row r="30" spans="1:17" x14ac:dyDescent="0.25">
      <c r="A30" s="4" t="s">
        <v>14</v>
      </c>
      <c r="B30" s="7">
        <v>1.4797443190952499</v>
      </c>
      <c r="C30" s="6">
        <v>1.0831953647477599</v>
      </c>
      <c r="D30" s="6">
        <v>0.97368426367939498</v>
      </c>
      <c r="E30" s="6">
        <v>0.88158226421545205</v>
      </c>
      <c r="F30" s="6">
        <v>0.74587784145166303</v>
      </c>
      <c r="G30" s="6">
        <v>0.91071112119936004</v>
      </c>
      <c r="H30" s="26">
        <v>0.56903319789588991</v>
      </c>
      <c r="I30" s="27">
        <v>0.16483327974769701</v>
      </c>
      <c r="J30" s="28">
        <v>100</v>
      </c>
      <c r="K30" s="28">
        <v>100</v>
      </c>
      <c r="L30" s="28">
        <v>100</v>
      </c>
      <c r="M30" s="28">
        <v>100</v>
      </c>
      <c r="N30" s="28">
        <v>100</v>
      </c>
      <c r="O30" s="28">
        <v>200</v>
      </c>
      <c r="P30" s="28">
        <v>1</v>
      </c>
      <c r="Q30" s="29">
        <v>35</v>
      </c>
    </row>
    <row r="31" spans="1:17" x14ac:dyDescent="0.25">
      <c r="A31" s="4" t="s">
        <v>17</v>
      </c>
      <c r="B31" s="7">
        <v>1.34293224256963</v>
      </c>
      <c r="C31" s="6">
        <v>1.1601550962382801</v>
      </c>
      <c r="D31" s="6">
        <v>1.01582176925221</v>
      </c>
      <c r="E31" s="6">
        <v>0.92957786271237297</v>
      </c>
      <c r="F31" s="6">
        <v>0.77889869130350597</v>
      </c>
      <c r="G31" s="6">
        <v>0.99988484022791402</v>
      </c>
      <c r="H31" s="26">
        <v>0.34304740234171593</v>
      </c>
      <c r="I31" s="27">
        <v>0.22098614892440804</v>
      </c>
      <c r="J31" s="28">
        <v>100</v>
      </c>
      <c r="K31" s="28">
        <v>100</v>
      </c>
      <c r="L31" s="28">
        <v>100</v>
      </c>
      <c r="M31" s="28">
        <v>100</v>
      </c>
      <c r="N31" s="28">
        <v>100</v>
      </c>
      <c r="O31" s="28">
        <v>200</v>
      </c>
      <c r="P31" s="28">
        <v>1</v>
      </c>
      <c r="Q31" s="29">
        <v>32</v>
      </c>
    </row>
    <row r="32" spans="1:17" x14ac:dyDescent="0.25">
      <c r="A32" s="2" t="s">
        <v>62</v>
      </c>
      <c r="B32" s="7"/>
      <c r="C32" s="6"/>
      <c r="D32" s="6"/>
      <c r="E32" s="6"/>
      <c r="F32" s="6"/>
      <c r="G32" s="6"/>
      <c r="H32" s="26"/>
      <c r="I32" s="27"/>
      <c r="J32" s="28"/>
      <c r="K32" s="28"/>
      <c r="L32" s="28"/>
      <c r="M32" s="28"/>
      <c r="N32" s="28"/>
      <c r="O32" s="28"/>
      <c r="P32" s="28"/>
      <c r="Q32" s="29"/>
    </row>
    <row r="33" spans="1:17" x14ac:dyDescent="0.25">
      <c r="A33" s="4" t="s">
        <v>100</v>
      </c>
      <c r="B33" s="7">
        <v>1.1722114387154801</v>
      </c>
      <c r="C33" s="6">
        <v>0.98317178105770198</v>
      </c>
      <c r="D33" s="6">
        <v>0.89619444942002502</v>
      </c>
      <c r="E33" s="6">
        <v>0.81654194418374604</v>
      </c>
      <c r="F33" s="6">
        <v>0.70539069219477102</v>
      </c>
      <c r="G33" s="6">
        <v>0.86871110762599701</v>
      </c>
      <c r="H33" s="26">
        <v>0.30350033108948304</v>
      </c>
      <c r="I33" s="27">
        <v>0.163320415431226</v>
      </c>
      <c r="J33" s="28">
        <v>100</v>
      </c>
      <c r="K33" s="28">
        <v>100</v>
      </c>
      <c r="L33" s="28">
        <v>100</v>
      </c>
      <c r="M33" s="28">
        <v>100</v>
      </c>
      <c r="N33" s="28">
        <v>100</v>
      </c>
      <c r="O33" s="28">
        <v>200</v>
      </c>
      <c r="P33" s="28">
        <v>1</v>
      </c>
      <c r="Q33" s="29">
        <v>26</v>
      </c>
    </row>
    <row r="34" spans="1:17" x14ac:dyDescent="0.25">
      <c r="A34" s="4" t="s">
        <v>10</v>
      </c>
      <c r="B34" s="7">
        <v>4.5272680960676999</v>
      </c>
      <c r="C34" s="6">
        <v>1.8277193549637401</v>
      </c>
      <c r="D34" s="6">
        <v>1.17161169484934</v>
      </c>
      <c r="E34" s="6">
        <v>0.90473335887823603</v>
      </c>
      <c r="F34" s="6">
        <v>0.708977926781725</v>
      </c>
      <c r="G34" s="6">
        <v>1.0385241716461999</v>
      </c>
      <c r="H34" s="26">
        <v>3.4887439244214997</v>
      </c>
      <c r="I34" s="27">
        <v>0.32954624486447492</v>
      </c>
      <c r="J34" s="28">
        <v>12</v>
      </c>
      <c r="K34" s="28">
        <v>25</v>
      </c>
      <c r="L34" s="28">
        <v>50</v>
      </c>
      <c r="M34" s="28">
        <v>50</v>
      </c>
      <c r="N34" s="28">
        <v>25</v>
      </c>
      <c r="O34" s="28">
        <v>50</v>
      </c>
      <c r="P34" s="28">
        <v>1</v>
      </c>
      <c r="Q34" s="29">
        <v>23</v>
      </c>
    </row>
    <row r="35" spans="1:17" x14ac:dyDescent="0.25">
      <c r="A35" s="4" t="s">
        <v>14</v>
      </c>
      <c r="B35" s="7">
        <v>1.1710211577161</v>
      </c>
      <c r="C35" s="6">
        <v>0.95525007133293105</v>
      </c>
      <c r="D35" s="6">
        <v>0.84244886879481196</v>
      </c>
      <c r="E35" s="6">
        <v>0.75500041906747595</v>
      </c>
      <c r="F35" s="6">
        <v>0.669567176137984</v>
      </c>
      <c r="G35" s="6">
        <v>0.82985068627720104</v>
      </c>
      <c r="H35" s="26">
        <v>0.341170471438899</v>
      </c>
      <c r="I35" s="27">
        <v>0.16028351013921704</v>
      </c>
      <c r="J35" s="28">
        <v>100</v>
      </c>
      <c r="K35" s="28">
        <v>100</v>
      </c>
      <c r="L35" s="28">
        <v>100</v>
      </c>
      <c r="M35" s="28">
        <v>100</v>
      </c>
      <c r="N35" s="28">
        <v>50</v>
      </c>
      <c r="O35" s="28">
        <v>100</v>
      </c>
      <c r="P35" s="28">
        <v>1</v>
      </c>
      <c r="Q35" s="29">
        <v>20</v>
      </c>
    </row>
    <row r="36" spans="1:17" x14ac:dyDescent="0.25">
      <c r="A36" s="4" t="s">
        <v>17</v>
      </c>
      <c r="B36" s="7">
        <v>1.3359324316176</v>
      </c>
      <c r="C36" s="6">
        <v>1.0786958044944801</v>
      </c>
      <c r="D36" s="6">
        <v>0.971068554927626</v>
      </c>
      <c r="E36" s="6">
        <v>0.87638101201516705</v>
      </c>
      <c r="F36" s="6">
        <v>0.77607570706665996</v>
      </c>
      <c r="G36" s="6">
        <v>0.91822509991199697</v>
      </c>
      <c r="H36" s="26">
        <v>0.41770733170560304</v>
      </c>
      <c r="I36" s="27">
        <v>0.14214939284533701</v>
      </c>
      <c r="J36" s="28">
        <v>50</v>
      </c>
      <c r="K36" s="28">
        <v>100</v>
      </c>
      <c r="L36" s="28">
        <v>100</v>
      </c>
      <c r="M36" s="28">
        <v>100</v>
      </c>
      <c r="N36" s="28">
        <v>100</v>
      </c>
      <c r="O36" s="28">
        <v>100</v>
      </c>
      <c r="P36" s="28">
        <v>1</v>
      </c>
      <c r="Q36" s="29">
        <v>17</v>
      </c>
    </row>
    <row r="37" spans="1:17" x14ac:dyDescent="0.25">
      <c r="A37" s="2" t="s">
        <v>11</v>
      </c>
      <c r="B37" s="7"/>
      <c r="C37" s="6"/>
      <c r="D37" s="6"/>
      <c r="E37" s="6"/>
      <c r="F37" s="6"/>
      <c r="G37" s="6"/>
      <c r="H37" s="26"/>
      <c r="I37" s="27"/>
      <c r="J37" s="28"/>
      <c r="K37" s="28"/>
      <c r="L37" s="28"/>
      <c r="M37" s="28"/>
      <c r="N37" s="28"/>
      <c r="O37" s="28"/>
      <c r="P37" s="28"/>
      <c r="Q37" s="29"/>
    </row>
    <row r="38" spans="1:17" x14ac:dyDescent="0.25">
      <c r="A38" s="4" t="s">
        <v>100</v>
      </c>
      <c r="B38" s="7">
        <v>1.28092628483621</v>
      </c>
      <c r="C38" s="6">
        <v>0.98099748955737198</v>
      </c>
      <c r="D38" s="6">
        <v>0.84850177526837001</v>
      </c>
      <c r="E38" s="6">
        <v>0.78350850123603799</v>
      </c>
      <c r="F38" s="6">
        <v>0.68097267429480801</v>
      </c>
      <c r="G38" s="6">
        <v>0.83778022473839997</v>
      </c>
      <c r="H38" s="26">
        <v>0.44314606009780999</v>
      </c>
      <c r="I38" s="27">
        <v>0.15680755044359196</v>
      </c>
      <c r="J38" s="28">
        <v>100</v>
      </c>
      <c r="K38" s="28">
        <v>100</v>
      </c>
      <c r="L38" s="28">
        <v>100</v>
      </c>
      <c r="M38" s="28">
        <v>100</v>
      </c>
      <c r="N38" s="28">
        <v>100</v>
      </c>
      <c r="O38" s="28">
        <v>200</v>
      </c>
      <c r="P38" s="28">
        <v>1</v>
      </c>
      <c r="Q38" s="29">
        <v>11</v>
      </c>
    </row>
    <row r="39" spans="1:17" x14ac:dyDescent="0.25">
      <c r="A39" s="4" t="s">
        <v>10</v>
      </c>
      <c r="B39" s="7">
        <v>2.3078980835147802</v>
      </c>
      <c r="C39" s="6">
        <v>1.3460997503746901</v>
      </c>
      <c r="D39" s="6">
        <v>1.0592481946922401</v>
      </c>
      <c r="E39" s="6">
        <v>0.866768970130814</v>
      </c>
      <c r="F39" s="6">
        <v>0.70758246101695399</v>
      </c>
      <c r="G39" s="6">
        <v>0.96770340479483197</v>
      </c>
      <c r="H39" s="26">
        <v>1.3401946787199481</v>
      </c>
      <c r="I39" s="27">
        <v>0.26012094377787798</v>
      </c>
      <c r="J39" s="28">
        <v>25</v>
      </c>
      <c r="K39" s="28">
        <v>50</v>
      </c>
      <c r="L39" s="28">
        <v>50</v>
      </c>
      <c r="M39" s="28">
        <v>50</v>
      </c>
      <c r="N39" s="28">
        <v>50</v>
      </c>
      <c r="O39" s="28">
        <v>100</v>
      </c>
      <c r="P39" s="28">
        <v>1</v>
      </c>
      <c r="Q39" s="29">
        <v>8</v>
      </c>
    </row>
    <row r="40" spans="1:17" x14ac:dyDescent="0.25">
      <c r="A40" s="4" t="s">
        <v>14</v>
      </c>
      <c r="B40" s="7">
        <v>1.2614492401435899</v>
      </c>
      <c r="C40" s="6">
        <v>0.96412286034606598</v>
      </c>
      <c r="D40" s="6">
        <v>0.83887659454956798</v>
      </c>
      <c r="E40" s="6">
        <v>0.76790862961734896</v>
      </c>
      <c r="F40" s="6">
        <v>0.65614411201720102</v>
      </c>
      <c r="G40" s="6">
        <v>0.83481064319605103</v>
      </c>
      <c r="H40" s="26">
        <v>0.42663859694753892</v>
      </c>
      <c r="I40" s="27">
        <v>0.17866653117885001</v>
      </c>
      <c r="J40" s="28">
        <v>100</v>
      </c>
      <c r="K40" s="28">
        <v>100</v>
      </c>
      <c r="L40" s="28">
        <v>100</v>
      </c>
      <c r="M40" s="28">
        <v>100</v>
      </c>
      <c r="N40" s="28">
        <v>50</v>
      </c>
      <c r="O40" s="28">
        <v>200</v>
      </c>
      <c r="P40" s="28">
        <v>1</v>
      </c>
      <c r="Q40" s="29">
        <v>5</v>
      </c>
    </row>
    <row r="41" spans="1:17" x14ac:dyDescent="0.25">
      <c r="A41" s="4" t="s">
        <v>17</v>
      </c>
      <c r="B41" s="7">
        <v>1.5580498731122501</v>
      </c>
      <c r="C41" s="6">
        <v>1.0519922782774001</v>
      </c>
      <c r="D41" s="6">
        <v>0.86197713084052296</v>
      </c>
      <c r="E41" s="6">
        <v>0.74535248251527497</v>
      </c>
      <c r="F41" s="6">
        <v>0.63657082047351299</v>
      </c>
      <c r="G41" s="6">
        <v>0.82354210219078405</v>
      </c>
      <c r="H41" s="26">
        <v>0.73450777092146602</v>
      </c>
      <c r="I41" s="27">
        <v>0.18697128171727107</v>
      </c>
      <c r="J41" s="28">
        <v>50</v>
      </c>
      <c r="K41" s="28">
        <v>100</v>
      </c>
      <c r="L41" s="28">
        <v>100</v>
      </c>
      <c r="M41" s="28">
        <v>100</v>
      </c>
      <c r="N41" s="28">
        <v>50</v>
      </c>
      <c r="O41" s="28">
        <v>100</v>
      </c>
      <c r="P41" s="28">
        <v>1</v>
      </c>
      <c r="Q41"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65818-4306-4CCD-95B8-037901F98B33}">
  <sheetPr>
    <tabColor theme="8" tint="0.59999389629810485"/>
  </sheetPr>
  <dimension ref="A1:Q36"/>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101</v>
      </c>
      <c r="B17" s="7"/>
      <c r="C17" s="6"/>
      <c r="D17" s="6"/>
      <c r="E17" s="6"/>
      <c r="F17" s="6"/>
      <c r="G17" s="6"/>
      <c r="H17" s="26"/>
      <c r="I17" s="27"/>
      <c r="J17" s="28"/>
      <c r="K17" s="28"/>
      <c r="L17" s="28"/>
      <c r="M17" s="28"/>
      <c r="N17" s="28"/>
      <c r="O17" s="28"/>
      <c r="P17" s="28"/>
      <c r="Q17" s="29"/>
    </row>
    <row r="18" spans="1:17" x14ac:dyDescent="0.25">
      <c r="A18" s="4" t="s">
        <v>99</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38</v>
      </c>
    </row>
    <row r="19" spans="1:17" x14ac:dyDescent="0.25">
      <c r="A19" s="4" t="s">
        <v>16</v>
      </c>
      <c r="B19" s="7">
        <v>1.75220937726449</v>
      </c>
      <c r="C19" s="6">
        <v>1.4191762057477499</v>
      </c>
      <c r="D19" s="6">
        <v>1.2593310053506599</v>
      </c>
      <c r="E19" s="6">
        <v>1.15440302722931</v>
      </c>
      <c r="F19" s="6">
        <v>0.99943804187525798</v>
      </c>
      <c r="G19" s="6">
        <v>1.2713394285728701</v>
      </c>
      <c r="H19" s="26">
        <v>0.48086994869161992</v>
      </c>
      <c r="I19" s="27">
        <v>0.2719013866976121</v>
      </c>
      <c r="J19" s="28">
        <v>100</v>
      </c>
      <c r="K19" s="28">
        <v>100</v>
      </c>
      <c r="L19" s="28">
        <v>200</v>
      </c>
      <c r="M19" s="28">
        <v>100</v>
      </c>
      <c r="N19" s="28">
        <v>100</v>
      </c>
      <c r="O19" s="28">
        <v>200</v>
      </c>
      <c r="P19" s="28">
        <v>1</v>
      </c>
      <c r="Q19" s="29">
        <v>36</v>
      </c>
    </row>
    <row r="20" spans="1:17" x14ac:dyDescent="0.25">
      <c r="A20" s="4" t="s">
        <v>7</v>
      </c>
      <c r="B20" s="7">
        <v>1.16807785451483</v>
      </c>
      <c r="C20" s="6">
        <v>0.951219448052813</v>
      </c>
      <c r="D20" s="6">
        <v>0.89960478220558804</v>
      </c>
      <c r="E20" s="6">
        <v>0.83000493851799295</v>
      </c>
      <c r="F20" s="6">
        <v>0.726661703837155</v>
      </c>
      <c r="G20" s="6">
        <v>0.85115859218331402</v>
      </c>
      <c r="H20" s="26">
        <v>0.31691926233151602</v>
      </c>
      <c r="I20" s="27">
        <v>0.12449688834615902</v>
      </c>
      <c r="J20" s="28">
        <v>100</v>
      </c>
      <c r="K20" s="28">
        <v>100</v>
      </c>
      <c r="L20" s="28">
        <v>100</v>
      </c>
      <c r="M20" s="28">
        <v>200</v>
      </c>
      <c r="N20" s="28">
        <v>100</v>
      </c>
      <c r="O20" s="28">
        <v>200</v>
      </c>
      <c r="P20" s="28">
        <v>1</v>
      </c>
      <c r="Q20" s="29">
        <v>34</v>
      </c>
    </row>
    <row r="21" spans="1:17" x14ac:dyDescent="0.25">
      <c r="A21" s="2" t="s">
        <v>60</v>
      </c>
      <c r="B21" s="7"/>
      <c r="C21" s="6"/>
      <c r="D21" s="6"/>
      <c r="E21" s="6"/>
      <c r="F21" s="6"/>
      <c r="G21" s="6"/>
      <c r="H21" s="26"/>
      <c r="I21" s="27"/>
      <c r="J21" s="28"/>
      <c r="K21" s="28"/>
      <c r="L21" s="28"/>
      <c r="M21" s="28"/>
      <c r="N21" s="28"/>
      <c r="O21" s="28"/>
      <c r="P21" s="28"/>
      <c r="Q21" s="29"/>
    </row>
    <row r="22" spans="1:17" x14ac:dyDescent="0.25">
      <c r="A22" s="4" t="s">
        <v>99</v>
      </c>
      <c r="B22" s="7">
        <v>1.5887239829047299</v>
      </c>
      <c r="C22" s="6">
        <v>1.3801088990027499</v>
      </c>
      <c r="D22" s="6">
        <v>1.26660334599094</v>
      </c>
      <c r="E22" s="6">
        <v>1.0705356463145499</v>
      </c>
      <c r="F22" s="6">
        <v>0.84805507700084304</v>
      </c>
      <c r="G22" s="6">
        <v>1.06833472027076</v>
      </c>
      <c r="H22" s="26">
        <v>0.5203892626339699</v>
      </c>
      <c r="I22" s="27">
        <v>0.220279643269917</v>
      </c>
      <c r="J22" s="28">
        <v>50</v>
      </c>
      <c r="K22" s="28">
        <v>50</v>
      </c>
      <c r="L22" s="28">
        <v>50</v>
      </c>
      <c r="M22" s="28">
        <v>100</v>
      </c>
      <c r="N22" s="28">
        <v>100</v>
      </c>
      <c r="O22" s="28">
        <v>100</v>
      </c>
      <c r="P22" s="28">
        <v>1</v>
      </c>
      <c r="Q22" s="29">
        <v>30</v>
      </c>
    </row>
    <row r="23" spans="1:17" x14ac:dyDescent="0.25">
      <c r="A23" s="4" t="s">
        <v>16</v>
      </c>
      <c r="B23" s="7">
        <v>1.72399208739018</v>
      </c>
      <c r="C23" s="6">
        <v>1.5172790989192</v>
      </c>
      <c r="D23" s="6">
        <v>1.34159115397422</v>
      </c>
      <c r="E23" s="6">
        <v>1.22605714065587</v>
      </c>
      <c r="F23" s="6">
        <v>1.0614571319922099</v>
      </c>
      <c r="G23" s="6">
        <v>1.24366515024145</v>
      </c>
      <c r="H23" s="26">
        <v>0.48032693714872998</v>
      </c>
      <c r="I23" s="27">
        <v>0.18220801824924004</v>
      </c>
      <c r="J23" s="28">
        <v>50</v>
      </c>
      <c r="K23" s="28">
        <v>50</v>
      </c>
      <c r="L23" s="28">
        <v>50</v>
      </c>
      <c r="M23" s="28">
        <v>100</v>
      </c>
      <c r="N23" s="28">
        <v>100</v>
      </c>
      <c r="O23" s="28">
        <v>100</v>
      </c>
      <c r="P23" s="28">
        <v>1</v>
      </c>
      <c r="Q23" s="29">
        <v>28</v>
      </c>
    </row>
    <row r="24" spans="1:17" x14ac:dyDescent="0.25">
      <c r="A24" s="4" t="s">
        <v>7</v>
      </c>
      <c r="B24" s="7">
        <v>1.5378227272537099</v>
      </c>
      <c r="C24" s="6">
        <v>1.2967632604128101</v>
      </c>
      <c r="D24" s="6">
        <v>1.1735695098966199</v>
      </c>
      <c r="E24" s="6">
        <v>0.93907684379629897</v>
      </c>
      <c r="F24" s="6">
        <v>0.73333750879994097</v>
      </c>
      <c r="G24" s="6">
        <v>0.98814048847630398</v>
      </c>
      <c r="H24" s="26">
        <v>0.54968223877740596</v>
      </c>
      <c r="I24" s="27">
        <v>0.25480297967636301</v>
      </c>
      <c r="J24" s="28">
        <v>25</v>
      </c>
      <c r="K24" s="28">
        <v>50</v>
      </c>
      <c r="L24" s="28">
        <v>50</v>
      </c>
      <c r="M24" s="28">
        <v>50</v>
      </c>
      <c r="N24" s="28">
        <v>50</v>
      </c>
      <c r="O24" s="28">
        <v>100</v>
      </c>
      <c r="P24" s="28">
        <v>1</v>
      </c>
      <c r="Q24" s="29">
        <v>26</v>
      </c>
    </row>
    <row r="25" spans="1:17" x14ac:dyDescent="0.25">
      <c r="A25" s="2" t="s">
        <v>61</v>
      </c>
      <c r="B25" s="7"/>
      <c r="C25" s="6"/>
      <c r="D25" s="6"/>
      <c r="E25" s="6"/>
      <c r="F25" s="6"/>
      <c r="G25" s="6"/>
      <c r="H25" s="26"/>
      <c r="I25" s="27"/>
      <c r="J25" s="28"/>
      <c r="K25" s="28"/>
      <c r="L25" s="28"/>
      <c r="M25" s="28"/>
      <c r="N25" s="28"/>
      <c r="O25" s="28"/>
      <c r="P25" s="28"/>
      <c r="Q25" s="29"/>
    </row>
    <row r="26" spans="1:17" x14ac:dyDescent="0.25">
      <c r="A26" s="4" t="s">
        <v>99</v>
      </c>
      <c r="B26" s="7">
        <v>1.33725680798924</v>
      </c>
      <c r="C26" s="6">
        <v>1.1106886909937801</v>
      </c>
      <c r="D26" s="6">
        <v>1.0187089633925599</v>
      </c>
      <c r="E26" s="6">
        <v>0.91214876612173401</v>
      </c>
      <c r="F26" s="6">
        <v>0.79003033226553199</v>
      </c>
      <c r="G26" s="6">
        <v>0.948572971649843</v>
      </c>
      <c r="H26" s="26">
        <v>0.38868383633939696</v>
      </c>
      <c r="I26" s="27">
        <v>0.15854263938431101</v>
      </c>
      <c r="J26" s="28">
        <v>100</v>
      </c>
      <c r="K26" s="28">
        <v>100</v>
      </c>
      <c r="L26" s="28">
        <v>200</v>
      </c>
      <c r="M26" s="28">
        <v>100</v>
      </c>
      <c r="N26" s="28">
        <v>100</v>
      </c>
      <c r="O26" s="28">
        <v>200</v>
      </c>
      <c r="P26" s="28">
        <v>1</v>
      </c>
      <c r="Q26" s="29">
        <v>22</v>
      </c>
    </row>
    <row r="27" spans="1:17" x14ac:dyDescent="0.25">
      <c r="A27" s="4" t="s">
        <v>16</v>
      </c>
      <c r="B27" s="7">
        <v>1.58195798085987</v>
      </c>
      <c r="C27" s="6">
        <v>1.3622491323061401</v>
      </c>
      <c r="D27" s="6">
        <v>1.22468437813959</v>
      </c>
      <c r="E27" s="6">
        <v>1.11568319792819</v>
      </c>
      <c r="F27" s="6">
        <v>0.952764509767003</v>
      </c>
      <c r="G27" s="6">
        <v>1.23360720996634</v>
      </c>
      <c r="H27" s="26">
        <v>0.34835077089353006</v>
      </c>
      <c r="I27" s="27">
        <v>0.28084270019933699</v>
      </c>
      <c r="J27" s="28">
        <v>100</v>
      </c>
      <c r="K27" s="28">
        <v>100</v>
      </c>
      <c r="L27" s="28">
        <v>100</v>
      </c>
      <c r="M27" s="28">
        <v>100</v>
      </c>
      <c r="N27" s="28">
        <v>100</v>
      </c>
      <c r="O27" s="28">
        <v>200</v>
      </c>
      <c r="P27" s="28">
        <v>1</v>
      </c>
      <c r="Q27" s="29">
        <v>20</v>
      </c>
    </row>
    <row r="28" spans="1:17" x14ac:dyDescent="0.25">
      <c r="A28" s="4" t="s">
        <v>7</v>
      </c>
      <c r="B28" s="7">
        <v>1.2566446480858999</v>
      </c>
      <c r="C28" s="6">
        <v>1.0440191985209399</v>
      </c>
      <c r="D28" s="6">
        <v>0.96799781368333204</v>
      </c>
      <c r="E28" s="6">
        <v>0.861407678195793</v>
      </c>
      <c r="F28" s="6">
        <v>0.75560680302275396</v>
      </c>
      <c r="G28" s="6">
        <v>0.90158671155927705</v>
      </c>
      <c r="H28" s="26">
        <v>0.35505793652662287</v>
      </c>
      <c r="I28" s="27">
        <v>0.1459799085365231</v>
      </c>
      <c r="J28" s="28">
        <v>50</v>
      </c>
      <c r="K28" s="28">
        <v>100</v>
      </c>
      <c r="L28" s="28">
        <v>100</v>
      </c>
      <c r="M28" s="28">
        <v>100</v>
      </c>
      <c r="N28" s="28">
        <v>100</v>
      </c>
      <c r="O28" s="28">
        <v>200</v>
      </c>
      <c r="P28" s="28">
        <v>1</v>
      </c>
      <c r="Q28" s="29">
        <v>18</v>
      </c>
    </row>
    <row r="29" spans="1:17" x14ac:dyDescent="0.25">
      <c r="A29" s="2" t="s">
        <v>62</v>
      </c>
      <c r="B29" s="7"/>
      <c r="C29" s="6"/>
      <c r="D29" s="6"/>
      <c r="E29" s="6"/>
      <c r="F29" s="6"/>
      <c r="G29" s="6"/>
      <c r="H29" s="26"/>
      <c r="I29" s="27"/>
      <c r="J29" s="28"/>
      <c r="K29" s="28"/>
      <c r="L29" s="28"/>
      <c r="M29" s="28"/>
      <c r="N29" s="28"/>
      <c r="O29" s="28"/>
      <c r="P29" s="28"/>
      <c r="Q29" s="29"/>
    </row>
    <row r="30" spans="1:17" x14ac:dyDescent="0.25">
      <c r="A30" s="4" t="s">
        <v>99</v>
      </c>
      <c r="B30" s="7">
        <v>1.1722114387154801</v>
      </c>
      <c r="C30" s="6">
        <v>0.98317178105770198</v>
      </c>
      <c r="D30" s="6">
        <v>0.89619444942002502</v>
      </c>
      <c r="E30" s="6">
        <v>0.81654194418374604</v>
      </c>
      <c r="F30" s="6">
        <v>0.70539069219477102</v>
      </c>
      <c r="G30" s="6">
        <v>0.86871110762599701</v>
      </c>
      <c r="H30" s="26">
        <v>0.30350033108948304</v>
      </c>
      <c r="I30" s="27">
        <v>0.163320415431226</v>
      </c>
      <c r="J30" s="28">
        <v>100</v>
      </c>
      <c r="K30" s="28">
        <v>100</v>
      </c>
      <c r="L30" s="28">
        <v>100</v>
      </c>
      <c r="M30" s="28">
        <v>100</v>
      </c>
      <c r="N30" s="28">
        <v>100</v>
      </c>
      <c r="O30" s="28">
        <v>200</v>
      </c>
      <c r="P30" s="28">
        <v>1</v>
      </c>
      <c r="Q30" s="29">
        <v>14</v>
      </c>
    </row>
    <row r="31" spans="1:17" x14ac:dyDescent="0.25">
      <c r="A31" s="4" t="s">
        <v>16</v>
      </c>
      <c r="B31" s="7">
        <v>1.78285747281324</v>
      </c>
      <c r="C31" s="6">
        <v>1.4143178100629601</v>
      </c>
      <c r="D31" s="6">
        <v>1.2247376980193501</v>
      </c>
      <c r="E31" s="6">
        <v>1.09737261758528</v>
      </c>
      <c r="F31" s="6">
        <v>0.94695394246943998</v>
      </c>
      <c r="G31" s="6">
        <v>1.2353203006048701</v>
      </c>
      <c r="H31" s="26">
        <v>0.54753717220836995</v>
      </c>
      <c r="I31" s="27">
        <v>0.2883663581354301</v>
      </c>
      <c r="J31" s="28">
        <v>100</v>
      </c>
      <c r="K31" s="28">
        <v>100</v>
      </c>
      <c r="L31" s="28">
        <v>100</v>
      </c>
      <c r="M31" s="28">
        <v>100</v>
      </c>
      <c r="N31" s="28">
        <v>50</v>
      </c>
      <c r="O31" s="28">
        <v>100</v>
      </c>
      <c r="P31" s="28">
        <v>1</v>
      </c>
      <c r="Q31" s="29">
        <v>12</v>
      </c>
    </row>
    <row r="32" spans="1:17" x14ac:dyDescent="0.25">
      <c r="A32" s="4" t="s">
        <v>7</v>
      </c>
      <c r="B32" s="7">
        <v>1.1211403733562399</v>
      </c>
      <c r="C32" s="6">
        <v>0.96432163553004402</v>
      </c>
      <c r="D32" s="6">
        <v>0.87417874642415205</v>
      </c>
      <c r="E32" s="6">
        <v>0.80128467602808195</v>
      </c>
      <c r="F32" s="6">
        <v>0.69940947099026196</v>
      </c>
      <c r="G32" s="6">
        <v>0.85487468246653997</v>
      </c>
      <c r="H32" s="26">
        <v>0.26626569088969998</v>
      </c>
      <c r="I32" s="27">
        <v>0.15546521147627801</v>
      </c>
      <c r="J32" s="28">
        <v>100</v>
      </c>
      <c r="K32" s="28">
        <v>100</v>
      </c>
      <c r="L32" s="28">
        <v>100</v>
      </c>
      <c r="M32" s="28">
        <v>100</v>
      </c>
      <c r="N32" s="28">
        <v>100</v>
      </c>
      <c r="O32" s="28">
        <v>200</v>
      </c>
      <c r="P32" s="28">
        <v>1</v>
      </c>
      <c r="Q32" s="29">
        <v>10</v>
      </c>
    </row>
    <row r="33" spans="1:17" x14ac:dyDescent="0.25">
      <c r="A33" s="2" t="s">
        <v>11</v>
      </c>
      <c r="B33" s="7"/>
      <c r="C33" s="6"/>
      <c r="D33" s="6"/>
      <c r="E33" s="6"/>
      <c r="F33" s="6"/>
      <c r="G33" s="6"/>
      <c r="H33" s="26"/>
      <c r="I33" s="27"/>
      <c r="J33" s="28"/>
      <c r="K33" s="28"/>
      <c r="L33" s="28"/>
      <c r="M33" s="28"/>
      <c r="N33" s="28"/>
      <c r="O33" s="28"/>
      <c r="P33" s="28"/>
      <c r="Q33" s="29"/>
    </row>
    <row r="34" spans="1:17" x14ac:dyDescent="0.25">
      <c r="A34" s="4" t="s">
        <v>99</v>
      </c>
      <c r="B34" s="7">
        <v>1.28092628483621</v>
      </c>
      <c r="C34" s="6">
        <v>0.98099748955737198</v>
      </c>
      <c r="D34" s="6">
        <v>0.84850177526837001</v>
      </c>
      <c r="E34" s="6">
        <v>0.78350850123603799</v>
      </c>
      <c r="F34" s="6">
        <v>0.68097267429480801</v>
      </c>
      <c r="G34" s="6">
        <v>0.83778022473839997</v>
      </c>
      <c r="H34" s="26">
        <v>0.44314606009780999</v>
      </c>
      <c r="I34" s="27">
        <v>0.15680755044359196</v>
      </c>
      <c r="J34" s="28">
        <v>100</v>
      </c>
      <c r="K34" s="28">
        <v>100</v>
      </c>
      <c r="L34" s="28">
        <v>100</v>
      </c>
      <c r="M34" s="28">
        <v>100</v>
      </c>
      <c r="N34" s="28">
        <v>100</v>
      </c>
      <c r="O34" s="28">
        <v>200</v>
      </c>
      <c r="P34" s="28">
        <v>1</v>
      </c>
      <c r="Q34" s="29">
        <v>6</v>
      </c>
    </row>
    <row r="35" spans="1:17" x14ac:dyDescent="0.25">
      <c r="A35" s="4" t="s">
        <v>16</v>
      </c>
      <c r="B35" s="7">
        <v>2.2280529137555698</v>
      </c>
      <c r="C35" s="6">
        <v>1.61953909582249</v>
      </c>
      <c r="D35" s="6">
        <v>1.36047704731039</v>
      </c>
      <c r="E35" s="6">
        <v>1.1808711240711001</v>
      </c>
      <c r="F35" s="6">
        <v>0.91043632056339396</v>
      </c>
      <c r="G35" s="6">
        <v>1.43711524349016</v>
      </c>
      <c r="H35" s="26">
        <v>0.79093767026540984</v>
      </c>
      <c r="I35" s="27">
        <v>0.52667892292676599</v>
      </c>
      <c r="J35" s="28">
        <v>100</v>
      </c>
      <c r="K35" s="28">
        <v>100</v>
      </c>
      <c r="L35" s="28">
        <v>100</v>
      </c>
      <c r="M35" s="28">
        <v>100</v>
      </c>
      <c r="N35" s="28">
        <v>50</v>
      </c>
      <c r="O35" s="28">
        <v>100</v>
      </c>
      <c r="P35" s="28">
        <v>1</v>
      </c>
      <c r="Q35" s="29">
        <v>4</v>
      </c>
    </row>
    <row r="36" spans="1:17" x14ac:dyDescent="0.25">
      <c r="A36" s="4" t="s">
        <v>7</v>
      </c>
      <c r="B36" s="7">
        <v>1.1926580613452</v>
      </c>
      <c r="C36" s="6">
        <v>0.93141809901237205</v>
      </c>
      <c r="D36" s="6">
        <v>0.82971374569996503</v>
      </c>
      <c r="E36" s="6">
        <v>0.76145522275197897</v>
      </c>
      <c r="F36" s="6">
        <v>0.67100500401612095</v>
      </c>
      <c r="G36" s="6">
        <v>0.82434264771570398</v>
      </c>
      <c r="H36" s="26">
        <v>0.36831541362949605</v>
      </c>
      <c r="I36" s="27">
        <v>0.15333764369958303</v>
      </c>
      <c r="J36" s="28">
        <v>100</v>
      </c>
      <c r="K36" s="28">
        <v>100</v>
      </c>
      <c r="L36" s="28">
        <v>100</v>
      </c>
      <c r="M36" s="28">
        <v>100</v>
      </c>
      <c r="N36" s="28">
        <v>100</v>
      </c>
      <c r="O36" s="28">
        <v>200</v>
      </c>
      <c r="P36" s="28">
        <v>1</v>
      </c>
      <c r="Q36"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C0CFE-4B69-49A7-AE4C-3A613F199A7F}">
  <sheetPr>
    <tabColor rgb="FFCCCCFF"/>
  </sheetPr>
  <dimension ref="A1:Q19"/>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99</v>
      </c>
      <c r="B17" s="7">
        <v>1.1909584627466101</v>
      </c>
      <c r="C17" s="6">
        <v>0.98645660614647301</v>
      </c>
      <c r="D17" s="6">
        <v>0.92136470922068903</v>
      </c>
      <c r="E17" s="6">
        <v>0.84560014821693696</v>
      </c>
      <c r="F17" s="6">
        <v>0.73680870933577802</v>
      </c>
      <c r="G17" s="6">
        <v>0.87560298480265197</v>
      </c>
      <c r="H17" s="26">
        <v>0.31535547794395813</v>
      </c>
      <c r="I17" s="27">
        <v>0.13879427546687395</v>
      </c>
      <c r="J17" s="28">
        <v>200</v>
      </c>
      <c r="K17" s="28">
        <v>200</v>
      </c>
      <c r="L17" s="28">
        <v>200</v>
      </c>
      <c r="M17" s="28">
        <v>200</v>
      </c>
      <c r="N17" s="28">
        <v>100</v>
      </c>
      <c r="O17" s="28">
        <v>200</v>
      </c>
      <c r="P17" s="28">
        <v>1</v>
      </c>
      <c r="Q17" s="29">
        <v>5</v>
      </c>
    </row>
    <row r="18" spans="1:17" x14ac:dyDescent="0.25">
      <c r="A18" s="2" t="s">
        <v>16</v>
      </c>
      <c r="B18" s="7">
        <v>1.75220937726449</v>
      </c>
      <c r="C18" s="6">
        <v>1.4191762057477499</v>
      </c>
      <c r="D18" s="6">
        <v>1.2593310053506599</v>
      </c>
      <c r="E18" s="6">
        <v>1.15440302722931</v>
      </c>
      <c r="F18" s="6">
        <v>0.99943804187525798</v>
      </c>
      <c r="G18" s="6">
        <v>1.2713394285728701</v>
      </c>
      <c r="H18" s="26">
        <v>0.48086994869161992</v>
      </c>
      <c r="I18" s="27">
        <v>0.2719013866976121</v>
      </c>
      <c r="J18" s="28">
        <v>100</v>
      </c>
      <c r="K18" s="28">
        <v>100</v>
      </c>
      <c r="L18" s="28">
        <v>200</v>
      </c>
      <c r="M18" s="28">
        <v>100</v>
      </c>
      <c r="N18" s="28">
        <v>100</v>
      </c>
      <c r="O18" s="28">
        <v>200</v>
      </c>
      <c r="P18" s="28">
        <v>1</v>
      </c>
      <c r="Q18" s="29">
        <v>3</v>
      </c>
    </row>
    <row r="19" spans="1:17" x14ac:dyDescent="0.25">
      <c r="A19" s="2" t="s">
        <v>7</v>
      </c>
      <c r="B19" s="7">
        <v>1.16807785451483</v>
      </c>
      <c r="C19" s="6">
        <v>0.951219448052813</v>
      </c>
      <c r="D19" s="6">
        <v>0.89960478220558804</v>
      </c>
      <c r="E19" s="6">
        <v>0.83000493851799295</v>
      </c>
      <c r="F19" s="6">
        <v>0.726661703837155</v>
      </c>
      <c r="G19" s="6">
        <v>0.85115859218331402</v>
      </c>
      <c r="H19" s="26">
        <v>0.31691926233151602</v>
      </c>
      <c r="I19" s="27">
        <v>0.12449688834615902</v>
      </c>
      <c r="J19" s="28">
        <v>100</v>
      </c>
      <c r="K19" s="28">
        <v>100</v>
      </c>
      <c r="L19" s="28">
        <v>100</v>
      </c>
      <c r="M19" s="28">
        <v>200</v>
      </c>
      <c r="N19" s="28">
        <v>100</v>
      </c>
      <c r="O19" s="28">
        <v>200</v>
      </c>
      <c r="P19" s="28">
        <v>1</v>
      </c>
      <c r="Q19" s="29">
        <v>1</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A998F-11B3-4DB0-8E27-578B8FD71E66}">
  <sheetPr>
    <tabColor rgb="FFCCCCFF"/>
  </sheetPr>
  <dimension ref="A1:Q28"/>
  <sheetViews>
    <sheetView showGridLines="0" zoomScaleNormal="100" workbookViewId="0">
      <selection activeCell="A3" sqref="A3"/>
    </sheetView>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99</v>
      </c>
      <c r="B17" s="7"/>
      <c r="C17" s="6"/>
      <c r="D17" s="6"/>
      <c r="E17" s="6"/>
      <c r="F17" s="6"/>
      <c r="G17" s="6"/>
      <c r="H17" s="26"/>
      <c r="I17" s="27"/>
      <c r="J17" s="28"/>
      <c r="K17" s="28"/>
      <c r="L17" s="28"/>
      <c r="M17" s="28"/>
      <c r="N17" s="28"/>
      <c r="O17" s="28"/>
      <c r="P17" s="28"/>
      <c r="Q17" s="29"/>
    </row>
    <row r="18" spans="1:17" x14ac:dyDescent="0.25">
      <c r="A18" s="4" t="s">
        <v>93</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20</v>
      </c>
    </row>
    <row r="19" spans="1:17" x14ac:dyDescent="0.25">
      <c r="A19" s="4" t="s">
        <v>12</v>
      </c>
      <c r="B19" s="7">
        <v>1.3635508205456901</v>
      </c>
      <c r="C19" s="6">
        <v>1.13723461359088</v>
      </c>
      <c r="D19" s="6">
        <v>1.0493179501396901</v>
      </c>
      <c r="E19" s="6">
        <v>0.93053356021920097</v>
      </c>
      <c r="F19" s="6">
        <v>0.81777890436696299</v>
      </c>
      <c r="G19" s="6">
        <v>0.98112422671673205</v>
      </c>
      <c r="H19" s="26">
        <v>0.38242659382895805</v>
      </c>
      <c r="I19" s="27">
        <v>0.16334532234976906</v>
      </c>
      <c r="J19" s="28">
        <v>100</v>
      </c>
      <c r="K19" s="28">
        <v>100</v>
      </c>
      <c r="L19" s="28">
        <v>100</v>
      </c>
      <c r="M19" s="28">
        <v>100</v>
      </c>
      <c r="N19" s="28">
        <v>100</v>
      </c>
      <c r="O19" s="28">
        <v>200</v>
      </c>
      <c r="P19" s="28">
        <v>1</v>
      </c>
      <c r="Q19" s="29">
        <v>18</v>
      </c>
    </row>
    <row r="20" spans="1:17" x14ac:dyDescent="0.25">
      <c r="A20" s="4" t="s">
        <v>96</v>
      </c>
      <c r="B20" s="7">
        <v>1.23747940705155</v>
      </c>
      <c r="C20" s="6">
        <v>0.98693765924349097</v>
      </c>
      <c r="D20" s="6">
        <v>0.91412760619358102</v>
      </c>
      <c r="E20" s="6">
        <v>0.83681604221913797</v>
      </c>
      <c r="F20" s="6">
        <v>0.72739058154915603</v>
      </c>
      <c r="G20" s="6">
        <v>0.86683405591769902</v>
      </c>
      <c r="H20" s="26">
        <v>0.370645351133851</v>
      </c>
      <c r="I20" s="27">
        <v>0.13944347436854299</v>
      </c>
      <c r="J20" s="28">
        <v>100</v>
      </c>
      <c r="K20" s="28">
        <v>200</v>
      </c>
      <c r="L20" s="28">
        <v>200</v>
      </c>
      <c r="M20" s="28">
        <v>200</v>
      </c>
      <c r="N20" s="28">
        <v>100</v>
      </c>
      <c r="O20" s="28">
        <v>200</v>
      </c>
      <c r="P20" s="28">
        <v>1</v>
      </c>
      <c r="Q20" s="29">
        <v>16</v>
      </c>
    </row>
    <row r="21" spans="1:17" x14ac:dyDescent="0.25">
      <c r="A21" s="2" t="s">
        <v>16</v>
      </c>
      <c r="B21" s="7"/>
      <c r="C21" s="6"/>
      <c r="D21" s="6"/>
      <c r="E21" s="6"/>
      <c r="F21" s="6"/>
      <c r="G21" s="6"/>
      <c r="H21" s="26"/>
      <c r="I21" s="27"/>
      <c r="J21" s="28"/>
      <c r="K21" s="28"/>
      <c r="L21" s="28"/>
      <c r="M21" s="28"/>
      <c r="N21" s="28"/>
      <c r="O21" s="28"/>
      <c r="P21" s="28"/>
      <c r="Q21" s="29"/>
    </row>
    <row r="22" spans="1:17" x14ac:dyDescent="0.25">
      <c r="A22" s="4" t="s">
        <v>93</v>
      </c>
      <c r="B22" s="7">
        <v>1.75220937726449</v>
      </c>
      <c r="C22" s="6">
        <v>1.4191762057477499</v>
      </c>
      <c r="D22" s="6">
        <v>1.2593310053506599</v>
      </c>
      <c r="E22" s="6">
        <v>1.15440302722931</v>
      </c>
      <c r="F22" s="6">
        <v>0.99943804187525798</v>
      </c>
      <c r="G22" s="6">
        <v>1.2713394285728701</v>
      </c>
      <c r="H22" s="26">
        <v>0.48086994869161992</v>
      </c>
      <c r="I22" s="27">
        <v>0.2719013866976121</v>
      </c>
      <c r="J22" s="28">
        <v>100</v>
      </c>
      <c r="K22" s="28">
        <v>100</v>
      </c>
      <c r="L22" s="28">
        <v>200</v>
      </c>
      <c r="M22" s="28">
        <v>100</v>
      </c>
      <c r="N22" s="28">
        <v>100</v>
      </c>
      <c r="O22" s="28">
        <v>200</v>
      </c>
      <c r="P22" s="28">
        <v>1</v>
      </c>
      <c r="Q22" s="29">
        <v>13</v>
      </c>
    </row>
    <row r="23" spans="1:17" x14ac:dyDescent="0.25">
      <c r="A23" s="4" t="s">
        <v>12</v>
      </c>
      <c r="B23" s="7">
        <v>1.6610352931014301</v>
      </c>
      <c r="C23" s="6">
        <v>1.4831146632033201</v>
      </c>
      <c r="D23" s="6">
        <v>1.2936802633565301</v>
      </c>
      <c r="E23" s="6">
        <v>1.2189645336475501</v>
      </c>
      <c r="F23" s="6">
        <v>1.04033119528068</v>
      </c>
      <c r="G23" s="6">
        <v>1.2772515949194201</v>
      </c>
      <c r="H23" s="26">
        <v>0.38378369818200997</v>
      </c>
      <c r="I23" s="27">
        <v>0.23692039963874012</v>
      </c>
      <c r="J23" s="28">
        <v>100</v>
      </c>
      <c r="K23" s="28">
        <v>100</v>
      </c>
      <c r="L23" s="28">
        <v>100</v>
      </c>
      <c r="M23" s="28">
        <v>100</v>
      </c>
      <c r="N23" s="28">
        <v>100</v>
      </c>
      <c r="O23" s="28">
        <v>200</v>
      </c>
      <c r="P23" s="28">
        <v>1</v>
      </c>
      <c r="Q23" s="29">
        <v>11</v>
      </c>
    </row>
    <row r="24" spans="1:17" x14ac:dyDescent="0.25">
      <c r="A24" s="4" t="s">
        <v>96</v>
      </c>
      <c r="B24" s="7">
        <v>1.78729759981925</v>
      </c>
      <c r="C24" s="6">
        <v>1.38809575500161</v>
      </c>
      <c r="D24" s="6">
        <v>1.25208582265644</v>
      </c>
      <c r="E24" s="6">
        <v>1.1686058113066899</v>
      </c>
      <c r="F24" s="6">
        <v>1.0136344895878899</v>
      </c>
      <c r="G24" s="6">
        <v>1.26938706527465</v>
      </c>
      <c r="H24" s="26">
        <v>0.51791053454460001</v>
      </c>
      <c r="I24" s="27">
        <v>0.25575257568676002</v>
      </c>
      <c r="J24" s="28">
        <v>100</v>
      </c>
      <c r="K24" s="28">
        <v>100</v>
      </c>
      <c r="L24" s="28">
        <v>100</v>
      </c>
      <c r="M24" s="28">
        <v>100</v>
      </c>
      <c r="N24" s="28">
        <v>100</v>
      </c>
      <c r="O24" s="28">
        <v>200</v>
      </c>
      <c r="P24" s="28">
        <v>1</v>
      </c>
      <c r="Q24" s="29">
        <v>9</v>
      </c>
    </row>
    <row r="25" spans="1:17" x14ac:dyDescent="0.25">
      <c r="A25" s="2" t="s">
        <v>7</v>
      </c>
      <c r="B25" s="7"/>
      <c r="C25" s="6"/>
      <c r="D25" s="6"/>
      <c r="E25" s="6"/>
      <c r="F25" s="6"/>
      <c r="G25" s="6"/>
      <c r="H25" s="26"/>
      <c r="I25" s="27"/>
      <c r="J25" s="28"/>
      <c r="K25" s="28"/>
      <c r="L25" s="28"/>
      <c r="M25" s="28"/>
      <c r="N25" s="28"/>
      <c r="O25" s="28"/>
      <c r="P25" s="28"/>
      <c r="Q25" s="29"/>
    </row>
    <row r="26" spans="1:17" x14ac:dyDescent="0.25">
      <c r="A26" s="4" t="s">
        <v>93</v>
      </c>
      <c r="B26" s="7">
        <v>1.16807785451483</v>
      </c>
      <c r="C26" s="6">
        <v>0.951219448052813</v>
      </c>
      <c r="D26" s="6">
        <v>0.89960478220558804</v>
      </c>
      <c r="E26" s="6">
        <v>0.83000493851799295</v>
      </c>
      <c r="F26" s="6">
        <v>0.726661703837155</v>
      </c>
      <c r="G26" s="6">
        <v>0.85115859218331402</v>
      </c>
      <c r="H26" s="26">
        <v>0.31691926233151602</v>
      </c>
      <c r="I26" s="27">
        <v>0.12449688834615902</v>
      </c>
      <c r="J26" s="28">
        <v>100</v>
      </c>
      <c r="K26" s="28">
        <v>100</v>
      </c>
      <c r="L26" s="28">
        <v>100</v>
      </c>
      <c r="M26" s="28">
        <v>200</v>
      </c>
      <c r="N26" s="28">
        <v>100</v>
      </c>
      <c r="O26" s="28">
        <v>200</v>
      </c>
      <c r="P26" s="28">
        <v>1</v>
      </c>
      <c r="Q26" s="29">
        <v>6</v>
      </c>
    </row>
    <row r="27" spans="1:17" x14ac:dyDescent="0.25">
      <c r="A27" s="4" t="s">
        <v>12</v>
      </c>
      <c r="B27" s="7">
        <v>1.3214408654196399</v>
      </c>
      <c r="C27" s="6">
        <v>1.0835212997535</v>
      </c>
      <c r="D27" s="6">
        <v>0.986640851501834</v>
      </c>
      <c r="E27" s="6">
        <v>0.88671202390899195</v>
      </c>
      <c r="F27" s="6">
        <v>0.74339295234023295</v>
      </c>
      <c r="G27" s="6">
        <v>0.91245853650205</v>
      </c>
      <c r="H27" s="26">
        <v>0.4089823289175899</v>
      </c>
      <c r="I27" s="27">
        <v>0.16906558416181705</v>
      </c>
      <c r="J27" s="28">
        <v>25</v>
      </c>
      <c r="K27" s="28">
        <v>50</v>
      </c>
      <c r="L27" s="28">
        <v>100</v>
      </c>
      <c r="M27" s="28">
        <v>100</v>
      </c>
      <c r="N27" s="28">
        <v>50</v>
      </c>
      <c r="O27" s="28">
        <v>100</v>
      </c>
      <c r="P27" s="28">
        <v>1</v>
      </c>
      <c r="Q27" s="29">
        <v>4</v>
      </c>
    </row>
    <row r="28" spans="1:17" x14ac:dyDescent="0.25">
      <c r="A28" s="4" t="s">
        <v>96</v>
      </c>
      <c r="B28" s="7">
        <v>1.1538609479359301</v>
      </c>
      <c r="C28" s="6">
        <v>0.95654062011861896</v>
      </c>
      <c r="D28" s="6">
        <v>0.88943278050214303</v>
      </c>
      <c r="E28" s="6">
        <v>0.81600113381275896</v>
      </c>
      <c r="F28" s="6">
        <v>0.71125929256160003</v>
      </c>
      <c r="G28" s="6">
        <v>0.84681775405300297</v>
      </c>
      <c r="H28" s="26">
        <v>0.30704319388292711</v>
      </c>
      <c r="I28" s="27">
        <v>0.13555846149140294</v>
      </c>
      <c r="J28" s="28">
        <v>100</v>
      </c>
      <c r="K28" s="28">
        <v>100</v>
      </c>
      <c r="L28" s="28">
        <v>100</v>
      </c>
      <c r="M28" s="28">
        <v>100</v>
      </c>
      <c r="N28" s="28">
        <v>100</v>
      </c>
      <c r="O28" s="28">
        <v>200</v>
      </c>
      <c r="P28" s="28">
        <v>1</v>
      </c>
      <c r="Q28"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3AECF-7A81-4161-9120-11647F1FB5DE}">
  <sheetPr>
    <tabColor rgb="FFCCCCFF"/>
  </sheetPr>
  <dimension ref="A1:Q28"/>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99</v>
      </c>
      <c r="B17" s="7"/>
      <c r="C17" s="6"/>
      <c r="D17" s="6"/>
      <c r="E17" s="6"/>
      <c r="F17" s="6"/>
      <c r="G17" s="6"/>
      <c r="H17" s="26"/>
      <c r="I17" s="27"/>
      <c r="J17" s="28"/>
      <c r="K17" s="28"/>
      <c r="L17" s="28"/>
      <c r="M17" s="28"/>
      <c r="N17" s="28"/>
      <c r="O17" s="28"/>
      <c r="P17" s="28"/>
      <c r="Q17" s="29"/>
    </row>
    <row r="18" spans="1:17" x14ac:dyDescent="0.25">
      <c r="A18" s="4" t="s">
        <v>102</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20</v>
      </c>
    </row>
    <row r="19" spans="1:17" x14ac:dyDescent="0.25">
      <c r="A19" s="4" t="s">
        <v>15</v>
      </c>
      <c r="B19" s="7">
        <v>1.2316274047546201</v>
      </c>
      <c r="C19" s="6">
        <v>0.99437211509674195</v>
      </c>
      <c r="D19" s="6">
        <v>0.89588485488766101</v>
      </c>
      <c r="E19" s="6">
        <v>0.81276153741858803</v>
      </c>
      <c r="F19" s="6">
        <v>0.69637252839039598</v>
      </c>
      <c r="G19" s="6">
        <v>0.86146296451961801</v>
      </c>
      <c r="H19" s="26">
        <v>0.37016444023500206</v>
      </c>
      <c r="I19" s="27">
        <v>0.16509043612922203</v>
      </c>
      <c r="J19" s="28">
        <v>100</v>
      </c>
      <c r="K19" s="28">
        <v>100</v>
      </c>
      <c r="L19" s="28">
        <v>100</v>
      </c>
      <c r="M19" s="28">
        <v>100</v>
      </c>
      <c r="N19" s="28">
        <v>100</v>
      </c>
      <c r="O19" s="28">
        <v>200</v>
      </c>
      <c r="P19" s="28">
        <v>1</v>
      </c>
      <c r="Q19" s="29">
        <v>18</v>
      </c>
    </row>
    <row r="20" spans="1:17" x14ac:dyDescent="0.25">
      <c r="A20" s="4" t="s">
        <v>8</v>
      </c>
      <c r="B20" s="7">
        <v>1.2502146776829</v>
      </c>
      <c r="C20" s="6">
        <v>1.0133693447491501</v>
      </c>
      <c r="D20" s="6">
        <v>0.92207768168947701</v>
      </c>
      <c r="E20" s="6">
        <v>0.84745311311715898</v>
      </c>
      <c r="F20" s="6">
        <v>0.73966922588410999</v>
      </c>
      <c r="G20" s="6">
        <v>0.881260235345809</v>
      </c>
      <c r="H20" s="26">
        <v>0.36895444233709096</v>
      </c>
      <c r="I20" s="27">
        <v>0.141591009461699</v>
      </c>
      <c r="J20" s="28">
        <v>100</v>
      </c>
      <c r="K20" s="28">
        <v>200</v>
      </c>
      <c r="L20" s="28">
        <v>200</v>
      </c>
      <c r="M20" s="28">
        <v>200</v>
      </c>
      <c r="N20" s="28">
        <v>100</v>
      </c>
      <c r="O20" s="28">
        <v>200</v>
      </c>
      <c r="P20" s="28">
        <v>1</v>
      </c>
      <c r="Q20" s="29">
        <v>16</v>
      </c>
    </row>
    <row r="21" spans="1:17" x14ac:dyDescent="0.25">
      <c r="A21" s="2" t="s">
        <v>16</v>
      </c>
      <c r="B21" s="7"/>
      <c r="C21" s="6"/>
      <c r="D21" s="6"/>
      <c r="E21" s="6"/>
      <c r="F21" s="6"/>
      <c r="G21" s="6"/>
      <c r="H21" s="26"/>
      <c r="I21" s="27"/>
      <c r="J21" s="28"/>
      <c r="K21" s="28"/>
      <c r="L21" s="28"/>
      <c r="M21" s="28"/>
      <c r="N21" s="28"/>
      <c r="O21" s="28"/>
      <c r="P21" s="28"/>
      <c r="Q21" s="29"/>
    </row>
    <row r="22" spans="1:17" x14ac:dyDescent="0.25">
      <c r="A22" s="4" t="s">
        <v>102</v>
      </c>
      <c r="B22" s="7">
        <v>1.75220937726449</v>
      </c>
      <c r="C22" s="6">
        <v>1.4191762057477499</v>
      </c>
      <c r="D22" s="6">
        <v>1.2593310053506599</v>
      </c>
      <c r="E22" s="6">
        <v>1.15440302722931</v>
      </c>
      <c r="F22" s="6">
        <v>0.99943804187525798</v>
      </c>
      <c r="G22" s="6">
        <v>1.2713394285728701</v>
      </c>
      <c r="H22" s="26">
        <v>0.48086994869161992</v>
      </c>
      <c r="I22" s="27">
        <v>0.2719013866976121</v>
      </c>
      <c r="J22" s="28">
        <v>100</v>
      </c>
      <c r="K22" s="28">
        <v>100</v>
      </c>
      <c r="L22" s="28">
        <v>200</v>
      </c>
      <c r="M22" s="28">
        <v>100</v>
      </c>
      <c r="N22" s="28">
        <v>100</v>
      </c>
      <c r="O22" s="28">
        <v>200</v>
      </c>
      <c r="P22" s="28">
        <v>1</v>
      </c>
      <c r="Q22" s="29">
        <v>13</v>
      </c>
    </row>
    <row r="23" spans="1:17" x14ac:dyDescent="0.25">
      <c r="A23" s="4" t="s">
        <v>15</v>
      </c>
      <c r="B23" s="7">
        <v>1.7187700312946801</v>
      </c>
      <c r="C23" s="6">
        <v>1.3893181285740801</v>
      </c>
      <c r="D23" s="6">
        <v>1.2041872982100199</v>
      </c>
      <c r="E23" s="6">
        <v>1.08832887509106</v>
      </c>
      <c r="F23" s="6">
        <v>0.94629343880291605</v>
      </c>
      <c r="G23" s="6">
        <v>1.20793400372628</v>
      </c>
      <c r="H23" s="26">
        <v>0.51083602756840008</v>
      </c>
      <c r="I23" s="27">
        <v>0.26164056492336396</v>
      </c>
      <c r="J23" s="28">
        <v>100</v>
      </c>
      <c r="K23" s="28">
        <v>100</v>
      </c>
      <c r="L23" s="28">
        <v>100</v>
      </c>
      <c r="M23" s="28">
        <v>100</v>
      </c>
      <c r="N23" s="28">
        <v>100</v>
      </c>
      <c r="O23" s="28">
        <v>200</v>
      </c>
      <c r="P23" s="28">
        <v>1</v>
      </c>
      <c r="Q23" s="29">
        <v>11</v>
      </c>
    </row>
    <row r="24" spans="1:17" x14ac:dyDescent="0.25">
      <c r="A24" s="4" t="s">
        <v>8</v>
      </c>
      <c r="B24" s="7">
        <v>1.8007875318736</v>
      </c>
      <c r="C24" s="6">
        <v>1.46746400016548</v>
      </c>
      <c r="D24" s="6">
        <v>1.2760756457401199</v>
      </c>
      <c r="E24" s="6">
        <v>1.18415343874985</v>
      </c>
      <c r="F24" s="6">
        <v>1.0239864806774099</v>
      </c>
      <c r="G24" s="6">
        <v>1.3001007325065701</v>
      </c>
      <c r="H24" s="26">
        <v>0.50068679936702987</v>
      </c>
      <c r="I24" s="27">
        <v>0.27611425182916016</v>
      </c>
      <c r="J24" s="28">
        <v>100</v>
      </c>
      <c r="K24" s="28">
        <v>100</v>
      </c>
      <c r="L24" s="28">
        <v>100</v>
      </c>
      <c r="M24" s="28">
        <v>100</v>
      </c>
      <c r="N24" s="28">
        <v>100</v>
      </c>
      <c r="O24" s="28">
        <v>200</v>
      </c>
      <c r="P24" s="28">
        <v>1</v>
      </c>
      <c r="Q24" s="29">
        <v>9</v>
      </c>
    </row>
    <row r="25" spans="1:17" x14ac:dyDescent="0.25">
      <c r="A25" s="2" t="s">
        <v>7</v>
      </c>
      <c r="B25" s="7"/>
      <c r="C25" s="6"/>
      <c r="D25" s="6"/>
      <c r="E25" s="6"/>
      <c r="F25" s="6"/>
      <c r="G25" s="6"/>
      <c r="H25" s="26"/>
      <c r="I25" s="27"/>
      <c r="J25" s="28"/>
      <c r="K25" s="28"/>
      <c r="L25" s="28"/>
      <c r="M25" s="28"/>
      <c r="N25" s="28"/>
      <c r="O25" s="28"/>
      <c r="P25" s="28"/>
      <c r="Q25" s="29"/>
    </row>
    <row r="26" spans="1:17" x14ac:dyDescent="0.25">
      <c r="A26" s="4" t="s">
        <v>102</v>
      </c>
      <c r="B26" s="7">
        <v>1.16807785451483</v>
      </c>
      <c r="C26" s="6">
        <v>0.951219448052813</v>
      </c>
      <c r="D26" s="6">
        <v>0.89960478220558804</v>
      </c>
      <c r="E26" s="6">
        <v>0.83000493851799295</v>
      </c>
      <c r="F26" s="6">
        <v>0.726661703837155</v>
      </c>
      <c r="G26" s="6">
        <v>0.85115859218331402</v>
      </c>
      <c r="H26" s="26">
        <v>0.31691926233151602</v>
      </c>
      <c r="I26" s="27">
        <v>0.12449688834615902</v>
      </c>
      <c r="J26" s="28">
        <v>100</v>
      </c>
      <c r="K26" s="28">
        <v>100</v>
      </c>
      <c r="L26" s="28">
        <v>100</v>
      </c>
      <c r="M26" s="28">
        <v>200</v>
      </c>
      <c r="N26" s="28">
        <v>100</v>
      </c>
      <c r="O26" s="28">
        <v>200</v>
      </c>
      <c r="P26" s="28">
        <v>1</v>
      </c>
      <c r="Q26" s="29">
        <v>6</v>
      </c>
    </row>
    <row r="27" spans="1:17" x14ac:dyDescent="0.25">
      <c r="A27" s="4" t="s">
        <v>15</v>
      </c>
      <c r="B27" s="7">
        <v>1.1046362976692801</v>
      </c>
      <c r="C27" s="6">
        <v>0.945458371799619</v>
      </c>
      <c r="D27" s="6">
        <v>0.86195397559522702</v>
      </c>
      <c r="E27" s="6">
        <v>0.79744451700818897</v>
      </c>
      <c r="F27" s="6">
        <v>0.67987777224285795</v>
      </c>
      <c r="G27" s="6">
        <v>0.83795850419538398</v>
      </c>
      <c r="H27" s="26">
        <v>0.26667779347389609</v>
      </c>
      <c r="I27" s="27">
        <v>0.15808073195252603</v>
      </c>
      <c r="J27" s="28">
        <v>100</v>
      </c>
      <c r="K27" s="28">
        <v>100</v>
      </c>
      <c r="L27" s="28">
        <v>100</v>
      </c>
      <c r="M27" s="28">
        <v>100</v>
      </c>
      <c r="N27" s="28">
        <v>100</v>
      </c>
      <c r="O27" s="28">
        <v>100</v>
      </c>
      <c r="P27" s="28">
        <v>1</v>
      </c>
      <c r="Q27" s="29">
        <v>4</v>
      </c>
    </row>
    <row r="28" spans="1:17" x14ac:dyDescent="0.25">
      <c r="A28" s="4" t="s">
        <v>8</v>
      </c>
      <c r="B28" s="7">
        <v>1.20275913129401</v>
      </c>
      <c r="C28" s="6">
        <v>0.96709724496586302</v>
      </c>
      <c r="D28" s="6">
        <v>0.89340322148546303</v>
      </c>
      <c r="E28" s="6">
        <v>0.82713002880987996</v>
      </c>
      <c r="F28" s="6">
        <v>0.73065538091941395</v>
      </c>
      <c r="G28" s="6">
        <v>0.85639784992384005</v>
      </c>
      <c r="H28" s="26">
        <v>0.34636128137016997</v>
      </c>
      <c r="I28" s="27">
        <v>0.12574246900442609</v>
      </c>
      <c r="J28" s="28">
        <v>100</v>
      </c>
      <c r="K28" s="28">
        <v>100</v>
      </c>
      <c r="L28" s="28">
        <v>100</v>
      </c>
      <c r="M28" s="28">
        <v>100</v>
      </c>
      <c r="N28" s="28">
        <v>100</v>
      </c>
      <c r="O28" s="28">
        <v>200</v>
      </c>
      <c r="P28" s="28">
        <v>1</v>
      </c>
      <c r="Q28"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AFDE9-60F0-45D4-82FE-55F8E167A91F}">
  <sheetPr>
    <tabColor rgb="FFCCCCFF"/>
  </sheetPr>
  <dimension ref="A1:Q28"/>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99</v>
      </c>
      <c r="B17" s="7"/>
      <c r="C17" s="6"/>
      <c r="D17" s="6"/>
      <c r="E17" s="6"/>
      <c r="F17" s="6"/>
      <c r="G17" s="6"/>
      <c r="H17" s="26"/>
      <c r="I17" s="27"/>
      <c r="J17" s="28"/>
      <c r="K17" s="28"/>
      <c r="L17" s="28"/>
      <c r="M17" s="28"/>
      <c r="N17" s="28"/>
      <c r="O17" s="28"/>
      <c r="P17" s="28"/>
      <c r="Q17" s="29"/>
    </row>
    <row r="18" spans="1:17" x14ac:dyDescent="0.25">
      <c r="A18" s="4" t="s">
        <v>98</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20</v>
      </c>
    </row>
    <row r="19" spans="1:17" x14ac:dyDescent="0.25">
      <c r="A19" s="4" t="s">
        <v>6</v>
      </c>
      <c r="B19" s="7">
        <v>1.2996298453788599</v>
      </c>
      <c r="C19" s="6">
        <v>1.0511698475570099</v>
      </c>
      <c r="D19" s="6">
        <v>0.98296805050817304</v>
      </c>
      <c r="E19" s="6">
        <v>0.90821250974757295</v>
      </c>
      <c r="F19" s="6">
        <v>0.80839177461391498</v>
      </c>
      <c r="G19" s="6">
        <v>0.91953561644340998</v>
      </c>
      <c r="H19" s="26">
        <v>0.38009422893544997</v>
      </c>
      <c r="I19" s="27">
        <v>0.11114384182949499</v>
      </c>
      <c r="J19" s="28">
        <v>100</v>
      </c>
      <c r="K19" s="28">
        <v>200</v>
      </c>
      <c r="L19" s="28">
        <v>200</v>
      </c>
      <c r="M19" s="28">
        <v>100</v>
      </c>
      <c r="N19" s="28">
        <v>100</v>
      </c>
      <c r="O19" s="28">
        <v>200</v>
      </c>
      <c r="P19" s="28">
        <v>1</v>
      </c>
      <c r="Q19" s="29">
        <v>18</v>
      </c>
    </row>
    <row r="20" spans="1:17" x14ac:dyDescent="0.25">
      <c r="A20" s="4" t="s">
        <v>9</v>
      </c>
      <c r="B20" s="7">
        <v>1.2681648151587701</v>
      </c>
      <c r="C20" s="6">
        <v>0.92322397513349697</v>
      </c>
      <c r="D20" s="6">
        <v>0.82820968175162801</v>
      </c>
      <c r="E20" s="6">
        <v>0.72209805945640304</v>
      </c>
      <c r="F20" s="6">
        <v>0.63958551869411795</v>
      </c>
      <c r="G20" s="6">
        <v>0.82288724664528301</v>
      </c>
      <c r="H20" s="26">
        <v>0.4452775685134871</v>
      </c>
      <c r="I20" s="27">
        <v>0.18330172795116506</v>
      </c>
      <c r="J20" s="28">
        <v>100</v>
      </c>
      <c r="K20" s="28">
        <v>100</v>
      </c>
      <c r="L20" s="28">
        <v>100</v>
      </c>
      <c r="M20" s="28">
        <v>100</v>
      </c>
      <c r="N20" s="28">
        <v>50</v>
      </c>
      <c r="O20" s="28">
        <v>200</v>
      </c>
      <c r="P20" s="28">
        <v>1</v>
      </c>
      <c r="Q20" s="29">
        <v>16</v>
      </c>
    </row>
    <row r="21" spans="1:17" x14ac:dyDescent="0.25">
      <c r="A21" s="2" t="s">
        <v>16</v>
      </c>
      <c r="B21" s="7"/>
      <c r="C21" s="6"/>
      <c r="D21" s="6"/>
      <c r="E21" s="6"/>
      <c r="F21" s="6"/>
      <c r="G21" s="6"/>
      <c r="H21" s="26"/>
      <c r="I21" s="27"/>
      <c r="J21" s="28"/>
      <c r="K21" s="28"/>
      <c r="L21" s="28"/>
      <c r="M21" s="28"/>
      <c r="N21" s="28"/>
      <c r="O21" s="28"/>
      <c r="P21" s="28"/>
      <c r="Q21" s="29"/>
    </row>
    <row r="22" spans="1:17" x14ac:dyDescent="0.25">
      <c r="A22" s="4" t="s">
        <v>98</v>
      </c>
      <c r="B22" s="7">
        <v>1.75220937726449</v>
      </c>
      <c r="C22" s="6">
        <v>1.4191762057477499</v>
      </c>
      <c r="D22" s="6">
        <v>1.2593310053506599</v>
      </c>
      <c r="E22" s="6">
        <v>1.15440302722931</v>
      </c>
      <c r="F22" s="6">
        <v>0.99943804187525798</v>
      </c>
      <c r="G22" s="6">
        <v>1.2713394285728701</v>
      </c>
      <c r="H22" s="26">
        <v>0.48086994869161992</v>
      </c>
      <c r="I22" s="27">
        <v>0.2719013866976121</v>
      </c>
      <c r="J22" s="28">
        <v>100</v>
      </c>
      <c r="K22" s="28">
        <v>100</v>
      </c>
      <c r="L22" s="28">
        <v>200</v>
      </c>
      <c r="M22" s="28">
        <v>100</v>
      </c>
      <c r="N22" s="28">
        <v>100</v>
      </c>
      <c r="O22" s="28">
        <v>200</v>
      </c>
      <c r="P22" s="28">
        <v>1</v>
      </c>
      <c r="Q22" s="29">
        <v>13</v>
      </c>
    </row>
    <row r="23" spans="1:17" x14ac:dyDescent="0.25">
      <c r="A23" s="4" t="s">
        <v>6</v>
      </c>
      <c r="B23" s="7">
        <v>1.5961238585353501</v>
      </c>
      <c r="C23" s="6">
        <v>1.3456413873042401</v>
      </c>
      <c r="D23" s="6">
        <v>1.24768872638291</v>
      </c>
      <c r="E23" s="6">
        <v>1.1509986340856699</v>
      </c>
      <c r="F23" s="6">
        <v>0.99880486088517995</v>
      </c>
      <c r="G23" s="6">
        <v>1.24288404464692</v>
      </c>
      <c r="H23" s="26">
        <v>0.35323981388843007</v>
      </c>
      <c r="I23" s="27">
        <v>0.24407918376174009</v>
      </c>
      <c r="J23" s="28">
        <v>100</v>
      </c>
      <c r="K23" s="28">
        <v>100</v>
      </c>
      <c r="L23" s="28">
        <v>200</v>
      </c>
      <c r="M23" s="28">
        <v>100</v>
      </c>
      <c r="N23" s="28">
        <v>100</v>
      </c>
      <c r="O23" s="28">
        <v>200</v>
      </c>
      <c r="P23" s="28">
        <v>1</v>
      </c>
      <c r="Q23" s="29">
        <v>11</v>
      </c>
    </row>
    <row r="24" spans="1:17" x14ac:dyDescent="0.25">
      <c r="A24" s="4" t="s">
        <v>9</v>
      </c>
      <c r="B24" s="7">
        <v>10.176862612790901</v>
      </c>
      <c r="C24" s="6">
        <v>2.1473860154810001</v>
      </c>
      <c r="D24" s="6">
        <v>1.66131599976083</v>
      </c>
      <c r="E24" s="6">
        <v>1.33345618492332</v>
      </c>
      <c r="F24" s="6">
        <v>1.0260791679281001</v>
      </c>
      <c r="G24" s="6">
        <v>1.5164305112209799</v>
      </c>
      <c r="H24" s="26">
        <v>8.6604321015699206</v>
      </c>
      <c r="I24" s="27">
        <v>0.49035134329287988</v>
      </c>
      <c r="J24" s="28">
        <v>6</v>
      </c>
      <c r="K24" s="28">
        <v>100</v>
      </c>
      <c r="L24" s="28">
        <v>50</v>
      </c>
      <c r="M24" s="28">
        <v>50</v>
      </c>
      <c r="N24" s="28">
        <v>50</v>
      </c>
      <c r="O24" s="28">
        <v>100</v>
      </c>
      <c r="P24" s="28">
        <v>1</v>
      </c>
      <c r="Q24" s="29">
        <v>9</v>
      </c>
    </row>
    <row r="25" spans="1:17" x14ac:dyDescent="0.25">
      <c r="A25" s="2" t="s">
        <v>7</v>
      </c>
      <c r="B25" s="7"/>
      <c r="C25" s="6"/>
      <c r="D25" s="6"/>
      <c r="E25" s="6"/>
      <c r="F25" s="6"/>
      <c r="G25" s="6"/>
      <c r="H25" s="26"/>
      <c r="I25" s="27"/>
      <c r="J25" s="28"/>
      <c r="K25" s="28"/>
      <c r="L25" s="28"/>
      <c r="M25" s="28"/>
      <c r="N25" s="28"/>
      <c r="O25" s="28"/>
      <c r="P25" s="28"/>
      <c r="Q25" s="29"/>
    </row>
    <row r="26" spans="1:17" x14ac:dyDescent="0.25">
      <c r="A26" s="4" t="s">
        <v>98</v>
      </c>
      <c r="B26" s="7">
        <v>1.16807785451483</v>
      </c>
      <c r="C26" s="6">
        <v>0.951219448052813</v>
      </c>
      <c r="D26" s="6">
        <v>0.89960478220558804</v>
      </c>
      <c r="E26" s="6">
        <v>0.83000493851799295</v>
      </c>
      <c r="F26" s="6">
        <v>0.726661703837155</v>
      </c>
      <c r="G26" s="6">
        <v>0.85115859218331402</v>
      </c>
      <c r="H26" s="26">
        <v>0.31691926233151602</v>
      </c>
      <c r="I26" s="27">
        <v>0.12449688834615902</v>
      </c>
      <c r="J26" s="28">
        <v>100</v>
      </c>
      <c r="K26" s="28">
        <v>100</v>
      </c>
      <c r="L26" s="28">
        <v>100</v>
      </c>
      <c r="M26" s="28">
        <v>200</v>
      </c>
      <c r="N26" s="28">
        <v>100</v>
      </c>
      <c r="O26" s="28">
        <v>200</v>
      </c>
      <c r="P26" s="28">
        <v>1</v>
      </c>
      <c r="Q26" s="29">
        <v>6</v>
      </c>
    </row>
    <row r="27" spans="1:17" x14ac:dyDescent="0.25">
      <c r="A27" s="4" t="s">
        <v>6</v>
      </c>
      <c r="B27" s="7">
        <v>1.2039418423378401</v>
      </c>
      <c r="C27" s="6">
        <v>0.99933647572444295</v>
      </c>
      <c r="D27" s="6">
        <v>0.94595666517243604</v>
      </c>
      <c r="E27" s="6">
        <v>0.87351137289491398</v>
      </c>
      <c r="F27" s="6">
        <v>0.76986311666442497</v>
      </c>
      <c r="G27" s="6">
        <v>0.88537021766486501</v>
      </c>
      <c r="H27" s="26">
        <v>0.31857162467297506</v>
      </c>
      <c r="I27" s="27">
        <v>0.11550710100044004</v>
      </c>
      <c r="J27" s="28">
        <v>100</v>
      </c>
      <c r="K27" s="28">
        <v>100</v>
      </c>
      <c r="L27" s="28">
        <v>100</v>
      </c>
      <c r="M27" s="28">
        <v>100</v>
      </c>
      <c r="N27" s="28">
        <v>100</v>
      </c>
      <c r="O27" s="28">
        <v>200</v>
      </c>
      <c r="P27" s="28">
        <v>1</v>
      </c>
      <c r="Q27" s="29">
        <v>4</v>
      </c>
    </row>
    <row r="28" spans="1:17" x14ac:dyDescent="0.25">
      <c r="A28" s="4" t="s">
        <v>9</v>
      </c>
      <c r="B28" s="7">
        <v>1.1966583616083799</v>
      </c>
      <c r="C28" s="6">
        <v>0.90752496523412196</v>
      </c>
      <c r="D28" s="6">
        <v>0.82335588562808404</v>
      </c>
      <c r="E28" s="6">
        <v>0.71890254671334397</v>
      </c>
      <c r="F28" s="6">
        <v>0.63437235415791604</v>
      </c>
      <c r="G28" s="6">
        <v>0.81352935698402695</v>
      </c>
      <c r="H28" s="26">
        <v>0.38312900462435295</v>
      </c>
      <c r="I28" s="27">
        <v>0.17915700282611091</v>
      </c>
      <c r="J28" s="28">
        <v>100</v>
      </c>
      <c r="K28" s="28">
        <v>100</v>
      </c>
      <c r="L28" s="28">
        <v>100</v>
      </c>
      <c r="M28" s="28">
        <v>100</v>
      </c>
      <c r="N28" s="28">
        <v>50</v>
      </c>
      <c r="O28" s="28">
        <v>200</v>
      </c>
      <c r="P28" s="28">
        <v>1</v>
      </c>
      <c r="Q28"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0D6FF-A03A-496C-ACEF-A921E8E8483F}">
  <sheetPr>
    <tabColor rgb="FFCCCCFF"/>
  </sheetPr>
  <dimension ref="A1:Q31"/>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99</v>
      </c>
      <c r="B17" s="7"/>
      <c r="C17" s="6"/>
      <c r="D17" s="6"/>
      <c r="E17" s="6"/>
      <c r="F17" s="6"/>
      <c r="G17" s="6"/>
      <c r="H17" s="26"/>
      <c r="I17" s="27"/>
      <c r="J17" s="28"/>
      <c r="K17" s="28"/>
      <c r="L17" s="28"/>
      <c r="M17" s="28"/>
      <c r="N17" s="28"/>
      <c r="O17" s="28"/>
      <c r="P17" s="28"/>
      <c r="Q17" s="29"/>
    </row>
    <row r="18" spans="1:17" x14ac:dyDescent="0.25">
      <c r="A18" s="4" t="s">
        <v>100</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39</v>
      </c>
    </row>
    <row r="19" spans="1:17" x14ac:dyDescent="0.25">
      <c r="A19" s="4" t="s">
        <v>10</v>
      </c>
      <c r="B19" s="7">
        <v>2.3060383259716</v>
      </c>
      <c r="C19" s="6">
        <v>1.3594457327363001</v>
      </c>
      <c r="D19" s="6">
        <v>1.10099385220581</v>
      </c>
      <c r="E19" s="6">
        <v>0.95308900992626999</v>
      </c>
      <c r="F19" s="6">
        <v>0.77927493992469499</v>
      </c>
      <c r="G19" s="6">
        <v>0.99420182839266802</v>
      </c>
      <c r="H19" s="26">
        <v>1.3118364975789318</v>
      </c>
      <c r="I19" s="27">
        <v>0.21492688846797303</v>
      </c>
      <c r="J19" s="28">
        <v>50</v>
      </c>
      <c r="K19" s="28">
        <v>50</v>
      </c>
      <c r="L19" s="28">
        <v>100</v>
      </c>
      <c r="M19" s="28">
        <v>50</v>
      </c>
      <c r="N19" s="28">
        <v>50</v>
      </c>
      <c r="O19" s="28">
        <v>100</v>
      </c>
      <c r="P19" s="28">
        <v>1</v>
      </c>
      <c r="Q19" s="29">
        <v>36</v>
      </c>
    </row>
    <row r="20" spans="1:17" x14ac:dyDescent="0.25">
      <c r="A20" s="4" t="s">
        <v>14</v>
      </c>
      <c r="B20" s="7">
        <v>1.2071805751979301</v>
      </c>
      <c r="C20" s="6">
        <v>0.97333810898883399</v>
      </c>
      <c r="D20" s="6">
        <v>0.90390068733878304</v>
      </c>
      <c r="E20" s="6">
        <v>0.82942515896054902</v>
      </c>
      <c r="F20" s="6">
        <v>0.70688887279234103</v>
      </c>
      <c r="G20" s="6">
        <v>0.85576137004544395</v>
      </c>
      <c r="H20" s="26">
        <v>0.35141920515248615</v>
      </c>
      <c r="I20" s="27">
        <v>0.14887249725310292</v>
      </c>
      <c r="J20" s="28">
        <v>100</v>
      </c>
      <c r="K20" s="28">
        <v>100</v>
      </c>
      <c r="L20" s="28">
        <v>100</v>
      </c>
      <c r="M20" s="28">
        <v>200</v>
      </c>
      <c r="N20" s="28">
        <v>100</v>
      </c>
      <c r="O20" s="28">
        <v>200</v>
      </c>
      <c r="P20" s="28">
        <v>1</v>
      </c>
      <c r="Q20" s="29">
        <v>33</v>
      </c>
    </row>
    <row r="21" spans="1:17" x14ac:dyDescent="0.25">
      <c r="A21" s="4" t="s">
        <v>17</v>
      </c>
      <c r="B21" s="7">
        <v>1.3354697840726699</v>
      </c>
      <c r="C21" s="6">
        <v>1.06618916155183</v>
      </c>
      <c r="D21" s="6">
        <v>0.94958864114462804</v>
      </c>
      <c r="E21" s="6">
        <v>0.85672452104984098</v>
      </c>
      <c r="F21" s="6">
        <v>0.75174143460418097</v>
      </c>
      <c r="G21" s="6">
        <v>0.894124119638814</v>
      </c>
      <c r="H21" s="26">
        <v>0.44134566443385592</v>
      </c>
      <c r="I21" s="27">
        <v>0.14238268503463303</v>
      </c>
      <c r="J21" s="28">
        <v>100</v>
      </c>
      <c r="K21" s="28">
        <v>100</v>
      </c>
      <c r="L21" s="28">
        <v>100</v>
      </c>
      <c r="M21" s="28">
        <v>100</v>
      </c>
      <c r="N21" s="28">
        <v>100</v>
      </c>
      <c r="O21" s="28">
        <v>200</v>
      </c>
      <c r="P21" s="28">
        <v>1</v>
      </c>
      <c r="Q21" s="29">
        <v>30</v>
      </c>
    </row>
    <row r="22" spans="1:17" x14ac:dyDescent="0.25">
      <c r="A22" s="2" t="s">
        <v>16</v>
      </c>
      <c r="B22" s="7"/>
      <c r="C22" s="6"/>
      <c r="D22" s="6"/>
      <c r="E22" s="6"/>
      <c r="F22" s="6"/>
      <c r="G22" s="6"/>
      <c r="H22" s="26"/>
      <c r="I22" s="27"/>
      <c r="J22" s="28"/>
      <c r="K22" s="28"/>
      <c r="L22" s="28"/>
      <c r="M22" s="28"/>
      <c r="N22" s="28"/>
      <c r="O22" s="28"/>
      <c r="P22" s="28"/>
      <c r="Q22" s="29"/>
    </row>
    <row r="23" spans="1:17" x14ac:dyDescent="0.25">
      <c r="A23" s="4" t="s">
        <v>100</v>
      </c>
      <c r="B23" s="7">
        <v>1.75220937726449</v>
      </c>
      <c r="C23" s="6">
        <v>1.4191762057477499</v>
      </c>
      <c r="D23" s="6">
        <v>1.2593310053506599</v>
      </c>
      <c r="E23" s="6">
        <v>1.15440302722931</v>
      </c>
      <c r="F23" s="6">
        <v>0.99943804187525798</v>
      </c>
      <c r="G23" s="6">
        <v>1.2713394285728701</v>
      </c>
      <c r="H23" s="26">
        <v>0.48086994869161992</v>
      </c>
      <c r="I23" s="27">
        <v>0.2719013866976121</v>
      </c>
      <c r="J23" s="28">
        <v>100</v>
      </c>
      <c r="K23" s="28">
        <v>100</v>
      </c>
      <c r="L23" s="28">
        <v>200</v>
      </c>
      <c r="M23" s="28">
        <v>100</v>
      </c>
      <c r="N23" s="28">
        <v>100</v>
      </c>
      <c r="O23" s="28">
        <v>200</v>
      </c>
      <c r="P23" s="28">
        <v>1</v>
      </c>
      <c r="Q23" s="29">
        <v>25</v>
      </c>
    </row>
    <row r="24" spans="1:17" x14ac:dyDescent="0.25">
      <c r="A24" s="4" t="s">
        <v>10</v>
      </c>
      <c r="B24" s="7">
        <v>3.7115592701512998</v>
      </c>
      <c r="C24" s="6">
        <v>2.5223056431011499</v>
      </c>
      <c r="D24" s="6">
        <v>1.92924882329585</v>
      </c>
      <c r="E24" s="6">
        <v>1.5882345592265601</v>
      </c>
      <c r="F24" s="6">
        <v>1.00459801330062</v>
      </c>
      <c r="G24" s="6">
        <v>1.5363554875693599</v>
      </c>
      <c r="H24" s="26">
        <v>2.1752037825819399</v>
      </c>
      <c r="I24" s="27">
        <v>0.53175747426873987</v>
      </c>
      <c r="J24" s="28">
        <v>50</v>
      </c>
      <c r="K24" s="28">
        <v>25</v>
      </c>
      <c r="L24" s="28">
        <v>50</v>
      </c>
      <c r="M24" s="28">
        <v>50</v>
      </c>
      <c r="N24" s="28">
        <v>50</v>
      </c>
      <c r="O24" s="28">
        <v>100</v>
      </c>
      <c r="P24" s="28">
        <v>1</v>
      </c>
      <c r="Q24" s="29">
        <v>22</v>
      </c>
    </row>
    <row r="25" spans="1:17" x14ac:dyDescent="0.25">
      <c r="A25" s="4" t="s">
        <v>14</v>
      </c>
      <c r="B25" s="7">
        <v>1.8972970118869099</v>
      </c>
      <c r="C25" s="6">
        <v>1.5469222422531299</v>
      </c>
      <c r="D25" s="6">
        <v>1.32626697239086</v>
      </c>
      <c r="E25" s="6">
        <v>1.2330579302965601</v>
      </c>
      <c r="F25" s="6">
        <v>1.01088099389783</v>
      </c>
      <c r="G25" s="6">
        <v>1.3498146966120399</v>
      </c>
      <c r="H25" s="26">
        <v>0.54748231527487001</v>
      </c>
      <c r="I25" s="27">
        <v>0.33893370271420986</v>
      </c>
      <c r="J25" s="28">
        <v>100</v>
      </c>
      <c r="K25" s="28">
        <v>100</v>
      </c>
      <c r="L25" s="28">
        <v>100</v>
      </c>
      <c r="M25" s="28">
        <v>100</v>
      </c>
      <c r="N25" s="28">
        <v>100</v>
      </c>
      <c r="O25" s="28">
        <v>200</v>
      </c>
      <c r="P25" s="28">
        <v>1</v>
      </c>
      <c r="Q25" s="29">
        <v>19</v>
      </c>
    </row>
    <row r="26" spans="1:17" x14ac:dyDescent="0.25">
      <c r="A26" s="4" t="s">
        <v>17</v>
      </c>
      <c r="B26" s="7">
        <v>1.5370672513208601</v>
      </c>
      <c r="C26" s="6">
        <v>1.28141678410487</v>
      </c>
      <c r="D26" s="6">
        <v>1.1867618825266699</v>
      </c>
      <c r="E26" s="6">
        <v>1.1043529258483</v>
      </c>
      <c r="F26" s="6">
        <v>0.99708984110143295</v>
      </c>
      <c r="G26" s="6">
        <v>1.1779945424034699</v>
      </c>
      <c r="H26" s="26">
        <v>0.35907270891739018</v>
      </c>
      <c r="I26" s="27">
        <v>0.18090470130203695</v>
      </c>
      <c r="J26" s="28">
        <v>100</v>
      </c>
      <c r="K26" s="28">
        <v>100</v>
      </c>
      <c r="L26" s="28">
        <v>100</v>
      </c>
      <c r="M26" s="28">
        <v>100</v>
      </c>
      <c r="N26" s="28">
        <v>100</v>
      </c>
      <c r="O26" s="28">
        <v>200</v>
      </c>
      <c r="P26" s="28">
        <v>1</v>
      </c>
      <c r="Q26" s="29">
        <v>16</v>
      </c>
    </row>
    <row r="27" spans="1:17" x14ac:dyDescent="0.25">
      <c r="A27" s="2" t="s">
        <v>7</v>
      </c>
      <c r="B27" s="7"/>
      <c r="C27" s="6"/>
      <c r="D27" s="6"/>
      <c r="E27" s="6"/>
      <c r="F27" s="6"/>
      <c r="G27" s="6"/>
      <c r="H27" s="26"/>
      <c r="I27" s="27"/>
      <c r="J27" s="28"/>
      <c r="K27" s="28"/>
      <c r="L27" s="28"/>
      <c r="M27" s="28"/>
      <c r="N27" s="28"/>
      <c r="O27" s="28"/>
      <c r="P27" s="28"/>
      <c r="Q27" s="29"/>
    </row>
    <row r="28" spans="1:17" x14ac:dyDescent="0.25">
      <c r="A28" s="4" t="s">
        <v>100</v>
      </c>
      <c r="B28" s="7">
        <v>1.16807785451483</v>
      </c>
      <c r="C28" s="6">
        <v>0.951219448052813</v>
      </c>
      <c r="D28" s="6">
        <v>0.89960478220558804</v>
      </c>
      <c r="E28" s="6">
        <v>0.83000493851799295</v>
      </c>
      <c r="F28" s="6">
        <v>0.726661703837155</v>
      </c>
      <c r="G28" s="6">
        <v>0.85115859218331402</v>
      </c>
      <c r="H28" s="26">
        <v>0.31691926233151602</v>
      </c>
      <c r="I28" s="27">
        <v>0.12449688834615902</v>
      </c>
      <c r="J28" s="28">
        <v>100</v>
      </c>
      <c r="K28" s="28">
        <v>100</v>
      </c>
      <c r="L28" s="28">
        <v>100</v>
      </c>
      <c r="M28" s="28">
        <v>200</v>
      </c>
      <c r="N28" s="28">
        <v>100</v>
      </c>
      <c r="O28" s="28">
        <v>200</v>
      </c>
      <c r="P28" s="28">
        <v>1</v>
      </c>
      <c r="Q28" s="29">
        <v>11</v>
      </c>
    </row>
    <row r="29" spans="1:17" x14ac:dyDescent="0.25">
      <c r="A29" s="4" t="s">
        <v>10</v>
      </c>
      <c r="B29" s="7">
        <v>2.2532832352984902</v>
      </c>
      <c r="C29" s="6">
        <v>1.2682512612313199</v>
      </c>
      <c r="D29" s="6">
        <v>1.04594662739299</v>
      </c>
      <c r="E29" s="6">
        <v>0.90757755451725197</v>
      </c>
      <c r="F29" s="6">
        <v>0.74446767841602002</v>
      </c>
      <c r="G29" s="6">
        <v>0.955571420152733</v>
      </c>
      <c r="H29" s="26">
        <v>1.2977118151457572</v>
      </c>
      <c r="I29" s="27">
        <v>0.21110374173671298</v>
      </c>
      <c r="J29" s="28">
        <v>25</v>
      </c>
      <c r="K29" s="28">
        <v>50</v>
      </c>
      <c r="L29" s="28">
        <v>50</v>
      </c>
      <c r="M29" s="28">
        <v>50</v>
      </c>
      <c r="N29" s="28">
        <v>50</v>
      </c>
      <c r="O29" s="28">
        <v>100</v>
      </c>
      <c r="P29" s="28">
        <v>1</v>
      </c>
      <c r="Q29" s="29">
        <v>8</v>
      </c>
    </row>
    <row r="30" spans="1:17" x14ac:dyDescent="0.25">
      <c r="A30" s="4" t="s">
        <v>14</v>
      </c>
      <c r="B30" s="7">
        <v>1.1345724665541299</v>
      </c>
      <c r="C30" s="6">
        <v>0.94310245720810004</v>
      </c>
      <c r="D30" s="6">
        <v>0.86840046667408</v>
      </c>
      <c r="E30" s="6">
        <v>0.81160646834807704</v>
      </c>
      <c r="F30" s="6">
        <v>0.70051615311945403</v>
      </c>
      <c r="G30" s="6">
        <v>0.83131817217252402</v>
      </c>
      <c r="H30" s="26">
        <v>0.30325429438160589</v>
      </c>
      <c r="I30" s="27">
        <v>0.13080201905306998</v>
      </c>
      <c r="J30" s="28">
        <v>100</v>
      </c>
      <c r="K30" s="28">
        <v>100</v>
      </c>
      <c r="L30" s="28">
        <v>100</v>
      </c>
      <c r="M30" s="28">
        <v>100</v>
      </c>
      <c r="N30" s="28">
        <v>100</v>
      </c>
      <c r="O30" s="28">
        <v>200</v>
      </c>
      <c r="P30" s="28">
        <v>1</v>
      </c>
      <c r="Q30" s="29">
        <v>5</v>
      </c>
    </row>
    <row r="31" spans="1:17" x14ac:dyDescent="0.25">
      <c r="A31" s="4" t="s">
        <v>17</v>
      </c>
      <c r="B31" s="7">
        <v>1.27977637012828</v>
      </c>
      <c r="C31" s="6">
        <v>1.0120473843431199</v>
      </c>
      <c r="D31" s="6">
        <v>0.931565363687899</v>
      </c>
      <c r="E31" s="6">
        <v>0.83574120906718097</v>
      </c>
      <c r="F31" s="6">
        <v>0.728924007236604</v>
      </c>
      <c r="G31" s="6">
        <v>0.87163697672107998</v>
      </c>
      <c r="H31" s="26">
        <v>0.40813939340720007</v>
      </c>
      <c r="I31" s="27">
        <v>0.14271296948447598</v>
      </c>
      <c r="J31" s="28">
        <v>50</v>
      </c>
      <c r="K31" s="28">
        <v>100</v>
      </c>
      <c r="L31" s="28">
        <v>100</v>
      </c>
      <c r="M31" s="28">
        <v>100</v>
      </c>
      <c r="N31" s="28">
        <v>100</v>
      </c>
      <c r="O31" s="28">
        <v>200</v>
      </c>
      <c r="P31" s="28">
        <v>1</v>
      </c>
      <c r="Q31"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A1D01-2369-4CF6-863D-C441C67A59FB}">
  <sheetPr>
    <tabColor theme="2" tint="-0.499984740745262"/>
  </sheetPr>
  <dimension ref="A1:D38"/>
  <sheetViews>
    <sheetView showGridLines="0" workbookViewId="0">
      <selection sqref="A1:B1"/>
    </sheetView>
  </sheetViews>
  <sheetFormatPr defaultColWidth="9" defaultRowHeight="12.75" x14ac:dyDescent="0.2"/>
  <cols>
    <col min="1" max="2" width="16.125" style="48" customWidth="1"/>
    <col min="3" max="3" width="24.875" style="48" bestFit="1" customWidth="1"/>
    <col min="4" max="4" width="22.75" style="48" bestFit="1" customWidth="1"/>
    <col min="5" max="16384" width="9" style="48"/>
  </cols>
  <sheetData>
    <row r="1" spans="1:4" x14ac:dyDescent="0.2">
      <c r="A1" s="97" t="s">
        <v>151</v>
      </c>
      <c r="B1" s="98"/>
      <c r="C1" s="91" t="s">
        <v>156</v>
      </c>
      <c r="D1" s="49" t="s">
        <v>153</v>
      </c>
    </row>
    <row r="2" spans="1:4" x14ac:dyDescent="0.2">
      <c r="A2" s="50" t="s">
        <v>154</v>
      </c>
      <c r="B2" s="90" t="s">
        <v>155</v>
      </c>
      <c r="C2" s="92"/>
      <c r="D2" s="51"/>
    </row>
    <row r="3" spans="1:4" ht="15" x14ac:dyDescent="0.25">
      <c r="A3" s="52" t="s">
        <v>152</v>
      </c>
      <c r="B3" s="53"/>
      <c r="C3" s="53" t="s">
        <v>157</v>
      </c>
      <c r="D3" s="54" t="str">
        <f>HYPERLINK("#'"&amp;C3&amp;"'!A1",A3&amp;" "&amp;B3)</f>
        <v xml:space="preserve">Smoking Status </v>
      </c>
    </row>
    <row r="4" spans="1:4" ht="15" x14ac:dyDescent="0.25">
      <c r="A4" s="52" t="s">
        <v>152</v>
      </c>
      <c r="B4" s="53" t="s">
        <v>158</v>
      </c>
      <c r="C4" s="53" t="s">
        <v>168</v>
      </c>
      <c r="D4" s="54" t="str">
        <f t="shared" ref="D4:D38" si="0">HYPERLINK("#'"&amp;C4&amp;"'!A1",A4&amp;" "&amp;B4)</f>
        <v>Smoking Status Sex</v>
      </c>
    </row>
    <row r="5" spans="1:4" ht="15" x14ac:dyDescent="0.25">
      <c r="A5" s="52" t="s">
        <v>152</v>
      </c>
      <c r="B5" s="53" t="s">
        <v>2</v>
      </c>
      <c r="C5" s="53" t="s">
        <v>169</v>
      </c>
      <c r="D5" s="54" t="str">
        <f t="shared" si="0"/>
        <v>Smoking Status Plan</v>
      </c>
    </row>
    <row r="6" spans="1:4" ht="15" x14ac:dyDescent="0.25">
      <c r="A6" s="52" t="s">
        <v>152</v>
      </c>
      <c r="B6" s="53" t="s">
        <v>159</v>
      </c>
      <c r="C6" s="53" t="s">
        <v>174</v>
      </c>
      <c r="D6" s="54" t="str">
        <f t="shared" si="0"/>
        <v>Smoking Status Attained Age</v>
      </c>
    </row>
    <row r="7" spans="1:4" ht="15" x14ac:dyDescent="0.25">
      <c r="A7" s="52" t="s">
        <v>152</v>
      </c>
      <c r="B7" s="53" t="s">
        <v>160</v>
      </c>
      <c r="C7" s="53" t="s">
        <v>182</v>
      </c>
      <c r="D7" s="54" t="str">
        <f t="shared" si="0"/>
        <v>Smoking Status Issue Era</v>
      </c>
    </row>
    <row r="8" spans="1:4" ht="15" x14ac:dyDescent="0.25">
      <c r="A8" s="55" t="s">
        <v>152</v>
      </c>
      <c r="B8" s="56" t="s">
        <v>161</v>
      </c>
      <c r="C8" s="56" t="s">
        <v>170</v>
      </c>
      <c r="D8" s="57" t="str">
        <f t="shared" si="0"/>
        <v>Smoking Status Face</v>
      </c>
    </row>
    <row r="9" spans="1:4" ht="15" x14ac:dyDescent="0.25">
      <c r="A9" s="58" t="s">
        <v>158</v>
      </c>
      <c r="B9" s="59"/>
      <c r="C9" s="59" t="s">
        <v>192</v>
      </c>
      <c r="D9" s="78" t="str">
        <f t="shared" si="0"/>
        <v xml:space="preserve">Sex </v>
      </c>
    </row>
    <row r="10" spans="1:4" ht="15" x14ac:dyDescent="0.25">
      <c r="A10" s="58" t="s">
        <v>158</v>
      </c>
      <c r="B10" s="59" t="s">
        <v>152</v>
      </c>
      <c r="C10" s="59" t="s">
        <v>171</v>
      </c>
      <c r="D10" s="78" t="str">
        <f t="shared" si="0"/>
        <v>Sex Smoking Status</v>
      </c>
    </row>
    <row r="11" spans="1:4" ht="15" x14ac:dyDescent="0.25">
      <c r="A11" s="58" t="s">
        <v>158</v>
      </c>
      <c r="B11" s="59" t="s">
        <v>2</v>
      </c>
      <c r="C11" s="59" t="s">
        <v>162</v>
      </c>
      <c r="D11" s="78" t="str">
        <f t="shared" si="0"/>
        <v>Sex Plan</v>
      </c>
    </row>
    <row r="12" spans="1:4" ht="15" x14ac:dyDescent="0.25">
      <c r="A12" s="58" t="s">
        <v>158</v>
      </c>
      <c r="B12" s="59" t="s">
        <v>159</v>
      </c>
      <c r="C12" s="59" t="s">
        <v>175</v>
      </c>
      <c r="D12" s="78" t="str">
        <f t="shared" si="0"/>
        <v>Sex Attained Age</v>
      </c>
    </row>
    <row r="13" spans="1:4" ht="15" x14ac:dyDescent="0.25">
      <c r="A13" s="58" t="s">
        <v>158</v>
      </c>
      <c r="B13" s="59" t="s">
        <v>160</v>
      </c>
      <c r="C13" s="59" t="s">
        <v>183</v>
      </c>
      <c r="D13" s="78" t="str">
        <f t="shared" si="0"/>
        <v>Sex Issue Era</v>
      </c>
    </row>
    <row r="14" spans="1:4" ht="15" x14ac:dyDescent="0.25">
      <c r="A14" s="60" t="s">
        <v>158</v>
      </c>
      <c r="B14" s="61" t="s">
        <v>161</v>
      </c>
      <c r="C14" s="61" t="s">
        <v>163</v>
      </c>
      <c r="D14" s="79" t="str">
        <f t="shared" si="0"/>
        <v>Sex Face</v>
      </c>
    </row>
    <row r="15" spans="1:4" ht="15" x14ac:dyDescent="0.25">
      <c r="A15" s="62" t="s">
        <v>2</v>
      </c>
      <c r="B15" s="63"/>
      <c r="C15" s="63" t="s">
        <v>193</v>
      </c>
      <c r="D15" s="80" t="str">
        <f t="shared" si="0"/>
        <v xml:space="preserve">Plan </v>
      </c>
    </row>
    <row r="16" spans="1:4" ht="15" x14ac:dyDescent="0.25">
      <c r="A16" s="62" t="s">
        <v>2</v>
      </c>
      <c r="B16" s="63" t="s">
        <v>152</v>
      </c>
      <c r="C16" s="63" t="s">
        <v>172</v>
      </c>
      <c r="D16" s="80" t="str">
        <f t="shared" si="0"/>
        <v>Plan Smoking Status</v>
      </c>
    </row>
    <row r="17" spans="1:4" ht="15" x14ac:dyDescent="0.25">
      <c r="A17" s="62" t="s">
        <v>2</v>
      </c>
      <c r="B17" s="63" t="s">
        <v>158</v>
      </c>
      <c r="C17" s="63" t="s">
        <v>164</v>
      </c>
      <c r="D17" s="80" t="str">
        <f t="shared" si="0"/>
        <v>Plan Sex</v>
      </c>
    </row>
    <row r="18" spans="1:4" ht="15" x14ac:dyDescent="0.25">
      <c r="A18" s="62" t="s">
        <v>2</v>
      </c>
      <c r="B18" s="63" t="s">
        <v>159</v>
      </c>
      <c r="C18" s="63" t="s">
        <v>176</v>
      </c>
      <c r="D18" s="80" t="str">
        <f t="shared" si="0"/>
        <v>Plan Attained Age</v>
      </c>
    </row>
    <row r="19" spans="1:4" ht="15" x14ac:dyDescent="0.25">
      <c r="A19" s="62" t="s">
        <v>2</v>
      </c>
      <c r="B19" s="63" t="s">
        <v>160</v>
      </c>
      <c r="C19" s="63" t="s">
        <v>184</v>
      </c>
      <c r="D19" s="80" t="str">
        <f t="shared" si="0"/>
        <v>Plan Issue Era</v>
      </c>
    </row>
    <row r="20" spans="1:4" ht="15" x14ac:dyDescent="0.25">
      <c r="A20" s="64" t="s">
        <v>2</v>
      </c>
      <c r="B20" s="65" t="s">
        <v>161</v>
      </c>
      <c r="C20" s="65" t="s">
        <v>165</v>
      </c>
      <c r="D20" s="81" t="str">
        <f t="shared" si="0"/>
        <v>Plan Face</v>
      </c>
    </row>
    <row r="21" spans="1:4" ht="15" x14ac:dyDescent="0.25">
      <c r="A21" s="66" t="s">
        <v>159</v>
      </c>
      <c r="B21" s="67"/>
      <c r="C21" s="67" t="s">
        <v>194</v>
      </c>
      <c r="D21" s="82" t="str">
        <f t="shared" si="0"/>
        <v xml:space="preserve">Attained Age </v>
      </c>
    </row>
    <row r="22" spans="1:4" ht="15" x14ac:dyDescent="0.25">
      <c r="A22" s="66" t="s">
        <v>159</v>
      </c>
      <c r="B22" s="67" t="s">
        <v>152</v>
      </c>
      <c r="C22" s="67" t="s">
        <v>177</v>
      </c>
      <c r="D22" s="82" t="str">
        <f t="shared" si="0"/>
        <v>Attained Age Smoking Status</v>
      </c>
    </row>
    <row r="23" spans="1:4" ht="15" x14ac:dyDescent="0.25">
      <c r="A23" s="66" t="s">
        <v>159</v>
      </c>
      <c r="B23" s="67" t="s">
        <v>158</v>
      </c>
      <c r="C23" s="67" t="s">
        <v>178</v>
      </c>
      <c r="D23" s="82" t="str">
        <f t="shared" si="0"/>
        <v>Attained Age Sex</v>
      </c>
    </row>
    <row r="24" spans="1:4" ht="15" x14ac:dyDescent="0.25">
      <c r="A24" s="66" t="s">
        <v>159</v>
      </c>
      <c r="B24" s="67" t="s">
        <v>2</v>
      </c>
      <c r="C24" s="67" t="s">
        <v>179</v>
      </c>
      <c r="D24" s="82" t="str">
        <f t="shared" si="0"/>
        <v>Attained Age Plan</v>
      </c>
    </row>
    <row r="25" spans="1:4" ht="15" x14ac:dyDescent="0.25">
      <c r="A25" s="66" t="s">
        <v>159</v>
      </c>
      <c r="B25" s="67" t="s">
        <v>160</v>
      </c>
      <c r="C25" s="67" t="s">
        <v>185</v>
      </c>
      <c r="D25" s="82" t="str">
        <f t="shared" si="0"/>
        <v>Attained Age Issue Era</v>
      </c>
    </row>
    <row r="26" spans="1:4" ht="15" x14ac:dyDescent="0.25">
      <c r="A26" s="68" t="s">
        <v>159</v>
      </c>
      <c r="B26" s="69" t="s">
        <v>161</v>
      </c>
      <c r="C26" s="69" t="s">
        <v>180</v>
      </c>
      <c r="D26" s="83" t="str">
        <f t="shared" si="0"/>
        <v>Attained Age Face</v>
      </c>
    </row>
    <row r="27" spans="1:4" ht="15" x14ac:dyDescent="0.25">
      <c r="A27" s="70" t="s">
        <v>160</v>
      </c>
      <c r="B27" s="71"/>
      <c r="C27" s="71" t="s">
        <v>195</v>
      </c>
      <c r="D27" s="84" t="str">
        <f t="shared" si="0"/>
        <v xml:space="preserve">Issue Era </v>
      </c>
    </row>
    <row r="28" spans="1:4" ht="15" x14ac:dyDescent="0.25">
      <c r="A28" s="70" t="s">
        <v>160</v>
      </c>
      <c r="B28" s="71" t="s">
        <v>152</v>
      </c>
      <c r="C28" s="71" t="s">
        <v>186</v>
      </c>
      <c r="D28" s="84" t="str">
        <f t="shared" si="0"/>
        <v>Issue Era Smoking Status</v>
      </c>
    </row>
    <row r="29" spans="1:4" ht="15" x14ac:dyDescent="0.25">
      <c r="A29" s="70" t="s">
        <v>160</v>
      </c>
      <c r="B29" s="71" t="s">
        <v>158</v>
      </c>
      <c r="C29" s="71" t="s">
        <v>187</v>
      </c>
      <c r="D29" s="84" t="str">
        <f t="shared" si="0"/>
        <v>Issue Era Sex</v>
      </c>
    </row>
    <row r="30" spans="1:4" ht="15" x14ac:dyDescent="0.25">
      <c r="A30" s="70" t="s">
        <v>160</v>
      </c>
      <c r="B30" s="71" t="s">
        <v>2</v>
      </c>
      <c r="C30" s="71" t="s">
        <v>188</v>
      </c>
      <c r="D30" s="84" t="str">
        <f t="shared" si="0"/>
        <v>Issue Era Plan</v>
      </c>
    </row>
    <row r="31" spans="1:4" ht="15" x14ac:dyDescent="0.25">
      <c r="A31" s="70" t="s">
        <v>160</v>
      </c>
      <c r="B31" s="71" t="s">
        <v>159</v>
      </c>
      <c r="C31" s="71" t="s">
        <v>189</v>
      </c>
      <c r="D31" s="84" t="str">
        <f t="shared" si="0"/>
        <v>Issue Era Attained Age</v>
      </c>
    </row>
    <row r="32" spans="1:4" ht="15" x14ac:dyDescent="0.25">
      <c r="A32" s="72" t="s">
        <v>160</v>
      </c>
      <c r="B32" s="73" t="s">
        <v>161</v>
      </c>
      <c r="C32" s="73" t="s">
        <v>190</v>
      </c>
      <c r="D32" s="85" t="str">
        <f t="shared" si="0"/>
        <v>Issue Era Face</v>
      </c>
    </row>
    <row r="33" spans="1:4" ht="15" x14ac:dyDescent="0.25">
      <c r="A33" s="74" t="s">
        <v>161</v>
      </c>
      <c r="B33" s="75"/>
      <c r="C33" s="86" t="s">
        <v>196</v>
      </c>
      <c r="D33" s="87" t="str">
        <f t="shared" si="0"/>
        <v xml:space="preserve">Face </v>
      </c>
    </row>
    <row r="34" spans="1:4" ht="15" x14ac:dyDescent="0.25">
      <c r="A34" s="74" t="s">
        <v>161</v>
      </c>
      <c r="B34" s="75" t="s">
        <v>152</v>
      </c>
      <c r="C34" s="86" t="s">
        <v>173</v>
      </c>
      <c r="D34" s="87" t="str">
        <f t="shared" si="0"/>
        <v>Face Smoking Status</v>
      </c>
    </row>
    <row r="35" spans="1:4" ht="15" x14ac:dyDescent="0.25">
      <c r="A35" s="74" t="s">
        <v>161</v>
      </c>
      <c r="B35" s="75" t="s">
        <v>158</v>
      </c>
      <c r="C35" s="86" t="s">
        <v>166</v>
      </c>
      <c r="D35" s="87" t="str">
        <f t="shared" si="0"/>
        <v>Face Sex</v>
      </c>
    </row>
    <row r="36" spans="1:4" ht="15" x14ac:dyDescent="0.25">
      <c r="A36" s="74" t="s">
        <v>161</v>
      </c>
      <c r="B36" s="75" t="s">
        <v>2</v>
      </c>
      <c r="C36" s="86" t="s">
        <v>167</v>
      </c>
      <c r="D36" s="87" t="str">
        <f t="shared" si="0"/>
        <v>Face Plan</v>
      </c>
    </row>
    <row r="37" spans="1:4" ht="15" x14ac:dyDescent="0.25">
      <c r="A37" s="74" t="s">
        <v>161</v>
      </c>
      <c r="B37" s="75" t="s">
        <v>159</v>
      </c>
      <c r="C37" s="86" t="s">
        <v>181</v>
      </c>
      <c r="D37" s="87" t="str">
        <f t="shared" si="0"/>
        <v>Face Attained Age</v>
      </c>
    </row>
    <row r="38" spans="1:4" ht="15" x14ac:dyDescent="0.25">
      <c r="A38" s="76" t="s">
        <v>161</v>
      </c>
      <c r="B38" s="77" t="s">
        <v>160</v>
      </c>
      <c r="C38" s="88" t="s">
        <v>191</v>
      </c>
      <c r="D38" s="89" t="str">
        <f t="shared" si="0"/>
        <v>Face Issue Era</v>
      </c>
    </row>
  </sheetData>
  <mergeCells count="1">
    <mergeCell ref="A1:B1"/>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0DDDD-8A53-42BC-8DA9-1BE6375CE57F}">
  <sheetPr>
    <tabColor rgb="FFCCCCFF"/>
  </sheetPr>
  <dimension ref="A1:Q34"/>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99</v>
      </c>
      <c r="B17" s="7"/>
      <c r="C17" s="6"/>
      <c r="D17" s="6"/>
      <c r="E17" s="6"/>
      <c r="F17" s="6"/>
      <c r="G17" s="6"/>
      <c r="H17" s="26"/>
      <c r="I17" s="27"/>
      <c r="J17" s="28"/>
      <c r="K17" s="28"/>
      <c r="L17" s="28"/>
      <c r="M17" s="28"/>
      <c r="N17" s="28"/>
      <c r="O17" s="28"/>
      <c r="P17" s="28"/>
      <c r="Q17" s="29"/>
    </row>
    <row r="18" spans="1:17" x14ac:dyDescent="0.25">
      <c r="A18" s="4" t="s">
        <v>101</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48</v>
      </c>
    </row>
    <row r="19" spans="1:17" x14ac:dyDescent="0.25">
      <c r="A19" s="4" t="s">
        <v>60</v>
      </c>
      <c r="B19" s="7">
        <v>1.5887239829047299</v>
      </c>
      <c r="C19" s="6">
        <v>1.3801088990027499</v>
      </c>
      <c r="D19" s="6">
        <v>1.26660334599094</v>
      </c>
      <c r="E19" s="6">
        <v>1.0705356463145499</v>
      </c>
      <c r="F19" s="6">
        <v>0.84805507700084304</v>
      </c>
      <c r="G19" s="6">
        <v>1.06833472027076</v>
      </c>
      <c r="H19" s="26">
        <v>0.5203892626339699</v>
      </c>
      <c r="I19" s="27">
        <v>0.220279643269917</v>
      </c>
      <c r="J19" s="28">
        <v>50</v>
      </c>
      <c r="K19" s="28">
        <v>50</v>
      </c>
      <c r="L19" s="28">
        <v>50</v>
      </c>
      <c r="M19" s="28">
        <v>100</v>
      </c>
      <c r="N19" s="28">
        <v>100</v>
      </c>
      <c r="O19" s="28">
        <v>100</v>
      </c>
      <c r="P19" s="28">
        <v>1</v>
      </c>
      <c r="Q19" s="29">
        <v>45</v>
      </c>
    </row>
    <row r="20" spans="1:17" x14ac:dyDescent="0.25">
      <c r="A20" s="4" t="s">
        <v>61</v>
      </c>
      <c r="B20" s="7">
        <v>1.33725680798924</v>
      </c>
      <c r="C20" s="6">
        <v>1.1106886909937801</v>
      </c>
      <c r="D20" s="6">
        <v>1.0187089633925599</v>
      </c>
      <c r="E20" s="6">
        <v>0.91214876612173401</v>
      </c>
      <c r="F20" s="6">
        <v>0.79003033226553199</v>
      </c>
      <c r="G20" s="6">
        <v>0.948572971649843</v>
      </c>
      <c r="H20" s="26">
        <v>0.38868383633939696</v>
      </c>
      <c r="I20" s="27">
        <v>0.15854263938431101</v>
      </c>
      <c r="J20" s="28">
        <v>100</v>
      </c>
      <c r="K20" s="28">
        <v>100</v>
      </c>
      <c r="L20" s="28">
        <v>200</v>
      </c>
      <c r="M20" s="28">
        <v>100</v>
      </c>
      <c r="N20" s="28">
        <v>100</v>
      </c>
      <c r="O20" s="28">
        <v>200</v>
      </c>
      <c r="P20" s="28">
        <v>1</v>
      </c>
      <c r="Q20" s="29">
        <v>42</v>
      </c>
    </row>
    <row r="21" spans="1:17" x14ac:dyDescent="0.25">
      <c r="A21" s="4" t="s">
        <v>62</v>
      </c>
      <c r="B21" s="7">
        <v>1.1722114387154801</v>
      </c>
      <c r="C21" s="6">
        <v>0.98317178105770198</v>
      </c>
      <c r="D21" s="6">
        <v>0.89619444942002502</v>
      </c>
      <c r="E21" s="6">
        <v>0.81654194418374604</v>
      </c>
      <c r="F21" s="6">
        <v>0.70539069219477102</v>
      </c>
      <c r="G21" s="6">
        <v>0.86871110762599701</v>
      </c>
      <c r="H21" s="26">
        <v>0.30350033108948304</v>
      </c>
      <c r="I21" s="27">
        <v>0.163320415431226</v>
      </c>
      <c r="J21" s="28">
        <v>100</v>
      </c>
      <c r="K21" s="28">
        <v>100</v>
      </c>
      <c r="L21" s="28">
        <v>100</v>
      </c>
      <c r="M21" s="28">
        <v>100</v>
      </c>
      <c r="N21" s="28">
        <v>100</v>
      </c>
      <c r="O21" s="28">
        <v>200</v>
      </c>
      <c r="P21" s="28">
        <v>1</v>
      </c>
      <c r="Q21" s="29">
        <v>39</v>
      </c>
    </row>
    <row r="22" spans="1:17" x14ac:dyDescent="0.25">
      <c r="A22" s="4" t="s">
        <v>11</v>
      </c>
      <c r="B22" s="7">
        <v>1.28092628483621</v>
      </c>
      <c r="C22" s="6">
        <v>0.98099748955737198</v>
      </c>
      <c r="D22" s="6">
        <v>0.84850177526837001</v>
      </c>
      <c r="E22" s="6">
        <v>0.78350850123603799</v>
      </c>
      <c r="F22" s="6">
        <v>0.68097267429480801</v>
      </c>
      <c r="G22" s="6">
        <v>0.83778022473839997</v>
      </c>
      <c r="H22" s="26">
        <v>0.44314606009780999</v>
      </c>
      <c r="I22" s="27">
        <v>0.15680755044359196</v>
      </c>
      <c r="J22" s="28">
        <v>100</v>
      </c>
      <c r="K22" s="28">
        <v>100</v>
      </c>
      <c r="L22" s="28">
        <v>100</v>
      </c>
      <c r="M22" s="28">
        <v>100</v>
      </c>
      <c r="N22" s="28">
        <v>100</v>
      </c>
      <c r="O22" s="28">
        <v>200</v>
      </c>
      <c r="P22" s="28">
        <v>1</v>
      </c>
      <c r="Q22" s="29">
        <v>36</v>
      </c>
    </row>
    <row r="23" spans="1:17" x14ac:dyDescent="0.25">
      <c r="A23" s="2" t="s">
        <v>16</v>
      </c>
      <c r="B23" s="7"/>
      <c r="C23" s="6"/>
      <c r="D23" s="6"/>
      <c r="E23" s="6"/>
      <c r="F23" s="6"/>
      <c r="G23" s="6"/>
      <c r="H23" s="26"/>
      <c r="I23" s="27"/>
      <c r="J23" s="28"/>
      <c r="K23" s="28"/>
      <c r="L23" s="28"/>
      <c r="M23" s="28"/>
      <c r="N23" s="28"/>
      <c r="O23" s="28"/>
      <c r="P23" s="28"/>
      <c r="Q23" s="29"/>
    </row>
    <row r="24" spans="1:17" x14ac:dyDescent="0.25">
      <c r="A24" s="4" t="s">
        <v>101</v>
      </c>
      <c r="B24" s="7">
        <v>1.75220937726449</v>
      </c>
      <c r="C24" s="6">
        <v>1.4191762057477499</v>
      </c>
      <c r="D24" s="6">
        <v>1.2593310053506599</v>
      </c>
      <c r="E24" s="6">
        <v>1.15440302722931</v>
      </c>
      <c r="F24" s="6">
        <v>0.99943804187525798</v>
      </c>
      <c r="G24" s="6">
        <v>1.2713394285728701</v>
      </c>
      <c r="H24" s="26">
        <v>0.48086994869161992</v>
      </c>
      <c r="I24" s="27">
        <v>0.2719013866976121</v>
      </c>
      <c r="J24" s="28">
        <v>100</v>
      </c>
      <c r="K24" s="28">
        <v>100</v>
      </c>
      <c r="L24" s="28">
        <v>200</v>
      </c>
      <c r="M24" s="28">
        <v>100</v>
      </c>
      <c r="N24" s="28">
        <v>100</v>
      </c>
      <c r="O24" s="28">
        <v>200</v>
      </c>
      <c r="P24" s="28">
        <v>1</v>
      </c>
      <c r="Q24" s="29">
        <v>31</v>
      </c>
    </row>
    <row r="25" spans="1:17" x14ac:dyDescent="0.25">
      <c r="A25" s="4" t="s">
        <v>60</v>
      </c>
      <c r="B25" s="7">
        <v>1.72399208739018</v>
      </c>
      <c r="C25" s="6">
        <v>1.5172790989192</v>
      </c>
      <c r="D25" s="6">
        <v>1.34159115397422</v>
      </c>
      <c r="E25" s="6">
        <v>1.22605714065587</v>
      </c>
      <c r="F25" s="6">
        <v>1.0614571319922099</v>
      </c>
      <c r="G25" s="6">
        <v>1.24366515024145</v>
      </c>
      <c r="H25" s="26">
        <v>0.48032693714872998</v>
      </c>
      <c r="I25" s="27">
        <v>0.18220801824924004</v>
      </c>
      <c r="J25" s="28">
        <v>50</v>
      </c>
      <c r="K25" s="28">
        <v>50</v>
      </c>
      <c r="L25" s="28">
        <v>50</v>
      </c>
      <c r="M25" s="28">
        <v>100</v>
      </c>
      <c r="N25" s="28">
        <v>100</v>
      </c>
      <c r="O25" s="28">
        <v>100</v>
      </c>
      <c r="P25" s="28">
        <v>1</v>
      </c>
      <c r="Q25" s="29">
        <v>28</v>
      </c>
    </row>
    <row r="26" spans="1:17" x14ac:dyDescent="0.25">
      <c r="A26" s="4" t="s">
        <v>61</v>
      </c>
      <c r="B26" s="7">
        <v>1.58195798085987</v>
      </c>
      <c r="C26" s="6">
        <v>1.3622491323061401</v>
      </c>
      <c r="D26" s="6">
        <v>1.22468437813959</v>
      </c>
      <c r="E26" s="6">
        <v>1.11568319792819</v>
      </c>
      <c r="F26" s="6">
        <v>0.952764509767003</v>
      </c>
      <c r="G26" s="6">
        <v>1.23360720996634</v>
      </c>
      <c r="H26" s="26">
        <v>0.34835077089353006</v>
      </c>
      <c r="I26" s="27">
        <v>0.28084270019933699</v>
      </c>
      <c r="J26" s="28">
        <v>100</v>
      </c>
      <c r="K26" s="28">
        <v>100</v>
      </c>
      <c r="L26" s="28">
        <v>100</v>
      </c>
      <c r="M26" s="28">
        <v>100</v>
      </c>
      <c r="N26" s="28">
        <v>100</v>
      </c>
      <c r="O26" s="28">
        <v>200</v>
      </c>
      <c r="P26" s="28">
        <v>1</v>
      </c>
      <c r="Q26" s="29">
        <v>25</v>
      </c>
    </row>
    <row r="27" spans="1:17" x14ac:dyDescent="0.25">
      <c r="A27" s="4" t="s">
        <v>62</v>
      </c>
      <c r="B27" s="7">
        <v>1.78285747281324</v>
      </c>
      <c r="C27" s="6">
        <v>1.4143178100629601</v>
      </c>
      <c r="D27" s="6">
        <v>1.2247376980193501</v>
      </c>
      <c r="E27" s="6">
        <v>1.09737261758528</v>
      </c>
      <c r="F27" s="6">
        <v>0.94695394246943998</v>
      </c>
      <c r="G27" s="6">
        <v>1.2353203006048701</v>
      </c>
      <c r="H27" s="26">
        <v>0.54753717220836995</v>
      </c>
      <c r="I27" s="27">
        <v>0.2883663581354301</v>
      </c>
      <c r="J27" s="28">
        <v>100</v>
      </c>
      <c r="K27" s="28">
        <v>100</v>
      </c>
      <c r="L27" s="28">
        <v>100</v>
      </c>
      <c r="M27" s="28">
        <v>100</v>
      </c>
      <c r="N27" s="28">
        <v>50</v>
      </c>
      <c r="O27" s="28">
        <v>100</v>
      </c>
      <c r="P27" s="28">
        <v>1</v>
      </c>
      <c r="Q27" s="29">
        <v>22</v>
      </c>
    </row>
    <row r="28" spans="1:17" x14ac:dyDescent="0.25">
      <c r="A28" s="4" t="s">
        <v>11</v>
      </c>
      <c r="B28" s="7">
        <v>2.2280529137555698</v>
      </c>
      <c r="C28" s="6">
        <v>1.61953909582249</v>
      </c>
      <c r="D28" s="6">
        <v>1.36047704731039</v>
      </c>
      <c r="E28" s="6">
        <v>1.1808711240711001</v>
      </c>
      <c r="F28" s="6">
        <v>0.91043632056339396</v>
      </c>
      <c r="G28" s="6">
        <v>1.43711524349016</v>
      </c>
      <c r="H28" s="26">
        <v>0.79093767026540984</v>
      </c>
      <c r="I28" s="27">
        <v>0.52667892292676599</v>
      </c>
      <c r="J28" s="28">
        <v>100</v>
      </c>
      <c r="K28" s="28">
        <v>100</v>
      </c>
      <c r="L28" s="28">
        <v>100</v>
      </c>
      <c r="M28" s="28">
        <v>100</v>
      </c>
      <c r="N28" s="28">
        <v>50</v>
      </c>
      <c r="O28" s="28">
        <v>100</v>
      </c>
      <c r="P28" s="28">
        <v>1</v>
      </c>
      <c r="Q28" s="29">
        <v>19</v>
      </c>
    </row>
    <row r="29" spans="1:17" x14ac:dyDescent="0.25">
      <c r="A29" s="2" t="s">
        <v>7</v>
      </c>
      <c r="B29" s="7"/>
      <c r="C29" s="6"/>
      <c r="D29" s="6"/>
      <c r="E29" s="6"/>
      <c r="F29" s="6"/>
      <c r="G29" s="6"/>
      <c r="H29" s="26"/>
      <c r="I29" s="27"/>
      <c r="J29" s="28"/>
      <c r="K29" s="28"/>
      <c r="L29" s="28"/>
      <c r="M29" s="28"/>
      <c r="N29" s="28"/>
      <c r="O29" s="28"/>
      <c r="P29" s="28"/>
      <c r="Q29" s="29"/>
    </row>
    <row r="30" spans="1:17" x14ac:dyDescent="0.25">
      <c r="A30" s="4" t="s">
        <v>101</v>
      </c>
      <c r="B30" s="7">
        <v>1.16807785451483</v>
      </c>
      <c r="C30" s="6">
        <v>0.951219448052813</v>
      </c>
      <c r="D30" s="6">
        <v>0.89960478220558804</v>
      </c>
      <c r="E30" s="6">
        <v>0.83000493851799295</v>
      </c>
      <c r="F30" s="6">
        <v>0.726661703837155</v>
      </c>
      <c r="G30" s="6">
        <v>0.85115859218331402</v>
      </c>
      <c r="H30" s="26">
        <v>0.31691926233151602</v>
      </c>
      <c r="I30" s="27">
        <v>0.12449688834615902</v>
      </c>
      <c r="J30" s="28">
        <v>100</v>
      </c>
      <c r="K30" s="28">
        <v>100</v>
      </c>
      <c r="L30" s="28">
        <v>100</v>
      </c>
      <c r="M30" s="28">
        <v>200</v>
      </c>
      <c r="N30" s="28">
        <v>100</v>
      </c>
      <c r="O30" s="28">
        <v>200</v>
      </c>
      <c r="P30" s="28">
        <v>1</v>
      </c>
      <c r="Q30" s="29">
        <v>14</v>
      </c>
    </row>
    <row r="31" spans="1:17" x14ac:dyDescent="0.25">
      <c r="A31" s="4" t="s">
        <v>60</v>
      </c>
      <c r="B31" s="7">
        <v>1.5378227272537099</v>
      </c>
      <c r="C31" s="6">
        <v>1.2967632604128101</v>
      </c>
      <c r="D31" s="6">
        <v>1.1735695098966199</v>
      </c>
      <c r="E31" s="6">
        <v>0.93907684379629897</v>
      </c>
      <c r="F31" s="6">
        <v>0.73333750879994097</v>
      </c>
      <c r="G31" s="6">
        <v>0.98814048847630398</v>
      </c>
      <c r="H31" s="26">
        <v>0.54968223877740596</v>
      </c>
      <c r="I31" s="27">
        <v>0.25480297967636301</v>
      </c>
      <c r="J31" s="28">
        <v>25</v>
      </c>
      <c r="K31" s="28">
        <v>50</v>
      </c>
      <c r="L31" s="28">
        <v>50</v>
      </c>
      <c r="M31" s="28">
        <v>50</v>
      </c>
      <c r="N31" s="28">
        <v>50</v>
      </c>
      <c r="O31" s="28">
        <v>100</v>
      </c>
      <c r="P31" s="28">
        <v>1</v>
      </c>
      <c r="Q31" s="29">
        <v>11</v>
      </c>
    </row>
    <row r="32" spans="1:17" x14ac:dyDescent="0.25">
      <c r="A32" s="4" t="s">
        <v>61</v>
      </c>
      <c r="B32" s="7">
        <v>1.2566446480858999</v>
      </c>
      <c r="C32" s="6">
        <v>1.0440191985209399</v>
      </c>
      <c r="D32" s="6">
        <v>0.96799781368333204</v>
      </c>
      <c r="E32" s="6">
        <v>0.861407678195793</v>
      </c>
      <c r="F32" s="6">
        <v>0.75560680302275396</v>
      </c>
      <c r="G32" s="6">
        <v>0.90158671155927705</v>
      </c>
      <c r="H32" s="26">
        <v>0.35505793652662287</v>
      </c>
      <c r="I32" s="27">
        <v>0.1459799085365231</v>
      </c>
      <c r="J32" s="28">
        <v>50</v>
      </c>
      <c r="K32" s="28">
        <v>100</v>
      </c>
      <c r="L32" s="28">
        <v>100</v>
      </c>
      <c r="M32" s="28">
        <v>100</v>
      </c>
      <c r="N32" s="28">
        <v>100</v>
      </c>
      <c r="O32" s="28">
        <v>200</v>
      </c>
      <c r="P32" s="28">
        <v>1</v>
      </c>
      <c r="Q32" s="29">
        <v>8</v>
      </c>
    </row>
    <row r="33" spans="1:17" x14ac:dyDescent="0.25">
      <c r="A33" s="4" t="s">
        <v>62</v>
      </c>
      <c r="B33" s="7">
        <v>1.1211403733562399</v>
      </c>
      <c r="C33" s="6">
        <v>0.96432163553004402</v>
      </c>
      <c r="D33" s="6">
        <v>0.87417874642415205</v>
      </c>
      <c r="E33" s="6">
        <v>0.80128467602808195</v>
      </c>
      <c r="F33" s="6">
        <v>0.69940947099026196</v>
      </c>
      <c r="G33" s="6">
        <v>0.85487468246653997</v>
      </c>
      <c r="H33" s="26">
        <v>0.26626569088969998</v>
      </c>
      <c r="I33" s="27">
        <v>0.15546521147627801</v>
      </c>
      <c r="J33" s="28">
        <v>100</v>
      </c>
      <c r="K33" s="28">
        <v>100</v>
      </c>
      <c r="L33" s="28">
        <v>100</v>
      </c>
      <c r="M33" s="28">
        <v>100</v>
      </c>
      <c r="N33" s="28">
        <v>100</v>
      </c>
      <c r="O33" s="28">
        <v>200</v>
      </c>
      <c r="P33" s="28">
        <v>1</v>
      </c>
      <c r="Q33" s="29">
        <v>5</v>
      </c>
    </row>
    <row r="34" spans="1:17" x14ac:dyDescent="0.25">
      <c r="A34" s="4" t="s">
        <v>11</v>
      </c>
      <c r="B34" s="7">
        <v>1.1926580613452</v>
      </c>
      <c r="C34" s="6">
        <v>0.93141809901237205</v>
      </c>
      <c r="D34" s="6">
        <v>0.82971374569996503</v>
      </c>
      <c r="E34" s="6">
        <v>0.76145522275197897</v>
      </c>
      <c r="F34" s="6">
        <v>0.67100500401612095</v>
      </c>
      <c r="G34" s="6">
        <v>0.82434264771570398</v>
      </c>
      <c r="H34" s="26">
        <v>0.36831541362949605</v>
      </c>
      <c r="I34" s="27">
        <v>0.15333764369958303</v>
      </c>
      <c r="J34" s="28">
        <v>100</v>
      </c>
      <c r="K34" s="28">
        <v>100</v>
      </c>
      <c r="L34" s="28">
        <v>100</v>
      </c>
      <c r="M34" s="28">
        <v>100</v>
      </c>
      <c r="N34" s="28">
        <v>100</v>
      </c>
      <c r="O34" s="28">
        <v>200</v>
      </c>
      <c r="P34" s="28">
        <v>1</v>
      </c>
      <c r="Q34"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AF8AF-0BDD-430D-AFF7-F0D299C1E9E3}">
  <sheetPr>
    <tabColor theme="6" tint="0.59999389629810485"/>
  </sheetPr>
  <dimension ref="A1:Q19"/>
  <sheetViews>
    <sheetView showGridLines="0" zoomScaleNormal="100" workbookViewId="0">
      <selection activeCell="A3" sqref="A3"/>
    </sheetView>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93</v>
      </c>
      <c r="B17" s="7">
        <v>1.1909584627466101</v>
      </c>
      <c r="C17" s="6">
        <v>0.98645660614647301</v>
      </c>
      <c r="D17" s="6">
        <v>0.92136470922068903</v>
      </c>
      <c r="E17" s="6">
        <v>0.84560014821693696</v>
      </c>
      <c r="F17" s="6">
        <v>0.73680870933577802</v>
      </c>
      <c r="G17" s="6">
        <v>0.87560298480265197</v>
      </c>
      <c r="H17" s="26">
        <v>0.31535547794395813</v>
      </c>
      <c r="I17" s="27">
        <v>0.13879427546687395</v>
      </c>
      <c r="J17" s="28">
        <v>200</v>
      </c>
      <c r="K17" s="28">
        <v>200</v>
      </c>
      <c r="L17" s="28">
        <v>200</v>
      </c>
      <c r="M17" s="28">
        <v>200</v>
      </c>
      <c r="N17" s="28">
        <v>100</v>
      </c>
      <c r="O17" s="28">
        <v>200</v>
      </c>
      <c r="P17" s="28">
        <v>1</v>
      </c>
      <c r="Q17" s="29">
        <v>5</v>
      </c>
    </row>
    <row r="18" spans="1:17" x14ac:dyDescent="0.25">
      <c r="A18" s="2" t="s">
        <v>12</v>
      </c>
      <c r="B18" s="7">
        <v>1.3635508205456901</v>
      </c>
      <c r="C18" s="6">
        <v>1.13723461359088</v>
      </c>
      <c r="D18" s="6">
        <v>1.0493179501396901</v>
      </c>
      <c r="E18" s="6">
        <v>0.93053356021920097</v>
      </c>
      <c r="F18" s="6">
        <v>0.81777890436696299</v>
      </c>
      <c r="G18" s="6">
        <v>0.98112422671673205</v>
      </c>
      <c r="H18" s="26">
        <v>0.38242659382895805</v>
      </c>
      <c r="I18" s="27">
        <v>0.16334532234976906</v>
      </c>
      <c r="J18" s="28">
        <v>100</v>
      </c>
      <c r="K18" s="28">
        <v>100</v>
      </c>
      <c r="L18" s="28">
        <v>100</v>
      </c>
      <c r="M18" s="28">
        <v>100</v>
      </c>
      <c r="N18" s="28">
        <v>100</v>
      </c>
      <c r="O18" s="28">
        <v>200</v>
      </c>
      <c r="P18" s="28">
        <v>1</v>
      </c>
      <c r="Q18" s="29">
        <v>3</v>
      </c>
    </row>
    <row r="19" spans="1:17" x14ac:dyDescent="0.25">
      <c r="A19" s="2" t="s">
        <v>96</v>
      </c>
      <c r="B19" s="7">
        <v>1.23747940705155</v>
      </c>
      <c r="C19" s="6">
        <v>0.98693765924349097</v>
      </c>
      <c r="D19" s="6">
        <v>0.91412760619358102</v>
      </c>
      <c r="E19" s="6">
        <v>0.83681604221913797</v>
      </c>
      <c r="F19" s="6">
        <v>0.72739058154915603</v>
      </c>
      <c r="G19" s="6">
        <v>0.86683405591769902</v>
      </c>
      <c r="H19" s="26">
        <v>0.370645351133851</v>
      </c>
      <c r="I19" s="27">
        <v>0.13944347436854299</v>
      </c>
      <c r="J19" s="28">
        <v>100</v>
      </c>
      <c r="K19" s="28">
        <v>200</v>
      </c>
      <c r="L19" s="28">
        <v>200</v>
      </c>
      <c r="M19" s="28">
        <v>200</v>
      </c>
      <c r="N19" s="28">
        <v>100</v>
      </c>
      <c r="O19" s="28">
        <v>200</v>
      </c>
      <c r="P19" s="28">
        <v>1</v>
      </c>
      <c r="Q19" s="29">
        <v>1</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65A3F-362E-418D-9713-E46C276E93E5}">
  <sheetPr codeName="Sheet5">
    <tabColor theme="6" tint="0.59999389629810485"/>
  </sheetPr>
  <dimension ref="A1:Q28"/>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93</v>
      </c>
      <c r="B17" s="7"/>
      <c r="C17" s="6"/>
      <c r="D17" s="6"/>
      <c r="E17" s="6"/>
      <c r="F17" s="6"/>
      <c r="G17" s="6"/>
      <c r="H17" s="26"/>
      <c r="I17" s="27"/>
      <c r="J17" s="28"/>
      <c r="K17" s="28"/>
      <c r="L17" s="28"/>
      <c r="M17" s="28"/>
      <c r="N17" s="28"/>
      <c r="O17" s="28"/>
      <c r="P17" s="28"/>
      <c r="Q17" s="29"/>
    </row>
    <row r="18" spans="1:17" x14ac:dyDescent="0.25">
      <c r="A18" s="4" t="s">
        <v>102</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20</v>
      </c>
    </row>
    <row r="19" spans="1:17" x14ac:dyDescent="0.25">
      <c r="A19" s="4" t="s">
        <v>15</v>
      </c>
      <c r="B19" s="7">
        <v>1.2316274047546201</v>
      </c>
      <c r="C19" s="6">
        <v>0.99437211509674195</v>
      </c>
      <c r="D19" s="6">
        <v>0.89588485488766101</v>
      </c>
      <c r="E19" s="6">
        <v>0.81276153741858803</v>
      </c>
      <c r="F19" s="6">
        <v>0.69637252839039598</v>
      </c>
      <c r="G19" s="6">
        <v>0.86146296451961801</v>
      </c>
      <c r="H19" s="26">
        <v>0.37016444023500206</v>
      </c>
      <c r="I19" s="27">
        <v>0.16509043612922203</v>
      </c>
      <c r="J19" s="28">
        <v>100</v>
      </c>
      <c r="K19" s="28">
        <v>100</v>
      </c>
      <c r="L19" s="28">
        <v>100</v>
      </c>
      <c r="M19" s="28">
        <v>100</v>
      </c>
      <c r="N19" s="28">
        <v>100</v>
      </c>
      <c r="O19" s="28">
        <v>200</v>
      </c>
      <c r="P19" s="28">
        <v>1</v>
      </c>
      <c r="Q19" s="29">
        <v>18</v>
      </c>
    </row>
    <row r="20" spans="1:17" x14ac:dyDescent="0.25">
      <c r="A20" s="4" t="s">
        <v>8</v>
      </c>
      <c r="B20" s="7">
        <v>1.2502146776829</v>
      </c>
      <c r="C20" s="6">
        <v>1.0133693447491501</v>
      </c>
      <c r="D20" s="6">
        <v>0.92207768168947701</v>
      </c>
      <c r="E20" s="6">
        <v>0.84745311311715898</v>
      </c>
      <c r="F20" s="6">
        <v>0.73966922588410999</v>
      </c>
      <c r="G20" s="6">
        <v>0.881260235345809</v>
      </c>
      <c r="H20" s="26">
        <v>0.36895444233709096</v>
      </c>
      <c r="I20" s="27">
        <v>0.141591009461699</v>
      </c>
      <c r="J20" s="28">
        <v>100</v>
      </c>
      <c r="K20" s="28">
        <v>200</v>
      </c>
      <c r="L20" s="28">
        <v>200</v>
      </c>
      <c r="M20" s="28">
        <v>200</v>
      </c>
      <c r="N20" s="28">
        <v>100</v>
      </c>
      <c r="O20" s="28">
        <v>200</v>
      </c>
      <c r="P20" s="28">
        <v>1</v>
      </c>
      <c r="Q20" s="29">
        <v>16</v>
      </c>
    </row>
    <row r="21" spans="1:17" x14ac:dyDescent="0.25">
      <c r="A21" s="2" t="s">
        <v>12</v>
      </c>
      <c r="B21" s="7"/>
      <c r="C21" s="6"/>
      <c r="D21" s="6"/>
      <c r="E21" s="6"/>
      <c r="F21" s="6"/>
      <c r="G21" s="6"/>
      <c r="H21" s="26"/>
      <c r="I21" s="27"/>
      <c r="J21" s="28"/>
      <c r="K21" s="28"/>
      <c r="L21" s="28"/>
      <c r="M21" s="28"/>
      <c r="N21" s="28"/>
      <c r="O21" s="28"/>
      <c r="P21" s="28"/>
      <c r="Q21" s="29"/>
    </row>
    <row r="22" spans="1:17" x14ac:dyDescent="0.25">
      <c r="A22" s="4" t="s">
        <v>102</v>
      </c>
      <c r="B22" s="7">
        <v>1.3635508205456901</v>
      </c>
      <c r="C22" s="6">
        <v>1.13723461359088</v>
      </c>
      <c r="D22" s="6">
        <v>1.0493179501396901</v>
      </c>
      <c r="E22" s="6">
        <v>0.93053356021920097</v>
      </c>
      <c r="F22" s="6">
        <v>0.81777890436696299</v>
      </c>
      <c r="G22" s="6">
        <v>0.98112422671673205</v>
      </c>
      <c r="H22" s="26">
        <v>0.38242659382895805</v>
      </c>
      <c r="I22" s="27">
        <v>0.16334532234976906</v>
      </c>
      <c r="J22" s="28">
        <v>100</v>
      </c>
      <c r="K22" s="28">
        <v>100</v>
      </c>
      <c r="L22" s="28">
        <v>100</v>
      </c>
      <c r="M22" s="28">
        <v>100</v>
      </c>
      <c r="N22" s="28">
        <v>100</v>
      </c>
      <c r="O22" s="28">
        <v>200</v>
      </c>
      <c r="P22" s="28">
        <v>1</v>
      </c>
      <c r="Q22" s="29">
        <v>13</v>
      </c>
    </row>
    <row r="23" spans="1:17" x14ac:dyDescent="0.25">
      <c r="A23" s="4" t="s">
        <v>15</v>
      </c>
      <c r="B23" s="7">
        <v>1.56130812718836</v>
      </c>
      <c r="C23" s="6">
        <v>1.1843032464425201</v>
      </c>
      <c r="D23" s="6">
        <v>1.0529141744611501</v>
      </c>
      <c r="E23" s="6">
        <v>0.89989895721660096</v>
      </c>
      <c r="F23" s="6">
        <v>0.76064240903000202</v>
      </c>
      <c r="G23" s="6">
        <v>0.97996110183729701</v>
      </c>
      <c r="H23" s="26">
        <v>0.58134702535106297</v>
      </c>
      <c r="I23" s="27">
        <v>0.21931869280729499</v>
      </c>
      <c r="J23" s="28">
        <v>50</v>
      </c>
      <c r="K23" s="28">
        <v>100</v>
      </c>
      <c r="L23" s="28">
        <v>100</v>
      </c>
      <c r="M23" s="28">
        <v>50</v>
      </c>
      <c r="N23" s="28">
        <v>50</v>
      </c>
      <c r="O23" s="28">
        <v>100</v>
      </c>
      <c r="P23" s="28">
        <v>1</v>
      </c>
      <c r="Q23" s="29">
        <v>11</v>
      </c>
    </row>
    <row r="24" spans="1:17" x14ac:dyDescent="0.25">
      <c r="A24" s="4" t="s">
        <v>8</v>
      </c>
      <c r="B24" s="7">
        <v>1.35337765266953</v>
      </c>
      <c r="C24" s="6">
        <v>1.13128369793204</v>
      </c>
      <c r="D24" s="6">
        <v>1.0320761600132899</v>
      </c>
      <c r="E24" s="6">
        <v>0.91369945082634396</v>
      </c>
      <c r="F24" s="6">
        <v>0.767273468573063</v>
      </c>
      <c r="G24" s="6">
        <v>0.98152260987197304</v>
      </c>
      <c r="H24" s="26">
        <v>0.37185504279755699</v>
      </c>
      <c r="I24" s="27">
        <v>0.21424914129891004</v>
      </c>
      <c r="J24" s="28">
        <v>100</v>
      </c>
      <c r="K24" s="28">
        <v>100</v>
      </c>
      <c r="L24" s="28">
        <v>100</v>
      </c>
      <c r="M24" s="28">
        <v>100</v>
      </c>
      <c r="N24" s="28">
        <v>50</v>
      </c>
      <c r="O24" s="28">
        <v>200</v>
      </c>
      <c r="P24" s="28">
        <v>1</v>
      </c>
      <c r="Q24" s="29">
        <v>9</v>
      </c>
    </row>
    <row r="25" spans="1:17" x14ac:dyDescent="0.25">
      <c r="A25" s="2" t="s">
        <v>96</v>
      </c>
      <c r="B25" s="7"/>
      <c r="C25" s="6"/>
      <c r="D25" s="6"/>
      <c r="E25" s="6"/>
      <c r="F25" s="6"/>
      <c r="G25" s="6"/>
      <c r="H25" s="26"/>
      <c r="I25" s="27"/>
      <c r="J25" s="28"/>
      <c r="K25" s="28"/>
      <c r="L25" s="28"/>
      <c r="M25" s="28"/>
      <c r="N25" s="28"/>
      <c r="O25" s="28"/>
      <c r="P25" s="28"/>
      <c r="Q25" s="29"/>
    </row>
    <row r="26" spans="1:17" x14ac:dyDescent="0.25">
      <c r="A26" s="4" t="s">
        <v>102</v>
      </c>
      <c r="B26" s="7">
        <v>1.23747940705155</v>
      </c>
      <c r="C26" s="6">
        <v>0.98693765924349097</v>
      </c>
      <c r="D26" s="6">
        <v>0.91412760619358102</v>
      </c>
      <c r="E26" s="6">
        <v>0.83681604221913797</v>
      </c>
      <c r="F26" s="6">
        <v>0.72739058154915603</v>
      </c>
      <c r="G26" s="6">
        <v>0.86683405591769902</v>
      </c>
      <c r="H26" s="26">
        <v>0.370645351133851</v>
      </c>
      <c r="I26" s="27">
        <v>0.13944347436854299</v>
      </c>
      <c r="J26" s="28">
        <v>100</v>
      </c>
      <c r="K26" s="28">
        <v>200</v>
      </c>
      <c r="L26" s="28">
        <v>200</v>
      </c>
      <c r="M26" s="28">
        <v>200</v>
      </c>
      <c r="N26" s="28">
        <v>100</v>
      </c>
      <c r="O26" s="28">
        <v>200</v>
      </c>
      <c r="P26" s="28">
        <v>1</v>
      </c>
      <c r="Q26" s="29">
        <v>6</v>
      </c>
    </row>
    <row r="27" spans="1:17" x14ac:dyDescent="0.25">
      <c r="A27" s="4" t="s">
        <v>15</v>
      </c>
      <c r="B27" s="7">
        <v>1.2252448319804901</v>
      </c>
      <c r="C27" s="6">
        <v>0.97918846432137097</v>
      </c>
      <c r="D27" s="6">
        <v>0.85837750271367297</v>
      </c>
      <c r="E27" s="6">
        <v>0.79470601586742695</v>
      </c>
      <c r="F27" s="6">
        <v>0.67733029296601199</v>
      </c>
      <c r="G27" s="6">
        <v>0.85274885002793199</v>
      </c>
      <c r="H27" s="26">
        <v>0.37249598195255806</v>
      </c>
      <c r="I27" s="27">
        <v>0.17541855706192</v>
      </c>
      <c r="J27" s="28">
        <v>100</v>
      </c>
      <c r="K27" s="28">
        <v>100</v>
      </c>
      <c r="L27" s="28">
        <v>100</v>
      </c>
      <c r="M27" s="28">
        <v>100</v>
      </c>
      <c r="N27" s="28">
        <v>100</v>
      </c>
      <c r="O27" s="28">
        <v>200</v>
      </c>
      <c r="P27" s="28">
        <v>1</v>
      </c>
      <c r="Q27" s="29">
        <v>4</v>
      </c>
    </row>
    <row r="28" spans="1:17" x14ac:dyDescent="0.25">
      <c r="A28" s="4" t="s">
        <v>8</v>
      </c>
      <c r="B28" s="7">
        <v>1.25322030481375</v>
      </c>
      <c r="C28" s="6">
        <v>1.0075171356233299</v>
      </c>
      <c r="D28" s="6">
        <v>0.91468487965241996</v>
      </c>
      <c r="E28" s="6">
        <v>0.83911915451241004</v>
      </c>
      <c r="F28" s="6">
        <v>0.73150891715882305</v>
      </c>
      <c r="G28" s="6">
        <v>0.87253991098858297</v>
      </c>
      <c r="H28" s="26">
        <v>0.38068039382516705</v>
      </c>
      <c r="I28" s="27">
        <v>0.14103099382975992</v>
      </c>
      <c r="J28" s="28">
        <v>100</v>
      </c>
      <c r="K28" s="28">
        <v>200</v>
      </c>
      <c r="L28" s="28">
        <v>100</v>
      </c>
      <c r="M28" s="28">
        <v>100</v>
      </c>
      <c r="N28" s="28">
        <v>100</v>
      </c>
      <c r="O28" s="28">
        <v>200</v>
      </c>
      <c r="P28" s="28">
        <v>1</v>
      </c>
      <c r="Q28"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54119-3658-43AA-892B-6F97E16B0D6E}">
  <sheetPr>
    <tabColor theme="6" tint="0.59999389629810485"/>
  </sheetPr>
  <dimension ref="A1:Q28"/>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93</v>
      </c>
      <c r="B17" s="7"/>
      <c r="C17" s="6"/>
      <c r="D17" s="6"/>
      <c r="E17" s="6"/>
      <c r="F17" s="6"/>
      <c r="G17" s="6"/>
      <c r="H17" s="26"/>
      <c r="I17" s="27"/>
      <c r="J17" s="28"/>
      <c r="K17" s="28"/>
      <c r="L17" s="28"/>
      <c r="M17" s="28"/>
      <c r="N17" s="28"/>
      <c r="O17" s="28"/>
      <c r="P17" s="28"/>
      <c r="Q17" s="29"/>
    </row>
    <row r="18" spans="1:17" x14ac:dyDescent="0.25">
      <c r="A18" s="4" t="s">
        <v>98</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20</v>
      </c>
    </row>
    <row r="19" spans="1:17" x14ac:dyDescent="0.25">
      <c r="A19" s="4" t="s">
        <v>6</v>
      </c>
      <c r="B19" s="7">
        <v>1.2996298453788599</v>
      </c>
      <c r="C19" s="6">
        <v>1.0511698475570099</v>
      </c>
      <c r="D19" s="6">
        <v>0.98296805050817304</v>
      </c>
      <c r="E19" s="6">
        <v>0.90821250974757295</v>
      </c>
      <c r="F19" s="6">
        <v>0.80839177461391498</v>
      </c>
      <c r="G19" s="6">
        <v>0.91953561644340998</v>
      </c>
      <c r="H19" s="26">
        <v>0.38009422893544997</v>
      </c>
      <c r="I19" s="27">
        <v>0.11114384182949499</v>
      </c>
      <c r="J19" s="28">
        <v>100</v>
      </c>
      <c r="K19" s="28">
        <v>200</v>
      </c>
      <c r="L19" s="28">
        <v>200</v>
      </c>
      <c r="M19" s="28">
        <v>100</v>
      </c>
      <c r="N19" s="28">
        <v>100</v>
      </c>
      <c r="O19" s="28">
        <v>200</v>
      </c>
      <c r="P19" s="28">
        <v>1</v>
      </c>
      <c r="Q19" s="29">
        <v>18</v>
      </c>
    </row>
    <row r="20" spans="1:17" x14ac:dyDescent="0.25">
      <c r="A20" s="4" t="s">
        <v>9</v>
      </c>
      <c r="B20" s="7">
        <v>1.2681648151587701</v>
      </c>
      <c r="C20" s="6">
        <v>0.92322397513349697</v>
      </c>
      <c r="D20" s="6">
        <v>0.82820968175162801</v>
      </c>
      <c r="E20" s="6">
        <v>0.72209805945640304</v>
      </c>
      <c r="F20" s="6">
        <v>0.63958551869411795</v>
      </c>
      <c r="G20" s="6">
        <v>0.82288724664528301</v>
      </c>
      <c r="H20" s="26">
        <v>0.4452775685134871</v>
      </c>
      <c r="I20" s="27">
        <v>0.18330172795116506</v>
      </c>
      <c r="J20" s="28">
        <v>100</v>
      </c>
      <c r="K20" s="28">
        <v>100</v>
      </c>
      <c r="L20" s="28">
        <v>100</v>
      </c>
      <c r="M20" s="28">
        <v>100</v>
      </c>
      <c r="N20" s="28">
        <v>50</v>
      </c>
      <c r="O20" s="28">
        <v>200</v>
      </c>
      <c r="P20" s="28">
        <v>1</v>
      </c>
      <c r="Q20" s="29">
        <v>16</v>
      </c>
    </row>
    <row r="21" spans="1:17" x14ac:dyDescent="0.25">
      <c r="A21" s="2" t="s">
        <v>12</v>
      </c>
      <c r="B21" s="7"/>
      <c r="C21" s="6"/>
      <c r="D21" s="6"/>
      <c r="E21" s="6"/>
      <c r="F21" s="6"/>
      <c r="G21" s="6"/>
      <c r="H21" s="26"/>
      <c r="I21" s="27"/>
      <c r="J21" s="28"/>
      <c r="K21" s="28"/>
      <c r="L21" s="28"/>
      <c r="M21" s="28"/>
      <c r="N21" s="28"/>
      <c r="O21" s="28"/>
      <c r="P21" s="28"/>
      <c r="Q21" s="29"/>
    </row>
    <row r="22" spans="1:17" x14ac:dyDescent="0.25">
      <c r="A22" s="4" t="s">
        <v>98</v>
      </c>
      <c r="B22" s="7">
        <v>1.3635508205456901</v>
      </c>
      <c r="C22" s="6">
        <v>1.13723461359088</v>
      </c>
      <c r="D22" s="6">
        <v>1.0493179501396901</v>
      </c>
      <c r="E22" s="6">
        <v>0.93053356021920097</v>
      </c>
      <c r="F22" s="6">
        <v>0.81777890436696299</v>
      </c>
      <c r="G22" s="6">
        <v>0.98112422671673205</v>
      </c>
      <c r="H22" s="26">
        <v>0.38242659382895805</v>
      </c>
      <c r="I22" s="27">
        <v>0.16334532234976906</v>
      </c>
      <c r="J22" s="28">
        <v>100</v>
      </c>
      <c r="K22" s="28">
        <v>100</v>
      </c>
      <c r="L22" s="28">
        <v>100</v>
      </c>
      <c r="M22" s="28">
        <v>100</v>
      </c>
      <c r="N22" s="28">
        <v>100</v>
      </c>
      <c r="O22" s="28">
        <v>200</v>
      </c>
      <c r="P22" s="28">
        <v>1</v>
      </c>
      <c r="Q22" s="29">
        <v>13</v>
      </c>
    </row>
    <row r="23" spans="1:17" x14ac:dyDescent="0.25">
      <c r="A23" s="4" t="s">
        <v>6</v>
      </c>
      <c r="B23" s="7">
        <v>1.49987958233721</v>
      </c>
      <c r="C23" s="6">
        <v>1.27843769950799</v>
      </c>
      <c r="D23" s="6">
        <v>1.09953114317986</v>
      </c>
      <c r="E23" s="6">
        <v>0.96577693257628106</v>
      </c>
      <c r="F23" s="6">
        <v>0.83939172770061699</v>
      </c>
      <c r="G23" s="6">
        <v>1.0092356943833201</v>
      </c>
      <c r="H23" s="26">
        <v>0.49064388795388991</v>
      </c>
      <c r="I23" s="27">
        <v>0.16984396668270307</v>
      </c>
      <c r="J23" s="28">
        <v>50</v>
      </c>
      <c r="K23" s="28">
        <v>100</v>
      </c>
      <c r="L23" s="28">
        <v>100</v>
      </c>
      <c r="M23" s="28">
        <v>100</v>
      </c>
      <c r="N23" s="28">
        <v>100</v>
      </c>
      <c r="O23" s="28">
        <v>200</v>
      </c>
      <c r="P23" s="28">
        <v>1</v>
      </c>
      <c r="Q23" s="29">
        <v>11</v>
      </c>
    </row>
    <row r="24" spans="1:17" x14ac:dyDescent="0.25">
      <c r="A24" s="4" t="s">
        <v>9</v>
      </c>
      <c r="B24" s="7">
        <v>1.3350982434802701</v>
      </c>
      <c r="C24" s="6">
        <v>1.0367520681762601</v>
      </c>
      <c r="D24" s="6">
        <v>0.92479141274500598</v>
      </c>
      <c r="E24" s="6">
        <v>0.86549174163502296</v>
      </c>
      <c r="F24" s="6">
        <v>0.66789793505905704</v>
      </c>
      <c r="G24" s="6">
        <v>0.93041323452427105</v>
      </c>
      <c r="H24" s="26">
        <v>0.40468500895599901</v>
      </c>
      <c r="I24" s="27">
        <v>0.26251529946521401</v>
      </c>
      <c r="J24" s="28">
        <v>50</v>
      </c>
      <c r="K24" s="28">
        <v>50</v>
      </c>
      <c r="L24" s="28">
        <v>50</v>
      </c>
      <c r="M24" s="28">
        <v>50</v>
      </c>
      <c r="N24" s="28">
        <v>50</v>
      </c>
      <c r="O24" s="28">
        <v>100</v>
      </c>
      <c r="P24" s="28">
        <v>1</v>
      </c>
      <c r="Q24" s="29">
        <v>9</v>
      </c>
    </row>
    <row r="25" spans="1:17" x14ac:dyDescent="0.25">
      <c r="A25" s="2" t="s">
        <v>96</v>
      </c>
      <c r="B25" s="7"/>
      <c r="C25" s="6"/>
      <c r="D25" s="6"/>
      <c r="E25" s="6"/>
      <c r="F25" s="6"/>
      <c r="G25" s="6"/>
      <c r="H25" s="26"/>
      <c r="I25" s="27"/>
      <c r="J25" s="28"/>
      <c r="K25" s="28"/>
      <c r="L25" s="28"/>
      <c r="M25" s="28"/>
      <c r="N25" s="28"/>
      <c r="O25" s="28"/>
      <c r="P25" s="28"/>
      <c r="Q25" s="29"/>
    </row>
    <row r="26" spans="1:17" x14ac:dyDescent="0.25">
      <c r="A26" s="4" t="s">
        <v>98</v>
      </c>
      <c r="B26" s="7">
        <v>1.23747940705155</v>
      </c>
      <c r="C26" s="6">
        <v>0.98693765924349097</v>
      </c>
      <c r="D26" s="6">
        <v>0.91412760619358102</v>
      </c>
      <c r="E26" s="6">
        <v>0.83681604221913797</v>
      </c>
      <c r="F26" s="6">
        <v>0.72739058154915603</v>
      </c>
      <c r="G26" s="6">
        <v>0.86683405591769902</v>
      </c>
      <c r="H26" s="26">
        <v>0.370645351133851</v>
      </c>
      <c r="I26" s="27">
        <v>0.13944347436854299</v>
      </c>
      <c r="J26" s="28">
        <v>100</v>
      </c>
      <c r="K26" s="28">
        <v>200</v>
      </c>
      <c r="L26" s="28">
        <v>200</v>
      </c>
      <c r="M26" s="28">
        <v>200</v>
      </c>
      <c r="N26" s="28">
        <v>100</v>
      </c>
      <c r="O26" s="28">
        <v>200</v>
      </c>
      <c r="P26" s="28">
        <v>1</v>
      </c>
      <c r="Q26" s="29">
        <v>6</v>
      </c>
    </row>
    <row r="27" spans="1:17" x14ac:dyDescent="0.25">
      <c r="A27" s="4" t="s">
        <v>6</v>
      </c>
      <c r="B27" s="7">
        <v>1.29673709557885</v>
      </c>
      <c r="C27" s="6">
        <v>1.0512996048863199</v>
      </c>
      <c r="D27" s="6">
        <v>0.96886558266098</v>
      </c>
      <c r="E27" s="6">
        <v>0.89287026428069705</v>
      </c>
      <c r="F27" s="6">
        <v>0.798134969616761</v>
      </c>
      <c r="G27" s="6">
        <v>0.91061009299160001</v>
      </c>
      <c r="H27" s="26">
        <v>0.38612700258724997</v>
      </c>
      <c r="I27" s="27">
        <v>0.112475123374839</v>
      </c>
      <c r="J27" s="28">
        <v>100</v>
      </c>
      <c r="K27" s="28">
        <v>100</v>
      </c>
      <c r="L27" s="28">
        <v>200</v>
      </c>
      <c r="M27" s="28">
        <v>100</v>
      </c>
      <c r="N27" s="28">
        <v>100</v>
      </c>
      <c r="O27" s="28">
        <v>200</v>
      </c>
      <c r="P27" s="28">
        <v>1</v>
      </c>
      <c r="Q27" s="29">
        <v>4</v>
      </c>
    </row>
    <row r="28" spans="1:17" x14ac:dyDescent="0.25">
      <c r="A28" s="4" t="s">
        <v>9</v>
      </c>
      <c r="B28" s="7">
        <v>1.27405175751769</v>
      </c>
      <c r="C28" s="6">
        <v>0.91335437902808903</v>
      </c>
      <c r="D28" s="6">
        <v>0.82317040666803898</v>
      </c>
      <c r="E28" s="6">
        <v>0.71525943020027705</v>
      </c>
      <c r="F28" s="6">
        <v>0.631793913945629</v>
      </c>
      <c r="G28" s="6">
        <v>0.81599984570369299</v>
      </c>
      <c r="H28" s="26">
        <v>0.45805191181399696</v>
      </c>
      <c r="I28" s="27">
        <v>0.18420593175806399</v>
      </c>
      <c r="J28" s="28">
        <v>100</v>
      </c>
      <c r="K28" s="28">
        <v>100</v>
      </c>
      <c r="L28" s="28">
        <v>100</v>
      </c>
      <c r="M28" s="28">
        <v>100</v>
      </c>
      <c r="N28" s="28">
        <v>50</v>
      </c>
      <c r="O28" s="28">
        <v>200</v>
      </c>
      <c r="P28" s="28">
        <v>1</v>
      </c>
      <c r="Q28"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5A7AB-81AB-4CFA-960B-F944B7EEC6C3}">
  <sheetPr>
    <tabColor theme="6" tint="0.59999389629810485"/>
  </sheetPr>
  <dimension ref="A1:Q31"/>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93</v>
      </c>
      <c r="B17" s="7"/>
      <c r="C17" s="6"/>
      <c r="D17" s="6"/>
      <c r="E17" s="6"/>
      <c r="F17" s="6"/>
      <c r="G17" s="6"/>
      <c r="H17" s="26"/>
      <c r="I17" s="27"/>
      <c r="J17" s="28"/>
      <c r="K17" s="28"/>
      <c r="L17" s="28"/>
      <c r="M17" s="28"/>
      <c r="N17" s="28"/>
      <c r="O17" s="28"/>
      <c r="P17" s="28"/>
      <c r="Q17" s="29"/>
    </row>
    <row r="18" spans="1:17" x14ac:dyDescent="0.25">
      <c r="A18" s="4" t="s">
        <v>100</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39</v>
      </c>
    </row>
    <row r="19" spans="1:17" x14ac:dyDescent="0.25">
      <c r="A19" s="4" t="s">
        <v>10</v>
      </c>
      <c r="B19" s="7">
        <v>2.3060383259716</v>
      </c>
      <c r="C19" s="6">
        <v>1.3594457327363001</v>
      </c>
      <c r="D19" s="6">
        <v>1.10099385220581</v>
      </c>
      <c r="E19" s="6">
        <v>0.95308900992626999</v>
      </c>
      <c r="F19" s="6">
        <v>0.77927493992469499</v>
      </c>
      <c r="G19" s="6">
        <v>0.99420182839266802</v>
      </c>
      <c r="H19" s="26">
        <v>1.3118364975789318</v>
      </c>
      <c r="I19" s="27">
        <v>0.21492688846797303</v>
      </c>
      <c r="J19" s="28">
        <v>50</v>
      </c>
      <c r="K19" s="28">
        <v>50</v>
      </c>
      <c r="L19" s="28">
        <v>100</v>
      </c>
      <c r="M19" s="28">
        <v>50</v>
      </c>
      <c r="N19" s="28">
        <v>50</v>
      </c>
      <c r="O19" s="28">
        <v>100</v>
      </c>
      <c r="P19" s="28">
        <v>1</v>
      </c>
      <c r="Q19" s="29">
        <v>36</v>
      </c>
    </row>
    <row r="20" spans="1:17" x14ac:dyDescent="0.25">
      <c r="A20" s="4" t="s">
        <v>14</v>
      </c>
      <c r="B20" s="7">
        <v>1.2071805751979301</v>
      </c>
      <c r="C20" s="6">
        <v>0.97333810898883399</v>
      </c>
      <c r="D20" s="6">
        <v>0.90390068733878304</v>
      </c>
      <c r="E20" s="6">
        <v>0.82942515896054902</v>
      </c>
      <c r="F20" s="6">
        <v>0.70688887279234103</v>
      </c>
      <c r="G20" s="6">
        <v>0.85576137004544395</v>
      </c>
      <c r="H20" s="26">
        <v>0.35141920515248615</v>
      </c>
      <c r="I20" s="27">
        <v>0.14887249725310292</v>
      </c>
      <c r="J20" s="28">
        <v>100</v>
      </c>
      <c r="K20" s="28">
        <v>100</v>
      </c>
      <c r="L20" s="28">
        <v>100</v>
      </c>
      <c r="M20" s="28">
        <v>200</v>
      </c>
      <c r="N20" s="28">
        <v>100</v>
      </c>
      <c r="O20" s="28">
        <v>200</v>
      </c>
      <c r="P20" s="28">
        <v>1</v>
      </c>
      <c r="Q20" s="29">
        <v>33</v>
      </c>
    </row>
    <row r="21" spans="1:17" x14ac:dyDescent="0.25">
      <c r="A21" s="4" t="s">
        <v>17</v>
      </c>
      <c r="B21" s="7">
        <v>1.3354697840726699</v>
      </c>
      <c r="C21" s="6">
        <v>1.06618916155183</v>
      </c>
      <c r="D21" s="6">
        <v>0.94958864114462804</v>
      </c>
      <c r="E21" s="6">
        <v>0.85672452104984098</v>
      </c>
      <c r="F21" s="6">
        <v>0.75174143460418097</v>
      </c>
      <c r="G21" s="6">
        <v>0.894124119638814</v>
      </c>
      <c r="H21" s="26">
        <v>0.44134566443385592</v>
      </c>
      <c r="I21" s="27">
        <v>0.14238268503463303</v>
      </c>
      <c r="J21" s="28">
        <v>100</v>
      </c>
      <c r="K21" s="28">
        <v>100</v>
      </c>
      <c r="L21" s="28">
        <v>100</v>
      </c>
      <c r="M21" s="28">
        <v>100</v>
      </c>
      <c r="N21" s="28">
        <v>100</v>
      </c>
      <c r="O21" s="28">
        <v>200</v>
      </c>
      <c r="P21" s="28">
        <v>1</v>
      </c>
      <c r="Q21" s="29">
        <v>30</v>
      </c>
    </row>
    <row r="22" spans="1:17" x14ac:dyDescent="0.25">
      <c r="A22" s="2" t="s">
        <v>12</v>
      </c>
      <c r="B22" s="7"/>
      <c r="C22" s="6"/>
      <c r="D22" s="6"/>
      <c r="E22" s="6"/>
      <c r="F22" s="6"/>
      <c r="G22" s="6"/>
      <c r="H22" s="26"/>
      <c r="I22" s="27"/>
      <c r="J22" s="28"/>
      <c r="K22" s="28"/>
      <c r="L22" s="28"/>
      <c r="M22" s="28"/>
      <c r="N22" s="28"/>
      <c r="O22" s="28"/>
      <c r="P22" s="28"/>
      <c r="Q22" s="29"/>
    </row>
    <row r="23" spans="1:17" x14ac:dyDescent="0.25">
      <c r="A23" s="4" t="s">
        <v>100</v>
      </c>
      <c r="B23" s="7">
        <v>1.3635508205456901</v>
      </c>
      <c r="C23" s="6">
        <v>1.13723461359088</v>
      </c>
      <c r="D23" s="6">
        <v>1.0493179501396901</v>
      </c>
      <c r="E23" s="6">
        <v>0.93053356021920097</v>
      </c>
      <c r="F23" s="6">
        <v>0.81777890436696299</v>
      </c>
      <c r="G23" s="6">
        <v>0.98112422671673205</v>
      </c>
      <c r="H23" s="26">
        <v>0.38242659382895805</v>
      </c>
      <c r="I23" s="27">
        <v>0.16334532234976906</v>
      </c>
      <c r="J23" s="28">
        <v>100</v>
      </c>
      <c r="K23" s="28">
        <v>100</v>
      </c>
      <c r="L23" s="28">
        <v>100</v>
      </c>
      <c r="M23" s="28">
        <v>100</v>
      </c>
      <c r="N23" s="28">
        <v>100</v>
      </c>
      <c r="O23" s="28">
        <v>200</v>
      </c>
      <c r="P23" s="28">
        <v>1</v>
      </c>
      <c r="Q23" s="29">
        <v>25</v>
      </c>
    </row>
    <row r="24" spans="1:17" x14ac:dyDescent="0.25">
      <c r="A24" s="4" t="s">
        <v>10</v>
      </c>
      <c r="B24" s="7">
        <v>6.3924214187278396</v>
      </c>
      <c r="C24" s="6">
        <v>2.1439212816907198</v>
      </c>
      <c r="D24" s="6">
        <v>1.5732926494852999</v>
      </c>
      <c r="E24" s="6">
        <v>1.19009356165182</v>
      </c>
      <c r="F24" s="6">
        <v>0.758121299398823</v>
      </c>
      <c r="G24" s="6">
        <v>1.2791883176366501</v>
      </c>
      <c r="H24" s="26">
        <v>5.1132331010911898</v>
      </c>
      <c r="I24" s="27">
        <v>0.52106701823782708</v>
      </c>
      <c r="J24" s="28">
        <v>6</v>
      </c>
      <c r="K24" s="28">
        <v>25</v>
      </c>
      <c r="L24" s="28">
        <v>50</v>
      </c>
      <c r="M24" s="28">
        <v>50</v>
      </c>
      <c r="N24" s="28">
        <v>25</v>
      </c>
      <c r="O24" s="28">
        <v>50</v>
      </c>
      <c r="P24" s="28">
        <v>1</v>
      </c>
      <c r="Q24" s="29">
        <v>22</v>
      </c>
    </row>
    <row r="25" spans="1:17" x14ac:dyDescent="0.25">
      <c r="A25" s="4" t="s">
        <v>14</v>
      </c>
      <c r="B25" s="7">
        <v>1.3265327869197401</v>
      </c>
      <c r="C25" s="6">
        <v>1.0685650437843699</v>
      </c>
      <c r="D25" s="6">
        <v>0.947569008065273</v>
      </c>
      <c r="E25" s="6">
        <v>0.86640075175497</v>
      </c>
      <c r="F25" s="6">
        <v>0.70494069515781199</v>
      </c>
      <c r="G25" s="6">
        <v>0.93279714944556702</v>
      </c>
      <c r="H25" s="26">
        <v>0.39373563747417306</v>
      </c>
      <c r="I25" s="27">
        <v>0.22785645428775503</v>
      </c>
      <c r="J25" s="28">
        <v>100</v>
      </c>
      <c r="K25" s="28">
        <v>100</v>
      </c>
      <c r="L25" s="28">
        <v>100</v>
      </c>
      <c r="M25" s="28">
        <v>100</v>
      </c>
      <c r="N25" s="28">
        <v>50</v>
      </c>
      <c r="O25" s="28">
        <v>100</v>
      </c>
      <c r="P25" s="28">
        <v>1</v>
      </c>
      <c r="Q25" s="29">
        <v>19</v>
      </c>
    </row>
    <row r="26" spans="1:17" x14ac:dyDescent="0.25">
      <c r="A26" s="4" t="s">
        <v>17</v>
      </c>
      <c r="B26" s="7">
        <v>1.6169138842111499</v>
      </c>
      <c r="C26" s="6">
        <v>1.3364757590568299</v>
      </c>
      <c r="D26" s="6">
        <v>1.1845314377623599</v>
      </c>
      <c r="E26" s="6">
        <v>1.0856088849818999</v>
      </c>
      <c r="F26" s="6">
        <v>0.82867974034594605</v>
      </c>
      <c r="G26" s="6">
        <v>1.06396108869499</v>
      </c>
      <c r="H26" s="26">
        <v>0.55295279551615995</v>
      </c>
      <c r="I26" s="27">
        <v>0.23528134834904391</v>
      </c>
      <c r="J26" s="28">
        <v>50</v>
      </c>
      <c r="K26" s="28">
        <v>50</v>
      </c>
      <c r="L26" s="28">
        <v>100</v>
      </c>
      <c r="M26" s="28">
        <v>100</v>
      </c>
      <c r="N26" s="28">
        <v>50</v>
      </c>
      <c r="O26" s="28">
        <v>100</v>
      </c>
      <c r="P26" s="28">
        <v>1</v>
      </c>
      <c r="Q26" s="29">
        <v>16</v>
      </c>
    </row>
    <row r="27" spans="1:17" x14ac:dyDescent="0.25">
      <c r="A27" s="2" t="s">
        <v>96</v>
      </c>
      <c r="B27" s="7"/>
      <c r="C27" s="6"/>
      <c r="D27" s="6"/>
      <c r="E27" s="6"/>
      <c r="F27" s="6"/>
      <c r="G27" s="6"/>
      <c r="H27" s="26"/>
      <c r="I27" s="27"/>
      <c r="J27" s="28"/>
      <c r="K27" s="28"/>
      <c r="L27" s="28"/>
      <c r="M27" s="28"/>
      <c r="N27" s="28"/>
      <c r="O27" s="28"/>
      <c r="P27" s="28"/>
      <c r="Q27" s="29"/>
    </row>
    <row r="28" spans="1:17" x14ac:dyDescent="0.25">
      <c r="A28" s="4" t="s">
        <v>100</v>
      </c>
      <c r="B28" s="7">
        <v>1.23747940705155</v>
      </c>
      <c r="C28" s="6">
        <v>0.98693765924349097</v>
      </c>
      <c r="D28" s="6">
        <v>0.91412760619358102</v>
      </c>
      <c r="E28" s="6">
        <v>0.83681604221913797</v>
      </c>
      <c r="F28" s="6">
        <v>0.72739058154915603</v>
      </c>
      <c r="G28" s="6">
        <v>0.86683405591769902</v>
      </c>
      <c r="H28" s="26">
        <v>0.370645351133851</v>
      </c>
      <c r="I28" s="27">
        <v>0.13944347436854299</v>
      </c>
      <c r="J28" s="28">
        <v>100</v>
      </c>
      <c r="K28" s="28">
        <v>200</v>
      </c>
      <c r="L28" s="28">
        <v>200</v>
      </c>
      <c r="M28" s="28">
        <v>200</v>
      </c>
      <c r="N28" s="28">
        <v>100</v>
      </c>
      <c r="O28" s="28">
        <v>200</v>
      </c>
      <c r="P28" s="28">
        <v>1</v>
      </c>
      <c r="Q28" s="29">
        <v>11</v>
      </c>
    </row>
    <row r="29" spans="1:17" x14ac:dyDescent="0.25">
      <c r="A29" s="4" t="s">
        <v>10</v>
      </c>
      <c r="B29" s="7">
        <v>2.0512647682080298</v>
      </c>
      <c r="C29" s="6">
        <v>1.2986210065083701</v>
      </c>
      <c r="D29" s="6">
        <v>1.05587195885397</v>
      </c>
      <c r="E29" s="6">
        <v>0.90139359480682602</v>
      </c>
      <c r="F29" s="6">
        <v>0.75071479305037703</v>
      </c>
      <c r="G29" s="6">
        <v>0.96429099747164104</v>
      </c>
      <c r="H29" s="26">
        <v>1.0869737707363889</v>
      </c>
      <c r="I29" s="27">
        <v>0.21357620442126402</v>
      </c>
      <c r="J29" s="28">
        <v>25</v>
      </c>
      <c r="K29" s="28">
        <v>50</v>
      </c>
      <c r="L29" s="28">
        <v>50</v>
      </c>
      <c r="M29" s="28">
        <v>50</v>
      </c>
      <c r="N29" s="28">
        <v>50</v>
      </c>
      <c r="O29" s="28">
        <v>100</v>
      </c>
      <c r="P29" s="28">
        <v>1</v>
      </c>
      <c r="Q29" s="29">
        <v>8</v>
      </c>
    </row>
    <row r="30" spans="1:17" x14ac:dyDescent="0.25">
      <c r="A30" s="4" t="s">
        <v>14</v>
      </c>
      <c r="B30" s="7">
        <v>1.19570067228924</v>
      </c>
      <c r="C30" s="6">
        <v>0.98077251478758398</v>
      </c>
      <c r="D30" s="6">
        <v>0.88190777728795999</v>
      </c>
      <c r="E30" s="6">
        <v>0.81698779908262298</v>
      </c>
      <c r="F30" s="6">
        <v>0.69962685802826396</v>
      </c>
      <c r="G30" s="6">
        <v>0.84775989054563805</v>
      </c>
      <c r="H30" s="26">
        <v>0.34794078174360199</v>
      </c>
      <c r="I30" s="27">
        <v>0.14813303251737409</v>
      </c>
      <c r="J30" s="28">
        <v>100</v>
      </c>
      <c r="K30" s="28">
        <v>100</v>
      </c>
      <c r="L30" s="28">
        <v>100</v>
      </c>
      <c r="M30" s="28">
        <v>100</v>
      </c>
      <c r="N30" s="28">
        <v>100</v>
      </c>
      <c r="O30" s="28">
        <v>200</v>
      </c>
      <c r="P30" s="28">
        <v>1</v>
      </c>
      <c r="Q30" s="29">
        <v>5</v>
      </c>
    </row>
    <row r="31" spans="1:17" x14ac:dyDescent="0.25">
      <c r="A31" s="4" t="s">
        <v>17</v>
      </c>
      <c r="B31" s="7">
        <v>1.3362471941524701</v>
      </c>
      <c r="C31" s="6">
        <v>1.0664542122833101</v>
      </c>
      <c r="D31" s="6">
        <v>0.94398135899268298</v>
      </c>
      <c r="E31" s="6">
        <v>0.84090003521703205</v>
      </c>
      <c r="F31" s="6">
        <v>0.73306113757203395</v>
      </c>
      <c r="G31" s="6">
        <v>0.88517159748076601</v>
      </c>
      <c r="H31" s="26">
        <v>0.45107559667170405</v>
      </c>
      <c r="I31" s="27">
        <v>0.15211045990873207</v>
      </c>
      <c r="J31" s="28">
        <v>100</v>
      </c>
      <c r="K31" s="28">
        <v>100</v>
      </c>
      <c r="L31" s="28">
        <v>100</v>
      </c>
      <c r="M31" s="28">
        <v>100</v>
      </c>
      <c r="N31" s="28">
        <v>100</v>
      </c>
      <c r="O31" s="28">
        <v>200</v>
      </c>
      <c r="P31" s="28">
        <v>1</v>
      </c>
      <c r="Q31"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D2139-8BFA-4E2E-9E4D-D8703995F087}">
  <sheetPr>
    <tabColor theme="6" tint="0.59999389629810485"/>
  </sheetPr>
  <dimension ref="A1:Q34"/>
  <sheetViews>
    <sheetView showGridLines="0" zoomScaleNormal="100" workbookViewId="0"/>
  </sheetViews>
  <sheetFormatPr defaultRowHeight="15" x14ac:dyDescent="0.25"/>
  <cols>
    <col min="1" max="1" width="19.25" bestFit="1" customWidth="1"/>
    <col min="2" max="6" width="6.625" customWidth="1"/>
    <col min="7" max="7" width="7.625" customWidth="1"/>
    <col min="8" max="9" width="7" customWidth="1"/>
    <col min="10" max="16" width="7.125" customWidth="1"/>
    <col min="17" max="17" width="7" customWidth="1"/>
    <col min="18" max="18" width="13.875" bestFit="1" customWidth="1"/>
    <col min="19" max="23" width="10.875" bestFit="1" customWidth="1"/>
    <col min="24" max="24" width="24.75" bestFit="1" customWidth="1"/>
    <col min="25" max="26" width="7.75" bestFit="1" customWidth="1"/>
    <col min="27" max="31" width="14.75" bestFit="1" customWidth="1"/>
    <col min="32" max="32" width="28.5" bestFit="1" customWidth="1"/>
    <col min="33" max="33" width="21.5" bestFit="1" customWidth="1"/>
    <col min="34" max="35" width="10.5" customWidth="1"/>
    <col min="36" max="6914" width="17.875" bestFit="1" customWidth="1"/>
    <col min="6915" max="6919" width="22.5" bestFit="1" customWidth="1"/>
  </cols>
  <sheetData>
    <row r="1" spans="1:17" ht="16.899999999999999" customHeight="1" x14ac:dyDescent="0.25">
      <c r="A1" s="3" t="s">
        <v>92</v>
      </c>
    </row>
    <row r="2" spans="1:17" ht="16.899999999999999" customHeight="1" x14ac:dyDescent="0.25">
      <c r="A2" t="s">
        <v>103</v>
      </c>
    </row>
    <row r="3" spans="1:17" ht="16.899999999999999" customHeight="1" x14ac:dyDescent="0.25">
      <c r="A3" s="47" t="str">
        <f>HYPERLINK("#'Results Index'!A1","Back to Index")</f>
        <v>Back to Index</v>
      </c>
    </row>
    <row r="4" spans="1:17" x14ac:dyDescent="0.25">
      <c r="A4" t="s">
        <v>31</v>
      </c>
    </row>
    <row r="5" spans="1:17" x14ac:dyDescent="0.25">
      <c r="A5" t="s">
        <v>26</v>
      </c>
    </row>
    <row r="7" spans="1:17" x14ac:dyDescent="0.25">
      <c r="A7" s="3" t="s">
        <v>19</v>
      </c>
    </row>
    <row r="8" spans="1:17" x14ac:dyDescent="0.25">
      <c r="A8" t="s">
        <v>20</v>
      </c>
      <c r="B8" t="s">
        <v>21</v>
      </c>
    </row>
    <row r="9" spans="1:17" x14ac:dyDescent="0.25">
      <c r="A9" t="s">
        <v>22</v>
      </c>
    </row>
    <row r="10" spans="1:17" x14ac:dyDescent="0.25">
      <c r="A10" t="s">
        <v>25</v>
      </c>
    </row>
    <row r="11" spans="1:17" x14ac:dyDescent="0.25">
      <c r="A11" t="s">
        <v>24</v>
      </c>
    </row>
    <row r="12" spans="1:17" x14ac:dyDescent="0.25">
      <c r="A12" t="s">
        <v>23</v>
      </c>
    </row>
    <row r="13" spans="1:17" x14ac:dyDescent="0.25">
      <c r="A13" t="s">
        <v>30</v>
      </c>
    </row>
    <row r="15" spans="1:17" x14ac:dyDescent="0.25">
      <c r="B15" s="99" t="s">
        <v>94</v>
      </c>
      <c r="C15" s="99"/>
      <c r="D15" s="99"/>
      <c r="E15" s="99"/>
      <c r="F15" s="99"/>
      <c r="G15" s="99"/>
      <c r="H15" s="100" t="s">
        <v>95</v>
      </c>
      <c r="I15" s="100"/>
      <c r="J15" s="100"/>
      <c r="K15" s="100"/>
      <c r="L15" s="100"/>
      <c r="M15" s="100"/>
      <c r="N15" s="100"/>
      <c r="O15" s="100"/>
      <c r="P15" s="100"/>
      <c r="Q15" s="100"/>
    </row>
    <row r="16" spans="1:17" ht="45" x14ac:dyDescent="0.25">
      <c r="A16" s="1" t="s">
        <v>18</v>
      </c>
      <c r="B16" s="13" t="s">
        <v>63</v>
      </c>
      <c r="C16" s="12" t="s">
        <v>64</v>
      </c>
      <c r="D16" s="12" t="s">
        <v>65</v>
      </c>
      <c r="E16" s="12" t="s">
        <v>66</v>
      </c>
      <c r="F16" s="12" t="s">
        <v>67</v>
      </c>
      <c r="G16" t="s">
        <v>56</v>
      </c>
      <c r="H16" s="22" t="s">
        <v>82</v>
      </c>
      <c r="I16" s="23" t="s">
        <v>83</v>
      </c>
      <c r="J16" s="23" t="s">
        <v>84</v>
      </c>
      <c r="K16" s="23" t="s">
        <v>85</v>
      </c>
      <c r="L16" s="23" t="s">
        <v>86</v>
      </c>
      <c r="M16" s="23" t="s">
        <v>87</v>
      </c>
      <c r="N16" s="23" t="s">
        <v>88</v>
      </c>
      <c r="O16" s="23" t="s">
        <v>89</v>
      </c>
      <c r="P16" s="24" t="s">
        <v>90</v>
      </c>
      <c r="Q16" s="25" t="s">
        <v>91</v>
      </c>
    </row>
    <row r="17" spans="1:17" x14ac:dyDescent="0.25">
      <c r="A17" s="2" t="s">
        <v>93</v>
      </c>
      <c r="B17" s="7"/>
      <c r="C17" s="6"/>
      <c r="D17" s="6"/>
      <c r="E17" s="6"/>
      <c r="F17" s="6"/>
      <c r="G17" s="6"/>
      <c r="H17" s="26"/>
      <c r="I17" s="27"/>
      <c r="J17" s="28"/>
      <c r="K17" s="28"/>
      <c r="L17" s="28"/>
      <c r="M17" s="28"/>
      <c r="N17" s="28"/>
      <c r="O17" s="28"/>
      <c r="P17" s="28"/>
      <c r="Q17" s="29"/>
    </row>
    <row r="18" spans="1:17" x14ac:dyDescent="0.25">
      <c r="A18" s="4" t="s">
        <v>101</v>
      </c>
      <c r="B18" s="7">
        <v>1.1909584627466101</v>
      </c>
      <c r="C18" s="6">
        <v>0.98645660614647301</v>
      </c>
      <c r="D18" s="6">
        <v>0.92136470922068903</v>
      </c>
      <c r="E18" s="6">
        <v>0.84560014821693696</v>
      </c>
      <c r="F18" s="6">
        <v>0.73680870933577802</v>
      </c>
      <c r="G18" s="6">
        <v>0.87560298480265197</v>
      </c>
      <c r="H18" s="26">
        <v>0.31535547794395813</v>
      </c>
      <c r="I18" s="27">
        <v>0.13879427546687395</v>
      </c>
      <c r="J18" s="28">
        <v>200</v>
      </c>
      <c r="K18" s="28">
        <v>200</v>
      </c>
      <c r="L18" s="28">
        <v>200</v>
      </c>
      <c r="M18" s="28">
        <v>200</v>
      </c>
      <c r="N18" s="28">
        <v>100</v>
      </c>
      <c r="O18" s="28">
        <v>200</v>
      </c>
      <c r="P18" s="28">
        <v>1</v>
      </c>
      <c r="Q18" s="29">
        <v>48</v>
      </c>
    </row>
    <row r="19" spans="1:17" x14ac:dyDescent="0.25">
      <c r="A19" s="4" t="s">
        <v>60</v>
      </c>
      <c r="B19" s="7">
        <v>1.5887239829047299</v>
      </c>
      <c r="C19" s="6">
        <v>1.3801088990027499</v>
      </c>
      <c r="D19" s="6">
        <v>1.26660334599094</v>
      </c>
      <c r="E19" s="6">
        <v>1.0705356463145499</v>
      </c>
      <c r="F19" s="6">
        <v>0.84805507700084304</v>
      </c>
      <c r="G19" s="6">
        <v>1.06833472027076</v>
      </c>
      <c r="H19" s="26">
        <v>0.5203892626339699</v>
      </c>
      <c r="I19" s="27">
        <v>0.220279643269917</v>
      </c>
      <c r="J19" s="28">
        <v>50</v>
      </c>
      <c r="K19" s="28">
        <v>50</v>
      </c>
      <c r="L19" s="28">
        <v>50</v>
      </c>
      <c r="M19" s="28">
        <v>100</v>
      </c>
      <c r="N19" s="28">
        <v>100</v>
      </c>
      <c r="O19" s="28">
        <v>100</v>
      </c>
      <c r="P19" s="28">
        <v>1</v>
      </c>
      <c r="Q19" s="29">
        <v>45</v>
      </c>
    </row>
    <row r="20" spans="1:17" x14ac:dyDescent="0.25">
      <c r="A20" s="4" t="s">
        <v>61</v>
      </c>
      <c r="B20" s="7">
        <v>1.33725680798924</v>
      </c>
      <c r="C20" s="6">
        <v>1.1106886909937801</v>
      </c>
      <c r="D20" s="6">
        <v>1.0187089633925599</v>
      </c>
      <c r="E20" s="6">
        <v>0.91214876612173401</v>
      </c>
      <c r="F20" s="6">
        <v>0.79003033226553199</v>
      </c>
      <c r="G20" s="6">
        <v>0.948572971649843</v>
      </c>
      <c r="H20" s="26">
        <v>0.38868383633939696</v>
      </c>
      <c r="I20" s="27">
        <v>0.15854263938431101</v>
      </c>
      <c r="J20" s="28">
        <v>100</v>
      </c>
      <c r="K20" s="28">
        <v>100</v>
      </c>
      <c r="L20" s="28">
        <v>200</v>
      </c>
      <c r="M20" s="28">
        <v>100</v>
      </c>
      <c r="N20" s="28">
        <v>100</v>
      </c>
      <c r="O20" s="28">
        <v>200</v>
      </c>
      <c r="P20" s="28">
        <v>1</v>
      </c>
      <c r="Q20" s="29">
        <v>42</v>
      </c>
    </row>
    <row r="21" spans="1:17" x14ac:dyDescent="0.25">
      <c r="A21" s="4" t="s">
        <v>62</v>
      </c>
      <c r="B21" s="7">
        <v>1.1722114387154801</v>
      </c>
      <c r="C21" s="6">
        <v>0.98317178105770198</v>
      </c>
      <c r="D21" s="6">
        <v>0.89619444942002502</v>
      </c>
      <c r="E21" s="6">
        <v>0.81654194418374604</v>
      </c>
      <c r="F21" s="6">
        <v>0.70539069219477102</v>
      </c>
      <c r="G21" s="6">
        <v>0.86871110762599701</v>
      </c>
      <c r="H21" s="26">
        <v>0.30350033108948304</v>
      </c>
      <c r="I21" s="27">
        <v>0.163320415431226</v>
      </c>
      <c r="J21" s="28">
        <v>100</v>
      </c>
      <c r="K21" s="28">
        <v>100</v>
      </c>
      <c r="L21" s="28">
        <v>100</v>
      </c>
      <c r="M21" s="28">
        <v>100</v>
      </c>
      <c r="N21" s="28">
        <v>100</v>
      </c>
      <c r="O21" s="28">
        <v>200</v>
      </c>
      <c r="P21" s="28">
        <v>1</v>
      </c>
      <c r="Q21" s="29">
        <v>39</v>
      </c>
    </row>
    <row r="22" spans="1:17" x14ac:dyDescent="0.25">
      <c r="A22" s="4" t="s">
        <v>11</v>
      </c>
      <c r="B22" s="7">
        <v>1.28092628483621</v>
      </c>
      <c r="C22" s="6">
        <v>0.98099748955737198</v>
      </c>
      <c r="D22" s="6">
        <v>0.84850177526837001</v>
      </c>
      <c r="E22" s="6">
        <v>0.78350850123603799</v>
      </c>
      <c r="F22" s="6">
        <v>0.68097267429480801</v>
      </c>
      <c r="G22" s="6">
        <v>0.83778022473839997</v>
      </c>
      <c r="H22" s="26">
        <v>0.44314606009780999</v>
      </c>
      <c r="I22" s="27">
        <v>0.15680755044359196</v>
      </c>
      <c r="J22" s="28">
        <v>100</v>
      </c>
      <c r="K22" s="28">
        <v>100</v>
      </c>
      <c r="L22" s="28">
        <v>100</v>
      </c>
      <c r="M22" s="28">
        <v>100</v>
      </c>
      <c r="N22" s="28">
        <v>100</v>
      </c>
      <c r="O22" s="28">
        <v>200</v>
      </c>
      <c r="P22" s="28">
        <v>1</v>
      </c>
      <c r="Q22" s="29">
        <v>36</v>
      </c>
    </row>
    <row r="23" spans="1:17" x14ac:dyDescent="0.25">
      <c r="A23" s="2" t="s">
        <v>12</v>
      </c>
      <c r="B23" s="7"/>
      <c r="C23" s="6"/>
      <c r="D23" s="6"/>
      <c r="E23" s="6"/>
      <c r="F23" s="6"/>
      <c r="G23" s="6"/>
      <c r="H23" s="26"/>
      <c r="I23" s="27"/>
      <c r="J23" s="28"/>
      <c r="K23" s="28"/>
      <c r="L23" s="28"/>
      <c r="M23" s="28"/>
      <c r="N23" s="28"/>
      <c r="O23" s="28"/>
      <c r="P23" s="28"/>
      <c r="Q23" s="29"/>
    </row>
    <row r="24" spans="1:17" x14ac:dyDescent="0.25">
      <c r="A24" s="4" t="s">
        <v>101</v>
      </c>
      <c r="B24" s="7">
        <v>1.3635508205456901</v>
      </c>
      <c r="C24" s="6">
        <v>1.13723461359088</v>
      </c>
      <c r="D24" s="6">
        <v>1.0493179501396901</v>
      </c>
      <c r="E24" s="6">
        <v>0.93053356021920097</v>
      </c>
      <c r="F24" s="6">
        <v>0.81777890436696299</v>
      </c>
      <c r="G24" s="6">
        <v>0.98112422671673205</v>
      </c>
      <c r="H24" s="26">
        <v>0.38242659382895805</v>
      </c>
      <c r="I24" s="27">
        <v>0.16334532234976906</v>
      </c>
      <c r="J24" s="28">
        <v>100</v>
      </c>
      <c r="K24" s="28">
        <v>100</v>
      </c>
      <c r="L24" s="28">
        <v>100</v>
      </c>
      <c r="M24" s="28">
        <v>100</v>
      </c>
      <c r="N24" s="28">
        <v>100</v>
      </c>
      <c r="O24" s="28">
        <v>200</v>
      </c>
      <c r="P24" s="28">
        <v>1</v>
      </c>
      <c r="Q24" s="29">
        <v>31</v>
      </c>
    </row>
    <row r="25" spans="1:17" x14ac:dyDescent="0.25">
      <c r="A25" s="4" t="s">
        <v>60</v>
      </c>
      <c r="B25" s="7">
        <v>1.89692578621692</v>
      </c>
      <c r="C25" s="6">
        <v>1.5130558426014999</v>
      </c>
      <c r="D25" s="6">
        <v>1.24691140564328</v>
      </c>
      <c r="E25" s="6">
        <v>1.1288678447559299</v>
      </c>
      <c r="F25" s="6">
        <v>0.91515286535860796</v>
      </c>
      <c r="G25" s="6">
        <v>1.1724410531723</v>
      </c>
      <c r="H25" s="26">
        <v>0.72448473304462002</v>
      </c>
      <c r="I25" s="27">
        <v>0.257288187813692</v>
      </c>
      <c r="J25" s="28">
        <v>25</v>
      </c>
      <c r="K25" s="28">
        <v>50</v>
      </c>
      <c r="L25" s="28">
        <v>50</v>
      </c>
      <c r="M25" s="28">
        <v>50</v>
      </c>
      <c r="N25" s="28">
        <v>50</v>
      </c>
      <c r="O25" s="28">
        <v>100</v>
      </c>
      <c r="P25" s="28">
        <v>1</v>
      </c>
      <c r="Q25" s="29">
        <v>28</v>
      </c>
    </row>
    <row r="26" spans="1:17" x14ac:dyDescent="0.25">
      <c r="A26" s="4" t="s">
        <v>61</v>
      </c>
      <c r="B26" s="7">
        <v>1.58248169669909</v>
      </c>
      <c r="C26" s="6">
        <v>1.27457205943983</v>
      </c>
      <c r="D26" s="6">
        <v>1.1124383412235099</v>
      </c>
      <c r="E26" s="6">
        <v>0.99608216977461095</v>
      </c>
      <c r="F26" s="6">
        <v>0.88066410359023095</v>
      </c>
      <c r="G26" s="6">
        <v>1.04330994467781</v>
      </c>
      <c r="H26" s="26">
        <v>0.53917175202127998</v>
      </c>
      <c r="I26" s="27">
        <v>0.16264584108757907</v>
      </c>
      <c r="J26" s="28">
        <v>50</v>
      </c>
      <c r="K26" s="28">
        <v>100</v>
      </c>
      <c r="L26" s="28">
        <v>100</v>
      </c>
      <c r="M26" s="28">
        <v>100</v>
      </c>
      <c r="N26" s="28">
        <v>100</v>
      </c>
      <c r="O26" s="28">
        <v>100</v>
      </c>
      <c r="P26" s="28">
        <v>1</v>
      </c>
      <c r="Q26" s="29">
        <v>25</v>
      </c>
    </row>
    <row r="27" spans="1:17" x14ac:dyDescent="0.25">
      <c r="A27" s="4" t="s">
        <v>62</v>
      </c>
      <c r="B27" s="7">
        <v>1.4034857809897501</v>
      </c>
      <c r="C27" s="6">
        <v>1.18516606041085</v>
      </c>
      <c r="D27" s="6">
        <v>0.98621686996153801</v>
      </c>
      <c r="E27" s="6">
        <v>0.87213166091723004</v>
      </c>
      <c r="F27" s="6">
        <v>0.70112994492964498</v>
      </c>
      <c r="G27" s="6">
        <v>0.95467316451346096</v>
      </c>
      <c r="H27" s="26">
        <v>0.44881261647628912</v>
      </c>
      <c r="I27" s="27">
        <v>0.25354321958381598</v>
      </c>
      <c r="J27" s="28">
        <v>50</v>
      </c>
      <c r="K27" s="28">
        <v>50</v>
      </c>
      <c r="L27" s="28">
        <v>100</v>
      </c>
      <c r="M27" s="28">
        <v>50</v>
      </c>
      <c r="N27" s="28">
        <v>50</v>
      </c>
      <c r="O27" s="28">
        <v>100</v>
      </c>
      <c r="P27" s="28">
        <v>1</v>
      </c>
      <c r="Q27" s="29">
        <v>22</v>
      </c>
    </row>
    <row r="28" spans="1:17" x14ac:dyDescent="0.25">
      <c r="A28" s="4" t="s">
        <v>11</v>
      </c>
      <c r="B28" s="7">
        <v>1.41594075278675</v>
      </c>
      <c r="C28" s="6">
        <v>1.11715591584523</v>
      </c>
      <c r="D28" s="6">
        <v>0.985921800054811</v>
      </c>
      <c r="E28" s="6">
        <v>0.85067702460618599</v>
      </c>
      <c r="F28" s="6">
        <v>0.60991795114342495</v>
      </c>
      <c r="G28" s="6">
        <v>0.901425427120079</v>
      </c>
      <c r="H28" s="26">
        <v>0.51451532566667102</v>
      </c>
      <c r="I28" s="27">
        <v>0.29150747597665405</v>
      </c>
      <c r="J28" s="28">
        <v>50</v>
      </c>
      <c r="K28" s="28">
        <v>50</v>
      </c>
      <c r="L28" s="28">
        <v>50</v>
      </c>
      <c r="M28" s="28">
        <v>50</v>
      </c>
      <c r="N28" s="28">
        <v>50</v>
      </c>
      <c r="O28" s="28">
        <v>100</v>
      </c>
      <c r="P28" s="28">
        <v>1</v>
      </c>
      <c r="Q28" s="29">
        <v>19</v>
      </c>
    </row>
    <row r="29" spans="1:17" x14ac:dyDescent="0.25">
      <c r="A29" s="2" t="s">
        <v>96</v>
      </c>
      <c r="B29" s="7"/>
      <c r="C29" s="6"/>
      <c r="D29" s="6"/>
      <c r="E29" s="6"/>
      <c r="F29" s="6"/>
      <c r="G29" s="6"/>
      <c r="H29" s="26"/>
      <c r="I29" s="27"/>
      <c r="J29" s="28"/>
      <c r="K29" s="28"/>
      <c r="L29" s="28"/>
      <c r="M29" s="28"/>
      <c r="N29" s="28"/>
      <c r="O29" s="28"/>
      <c r="P29" s="28"/>
      <c r="Q29" s="29"/>
    </row>
    <row r="30" spans="1:17" x14ac:dyDescent="0.25">
      <c r="A30" s="4" t="s">
        <v>101</v>
      </c>
      <c r="B30" s="7">
        <v>1.23747940705155</v>
      </c>
      <c r="C30" s="6">
        <v>0.98693765924349097</v>
      </c>
      <c r="D30" s="6">
        <v>0.91412760619358102</v>
      </c>
      <c r="E30" s="6">
        <v>0.83681604221913797</v>
      </c>
      <c r="F30" s="6">
        <v>0.72739058154915603</v>
      </c>
      <c r="G30" s="6">
        <v>0.86683405591769902</v>
      </c>
      <c r="H30" s="26">
        <v>0.370645351133851</v>
      </c>
      <c r="I30" s="27">
        <v>0.13944347436854299</v>
      </c>
      <c r="J30" s="28">
        <v>100</v>
      </c>
      <c r="K30" s="28">
        <v>200</v>
      </c>
      <c r="L30" s="28">
        <v>200</v>
      </c>
      <c r="M30" s="28">
        <v>200</v>
      </c>
      <c r="N30" s="28">
        <v>100</v>
      </c>
      <c r="O30" s="28">
        <v>200</v>
      </c>
      <c r="P30" s="28">
        <v>1</v>
      </c>
      <c r="Q30" s="29">
        <v>14</v>
      </c>
    </row>
    <row r="31" spans="1:17" x14ac:dyDescent="0.25">
      <c r="A31" s="4" t="s">
        <v>60</v>
      </c>
      <c r="B31" s="7">
        <v>1.63799712202776</v>
      </c>
      <c r="C31" s="6">
        <v>1.36413177828808</v>
      </c>
      <c r="D31" s="6">
        <v>1.2073303489795899</v>
      </c>
      <c r="E31" s="6">
        <v>1.0384387191559299</v>
      </c>
      <c r="F31" s="6">
        <v>0.83074832926233</v>
      </c>
      <c r="G31" s="6">
        <v>1.0426583912187799</v>
      </c>
      <c r="H31" s="26">
        <v>0.59533873080898014</v>
      </c>
      <c r="I31" s="27">
        <v>0.2119100619564499</v>
      </c>
      <c r="J31" s="28">
        <v>50</v>
      </c>
      <c r="K31" s="28">
        <v>50</v>
      </c>
      <c r="L31" s="28">
        <v>50</v>
      </c>
      <c r="M31" s="28">
        <v>100</v>
      </c>
      <c r="N31" s="28">
        <v>100</v>
      </c>
      <c r="O31" s="28">
        <v>100</v>
      </c>
      <c r="P31" s="28">
        <v>1</v>
      </c>
      <c r="Q31" s="29">
        <v>11</v>
      </c>
    </row>
    <row r="32" spans="1:17" x14ac:dyDescent="0.25">
      <c r="A32" s="4" t="s">
        <v>61</v>
      </c>
      <c r="B32" s="7">
        <v>1.2893822052856601</v>
      </c>
      <c r="C32" s="6">
        <v>1.09383087862154</v>
      </c>
      <c r="D32" s="6">
        <v>0.998925034385727</v>
      </c>
      <c r="E32" s="6">
        <v>0.90757042694491497</v>
      </c>
      <c r="F32" s="6">
        <v>0.77699690123700904</v>
      </c>
      <c r="G32" s="6">
        <v>0.93461024876346999</v>
      </c>
      <c r="H32" s="26">
        <v>0.35477195652219007</v>
      </c>
      <c r="I32" s="27">
        <v>0.15761334752646095</v>
      </c>
      <c r="J32" s="28">
        <v>100</v>
      </c>
      <c r="K32" s="28">
        <v>100</v>
      </c>
      <c r="L32" s="28">
        <v>100</v>
      </c>
      <c r="M32" s="28">
        <v>100</v>
      </c>
      <c r="N32" s="28">
        <v>100</v>
      </c>
      <c r="O32" s="28">
        <v>200</v>
      </c>
      <c r="P32" s="28">
        <v>1</v>
      </c>
      <c r="Q32" s="29">
        <v>8</v>
      </c>
    </row>
    <row r="33" spans="1:17" x14ac:dyDescent="0.25">
      <c r="A33" s="4" t="s">
        <v>62</v>
      </c>
      <c r="B33" s="7">
        <v>1.1767509763627899</v>
      </c>
      <c r="C33" s="6">
        <v>0.97957553008596499</v>
      </c>
      <c r="D33" s="6">
        <v>0.88757213139969704</v>
      </c>
      <c r="E33" s="6">
        <v>0.80818890949278999</v>
      </c>
      <c r="F33" s="6">
        <v>0.70010147687449098</v>
      </c>
      <c r="G33" s="6">
        <v>0.86262003196869297</v>
      </c>
      <c r="H33" s="26">
        <v>0.31413094439409694</v>
      </c>
      <c r="I33" s="27">
        <v>0.16251855509420199</v>
      </c>
      <c r="J33" s="28">
        <v>100</v>
      </c>
      <c r="K33" s="28">
        <v>100</v>
      </c>
      <c r="L33" s="28">
        <v>100</v>
      </c>
      <c r="M33" s="28">
        <v>100</v>
      </c>
      <c r="N33" s="28">
        <v>100</v>
      </c>
      <c r="O33" s="28">
        <v>200</v>
      </c>
      <c r="P33" s="28">
        <v>1</v>
      </c>
      <c r="Q33" s="29">
        <v>5</v>
      </c>
    </row>
    <row r="34" spans="1:17" x14ac:dyDescent="0.25">
      <c r="A34" s="4" t="s">
        <v>11</v>
      </c>
      <c r="B34" s="7">
        <v>1.29673865041341</v>
      </c>
      <c r="C34" s="6">
        <v>0.98835762149628203</v>
      </c>
      <c r="D34" s="6">
        <v>0.84297486933950805</v>
      </c>
      <c r="E34" s="6">
        <v>0.77266636275169798</v>
      </c>
      <c r="F34" s="6">
        <v>0.67648261749178695</v>
      </c>
      <c r="G34" s="6">
        <v>0.83413576829885605</v>
      </c>
      <c r="H34" s="26">
        <v>0.46260288211455391</v>
      </c>
      <c r="I34" s="27">
        <v>0.1576531508070691</v>
      </c>
      <c r="J34" s="28">
        <v>100</v>
      </c>
      <c r="K34" s="28">
        <v>100</v>
      </c>
      <c r="L34" s="28">
        <v>100</v>
      </c>
      <c r="M34" s="28">
        <v>100</v>
      </c>
      <c r="N34" s="28">
        <v>100</v>
      </c>
      <c r="O34" s="28">
        <v>200</v>
      </c>
      <c r="P34" s="28">
        <v>1</v>
      </c>
      <c r="Q34" s="29">
        <v>2</v>
      </c>
    </row>
  </sheetData>
  <mergeCells count="2">
    <mergeCell ref="B15:G15"/>
    <mergeCell ref="H15:Q15"/>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Notes</vt:lpstr>
      <vt:lpstr>Mapping</vt:lpstr>
      <vt:lpstr>Quintile_Data</vt:lpstr>
      <vt:lpstr>Results Index</vt:lpstr>
      <vt:lpstr>Amt AE SmokStat</vt:lpstr>
      <vt:lpstr>Amt AE SmokStat Sex</vt:lpstr>
      <vt:lpstr>Amt AE SmokStat Plan</vt:lpstr>
      <vt:lpstr>Amt AE SmokStat AttAge</vt:lpstr>
      <vt:lpstr>Amt AE SmokStat IssueEra</vt:lpstr>
      <vt:lpstr>Amt AE SmokStat Face</vt:lpstr>
      <vt:lpstr>Amt AE Sex</vt:lpstr>
      <vt:lpstr>Amt AE Sex SmokStat</vt:lpstr>
      <vt:lpstr>Amt AE Sex Plan</vt:lpstr>
      <vt:lpstr>Amt AE Sex AttAge</vt:lpstr>
      <vt:lpstr>Amt AE Sex IssueEra</vt:lpstr>
      <vt:lpstr>Amt AE Sex Face</vt:lpstr>
      <vt:lpstr>Amt AE Plan</vt:lpstr>
      <vt:lpstr>Amt AE Plan SmokStat</vt:lpstr>
      <vt:lpstr>Amt AE Plan Sex</vt:lpstr>
      <vt:lpstr>Amt AE Plan AttAge</vt:lpstr>
      <vt:lpstr>Amt AE Plan IssueEra</vt:lpstr>
      <vt:lpstr>Amt AE Plan Face</vt:lpstr>
      <vt:lpstr>Amt AE AttAge</vt:lpstr>
      <vt:lpstr>Amt AE AttAge SmokStat</vt:lpstr>
      <vt:lpstr>Amt AE AttAge Sex</vt:lpstr>
      <vt:lpstr>Amt AE AttAge Plan</vt:lpstr>
      <vt:lpstr>Amt AE AttAge IssueEra</vt:lpstr>
      <vt:lpstr>Amt AE AttAge Face</vt:lpstr>
      <vt:lpstr>Amt AE IssueEra</vt:lpstr>
      <vt:lpstr>Amt AE IssueEra SmokStat</vt:lpstr>
      <vt:lpstr>Amt AE IssueEra Sex</vt:lpstr>
      <vt:lpstr>Amt AE IssueEra Plan</vt:lpstr>
      <vt:lpstr>Amt AE IssueEra AttAge</vt:lpstr>
      <vt:lpstr>Amt AE IssueEra Face</vt:lpstr>
      <vt:lpstr>Amt AE Face</vt:lpstr>
      <vt:lpstr>Amt AE Face SmokStat</vt:lpstr>
      <vt:lpstr>Amt AE Face Sex</vt:lpstr>
      <vt:lpstr>Amt AE Face Plan</vt:lpstr>
      <vt:lpstr>Amt AE Face AttAge</vt:lpstr>
      <vt:lpstr>Amt AE Face IssueEra</vt:lpstr>
    </vt:vector>
  </TitlesOfParts>
  <Company>MIB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Fritsche, Scott;Mark Spong;Kevin.Larsen@symetra.com</dc:creator>
  <cp:lastModifiedBy>Pete Miller</cp:lastModifiedBy>
  <dcterms:created xsi:type="dcterms:W3CDTF">2023-04-07T17:26:53Z</dcterms:created>
  <dcterms:modified xsi:type="dcterms:W3CDTF">2023-11-27T20:30:06Z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2023-10-04T18:12:42Z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88a94326-64ab-4981-b112-496b7c04d391</vt:lpwstr>
  </property>
  <property fmtid="{D5CDD505-2E9C-101B-9397-08002B2CF9AE}" pid="8" name="MSIP_Label_38f1469a-2c2a-4aee-b92b-090d4c5468ff_ContentBits">
    <vt:lpwstr>0</vt:lpwstr>
  </property>
</Properties>
</file>